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bkwei\R_projects\BUSA-603\Grade_Book\"/>
    </mc:Choice>
  </mc:AlternateContent>
  <xr:revisionPtr revIDLastSave="0" documentId="13_ncr:1_{82B81362-F338-4281-B09D-DDA6BD43F9F0}" xr6:coauthVersionLast="47" xr6:coauthVersionMax="47" xr10:uidLastSave="{00000000-0000-0000-0000-000000000000}"/>
  <bookViews>
    <workbookView xWindow="2010" yWindow="315" windowWidth="23250" windowHeight="15315" firstSheet="5" activeTab="10" xr2:uid="{B91FD1E7-C796-453B-9695-11F58A1D739F}"/>
  </bookViews>
  <sheets>
    <sheet name="HW1" sheetId="1" r:id="rId1"/>
    <sheet name="Google Analytics" sheetId="2" r:id="rId2"/>
    <sheet name="Python_Labs_1" sheetId="3" r:id="rId3"/>
    <sheet name="HW2" sheetId="5" r:id="rId4"/>
    <sheet name="HW3" sheetId="8" r:id="rId5"/>
    <sheet name="HW4" sheetId="9" r:id="rId6"/>
    <sheet name="Python_Labs_2" sheetId="12" r:id="rId7"/>
    <sheet name="HW5" sheetId="11" r:id="rId8"/>
    <sheet name="Final_Exam" sheetId="14" r:id="rId9"/>
    <sheet name="Presentation_Supp_Rubrics" sheetId="13" r:id="rId10"/>
    <sheet name="Python_Labs_3" sheetId="15" r:id="rId11"/>
  </sheets>
  <definedNames>
    <definedName name="_xlnm._FilterDatabase" localSheetId="0" hidden="1">'HW1'!$A$1:$G$121</definedName>
    <definedName name="_xlnm._FilterDatabase" localSheetId="3" hidden="1">'HW2'!$A$1:$G$121</definedName>
    <definedName name="_xlnm._FilterDatabase" localSheetId="4" hidden="1">'HW3'!$A$1:$G$121</definedName>
    <definedName name="_xlnm._FilterDatabase" localSheetId="5" hidden="1">'HW4'!$A$1:$H$121</definedName>
    <definedName name="_xlnm._FilterDatabase" localSheetId="7" hidden="1">'HW5'!$A$1:$H$169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9" i="11" l="1"/>
  <c r="G138" i="11"/>
  <c r="G137" i="11"/>
  <c r="M14" i="14"/>
  <c r="M15" i="14" s="1"/>
  <c r="M16" i="14" s="1"/>
  <c r="M17" i="14" s="1"/>
  <c r="D14" i="14"/>
  <c r="D15" i="14" s="1"/>
  <c r="D16" i="14" s="1"/>
  <c r="D17" i="14" s="1"/>
  <c r="N17" i="14"/>
  <c r="N15" i="14"/>
  <c r="L15" i="14"/>
  <c r="L16" i="14" s="1"/>
  <c r="L17" i="14" s="1"/>
  <c r="K15" i="14"/>
  <c r="K16" i="14" s="1"/>
  <c r="K17" i="14" s="1"/>
  <c r="J15" i="14"/>
  <c r="J16" i="14" s="1"/>
  <c r="J17" i="14" s="1"/>
  <c r="I15" i="14"/>
  <c r="I16" i="14" s="1"/>
  <c r="I17" i="14" s="1"/>
  <c r="H15" i="14"/>
  <c r="H16" i="14" s="1"/>
  <c r="H17" i="14" s="1"/>
  <c r="G15" i="14"/>
  <c r="E17" i="14"/>
  <c r="N16" i="14"/>
  <c r="G16" i="14"/>
  <c r="G17" i="14" s="1"/>
  <c r="F16" i="14"/>
  <c r="F17" i="14" s="1"/>
  <c r="E16" i="14"/>
  <c r="K14" i="14"/>
  <c r="F15" i="14"/>
  <c r="E15" i="14"/>
  <c r="F14" i="14" l="1"/>
  <c r="O14" i="14"/>
  <c r="O15" i="14" s="1"/>
  <c r="O16" i="14" s="1"/>
  <c r="O17" i="14" s="1"/>
  <c r="N14" i="14"/>
  <c r="L14" i="14"/>
  <c r="J14" i="14"/>
  <c r="I14" i="14"/>
  <c r="H14" i="14"/>
  <c r="G14" i="14"/>
  <c r="E14" i="14"/>
  <c r="C14" i="14"/>
  <c r="L29" i="15"/>
  <c r="L28" i="15"/>
  <c r="L27" i="15"/>
  <c r="L26" i="15"/>
  <c r="L25" i="15"/>
  <c r="L24" i="15"/>
  <c r="L23" i="15"/>
  <c r="L22" i="15"/>
  <c r="L21" i="15"/>
  <c r="L20" i="15"/>
  <c r="L19" i="15"/>
  <c r="L18" i="15"/>
  <c r="G4" i="15"/>
  <c r="G28" i="15" s="1"/>
  <c r="F4" i="15"/>
  <c r="F27" i="15" s="1"/>
  <c r="E4" i="15"/>
  <c r="E27" i="15" s="1"/>
  <c r="D4" i="15"/>
  <c r="D26" i="15" s="1"/>
  <c r="C4" i="15"/>
  <c r="C26" i="15" s="1"/>
  <c r="B4" i="15"/>
  <c r="B29" i="15" s="1"/>
  <c r="L16" i="15"/>
  <c r="L15" i="15"/>
  <c r="L14" i="15"/>
  <c r="L13" i="15"/>
  <c r="L12" i="15"/>
  <c r="L11" i="15"/>
  <c r="L10" i="15"/>
  <c r="L9" i="15"/>
  <c r="L8" i="15"/>
  <c r="L7" i="15"/>
  <c r="L6" i="15"/>
  <c r="L5" i="15"/>
  <c r="G167" i="11"/>
  <c r="G166" i="11"/>
  <c r="G165" i="11"/>
  <c r="G152" i="11"/>
  <c r="G151" i="11"/>
  <c r="G125" i="11"/>
  <c r="G124" i="11"/>
  <c r="G123" i="11"/>
  <c r="G111" i="11"/>
  <c r="G110" i="11"/>
  <c r="G109" i="11"/>
  <c r="G81" i="11"/>
  <c r="G67" i="11"/>
  <c r="G39" i="11"/>
  <c r="G26" i="11"/>
  <c r="G25" i="11"/>
  <c r="G11" i="11"/>
  <c r="D154" i="11"/>
  <c r="G154" i="11" s="1"/>
  <c r="G155" i="11" s="1"/>
  <c r="G150" i="11"/>
  <c r="G149" i="11"/>
  <c r="G148" i="11"/>
  <c r="G147" i="11"/>
  <c r="G146" i="11"/>
  <c r="G145" i="11"/>
  <c r="G144" i="11"/>
  <c r="G143" i="11"/>
  <c r="D140" i="11"/>
  <c r="G140" i="11" s="1"/>
  <c r="G141" i="11" s="1"/>
  <c r="G136" i="11"/>
  <c r="G135" i="11"/>
  <c r="G134" i="11"/>
  <c r="G133" i="11"/>
  <c r="G132" i="11"/>
  <c r="G131" i="11"/>
  <c r="G130" i="11"/>
  <c r="G129" i="11"/>
  <c r="D126" i="11"/>
  <c r="G126" i="11" s="1"/>
  <c r="G127" i="11" s="1"/>
  <c r="G122" i="11"/>
  <c r="G121" i="11"/>
  <c r="G120" i="11"/>
  <c r="G119" i="11"/>
  <c r="G118" i="11"/>
  <c r="G117" i="11"/>
  <c r="G116" i="11"/>
  <c r="G115" i="11"/>
  <c r="D112" i="11"/>
  <c r="G112" i="11" s="1"/>
  <c r="G113" i="11" s="1"/>
  <c r="G108" i="11"/>
  <c r="G107" i="11"/>
  <c r="G106" i="11"/>
  <c r="G105" i="11"/>
  <c r="G104" i="11"/>
  <c r="G103" i="11"/>
  <c r="G102" i="11"/>
  <c r="G101" i="11"/>
  <c r="D98" i="11"/>
  <c r="G98" i="11" s="1"/>
  <c r="G99" i="11" s="1"/>
  <c r="G94" i="11"/>
  <c r="G93" i="11"/>
  <c r="G92" i="11"/>
  <c r="G91" i="11"/>
  <c r="G90" i="11"/>
  <c r="G89" i="11"/>
  <c r="G88" i="11"/>
  <c r="G87" i="11"/>
  <c r="D84" i="11"/>
  <c r="G84" i="11" s="1"/>
  <c r="G85" i="11" s="1"/>
  <c r="G80" i="11"/>
  <c r="G79" i="11"/>
  <c r="G78" i="11"/>
  <c r="G77" i="11"/>
  <c r="G76" i="11"/>
  <c r="G75" i="11"/>
  <c r="G74" i="11"/>
  <c r="G73" i="11"/>
  <c r="D70" i="11"/>
  <c r="G70" i="11" s="1"/>
  <c r="G71" i="11" s="1"/>
  <c r="G66" i="11"/>
  <c r="G65" i="11"/>
  <c r="G64" i="11"/>
  <c r="G63" i="11"/>
  <c r="G62" i="11"/>
  <c r="G61" i="11"/>
  <c r="G60" i="11"/>
  <c r="G59" i="11"/>
  <c r="D56" i="11"/>
  <c r="G56" i="11" s="1"/>
  <c r="G57" i="11" s="1"/>
  <c r="G52" i="11"/>
  <c r="G51" i="11"/>
  <c r="G50" i="11"/>
  <c r="G49" i="11"/>
  <c r="G48" i="11"/>
  <c r="G47" i="11"/>
  <c r="G46" i="11"/>
  <c r="G45" i="11"/>
  <c r="D28" i="11"/>
  <c r="G28" i="11" s="1"/>
  <c r="G29" i="11" s="1"/>
  <c r="G24" i="11"/>
  <c r="G23" i="11"/>
  <c r="G22" i="11"/>
  <c r="G21" i="11"/>
  <c r="G20" i="11"/>
  <c r="G19" i="11"/>
  <c r="G18" i="11"/>
  <c r="G17" i="11"/>
  <c r="D42" i="11"/>
  <c r="G42" i="11" s="1"/>
  <c r="G43" i="11" s="1"/>
  <c r="G38" i="11"/>
  <c r="G37" i="11"/>
  <c r="G36" i="11"/>
  <c r="G35" i="11"/>
  <c r="G34" i="11"/>
  <c r="G33" i="11"/>
  <c r="G32" i="11"/>
  <c r="G31" i="11"/>
  <c r="D168" i="11"/>
  <c r="G168" i="11" s="1"/>
  <c r="G169" i="11" s="1"/>
  <c r="G164" i="11"/>
  <c r="G163" i="11"/>
  <c r="G162" i="11"/>
  <c r="G161" i="11"/>
  <c r="G160" i="11"/>
  <c r="G159" i="11"/>
  <c r="G158" i="11"/>
  <c r="G157" i="11"/>
  <c r="D14" i="11"/>
  <c r="D15" i="11" s="1"/>
  <c r="C18" i="13"/>
  <c r="N16" i="12"/>
  <c r="K16" i="12"/>
  <c r="N15" i="12"/>
  <c r="K15" i="12"/>
  <c r="N14" i="12"/>
  <c r="K14" i="12"/>
  <c r="N13" i="12"/>
  <c r="K13" i="12"/>
  <c r="N12" i="12"/>
  <c r="K12" i="12"/>
  <c r="N11" i="12"/>
  <c r="K11" i="12"/>
  <c r="N10" i="12"/>
  <c r="K10" i="12"/>
  <c r="N9" i="12"/>
  <c r="K9" i="12"/>
  <c r="N8" i="12"/>
  <c r="K8" i="12"/>
  <c r="N7" i="12"/>
  <c r="K7" i="12"/>
  <c r="N6" i="12"/>
  <c r="K6" i="12"/>
  <c r="N5" i="12"/>
  <c r="K5" i="12"/>
  <c r="D29" i="11" l="1"/>
  <c r="D71" i="11"/>
  <c r="D141" i="11"/>
  <c r="E18" i="15"/>
  <c r="G19" i="15"/>
  <c r="C21" i="15"/>
  <c r="E22" i="15"/>
  <c r="G23" i="15"/>
  <c r="C25" i="15"/>
  <c r="E26" i="15"/>
  <c r="G27" i="15"/>
  <c r="C29" i="15"/>
  <c r="H29" i="15" s="1"/>
  <c r="J29" i="15" s="1"/>
  <c r="K29" i="15" s="1"/>
  <c r="F18" i="15"/>
  <c r="B20" i="15"/>
  <c r="D21" i="15"/>
  <c r="F22" i="15"/>
  <c r="B24" i="15"/>
  <c r="D25" i="15"/>
  <c r="F26" i="15"/>
  <c r="B28" i="15"/>
  <c r="H28" i="15" s="1"/>
  <c r="J28" i="15" s="1"/>
  <c r="K28" i="15" s="1"/>
  <c r="D29" i="15"/>
  <c r="G18" i="15"/>
  <c r="C20" i="15"/>
  <c r="E21" i="15"/>
  <c r="G22" i="15"/>
  <c r="C24" i="15"/>
  <c r="E25" i="15"/>
  <c r="G26" i="15"/>
  <c r="C28" i="15"/>
  <c r="E29" i="15"/>
  <c r="B19" i="15"/>
  <c r="D20" i="15"/>
  <c r="F21" i="15"/>
  <c r="B23" i="15"/>
  <c r="D24" i="15"/>
  <c r="F25" i="15"/>
  <c r="B27" i="15"/>
  <c r="D28" i="15"/>
  <c r="F29" i="15"/>
  <c r="C19" i="15"/>
  <c r="E20" i="15"/>
  <c r="G21" i="15"/>
  <c r="C23" i="15"/>
  <c r="E24" i="15"/>
  <c r="G25" i="15"/>
  <c r="C27" i="15"/>
  <c r="E28" i="15"/>
  <c r="G29" i="15"/>
  <c r="B18" i="15"/>
  <c r="D19" i="15"/>
  <c r="F20" i="15"/>
  <c r="H20" i="15" s="1"/>
  <c r="J20" i="15" s="1"/>
  <c r="K20" i="15" s="1"/>
  <c r="B22" i="15"/>
  <c r="D23" i="15"/>
  <c r="F24" i="15"/>
  <c r="B26" i="15"/>
  <c r="D27" i="15"/>
  <c r="F28" i="15"/>
  <c r="C18" i="15"/>
  <c r="E19" i="15"/>
  <c r="G20" i="15"/>
  <c r="C22" i="15"/>
  <c r="E23" i="15"/>
  <c r="G24" i="15"/>
  <c r="D18" i="15"/>
  <c r="F19" i="15"/>
  <c r="B21" i="15"/>
  <c r="H21" i="15" s="1"/>
  <c r="J21" i="15" s="1"/>
  <c r="K21" i="15" s="1"/>
  <c r="D22" i="15"/>
  <c r="F23" i="15"/>
  <c r="B25" i="15"/>
  <c r="D113" i="11"/>
  <c r="D43" i="11"/>
  <c r="D155" i="11"/>
  <c r="D85" i="11"/>
  <c r="D127" i="11"/>
  <c r="D57" i="11"/>
  <c r="D169" i="11"/>
  <c r="D99" i="11"/>
  <c r="G14" i="11"/>
  <c r="G15" i="11" s="1"/>
  <c r="G10" i="11"/>
  <c r="B156" i="11"/>
  <c r="B157" i="11" s="1"/>
  <c r="B158" i="11" s="1"/>
  <c r="B159" i="11" s="1"/>
  <c r="B160" i="11" s="1"/>
  <c r="B161" i="11" s="1"/>
  <c r="B162" i="11" s="1"/>
  <c r="B163" i="11" s="1"/>
  <c r="B164" i="11" s="1"/>
  <c r="B165" i="11" s="1"/>
  <c r="B166" i="11" s="1"/>
  <c r="B167" i="11" s="1"/>
  <c r="B168" i="11" s="1"/>
  <c r="B169" i="11" s="1"/>
  <c r="B142" i="11"/>
  <c r="B128" i="11"/>
  <c r="B129" i="11" s="1"/>
  <c r="B130" i="11" s="1"/>
  <c r="B131" i="11" s="1"/>
  <c r="B132" i="11" s="1"/>
  <c r="B133" i="11" s="1"/>
  <c r="B134" i="11" s="1"/>
  <c r="B135" i="11" s="1"/>
  <c r="B136" i="11" s="1"/>
  <c r="B137" i="11" s="1"/>
  <c r="B138" i="11" s="1"/>
  <c r="B139" i="11" s="1"/>
  <c r="B140" i="11" s="1"/>
  <c r="B141" i="11" s="1"/>
  <c r="B114" i="11"/>
  <c r="B100" i="11"/>
  <c r="B101" i="11" s="1"/>
  <c r="B102" i="11" s="1"/>
  <c r="B103" i="11" s="1"/>
  <c r="B104" i="11" s="1"/>
  <c r="B105" i="11" s="1"/>
  <c r="B106" i="11" s="1"/>
  <c r="B107" i="11" s="1"/>
  <c r="B108" i="11" s="1"/>
  <c r="B109" i="11" s="1"/>
  <c r="B110" i="11" s="1"/>
  <c r="B111" i="11" s="1"/>
  <c r="B112" i="11" s="1"/>
  <c r="B113" i="11" s="1"/>
  <c r="B86" i="11"/>
  <c r="B87" i="11" s="1"/>
  <c r="B88" i="11" s="1"/>
  <c r="B89" i="11" s="1"/>
  <c r="B90" i="11" s="1"/>
  <c r="B91" i="11" s="1"/>
  <c r="B92" i="11" s="1"/>
  <c r="B93" i="11" s="1"/>
  <c r="B94" i="11" s="1"/>
  <c r="B95" i="11" s="1"/>
  <c r="B96" i="11" s="1"/>
  <c r="B97" i="11" s="1"/>
  <c r="B98" i="11" s="1"/>
  <c r="B99" i="11" s="1"/>
  <c r="B72" i="11"/>
  <c r="B73" i="11" s="1"/>
  <c r="B74" i="11" s="1"/>
  <c r="B75" i="11" s="1"/>
  <c r="B76" i="11" s="1"/>
  <c r="B77" i="11" s="1"/>
  <c r="B78" i="11" s="1"/>
  <c r="B79" i="11" s="1"/>
  <c r="B80" i="11" s="1"/>
  <c r="B81" i="11" s="1"/>
  <c r="B82" i="11" s="1"/>
  <c r="B83" i="11" s="1"/>
  <c r="B84" i="11" s="1"/>
  <c r="B85" i="11" s="1"/>
  <c r="B58" i="11"/>
  <c r="B59" i="11" s="1"/>
  <c r="B60" i="11" s="1"/>
  <c r="B61" i="11" s="1"/>
  <c r="B62" i="11" s="1"/>
  <c r="B63" i="11" s="1"/>
  <c r="B64" i="11" s="1"/>
  <c r="B65" i="11" s="1"/>
  <c r="B66" i="11" s="1"/>
  <c r="B67" i="11" s="1"/>
  <c r="B68" i="11" s="1"/>
  <c r="B69" i="11" s="1"/>
  <c r="B70" i="11" s="1"/>
  <c r="B71" i="11" s="1"/>
  <c r="B44" i="11"/>
  <c r="B45" i="11" s="1"/>
  <c r="B46" i="11" s="1"/>
  <c r="B47" i="11" s="1"/>
  <c r="B48" i="11" s="1"/>
  <c r="B49" i="11" s="1"/>
  <c r="B50" i="11" s="1"/>
  <c r="B51" i="11" s="1"/>
  <c r="B52" i="11" s="1"/>
  <c r="B53" i="11" s="1"/>
  <c r="B54" i="11" s="1"/>
  <c r="B55" i="11" s="1"/>
  <c r="B56" i="11" s="1"/>
  <c r="B57" i="11" s="1"/>
  <c r="B30" i="11"/>
  <c r="B31" i="11" s="1"/>
  <c r="B32" i="11" s="1"/>
  <c r="B33" i="11" s="1"/>
  <c r="B34" i="11" s="1"/>
  <c r="B35" i="11" s="1"/>
  <c r="B36" i="11" s="1"/>
  <c r="B37" i="11" s="1"/>
  <c r="B38" i="11" s="1"/>
  <c r="B39" i="11" s="1"/>
  <c r="B40" i="11" s="1"/>
  <c r="B41" i="11" s="1"/>
  <c r="B42" i="11" s="1"/>
  <c r="B43" i="11" s="1"/>
  <c r="B16" i="11"/>
  <c r="B17" i="11" s="1"/>
  <c r="B18" i="11" s="1"/>
  <c r="B19" i="11" s="1"/>
  <c r="B20" i="11" s="1"/>
  <c r="B21" i="11" s="1"/>
  <c r="B22" i="11" s="1"/>
  <c r="B23" i="11" s="1"/>
  <c r="B24" i="11" s="1"/>
  <c r="B25" i="11" s="1"/>
  <c r="B26" i="11" s="1"/>
  <c r="B27" i="11" s="1"/>
  <c r="B28" i="11" s="1"/>
  <c r="B29" i="11" s="1"/>
  <c r="G9" i="11"/>
  <c r="G8" i="11"/>
  <c r="G7" i="11"/>
  <c r="G6" i="11"/>
  <c r="G5" i="11"/>
  <c r="G4" i="11"/>
  <c r="G3" i="11"/>
  <c r="B2" i="11"/>
  <c r="G2" i="11" s="1"/>
  <c r="G6" i="2"/>
  <c r="G13" i="2"/>
  <c r="G12" i="2"/>
  <c r="G11" i="2"/>
  <c r="G10" i="2"/>
  <c r="G9" i="2"/>
  <c r="G8" i="2"/>
  <c r="G7" i="2"/>
  <c r="G5" i="2"/>
  <c r="G4" i="2"/>
  <c r="G3" i="2"/>
  <c r="G2" i="2"/>
  <c r="D120" i="9"/>
  <c r="G120" i="9" s="1"/>
  <c r="G119" i="9"/>
  <c r="G118" i="9"/>
  <c r="G117" i="9"/>
  <c r="G116" i="9"/>
  <c r="G115" i="9"/>
  <c r="G114" i="9"/>
  <c r="G113" i="9"/>
  <c r="B112" i="9"/>
  <c r="B113" i="9" s="1"/>
  <c r="B114" i="9" s="1"/>
  <c r="B115" i="9" s="1"/>
  <c r="B116" i="9" s="1"/>
  <c r="B117" i="9" s="1"/>
  <c r="B118" i="9" s="1"/>
  <c r="B119" i="9" s="1"/>
  <c r="B120" i="9" s="1"/>
  <c r="B121" i="9" s="1"/>
  <c r="D110" i="9"/>
  <c r="G110" i="9" s="1"/>
  <c r="G109" i="9"/>
  <c r="G108" i="9"/>
  <c r="G107" i="9"/>
  <c r="G106" i="9"/>
  <c r="G105" i="9"/>
  <c r="G104" i="9"/>
  <c r="G103" i="9"/>
  <c r="B102" i="9"/>
  <c r="G102" i="9" s="1"/>
  <c r="D100" i="9"/>
  <c r="G100" i="9" s="1"/>
  <c r="G99" i="9"/>
  <c r="G98" i="9"/>
  <c r="G97" i="9"/>
  <c r="G96" i="9"/>
  <c r="G95" i="9"/>
  <c r="G94" i="9"/>
  <c r="G93" i="9"/>
  <c r="B92" i="9"/>
  <c r="B93" i="9" s="1"/>
  <c r="B94" i="9" s="1"/>
  <c r="B95" i="9" s="1"/>
  <c r="B96" i="9" s="1"/>
  <c r="B97" i="9" s="1"/>
  <c r="B98" i="9" s="1"/>
  <c r="B99" i="9" s="1"/>
  <c r="B100" i="9" s="1"/>
  <c r="B101" i="9" s="1"/>
  <c r="D90" i="9"/>
  <c r="G90" i="9" s="1"/>
  <c r="G89" i="9"/>
  <c r="G88" i="9"/>
  <c r="G87" i="9"/>
  <c r="G86" i="9"/>
  <c r="G85" i="9"/>
  <c r="G84" i="9"/>
  <c r="G83" i="9"/>
  <c r="B82" i="9"/>
  <c r="B83" i="9" s="1"/>
  <c r="B84" i="9" s="1"/>
  <c r="B85" i="9" s="1"/>
  <c r="B86" i="9" s="1"/>
  <c r="B87" i="9" s="1"/>
  <c r="B88" i="9" s="1"/>
  <c r="B89" i="9" s="1"/>
  <c r="B90" i="9" s="1"/>
  <c r="B91" i="9" s="1"/>
  <c r="D80" i="9"/>
  <c r="G80" i="9" s="1"/>
  <c r="G79" i="9"/>
  <c r="G78" i="9"/>
  <c r="G77" i="9"/>
  <c r="G76" i="9"/>
  <c r="G75" i="9"/>
  <c r="G74" i="9"/>
  <c r="G73" i="9"/>
  <c r="B72" i="9"/>
  <c r="G72" i="9" s="1"/>
  <c r="D70" i="9"/>
  <c r="G70" i="9" s="1"/>
  <c r="G69" i="9"/>
  <c r="G68" i="9"/>
  <c r="G67" i="9"/>
  <c r="G66" i="9"/>
  <c r="G65" i="9"/>
  <c r="G64" i="9"/>
  <c r="G63" i="9"/>
  <c r="B62" i="9"/>
  <c r="B63" i="9" s="1"/>
  <c r="B64" i="9" s="1"/>
  <c r="B65" i="9" s="1"/>
  <c r="B66" i="9" s="1"/>
  <c r="B67" i="9" s="1"/>
  <c r="B68" i="9" s="1"/>
  <c r="B69" i="9" s="1"/>
  <c r="B70" i="9" s="1"/>
  <c r="B71" i="9" s="1"/>
  <c r="D60" i="9"/>
  <c r="G60" i="9" s="1"/>
  <c r="G59" i="9"/>
  <c r="G58" i="9"/>
  <c r="G57" i="9"/>
  <c r="G56" i="9"/>
  <c r="G55" i="9"/>
  <c r="G54" i="9"/>
  <c r="G53" i="9"/>
  <c r="B52" i="9"/>
  <c r="B53" i="9" s="1"/>
  <c r="B54" i="9" s="1"/>
  <c r="B55" i="9" s="1"/>
  <c r="B56" i="9" s="1"/>
  <c r="B57" i="9" s="1"/>
  <c r="B58" i="9" s="1"/>
  <c r="B59" i="9" s="1"/>
  <c r="B60" i="9" s="1"/>
  <c r="B61" i="9" s="1"/>
  <c r="D50" i="9"/>
  <c r="G50" i="9" s="1"/>
  <c r="G49" i="9"/>
  <c r="G48" i="9"/>
  <c r="G47" i="9"/>
  <c r="G46" i="9"/>
  <c r="G45" i="9"/>
  <c r="G44" i="9"/>
  <c r="G43" i="9"/>
  <c r="B42" i="9"/>
  <c r="B43" i="9" s="1"/>
  <c r="B44" i="9" s="1"/>
  <c r="B45" i="9" s="1"/>
  <c r="B46" i="9" s="1"/>
  <c r="B47" i="9" s="1"/>
  <c r="B48" i="9" s="1"/>
  <c r="B49" i="9" s="1"/>
  <c r="B50" i="9" s="1"/>
  <c r="B51" i="9" s="1"/>
  <c r="D40" i="9"/>
  <c r="G40" i="9" s="1"/>
  <c r="G39" i="9"/>
  <c r="G38" i="9"/>
  <c r="G37" i="9"/>
  <c r="G36" i="9"/>
  <c r="G35" i="9"/>
  <c r="G34" i="9"/>
  <c r="G33" i="9"/>
  <c r="B32" i="9"/>
  <c r="G32" i="9" s="1"/>
  <c r="D30" i="9"/>
  <c r="G30" i="9" s="1"/>
  <c r="G29" i="9"/>
  <c r="G28" i="9"/>
  <c r="G27" i="9"/>
  <c r="G26" i="9"/>
  <c r="G25" i="9"/>
  <c r="G24" i="9"/>
  <c r="G23" i="9"/>
  <c r="B22" i="9"/>
  <c r="G22" i="9" s="1"/>
  <c r="D20" i="9"/>
  <c r="G20" i="9" s="1"/>
  <c r="G19" i="9"/>
  <c r="G18" i="9"/>
  <c r="G17" i="9"/>
  <c r="G16" i="9"/>
  <c r="G15" i="9"/>
  <c r="G14" i="9"/>
  <c r="G13" i="9"/>
  <c r="B12" i="9"/>
  <c r="B13" i="9" s="1"/>
  <c r="B14" i="9" s="1"/>
  <c r="B15" i="9" s="1"/>
  <c r="B16" i="9" s="1"/>
  <c r="B17" i="9" s="1"/>
  <c r="B18" i="9" s="1"/>
  <c r="B19" i="9" s="1"/>
  <c r="B20" i="9" s="1"/>
  <c r="B21" i="9" s="1"/>
  <c r="D10" i="9"/>
  <c r="G10" i="9" s="1"/>
  <c r="G9" i="9"/>
  <c r="G8" i="9"/>
  <c r="G7" i="9"/>
  <c r="G6" i="9"/>
  <c r="G5" i="9"/>
  <c r="G4" i="9"/>
  <c r="G3" i="9"/>
  <c r="B2" i="9"/>
  <c r="G2" i="9" s="1"/>
  <c r="D120" i="8"/>
  <c r="G120" i="8" s="1"/>
  <c r="G119" i="8"/>
  <c r="G118" i="8"/>
  <c r="G117" i="8"/>
  <c r="G116" i="8"/>
  <c r="G115" i="8"/>
  <c r="G114" i="8"/>
  <c r="G113" i="8"/>
  <c r="B112" i="8"/>
  <c r="B113" i="8" s="1"/>
  <c r="B114" i="8" s="1"/>
  <c r="B115" i="8" s="1"/>
  <c r="B116" i="8" s="1"/>
  <c r="B117" i="8" s="1"/>
  <c r="B118" i="8" s="1"/>
  <c r="B119" i="8" s="1"/>
  <c r="B120" i="8" s="1"/>
  <c r="B121" i="8" s="1"/>
  <c r="D110" i="8"/>
  <c r="G110" i="8" s="1"/>
  <c r="G109" i="8"/>
  <c r="G108" i="8"/>
  <c r="G107" i="8"/>
  <c r="G106" i="8"/>
  <c r="G105" i="8"/>
  <c r="G104" i="8"/>
  <c r="G103" i="8"/>
  <c r="B102" i="8"/>
  <c r="G102" i="8" s="1"/>
  <c r="D100" i="8"/>
  <c r="G100" i="8" s="1"/>
  <c r="G99" i="8"/>
  <c r="G98" i="8"/>
  <c r="G97" i="8"/>
  <c r="G96" i="8"/>
  <c r="G95" i="8"/>
  <c r="G94" i="8"/>
  <c r="G93" i="8"/>
  <c r="B92" i="8"/>
  <c r="G92" i="8" s="1"/>
  <c r="D90" i="8"/>
  <c r="G90" i="8" s="1"/>
  <c r="G89" i="8"/>
  <c r="G88" i="8"/>
  <c r="G87" i="8"/>
  <c r="G86" i="8"/>
  <c r="G85" i="8"/>
  <c r="G84" i="8"/>
  <c r="G83" i="8"/>
  <c r="B82" i="8"/>
  <c r="B83" i="8" s="1"/>
  <c r="B84" i="8" s="1"/>
  <c r="B85" i="8" s="1"/>
  <c r="B86" i="8" s="1"/>
  <c r="B87" i="8" s="1"/>
  <c r="B88" i="8" s="1"/>
  <c r="B89" i="8" s="1"/>
  <c r="B90" i="8" s="1"/>
  <c r="B91" i="8" s="1"/>
  <c r="D80" i="8"/>
  <c r="G80" i="8" s="1"/>
  <c r="G79" i="8"/>
  <c r="G78" i="8"/>
  <c r="G77" i="8"/>
  <c r="G76" i="8"/>
  <c r="G75" i="8"/>
  <c r="G74" i="8"/>
  <c r="G73" i="8"/>
  <c r="B72" i="8"/>
  <c r="B73" i="8" s="1"/>
  <c r="B74" i="8" s="1"/>
  <c r="B75" i="8" s="1"/>
  <c r="B76" i="8" s="1"/>
  <c r="B77" i="8" s="1"/>
  <c r="B78" i="8" s="1"/>
  <c r="B79" i="8" s="1"/>
  <c r="B80" i="8" s="1"/>
  <c r="B81" i="8" s="1"/>
  <c r="D70" i="8"/>
  <c r="G70" i="8" s="1"/>
  <c r="G69" i="8"/>
  <c r="G68" i="8"/>
  <c r="G67" i="8"/>
  <c r="G66" i="8"/>
  <c r="G65" i="8"/>
  <c r="G64" i="8"/>
  <c r="G63" i="8"/>
  <c r="B62" i="8"/>
  <c r="B63" i="8" s="1"/>
  <c r="B64" i="8" s="1"/>
  <c r="B65" i="8" s="1"/>
  <c r="B66" i="8" s="1"/>
  <c r="B67" i="8" s="1"/>
  <c r="B68" i="8" s="1"/>
  <c r="B69" i="8" s="1"/>
  <c r="B70" i="8" s="1"/>
  <c r="B71" i="8" s="1"/>
  <c r="D60" i="8"/>
  <c r="G60" i="8" s="1"/>
  <c r="G59" i="8"/>
  <c r="G58" i="8"/>
  <c r="G57" i="8"/>
  <c r="G56" i="8"/>
  <c r="G55" i="8"/>
  <c r="G54" i="8"/>
  <c r="G53" i="8"/>
  <c r="B52" i="8"/>
  <c r="B53" i="8" s="1"/>
  <c r="B54" i="8" s="1"/>
  <c r="B55" i="8" s="1"/>
  <c r="B56" i="8" s="1"/>
  <c r="B57" i="8" s="1"/>
  <c r="B58" i="8" s="1"/>
  <c r="B59" i="8" s="1"/>
  <c r="B60" i="8" s="1"/>
  <c r="B61" i="8" s="1"/>
  <c r="D50" i="8"/>
  <c r="G50" i="8" s="1"/>
  <c r="G49" i="8"/>
  <c r="G48" i="8"/>
  <c r="G47" i="8"/>
  <c r="G46" i="8"/>
  <c r="G45" i="8"/>
  <c r="G44" i="8"/>
  <c r="G43" i="8"/>
  <c r="B42" i="8"/>
  <c r="B43" i="8" s="1"/>
  <c r="B44" i="8" s="1"/>
  <c r="B45" i="8" s="1"/>
  <c r="B46" i="8" s="1"/>
  <c r="B47" i="8" s="1"/>
  <c r="B48" i="8" s="1"/>
  <c r="B49" i="8" s="1"/>
  <c r="B50" i="8" s="1"/>
  <c r="B51" i="8" s="1"/>
  <c r="D40" i="8"/>
  <c r="G40" i="8" s="1"/>
  <c r="G39" i="8"/>
  <c r="G38" i="8"/>
  <c r="G37" i="8"/>
  <c r="G36" i="8"/>
  <c r="G35" i="8"/>
  <c r="G34" i="8"/>
  <c r="G33" i="8"/>
  <c r="B32" i="8"/>
  <c r="G32" i="8" s="1"/>
  <c r="D30" i="8"/>
  <c r="G30" i="8" s="1"/>
  <c r="G29" i="8"/>
  <c r="G28" i="8"/>
  <c r="G27" i="8"/>
  <c r="G26" i="8"/>
  <c r="G25" i="8"/>
  <c r="G24" i="8"/>
  <c r="G23" i="8"/>
  <c r="B22" i="8"/>
  <c r="G22" i="8" s="1"/>
  <c r="D20" i="8"/>
  <c r="G20" i="8" s="1"/>
  <c r="G19" i="8"/>
  <c r="G18" i="8"/>
  <c r="G17" i="8"/>
  <c r="G16" i="8"/>
  <c r="G15" i="8"/>
  <c r="G14" i="8"/>
  <c r="G13" i="8"/>
  <c r="B12" i="8"/>
  <c r="G12" i="8" s="1"/>
  <c r="D10" i="8"/>
  <c r="G10" i="8" s="1"/>
  <c r="G9" i="8"/>
  <c r="G8" i="8"/>
  <c r="G7" i="8"/>
  <c r="G6" i="8"/>
  <c r="G5" i="8"/>
  <c r="G4" i="8"/>
  <c r="G3" i="8"/>
  <c r="B2" i="8"/>
  <c r="B3" i="8" s="1"/>
  <c r="B4" i="8" s="1"/>
  <c r="B5" i="8" s="1"/>
  <c r="B6" i="8" s="1"/>
  <c r="B7" i="8" s="1"/>
  <c r="B8" i="8" s="1"/>
  <c r="B9" i="8" s="1"/>
  <c r="B10" i="8" s="1"/>
  <c r="B11" i="8" s="1"/>
  <c r="D120" i="5"/>
  <c r="G120" i="5" s="1"/>
  <c r="G118" i="5"/>
  <c r="G117" i="5"/>
  <c r="G116" i="5"/>
  <c r="G115" i="5"/>
  <c r="G114" i="5"/>
  <c r="G113" i="5"/>
  <c r="B112" i="5"/>
  <c r="B113" i="5" s="1"/>
  <c r="B114" i="5" s="1"/>
  <c r="B115" i="5" s="1"/>
  <c r="B116" i="5" s="1"/>
  <c r="B117" i="5" s="1"/>
  <c r="B118" i="5" s="1"/>
  <c r="B119" i="5" s="1"/>
  <c r="B120" i="5" s="1"/>
  <c r="B121" i="5" s="1"/>
  <c r="D110" i="5"/>
  <c r="G110" i="5" s="1"/>
  <c r="G108" i="5"/>
  <c r="G107" i="5"/>
  <c r="G106" i="5"/>
  <c r="G105" i="5"/>
  <c r="G104" i="5"/>
  <c r="G103" i="5"/>
  <c r="B102" i="5"/>
  <c r="B103" i="5" s="1"/>
  <c r="B104" i="5" s="1"/>
  <c r="B105" i="5" s="1"/>
  <c r="B106" i="5" s="1"/>
  <c r="B107" i="5" s="1"/>
  <c r="B108" i="5" s="1"/>
  <c r="B109" i="5" s="1"/>
  <c r="B110" i="5" s="1"/>
  <c r="B111" i="5" s="1"/>
  <c r="D100" i="5"/>
  <c r="G100" i="5" s="1"/>
  <c r="G98" i="5"/>
  <c r="G97" i="5"/>
  <c r="G96" i="5"/>
  <c r="G95" i="5"/>
  <c r="G94" i="5"/>
  <c r="G93" i="5"/>
  <c r="B92" i="5"/>
  <c r="G92" i="5" s="1"/>
  <c r="D90" i="5"/>
  <c r="G90" i="5" s="1"/>
  <c r="G88" i="5"/>
  <c r="G87" i="5"/>
  <c r="G86" i="5"/>
  <c r="G85" i="5"/>
  <c r="G84" i="5"/>
  <c r="G83" i="5"/>
  <c r="B82" i="5"/>
  <c r="B83" i="5" s="1"/>
  <c r="B84" i="5" s="1"/>
  <c r="B85" i="5" s="1"/>
  <c r="B86" i="5" s="1"/>
  <c r="B87" i="5" s="1"/>
  <c r="B88" i="5" s="1"/>
  <c r="B89" i="5" s="1"/>
  <c r="B90" i="5" s="1"/>
  <c r="B91" i="5" s="1"/>
  <c r="D80" i="5"/>
  <c r="G80" i="5" s="1"/>
  <c r="G78" i="5"/>
  <c r="G77" i="5"/>
  <c r="G76" i="5"/>
  <c r="G75" i="5"/>
  <c r="G74" i="5"/>
  <c r="G73" i="5"/>
  <c r="B72" i="5"/>
  <c r="B73" i="5" s="1"/>
  <c r="B74" i="5" s="1"/>
  <c r="B75" i="5" s="1"/>
  <c r="B76" i="5" s="1"/>
  <c r="B77" i="5" s="1"/>
  <c r="B78" i="5" s="1"/>
  <c r="B79" i="5" s="1"/>
  <c r="B80" i="5" s="1"/>
  <c r="B81" i="5" s="1"/>
  <c r="D70" i="5"/>
  <c r="G70" i="5" s="1"/>
  <c r="G68" i="5"/>
  <c r="G67" i="5"/>
  <c r="G66" i="5"/>
  <c r="G65" i="5"/>
  <c r="G64" i="5"/>
  <c r="G63" i="5"/>
  <c r="B62" i="5"/>
  <c r="B63" i="5" s="1"/>
  <c r="B64" i="5" s="1"/>
  <c r="B65" i="5" s="1"/>
  <c r="B66" i="5" s="1"/>
  <c r="B67" i="5" s="1"/>
  <c r="B68" i="5" s="1"/>
  <c r="B69" i="5" s="1"/>
  <c r="B70" i="5" s="1"/>
  <c r="B71" i="5" s="1"/>
  <c r="D60" i="5"/>
  <c r="G60" i="5" s="1"/>
  <c r="G58" i="5"/>
  <c r="G57" i="5"/>
  <c r="G56" i="5"/>
  <c r="G55" i="5"/>
  <c r="G54" i="5"/>
  <c r="G53" i="5"/>
  <c r="B52" i="5"/>
  <c r="B53" i="5" s="1"/>
  <c r="B54" i="5" s="1"/>
  <c r="B55" i="5" s="1"/>
  <c r="B56" i="5" s="1"/>
  <c r="B57" i="5" s="1"/>
  <c r="B58" i="5" s="1"/>
  <c r="B59" i="5" s="1"/>
  <c r="B60" i="5" s="1"/>
  <c r="B61" i="5" s="1"/>
  <c r="D50" i="5"/>
  <c r="G50" i="5" s="1"/>
  <c r="G48" i="5"/>
  <c r="G47" i="5"/>
  <c r="G46" i="5"/>
  <c r="G45" i="5"/>
  <c r="G44" i="5"/>
  <c r="G43" i="5"/>
  <c r="B42" i="5"/>
  <c r="B43" i="5" s="1"/>
  <c r="B44" i="5" s="1"/>
  <c r="B45" i="5" s="1"/>
  <c r="B46" i="5" s="1"/>
  <c r="B47" i="5" s="1"/>
  <c r="B48" i="5" s="1"/>
  <c r="B49" i="5" s="1"/>
  <c r="B50" i="5" s="1"/>
  <c r="B51" i="5" s="1"/>
  <c r="D40" i="5"/>
  <c r="G40" i="5" s="1"/>
  <c r="G38" i="5"/>
  <c r="G37" i="5"/>
  <c r="G36" i="5"/>
  <c r="G35" i="5"/>
  <c r="G34" i="5"/>
  <c r="G33" i="5"/>
  <c r="B32" i="5"/>
  <c r="B33" i="5" s="1"/>
  <c r="B34" i="5" s="1"/>
  <c r="B35" i="5" s="1"/>
  <c r="B36" i="5" s="1"/>
  <c r="B37" i="5" s="1"/>
  <c r="B38" i="5" s="1"/>
  <c r="B39" i="5" s="1"/>
  <c r="B40" i="5" s="1"/>
  <c r="B41" i="5" s="1"/>
  <c r="D30" i="5"/>
  <c r="G30" i="5" s="1"/>
  <c r="G28" i="5"/>
  <c r="G27" i="5"/>
  <c r="G26" i="5"/>
  <c r="G25" i="5"/>
  <c r="G24" i="5"/>
  <c r="G23" i="5"/>
  <c r="B22" i="5"/>
  <c r="B23" i="5" s="1"/>
  <c r="B24" i="5" s="1"/>
  <c r="B25" i="5" s="1"/>
  <c r="B26" i="5" s="1"/>
  <c r="B27" i="5" s="1"/>
  <c r="B28" i="5" s="1"/>
  <c r="B29" i="5" s="1"/>
  <c r="B30" i="5" s="1"/>
  <c r="B31" i="5" s="1"/>
  <c r="D20" i="5"/>
  <c r="G20" i="5" s="1"/>
  <c r="G18" i="5"/>
  <c r="G17" i="5"/>
  <c r="G16" i="5"/>
  <c r="G15" i="5"/>
  <c r="G14" i="5"/>
  <c r="G13" i="5"/>
  <c r="B12" i="5"/>
  <c r="G12" i="5" s="1"/>
  <c r="D10" i="5"/>
  <c r="G10" i="5" s="1"/>
  <c r="G8" i="5"/>
  <c r="G7" i="5"/>
  <c r="G6" i="5"/>
  <c r="G5" i="5"/>
  <c r="G4" i="5"/>
  <c r="G3" i="5"/>
  <c r="B2" i="5"/>
  <c r="B3" i="5" s="1"/>
  <c r="B4" i="5" s="1"/>
  <c r="B5" i="5" s="1"/>
  <c r="B6" i="5" s="1"/>
  <c r="B7" i="5" s="1"/>
  <c r="B8" i="5" s="1"/>
  <c r="B9" i="5" s="1"/>
  <c r="C11" i="2"/>
  <c r="B11" i="2"/>
  <c r="G11" i="3"/>
  <c r="F11" i="3"/>
  <c r="E11" i="3"/>
  <c r="D11" i="3"/>
  <c r="C11" i="3"/>
  <c r="B11" i="3"/>
  <c r="H13" i="3"/>
  <c r="H12" i="3"/>
  <c r="H11" i="3"/>
  <c r="H10" i="3"/>
  <c r="H9" i="3"/>
  <c r="H8" i="3"/>
  <c r="H7" i="3"/>
  <c r="H6" i="3"/>
  <c r="H5" i="3"/>
  <c r="H4" i="3"/>
  <c r="H3" i="3"/>
  <c r="H2" i="3"/>
  <c r="C13" i="2"/>
  <c r="B13" i="2"/>
  <c r="C12" i="2"/>
  <c r="B12" i="2"/>
  <c r="C10" i="2"/>
  <c r="B10" i="2"/>
  <c r="C9" i="2"/>
  <c r="B9" i="2"/>
  <c r="C8" i="2"/>
  <c r="B8" i="2"/>
  <c r="C7" i="2"/>
  <c r="B7" i="2"/>
  <c r="C6" i="2"/>
  <c r="B6" i="2"/>
  <c r="C5" i="2"/>
  <c r="B5" i="2"/>
  <c r="C4" i="2"/>
  <c r="B4" i="2"/>
  <c r="C3" i="2"/>
  <c r="B3" i="2"/>
  <c r="B2" i="2"/>
  <c r="C2" i="2" s="1"/>
  <c r="D120" i="1"/>
  <c r="G120" i="1" s="1"/>
  <c r="G119" i="1"/>
  <c r="G118" i="1"/>
  <c r="G117" i="1"/>
  <c r="G116" i="1"/>
  <c r="G115" i="1"/>
  <c r="G114" i="1"/>
  <c r="G113" i="1"/>
  <c r="B112" i="1"/>
  <c r="G112" i="1" s="1"/>
  <c r="D110" i="1"/>
  <c r="G110" i="1" s="1"/>
  <c r="G109" i="1"/>
  <c r="G108" i="1"/>
  <c r="G107" i="1"/>
  <c r="G106" i="1"/>
  <c r="G105" i="1"/>
  <c r="G104" i="1"/>
  <c r="G103" i="1"/>
  <c r="B102" i="1"/>
  <c r="B103" i="1" s="1"/>
  <c r="B104" i="1" s="1"/>
  <c r="B105" i="1" s="1"/>
  <c r="B106" i="1" s="1"/>
  <c r="B107" i="1" s="1"/>
  <c r="B108" i="1" s="1"/>
  <c r="B109" i="1" s="1"/>
  <c r="B110" i="1" s="1"/>
  <c r="B111" i="1" s="1"/>
  <c r="D100" i="1"/>
  <c r="G100" i="1" s="1"/>
  <c r="G99" i="1"/>
  <c r="G98" i="1"/>
  <c r="G97" i="1"/>
  <c r="G96" i="1"/>
  <c r="G95" i="1"/>
  <c r="G94" i="1"/>
  <c r="G93" i="1"/>
  <c r="B92" i="1"/>
  <c r="B93" i="1" s="1"/>
  <c r="B94" i="1" s="1"/>
  <c r="B95" i="1" s="1"/>
  <c r="B96" i="1" s="1"/>
  <c r="B97" i="1" s="1"/>
  <c r="B98" i="1" s="1"/>
  <c r="B99" i="1" s="1"/>
  <c r="B100" i="1" s="1"/>
  <c r="B101" i="1" s="1"/>
  <c r="D90" i="1"/>
  <c r="G90" i="1" s="1"/>
  <c r="G89" i="1"/>
  <c r="G88" i="1"/>
  <c r="G87" i="1"/>
  <c r="G86" i="1"/>
  <c r="G85" i="1"/>
  <c r="G84" i="1"/>
  <c r="G83" i="1"/>
  <c r="B82" i="1"/>
  <c r="B83" i="1" s="1"/>
  <c r="B84" i="1" s="1"/>
  <c r="B85" i="1" s="1"/>
  <c r="B86" i="1" s="1"/>
  <c r="B87" i="1" s="1"/>
  <c r="B88" i="1" s="1"/>
  <c r="B89" i="1" s="1"/>
  <c r="B90" i="1" s="1"/>
  <c r="B91" i="1" s="1"/>
  <c r="D80" i="1"/>
  <c r="G80" i="1" s="1"/>
  <c r="G79" i="1"/>
  <c r="G78" i="1"/>
  <c r="G77" i="1"/>
  <c r="G76" i="1"/>
  <c r="G75" i="1"/>
  <c r="G74" i="1"/>
  <c r="G73" i="1"/>
  <c r="B72" i="1"/>
  <c r="B73" i="1" s="1"/>
  <c r="B74" i="1" s="1"/>
  <c r="B75" i="1" s="1"/>
  <c r="B76" i="1" s="1"/>
  <c r="B77" i="1" s="1"/>
  <c r="B78" i="1" s="1"/>
  <c r="B79" i="1" s="1"/>
  <c r="B80" i="1" s="1"/>
  <c r="B81" i="1" s="1"/>
  <c r="D70" i="1"/>
  <c r="G70" i="1" s="1"/>
  <c r="G69" i="1"/>
  <c r="G68" i="1"/>
  <c r="G67" i="1"/>
  <c r="G66" i="1"/>
  <c r="G65" i="1"/>
  <c r="G64" i="1"/>
  <c r="G63" i="1"/>
  <c r="B62" i="1"/>
  <c r="G62" i="1" s="1"/>
  <c r="D60" i="1"/>
  <c r="G60" i="1" s="1"/>
  <c r="G59" i="1"/>
  <c r="G58" i="1"/>
  <c r="G57" i="1"/>
  <c r="G56" i="1"/>
  <c r="G55" i="1"/>
  <c r="G54" i="1"/>
  <c r="G53" i="1"/>
  <c r="B52" i="1"/>
  <c r="B53" i="1" s="1"/>
  <c r="B54" i="1" s="1"/>
  <c r="B55" i="1" s="1"/>
  <c r="B56" i="1" s="1"/>
  <c r="B57" i="1" s="1"/>
  <c r="B58" i="1" s="1"/>
  <c r="B59" i="1" s="1"/>
  <c r="B60" i="1" s="1"/>
  <c r="B61" i="1" s="1"/>
  <c r="D50" i="1"/>
  <c r="G50" i="1" s="1"/>
  <c r="G49" i="1"/>
  <c r="G48" i="1"/>
  <c r="G47" i="1"/>
  <c r="G46" i="1"/>
  <c r="G45" i="1"/>
  <c r="G44" i="1"/>
  <c r="G43" i="1"/>
  <c r="B42" i="1"/>
  <c r="B43" i="1" s="1"/>
  <c r="B44" i="1" s="1"/>
  <c r="B45" i="1" s="1"/>
  <c r="B46" i="1" s="1"/>
  <c r="B47" i="1" s="1"/>
  <c r="B48" i="1" s="1"/>
  <c r="B49" i="1" s="1"/>
  <c r="B50" i="1" s="1"/>
  <c r="B51" i="1" s="1"/>
  <c r="D40" i="1"/>
  <c r="G40" i="1" s="1"/>
  <c r="G39" i="1"/>
  <c r="G38" i="1"/>
  <c r="G37" i="1"/>
  <c r="G36" i="1"/>
  <c r="G35" i="1"/>
  <c r="G34" i="1"/>
  <c r="G33" i="1"/>
  <c r="B32" i="1"/>
  <c r="B33" i="1" s="1"/>
  <c r="B34" i="1" s="1"/>
  <c r="B35" i="1" s="1"/>
  <c r="B36" i="1" s="1"/>
  <c r="B37" i="1" s="1"/>
  <c r="B38" i="1" s="1"/>
  <c r="B39" i="1" s="1"/>
  <c r="B40" i="1" s="1"/>
  <c r="B41" i="1" s="1"/>
  <c r="D30" i="1"/>
  <c r="G30" i="1" s="1"/>
  <c r="G29" i="1"/>
  <c r="G28" i="1"/>
  <c r="G27" i="1"/>
  <c r="G26" i="1"/>
  <c r="G25" i="1"/>
  <c r="G24" i="1"/>
  <c r="G23" i="1"/>
  <c r="B22" i="1"/>
  <c r="G22" i="1" s="1"/>
  <c r="D20" i="1"/>
  <c r="G20" i="1" s="1"/>
  <c r="G19" i="1"/>
  <c r="G18" i="1"/>
  <c r="G17" i="1"/>
  <c r="G16" i="1"/>
  <c r="G15" i="1"/>
  <c r="G14" i="1"/>
  <c r="G13" i="1"/>
  <c r="B12" i="1"/>
  <c r="G12" i="1" s="1"/>
  <c r="B2" i="1"/>
  <c r="B3" i="1" s="1"/>
  <c r="B4" i="1" s="1"/>
  <c r="B5" i="1" s="1"/>
  <c r="B6" i="1" s="1"/>
  <c r="B7" i="1" s="1"/>
  <c r="B8" i="1" s="1"/>
  <c r="B9" i="1" s="1"/>
  <c r="B10" i="1" s="1"/>
  <c r="B11" i="1" s="1"/>
  <c r="D10" i="1"/>
  <c r="G10" i="1" s="1"/>
  <c r="G9" i="1"/>
  <c r="G8" i="1"/>
  <c r="G7" i="1"/>
  <c r="G6" i="1"/>
  <c r="G5" i="1"/>
  <c r="G4" i="1"/>
  <c r="G3" i="1"/>
  <c r="H18" i="15" l="1"/>
  <c r="J18" i="15" s="1"/>
  <c r="K18" i="15" s="1"/>
  <c r="H24" i="15"/>
  <c r="J24" i="15" s="1"/>
  <c r="K24" i="15" s="1"/>
  <c r="H27" i="15"/>
  <c r="J27" i="15" s="1"/>
  <c r="K27" i="15" s="1"/>
  <c r="H26" i="15"/>
  <c r="J26" i="15" s="1"/>
  <c r="K26" i="15" s="1"/>
  <c r="H19" i="15"/>
  <c r="J19" i="15" s="1"/>
  <c r="K19" i="15" s="1"/>
  <c r="H25" i="15"/>
  <c r="J25" i="15" s="1"/>
  <c r="K25" i="15" s="1"/>
  <c r="H23" i="15"/>
  <c r="J23" i="15" s="1"/>
  <c r="K23" i="15" s="1"/>
  <c r="H22" i="15"/>
  <c r="J22" i="15" s="1"/>
  <c r="K22" i="15" s="1"/>
  <c r="G142" i="11"/>
  <c r="B143" i="11"/>
  <c r="B144" i="11" s="1"/>
  <c r="B145" i="11" s="1"/>
  <c r="B146" i="11" s="1"/>
  <c r="B147" i="11" s="1"/>
  <c r="B148" i="11" s="1"/>
  <c r="B149" i="11" s="1"/>
  <c r="B150" i="11" s="1"/>
  <c r="B151" i="11" s="1"/>
  <c r="B152" i="11" s="1"/>
  <c r="B153" i="11" s="1"/>
  <c r="B154" i="11" s="1"/>
  <c r="B155" i="11" s="1"/>
  <c r="G114" i="11"/>
  <c r="B115" i="11"/>
  <c r="B116" i="11" s="1"/>
  <c r="B117" i="11" s="1"/>
  <c r="B118" i="11" s="1"/>
  <c r="B119" i="11" s="1"/>
  <c r="B120" i="11" s="1"/>
  <c r="B121" i="11" s="1"/>
  <c r="B122" i="11" s="1"/>
  <c r="B123" i="11" s="1"/>
  <c r="B124" i="11" s="1"/>
  <c r="B125" i="11" s="1"/>
  <c r="B126" i="11" s="1"/>
  <c r="B127" i="11" s="1"/>
  <c r="G30" i="11"/>
  <c r="B3" i="11"/>
  <c r="B4" i="11" s="1"/>
  <c r="B5" i="11" s="1"/>
  <c r="B6" i="11" s="1"/>
  <c r="B7" i="11" s="1"/>
  <c r="B8" i="11" s="1"/>
  <c r="B9" i="11" s="1"/>
  <c r="B10" i="11" s="1"/>
  <c r="G44" i="11"/>
  <c r="G100" i="11"/>
  <c r="G156" i="11"/>
  <c r="G58" i="11"/>
  <c r="G72" i="11"/>
  <c r="G16" i="11"/>
  <c r="G128" i="11"/>
  <c r="G86" i="11"/>
  <c r="G82" i="9"/>
  <c r="G91" i="9" s="1"/>
  <c r="B33" i="9"/>
  <c r="B34" i="9" s="1"/>
  <c r="B35" i="9" s="1"/>
  <c r="B36" i="9" s="1"/>
  <c r="B37" i="9" s="1"/>
  <c r="B38" i="9" s="1"/>
  <c r="B39" i="9" s="1"/>
  <c r="B40" i="9" s="1"/>
  <c r="B41" i="9" s="1"/>
  <c r="B3" i="9"/>
  <c r="B4" i="9" s="1"/>
  <c r="B5" i="9" s="1"/>
  <c r="B6" i="9" s="1"/>
  <c r="B7" i="9" s="1"/>
  <c r="B8" i="9" s="1"/>
  <c r="B9" i="9" s="1"/>
  <c r="B10" i="9" s="1"/>
  <c r="B11" i="9" s="1"/>
  <c r="G81" i="9"/>
  <c r="B73" i="9"/>
  <c r="B74" i="9" s="1"/>
  <c r="B75" i="9" s="1"/>
  <c r="B76" i="9" s="1"/>
  <c r="B77" i="9" s="1"/>
  <c r="B78" i="9" s="1"/>
  <c r="B79" i="9" s="1"/>
  <c r="B80" i="9" s="1"/>
  <c r="B81" i="9" s="1"/>
  <c r="G112" i="9"/>
  <c r="G121" i="9" s="1"/>
  <c r="B23" i="9"/>
  <c r="B24" i="9" s="1"/>
  <c r="B25" i="9" s="1"/>
  <c r="B26" i="9" s="1"/>
  <c r="B27" i="9" s="1"/>
  <c r="B28" i="9" s="1"/>
  <c r="B29" i="9" s="1"/>
  <c r="B30" i="9" s="1"/>
  <c r="B31" i="9" s="1"/>
  <c r="G62" i="9"/>
  <c r="G71" i="9" s="1"/>
  <c r="G41" i="9"/>
  <c r="G111" i="9"/>
  <c r="B103" i="9"/>
  <c r="B104" i="9" s="1"/>
  <c r="B105" i="9" s="1"/>
  <c r="B106" i="9" s="1"/>
  <c r="B107" i="9" s="1"/>
  <c r="B108" i="9" s="1"/>
  <c r="B109" i="9" s="1"/>
  <c r="B110" i="9" s="1"/>
  <c r="B111" i="9" s="1"/>
  <c r="G31" i="9"/>
  <c r="G11" i="9"/>
  <c r="G42" i="9"/>
  <c r="G51" i="9" s="1"/>
  <c r="G12" i="9"/>
  <c r="G21" i="9" s="1"/>
  <c r="G92" i="9"/>
  <c r="G101" i="9" s="1"/>
  <c r="G52" i="9"/>
  <c r="G61" i="9" s="1"/>
  <c r="B23" i="8"/>
  <c r="B24" i="8" s="1"/>
  <c r="B25" i="8" s="1"/>
  <c r="B26" i="8" s="1"/>
  <c r="B27" i="8" s="1"/>
  <c r="B28" i="8" s="1"/>
  <c r="B29" i="8" s="1"/>
  <c r="B30" i="8" s="1"/>
  <c r="B31" i="8" s="1"/>
  <c r="G62" i="8"/>
  <c r="B93" i="8"/>
  <c r="B94" i="8" s="1"/>
  <c r="B95" i="8" s="1"/>
  <c r="B96" i="8" s="1"/>
  <c r="B97" i="8" s="1"/>
  <c r="B98" i="8" s="1"/>
  <c r="B99" i="8" s="1"/>
  <c r="B100" i="8" s="1"/>
  <c r="B101" i="8" s="1"/>
  <c r="G52" i="8"/>
  <c r="G61" i="8" s="1"/>
  <c r="G72" i="8"/>
  <c r="G81" i="8" s="1"/>
  <c r="B13" i="8"/>
  <c r="B14" i="8" s="1"/>
  <c r="B15" i="8" s="1"/>
  <c r="B16" i="8" s="1"/>
  <c r="B17" i="8" s="1"/>
  <c r="B18" i="8" s="1"/>
  <c r="B19" i="8" s="1"/>
  <c r="B20" i="8" s="1"/>
  <c r="B21" i="8" s="1"/>
  <c r="B103" i="8"/>
  <c r="B104" i="8" s="1"/>
  <c r="B105" i="8" s="1"/>
  <c r="B106" i="8" s="1"/>
  <c r="B107" i="8" s="1"/>
  <c r="B108" i="8" s="1"/>
  <c r="B109" i="8" s="1"/>
  <c r="B110" i="8" s="1"/>
  <c r="B111" i="8" s="1"/>
  <c r="G71" i="8"/>
  <c r="G101" i="8"/>
  <c r="G21" i="8"/>
  <c r="G111" i="8"/>
  <c r="G41" i="8"/>
  <c r="G31" i="8"/>
  <c r="G42" i="8"/>
  <c r="G51" i="8" s="1"/>
  <c r="G112" i="8"/>
  <c r="G121" i="8" s="1"/>
  <c r="G2" i="8"/>
  <c r="G11" i="8" s="1"/>
  <c r="B33" i="8"/>
  <c r="G82" i="8"/>
  <c r="G91" i="8" s="1"/>
  <c r="G82" i="5"/>
  <c r="G91" i="5" s="1"/>
  <c r="G52" i="5"/>
  <c r="G61" i="5" s="1"/>
  <c r="G2" i="5"/>
  <c r="B10" i="5"/>
  <c r="B11" i="5" s="1"/>
  <c r="B13" i="5"/>
  <c r="B14" i="5" s="1"/>
  <c r="B15" i="5" s="1"/>
  <c r="B16" i="5" s="1"/>
  <c r="B17" i="5" s="1"/>
  <c r="B18" i="5" s="1"/>
  <c r="B19" i="5" s="1"/>
  <c r="B20" i="5" s="1"/>
  <c r="B21" i="5" s="1"/>
  <c r="G102" i="5"/>
  <c r="G111" i="5" s="1"/>
  <c r="G112" i="5"/>
  <c r="G121" i="5" s="1"/>
  <c r="G22" i="5"/>
  <c r="G31" i="5" s="1"/>
  <c r="G62" i="5"/>
  <c r="G71" i="5" s="1"/>
  <c r="B93" i="5"/>
  <c r="B94" i="5" s="1"/>
  <c r="B95" i="5" s="1"/>
  <c r="B96" i="5" s="1"/>
  <c r="B97" i="5" s="1"/>
  <c r="B98" i="5" s="1"/>
  <c r="B99" i="5" s="1"/>
  <c r="B100" i="5" s="1"/>
  <c r="B101" i="5" s="1"/>
  <c r="G21" i="5"/>
  <c r="G101" i="5"/>
  <c r="G11" i="5"/>
  <c r="G72" i="5"/>
  <c r="G81" i="5" s="1"/>
  <c r="G42" i="5"/>
  <c r="G51" i="5" s="1"/>
  <c r="G32" i="5"/>
  <c r="G41" i="5" s="1"/>
  <c r="G71" i="1"/>
  <c r="G21" i="1"/>
  <c r="G31" i="1"/>
  <c r="G121" i="1"/>
  <c r="G42" i="1"/>
  <c r="G51" i="1" s="1"/>
  <c r="B113" i="1"/>
  <c r="B114" i="1" s="1"/>
  <c r="B115" i="1" s="1"/>
  <c r="B116" i="1" s="1"/>
  <c r="B117" i="1" s="1"/>
  <c r="B118" i="1" s="1"/>
  <c r="B119" i="1" s="1"/>
  <c r="B120" i="1" s="1"/>
  <c r="B121" i="1" s="1"/>
  <c r="G102" i="1"/>
  <c r="G111" i="1" s="1"/>
  <c r="G72" i="1"/>
  <c r="G81" i="1" s="1"/>
  <c r="G32" i="1"/>
  <c r="G41" i="1" s="1"/>
  <c r="B23" i="1"/>
  <c r="B24" i="1" s="1"/>
  <c r="B25" i="1" s="1"/>
  <c r="B26" i="1" s="1"/>
  <c r="B27" i="1" s="1"/>
  <c r="B28" i="1" s="1"/>
  <c r="B29" i="1" s="1"/>
  <c r="B30" i="1" s="1"/>
  <c r="B31" i="1" s="1"/>
  <c r="G92" i="1"/>
  <c r="G101" i="1" s="1"/>
  <c r="G82" i="1"/>
  <c r="G91" i="1" s="1"/>
  <c r="B63" i="1"/>
  <c r="B64" i="1" s="1"/>
  <c r="B65" i="1" s="1"/>
  <c r="B66" i="1" s="1"/>
  <c r="B67" i="1" s="1"/>
  <c r="B68" i="1" s="1"/>
  <c r="B69" i="1" s="1"/>
  <c r="B70" i="1" s="1"/>
  <c r="B71" i="1" s="1"/>
  <c r="G52" i="1"/>
  <c r="G61" i="1" s="1"/>
  <c r="B13" i="1"/>
  <c r="B14" i="1" s="1"/>
  <c r="B15" i="1" s="1"/>
  <c r="B16" i="1" s="1"/>
  <c r="B17" i="1" s="1"/>
  <c r="B18" i="1" s="1"/>
  <c r="B19" i="1" s="1"/>
  <c r="B20" i="1" s="1"/>
  <c r="B21" i="1" s="1"/>
  <c r="G2" i="1"/>
  <c r="G11" i="1" s="1"/>
  <c r="B11" i="11" l="1"/>
  <c r="B12" i="11" s="1"/>
  <c r="B13" i="11" s="1"/>
  <c r="B14" i="11" s="1"/>
  <c r="B15" i="11" s="1"/>
  <c r="B34" i="8"/>
  <c r="B35" i="8" s="1"/>
  <c r="B36" i="8" s="1"/>
  <c r="B37" i="8" s="1"/>
  <c r="B38" i="8" s="1"/>
  <c r="B39" i="8" s="1"/>
  <c r="B40" i="8" s="1"/>
  <c r="B41"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tc={AA2B8E9A-E253-4DEF-9CF7-6D5D00D5FA84}</author>
  </authors>
  <commentList>
    <comment ref="G100" authorId="0" shapeId="0" xr:uid="{AA2B8E9A-E253-4DEF-9CF7-6D5D00D5FA84}">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tc={F165F976-1DBC-4D9F-873B-E75DD96549E0}</author>
  </authors>
  <commentList>
    <comment ref="G100" authorId="0" shapeId="0" xr:uid="{F165F976-1DBC-4D9F-873B-E75DD96549E0}">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tc={49B6C563-8508-4212-A03B-E002C2BD80E5}</author>
  </authors>
  <commentList>
    <comment ref="G100" authorId="0" shapeId="0" xr:uid="{49B6C563-8508-4212-A03B-E002C2BD80E5}">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tc={9E26E9A5-D0EA-4523-A12B-41436584C701}</author>
  </authors>
  <commentList>
    <comment ref="G100" authorId="0" shapeId="0" xr:uid="{9E26E9A5-D0EA-4523-A12B-41436584C701}">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tc={F76BD3D2-9E2C-49DD-8842-F69C5A22D783}</author>
    <author>tc={6C4CADC2-5BC0-4409-8FAA-DE08DBD46380}</author>
  </authors>
  <commentList>
    <comment ref="B128" authorId="0" shapeId="0" xr:uid="{F76BD3D2-9E2C-49DD-8842-F69C5A22D783}">
      <text>
        <t>[Threaded comment]
Your version of Excel allows you to read this threaded comment; however, any edits to it will get removed if the file is opened in a newer version of Excel. Learn more: https://go.microsoft.com/fwlink/?linkid=870924
Comment:
    3/28/2013 - Second submission was 1.99 days late.  In Canvas, a 10% penalty has been imposed.</t>
      </text>
    </comment>
    <comment ref="G140" authorId="1" shapeId="0" xr:uid="{6C4CADC2-5BC0-4409-8FAA-DE08DBD46380}">
      <text>
        <t>[Threaded comment]
Your version of Excel allows you to read this threaded comment; however, any edits to it will get removed if the file is opened in a newer version of Excel. Learn more: https://go.microsoft.com/fwlink/?linkid=870924
Comment:
    0.9*74=66.6, which is recorded in Canvas.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tc={C8FCB8B0-94A1-4B8C-8F28-4978392D48EC}</author>
    <author>tc={8E560AFB-7DED-4C83-B2A7-7404200570D3}</author>
    <author>tc={61E6D2CD-89E2-4572-99A2-A419E083D9CF}</author>
    <author>tc={BBDDB6D3-C073-4CBD-B0D7-6D88D3E34FE4}</author>
    <author>tc={314195A6-B089-4318-A9A0-BEBF28BCC0A4}</author>
    <author>tc={090706C2-EF54-4187-A01D-D1614FC238C6}</author>
    <author>tc={4C1D8938-53B1-46D8-9739-4976FAD848A0}</author>
    <author>tc={CEE37967-847C-4405-8548-38224784BBEF}</author>
    <author>tc={70767CAE-1184-4669-903F-B06F98B42E49}</author>
    <author>tc={A421EF32-6D40-4C87-B437-3A70BAEE28D1}</author>
    <author>tc={5EE49318-C6FE-4D77-B30F-39290C10A3ED}</author>
    <author>tc={536A79CA-E0F0-444A-AC12-091801A64EDE}</author>
    <author>tc={9D9D471D-3633-4EFD-8E07-BC741458E4DC}</author>
    <author>tc={D608EA67-E130-4113-8424-D3EF26213841}</author>
    <author>tc={4C99D313-379A-4186-8437-479216DE6CBC}</author>
    <author>tc={6646B10B-DC68-4B8F-A246-71B56BE22288}</author>
    <author>tc={C10D69B6-CC09-4487-AB8F-BAFCF6B9AF1F}</author>
    <author>tc={8037B8F8-5521-4356-9FD0-C29428AFE76C}</author>
    <author>tc={E69360C2-AF98-4DC1-83A5-5ADBB4FE44CA}</author>
    <author>tc={B4212EA5-093E-4321-8C2D-B863CC72C892}</author>
    <author>tc={A6395532-DE51-4BDE-802D-F8FEF46A334C}</author>
    <author>tc={9AF8D0B5-433A-4C7A-9A53-2EB57D7B0170}</author>
    <author>tc={F6669DC3-9EB2-40D3-ACDD-9F7A1E832895}</author>
    <author>tc={966A3240-7DF0-44CF-9121-FE16DEC05DC6}</author>
    <author>tc={7433C1DF-C41A-4D4F-B21C-EB753941FC56}</author>
    <author>tc={73214C8C-751C-47BB-9AE0-E1506E44E5F3}</author>
    <author>tc={2910B08C-1C47-47E1-90B5-E05F1476B982}</author>
    <author>tc={C1DC0630-150E-4057-B996-FA91DCAF86D4}</author>
    <author>tc={A11FE252-9BF5-47B9-8159-E3E51AE8967D}</author>
    <author>tc={C45E2453-F568-4C96-90F0-06AB49B6AECA}</author>
    <author>tc={97111860-A36D-4B0B-A3CC-1AA113FC538F}</author>
    <author>tc={FEEC9E81-8F80-4DF2-B7A2-D564E6B9A2D2}</author>
    <author>tc={6CFB9DE6-7C38-45D2-A38A-46A13CF34F77}</author>
    <author>tc={FF49B7BA-74BC-4D8D-AB03-FBFD44F3A40F}</author>
    <author>tc={C74F9FF8-B8C3-4456-90FC-30F07C737E77}</author>
    <author>tc={2C9308EE-DE13-48E0-92D7-11B0C21865FE}</author>
    <author>tc={9E41B51D-0BB0-4F6E-8E42-7F4A71BF7941}</author>
    <author>tc={92F4E976-D9CD-4F57-8784-64BA17ACFDF6}</author>
    <author>tc={765ECE71-FEF7-4C1E-AA7F-A1C8E4130A30}</author>
    <author>tc={EC88291C-94E8-4AF4-ADAD-B6BB7BF8AA29}</author>
    <author>tc={B8D44F81-2458-4AB0-B4F0-E7D9C0D3ED5F}</author>
    <author>tc={2720A8E9-E819-4433-801B-591A839C8553}</author>
    <author>tc={568DAA35-F6A7-45DA-9AC9-0F5964268C55}</author>
    <author>tc={14C2C942-5F48-4DBF-B35F-758ED6120CB6}</author>
    <author>tc={85E7B655-C920-4534-B962-1554579B475A}</author>
    <author>tc={07531FBB-E7F8-41EE-9E70-982D4C726826}</author>
    <author>tc={B35BB2FD-52A9-4BDD-8A1C-3F71579A397D}</author>
    <author>tc={150E4641-0A78-4077-889C-DBC9E6C2F486}</author>
    <author>tc={24A72EFB-6F25-4221-9274-C454D53646A4}</author>
    <author>tc={2AA01EF2-7434-42BC-89F5-0E96C66ED0FA}</author>
    <author>tc={C64C6E99-5508-49D9-905A-94B8FE43CA81}</author>
  </authors>
  <commentList>
    <comment ref="D1" authorId="0" shapeId="0" xr:uid="{C8FCB8B0-94A1-4B8C-8F28-4978392D48EC}">
      <text>
        <t>[Threaded comment]
Your version of Excel allows you to read this threaded comment; however, any edits to it will get removed if the file is opened in a newer version of Excel. Learn more: https://go.microsoft.com/fwlink/?linkid=870924
Comment:
    Project content not provided.</t>
      </text>
    </comment>
    <comment ref="K1" authorId="1" shapeId="0" xr:uid="{8E560AFB-7DED-4C83-B2A7-7404200570D3}">
      <text>
        <t>[Threaded comment]
Your version of Excel allows you to read this threaded comment; however, any edits to it will get removed if the file is opened in a newer version of Excel. Learn more: https://go.microsoft.com/fwlink/?linkid=870924
Comment:
    10% penalty for 1 day delay.</t>
      </text>
    </comment>
    <comment ref="D2" authorId="2" shapeId="0" xr:uid="{61E6D2CD-89E2-4572-99A2-A419E083D9CF}">
      <text>
        <t>[Threaded comment]
Your version of Excel allows you to read this threaded comment; however, any edits to it will get removed if the file is opened in a newer version of Excel. Learn more: https://go.microsoft.com/fwlink/?linkid=870924
Comment:
    Considerable work was put into the written components of the deck.</t>
      </text>
    </comment>
    <comment ref="E2" authorId="3" shapeId="0" xr:uid="{BBDDB6D3-C073-4CBD-B0D7-6D88D3E34FE4}">
      <text>
        <t xml:space="preserve">[Threaded comment]
Your version of Excel allows you to read this threaded comment; however, any edits to it will get removed if the file is opened in a newer version of Excel. Learn more: https://go.microsoft.com/fwlink/?linkid=870924
Comment:
    Small font and charts.  Speaks a wee bit too fast.
</t>
      </text>
    </comment>
    <comment ref="F2" authorId="4" shapeId="0" xr:uid="{314195A6-B089-4318-A9A0-BEBF28BCC0A4}">
      <text>
        <t>[Threaded comment]
Your version of Excel allows you to read this threaded comment; however, any edits to it will get removed if the file is opened in a newer version of Excel. Learn more: https://go.microsoft.com/fwlink/?linkid=870924
Comment:
    Terms used may not be appropriate.</t>
      </text>
    </comment>
    <comment ref="G2" authorId="5" shapeId="0" xr:uid="{090706C2-EF54-4187-A01D-D1614FC238C6}">
      <text>
        <t>[Threaded comment]
Your version of Excel allows you to read this threaded comment; however, any edits to it will get removed if the file is opened in a newer version of Excel. Learn more: https://go.microsoft.com/fwlink/?linkid=870924
Comment:
    Quality of slides should be improved up;  should have additional written content.</t>
      </text>
    </comment>
    <comment ref="H2" authorId="6" shapeId="0" xr:uid="{4C1D8938-53B1-46D8-9739-4976FAD848A0}">
      <text>
        <t>[Threaded comment]
Your version of Excel allows you to read this threaded comment; however, any edits to it will get removed if the file is opened in a newer version of Excel. Learn more: https://go.microsoft.com/fwlink/?linkid=870924
Comment:
    Font is too small at times.</t>
      </text>
    </comment>
    <comment ref="I2" authorId="7" shapeId="0" xr:uid="{CEE37967-847C-4405-8548-38224784BBEF}">
      <text>
        <t>[Threaded comment]
Your version of Excel allows you to read this threaded comment; however, any edits to it will get removed if the file is opened in a newer version of Excel. Learn more: https://go.microsoft.com/fwlink/?linkid=870924
Comment:
    Small font;  graph sizes are distorted.</t>
      </text>
    </comment>
    <comment ref="J2" authorId="8" shapeId="0" xr:uid="{70767CAE-1184-4669-903F-B06F98B42E49}">
      <text>
        <t xml:space="preserve">[Threaded comment]
Your version of Excel allows you to read this threaded comment; however, any edits to it will get removed if the file is opened in a newer version of Excel. Learn more: https://go.microsoft.com/fwlink/?linkid=870924
Comment:
    Used Excel to analyze metrics.  Speaks a wee bit too fast.  Run spell checker.
</t>
      </text>
    </comment>
    <comment ref="K2" authorId="9" shapeId="0" xr:uid="{A421EF32-6D40-4C87-B437-3A70BAEE28D1}">
      <text>
        <t>[Threaded comment]
Your version of Excel allows you to read this threaded comment; however, any edits to it will get removed if the file is opened in a newer version of Excel. Learn more: https://go.microsoft.com/fwlink/?linkid=870924
Comment:
    Very detailed presentation, which was laid out well.  Font is a wee bit small.</t>
      </text>
    </comment>
    <comment ref="L2" authorId="10" shapeId="0" xr:uid="{5EE49318-C6FE-4D77-B30F-39290C10A3ED}">
      <text>
        <t>[Threaded comment]
Your version of Excel allows you to read this threaded comment; however, any edits to it will get removed if the file is opened in a newer version of Excel. Learn more: https://go.microsoft.com/fwlink/?linkid=870924
Comment:
    Video embedded in Power Point;  flow of presentation requires starting video on each page.</t>
      </text>
    </comment>
    <comment ref="M2" authorId="11" shapeId="0" xr:uid="{536A79CA-E0F0-444A-AC12-091801A64EDE}">
      <text>
        <t xml:space="preserve">[Threaded comment]
Your version of Excel allows you to read this threaded comment; however, any edits to it will get removed if the file is opened in a newer version of Excel. Learn more: https://go.microsoft.com/fwlink/?linkid=870924
Comment:
    Student's mentioning and presenting of "grading level" doesn't matter to the company (i.e., Google),   Pausing of video at 7:00 minute market and the discussion thereafter resulted in a disjointed </t>
      </text>
    </comment>
    <comment ref="N2" authorId="12" shapeId="0" xr:uid="{9D9D471D-3633-4EFD-8E07-BC741458E4DC}">
      <text>
        <t>[Threaded comment]
Your version of Excel allows you to read this threaded comment; however, any edits to it will get removed if the file is opened in a newer version of Excel. Learn more: https://go.microsoft.com/fwlink/?linkid=870924
Comment:
    No video.  The deck was wrong (e.g., date is "9/3/20xx).</t>
      </text>
    </comment>
    <comment ref="O2" authorId="13" shapeId="0" xr:uid="{D608EA67-E130-4113-8424-D3EF26213841}">
      <text>
        <t>[Threaded comment]
Your version of Excel allows you to read this threaded comment; however, any edits to it will get removed if the file is opened in a newer version of Excel. Learn more: https://go.microsoft.com/fwlink/?linkid=870924
Comment:
    Deck enhancements should be completed (e.g., date is 20xx).</t>
      </text>
    </comment>
    <comment ref="F3" authorId="14" shapeId="0" xr:uid="{4C99D313-379A-4186-8437-479216DE6CBC}">
      <text>
        <t>[Threaded comment]
Your version of Excel allows you to read this threaded comment; however, any edits to it will get removed if the file is opened in a newer version of Excel. Learn more: https://go.microsoft.com/fwlink/?linkid=870924
Comment:
    Need to connect the relationship amongst proposed metrics.</t>
      </text>
    </comment>
    <comment ref="G3" authorId="15" shapeId="0" xr:uid="{6646B10B-DC68-4B8F-A246-71B56BE22288}">
      <text>
        <t>[Threaded comment]
Your version of Excel allows you to read this threaded comment; however, any edits to it will get removed if the file is opened in a newer version of Excel. Learn more: https://go.microsoft.com/fwlink/?linkid=870924
Comment:
    Metric association and relationship discussion is, to some extent, fragmented.</t>
      </text>
    </comment>
    <comment ref="H3" authorId="16" shapeId="0" xr:uid="{C10D69B6-CC09-4487-AB8F-BAFCF6B9AF1F}">
      <text>
        <t>[Threaded comment]
Your version of Excel allows you to read this threaded comment; however, any edits to it will get removed if the file is opened in a newer version of Excel. Learn more: https://go.microsoft.com/fwlink/?linkid=870924
Comment:
    Nest product no longer available is mentioned.  Didn't connect this results to strategic metrics.</t>
      </text>
    </comment>
    <comment ref="L3" authorId="17" shapeId="0" xr:uid="{8037B8F8-5521-4356-9FD0-C29428AFE76C}">
      <text>
        <t>[Threaded comment]
Your version of Excel allows you to read this threaded comment; however, any edits to it will get removed if the file is opened in a newer version of Excel. Learn more: https://go.microsoft.com/fwlink/?linkid=870924
Comment:
    Language isn't always the most professional.</t>
      </text>
    </comment>
    <comment ref="N3" authorId="18" shapeId="0" xr:uid="{E69360C2-AF98-4DC1-83A5-5ADBB4FE44CA}">
      <text>
        <t>[Threaded comment]
Your version of Excel allows you to read this threaded comment; however, any edits to it will get removed if the file is opened in a newer version of Excel. Learn more: https://go.microsoft.com/fwlink/?linkid=870924
Comment:
    A more comprehensive review of the metrics to be examined, and their importance in addressing the questions, are expected.</t>
      </text>
    </comment>
    <comment ref="D5" authorId="19" shapeId="0" xr:uid="{B4212EA5-093E-4321-8C2D-B863CC72C892}">
      <text>
        <t>[Threaded comment]
Your version of Excel allows you to read this threaded comment; however, any edits to it will get removed if the file is opened in a newer version of Excel. Learn more: https://go.microsoft.com/fwlink/?linkid=870924
Comment:
    There is a fair amount of wandering.  Didn't sufficiently attempt to identify the causal effect of the issue.</t>
      </text>
    </comment>
    <comment ref="F5" authorId="20" shapeId="0" xr:uid="{A6395532-DE51-4BDE-802D-F8FEF46A334C}">
      <text>
        <t>[Threaded comment]
Your version of Excel allows you to read this threaded comment; however, any edits to it will get removed if the file is opened in a newer version of Excel. Learn more: https://go.microsoft.com/fwlink/?linkid=870924
Comment:
    Referring to the funnel via systematic approach would be helpful.</t>
      </text>
    </comment>
    <comment ref="G5" authorId="21" shapeId="0" xr:uid="{9AF8D0B5-433A-4C7A-9A53-2EB57D7B0170}">
      <text>
        <t>[Threaded comment]
Your version of Excel allows you to read this threaded comment; however, any edits to it will get removed if the file is opened in a newer version of Excel. Learn more: https://go.microsoft.com/fwlink/?linkid=870924
Comment:
    Presentation is wandering with respect to relationship of metrics.</t>
      </text>
    </comment>
    <comment ref="H5" authorId="22" shapeId="0" xr:uid="{F6669DC3-9EB2-40D3-ACDD-9F7A1E832895}">
      <text>
        <t>[Threaded comment]
Your version of Excel allows you to read this threaded comment; however, any edits to it will get removed if the file is opened in a newer version of Excel. Learn more: https://go.microsoft.com/fwlink/?linkid=870924
Comment:
    Wandering at times when connected sections and metrics.</t>
      </text>
    </comment>
    <comment ref="I5" authorId="23" shapeId="0" xr:uid="{966A3240-7DF0-44CF-9121-FE16DEC05DC6}">
      <text>
        <t>[Threaded comment]
Your version of Excel allows you to read this threaded comment; however, any edits to it will get removed if the file is opened in a newer version of Excel. Learn more: https://go.microsoft.com/fwlink/?linkid=870924
Comment:
    Bounce rate reviewed.</t>
      </text>
    </comment>
    <comment ref="J5" authorId="24" shapeId="0" xr:uid="{7433C1DF-C41A-4D4F-B21C-EB753941FC56}">
      <text>
        <t>[Threaded comment]
Your version of Excel allows you to read this threaded comment; however, any edits to it will get removed if the file is opened in a newer version of Excel. Learn more: https://go.microsoft.com/fwlink/?linkid=870924
Comment:
    Organic search is supposedly the "causal effect".</t>
      </text>
    </comment>
    <comment ref="K5" authorId="25" shapeId="0" xr:uid="{73214C8C-751C-47BB-9AE0-E1506E44E5F3}">
      <text>
        <t>[Threaded comment]
Your version of Excel allows you to read this threaded comment; however, any edits to it will get removed if the file is opened in a newer version of Excel. Learn more: https://go.microsoft.com/fwlink/?linkid=870924
Comment:
    Mentioned the use of coupons without having any knowledge of the potential effects.
Also said that customers, " …  weren't happy with the product …".  There is no evidence that this conjecture is true.</t>
      </text>
    </comment>
    <comment ref="L5" authorId="26" shapeId="0" xr:uid="{2910B08C-1C47-47E1-90B5-E05F1476B982}">
      <text>
        <t>[Threaded comment]
Your version of Excel allows you to read this threaded comment; however, any edits to it will get removed if the file is opened in a newer version of Excel. Learn more: https://go.microsoft.com/fwlink/?linkid=870924
Comment:
    There is a fair amount of maundering.</t>
      </text>
    </comment>
    <comment ref="M5" authorId="27" shapeId="0" xr:uid="{C1DC0630-150E-4057-B996-FA91DCAF86D4}">
      <text>
        <t>[Threaded comment]
Your version of Excel allows you to read this threaded comment; however, any edits to it will get removed if the file is opened in a newer version of Excel. Learn more: https://go.microsoft.com/fwlink/?linkid=870924
Comment:
    Mentioning, "It's all about shipping and billing", is odd.</t>
      </text>
    </comment>
    <comment ref="N5" authorId="28" shapeId="0" xr:uid="{A11FE252-9BF5-47B9-8159-E3E51AE8967D}">
      <text>
        <t>[Threaded comment]
Your version of Excel allows you to read this threaded comment; however, any edits to it will get removed if the file is opened in a newer version of Excel. Learn more: https://go.microsoft.com/fwlink/?linkid=870924
Comment:
    A deeper review of graphs and results are needed.</t>
      </text>
    </comment>
    <comment ref="O5" authorId="29" shapeId="0" xr:uid="{C45E2453-F568-4C96-90F0-06AB49B6AECA}">
      <text>
        <t>[Threaded comment]
Your version of Excel allows you to read this threaded comment; however, any edits to it will get removed if the file is opened in a newer version of Excel. Learn more: https://go.microsoft.com/fwlink/?linkid=870924
Comment:
    Language used to explain challenges needs to be refined.</t>
      </text>
    </comment>
    <comment ref="D8" authorId="30" shapeId="0" xr:uid="{97111860-A36D-4B0B-A3CC-1AA113FC538F}">
      <text>
        <t>[Threaded comment]
Your version of Excel allows you to read this threaded comment; however, any edits to it will get removed if the file is opened in a newer version of Excel. Learn more: https://go.microsoft.com/fwlink/?linkid=870924
Comment:
    The local language recommendation is odd given all selling processes don't require, and don't use, human interaction.</t>
      </text>
    </comment>
    <comment ref="E8" authorId="31" shapeId="0" xr:uid="{FEEC9E81-8F80-4DF2-B7A2-D564E6B9A2D2}">
      <text>
        <t>[Threaded comment]
Your version of Excel allows you to read this threaded comment; however, any edits to it will get removed if the file is opened in a newer version of Excel. Learn more: https://go.microsoft.com/fwlink/?linkid=870924
Comment:
    Referral change recommendation.  Also noticed that desktop usage was waning.  Would be nice to expand upon the findings.</t>
      </text>
    </comment>
    <comment ref="F8" authorId="32" shapeId="0" xr:uid="{6CFB9DE6-7C38-45D2-A38A-46A13CF34F77}">
      <text>
        <t>[Threaded comment]
Your version of Excel allows you to read this threaded comment; however, any edits to it will get removed if the file is opened in a newer version of Excel. Learn more: https://go.microsoft.com/fwlink/?linkid=870924
Comment:
    Recommendations weren't tightly connected to presented metrics.
Product reviews mentioned.</t>
      </text>
    </comment>
    <comment ref="G8" authorId="33" shapeId="0" xr:uid="{FF49B7BA-74BC-4D8D-AB03-FBFD44F3A40F}">
      <text>
        <t>[Threaded comment]
Your version of Excel allows you to read this threaded comment; however, any edits to it will get removed if the file is opened in a newer version of Excel. Learn more: https://go.microsoft.com/fwlink/?linkid=870924
Comment:
    Some of the recommendations weren't congruent.</t>
      </text>
    </comment>
    <comment ref="H8" authorId="34" shapeId="0" xr:uid="{C74F9FF8-B8C3-4456-90FC-30F07C737E77}">
      <text>
        <t>[Threaded comment]
Your version of Excel allows you to read this threaded comment; however, any edits to it will get removed if the file is opened in a newer version of Excel. Learn more: https://go.microsoft.com/fwlink/?linkid=870924
Comment:
    A more thorough connection between metrics and recommendations should be done.</t>
      </text>
    </comment>
    <comment ref="I8" authorId="35" shapeId="0" xr:uid="{2C9308EE-DE13-48E0-92D7-11B0C21865FE}">
      <text>
        <t>[Threaded comment]
Your version of Excel allows you to read this threaded comment; however, any edits to it will get removed if the file is opened in a newer version of Excel. Learn more: https://go.microsoft.com/fwlink/?linkid=870924
Comment:
    Should establish metrics that should be examined to determine if recommendations are beneficial to the business.</t>
      </text>
    </comment>
    <comment ref="J8" authorId="36" shapeId="0" xr:uid="{9E41B51D-0BB0-4F6E-8E42-7F4A71BF7941}">
      <text>
        <t>[Threaded comment]
Your version of Excel allows you to read this threaded comment; however, any edits to it will get removed if the file is opened in a newer version of Excel. Learn more: https://go.microsoft.com/fwlink/?linkid=870924
Comment:
    Mentioned discounting as an option without knowing what the effect may be.</t>
      </text>
    </comment>
    <comment ref="K8" authorId="37" shapeId="0" xr:uid="{92F4E976-D9CD-4F57-8784-64BA17ACFDF6}">
      <text>
        <t>[Threaded comment]
Your version of Excel allows you to read this threaded comment; however, any edits to it will get removed if the file is opened in a newer version of Excel. Learn more: https://go.microsoft.com/fwlink/?linkid=870924
Comment:
    A thorough set of recommendations;  refining some the language would be helpful (e.g., use revenue in lieu of money).</t>
      </text>
    </comment>
    <comment ref="N8" authorId="38" shapeId="0" xr:uid="{765ECE71-FEF7-4C1E-AA7F-A1C8E4130A30}">
      <text>
        <t>[Threaded comment]
Your version of Excel allows you to read this threaded comment; however, any edits to it will get removed if the file is opened in a newer version of Excel. Learn more: https://go.microsoft.com/fwlink/?linkid=870924
Comment:
    Didn't sufficiently connect metrics to recommendations.</t>
      </text>
    </comment>
    <comment ref="O8" authorId="39" shapeId="0" xr:uid="{EC88291C-94E8-4AF4-ADAD-B6BB7BF8AA29}">
      <text>
        <t xml:space="preserve">[Threaded comment]
Your version of Excel allows you to read this threaded comment; however, any edits to it will get removed if the file is opened in a newer version of Excel. Learn more: https://go.microsoft.com/fwlink/?linkid=870924
Comment:
    Presentation sections, and accompanying discussion, is rather loosely connected. </t>
      </text>
    </comment>
    <comment ref="D11" authorId="40" shapeId="0" xr:uid="{B8D44F81-2458-4AB0-B4F0-E7D9C0D3ED5F}">
      <text>
        <t>[Threaded comment]
Your version of Excel allows you to read this threaded comment; however, any edits to it will get removed if the file is opened in a newer version of Excel. Learn more: https://go.microsoft.com/fwlink/?linkid=870924
Comment:
    Needed to delve deeper on how STP could be used to improves KPIs.  Touched upon Google Trends data.  Insights (e.g., the "how") on the budget recommendation need to be provided.</t>
      </text>
    </comment>
    <comment ref="E11" authorId="41" shapeId="0" xr:uid="{2720A8E9-E819-4433-801B-591A839C8553}">
      <text>
        <t>[Threaded comment]
Your version of Excel allows you to read this threaded comment; however, any edits to it will get removed if the file is opened in a newer version of Excel. Learn more: https://go.microsoft.com/fwlink/?linkid=870924
Comment:
    Need to expand upon the clustering approach.  Didn't sufficiently justify cross-time spend allocation (e.g., a measure of base) and channel allocation (e.g.., response curves).</t>
      </text>
    </comment>
    <comment ref="F11" authorId="42" shapeId="0" xr:uid="{568DAA35-F6A7-45DA-9AC9-0F5964268C55}">
      <text>
        <t>[Threaded comment]
Your version of Excel allows you to read this threaded comment; however, any edits to it will get removed if the file is opened in a newer version of Excel. Learn more: https://go.microsoft.com/fwlink/?linkid=870924
Comment:
    Need a more thorough discussion of clustering, time-based budget allocation approaches and use of marginal response curves by channel.</t>
      </text>
    </comment>
    <comment ref="H11" authorId="43" shapeId="0" xr:uid="{14C2C942-5F48-4DBF-B35F-758ED6120CB6}">
      <text>
        <t xml:space="preserve">[Threaded comment]
Your version of Excel allows you to read this threaded comment; however, any edits to it will get removed if the file is opened in a newer version of Excel. Learn more: https://go.microsoft.com/fwlink/?linkid=870924
Comment:
    Channel recommendations not based on response curves, average ROI … </t>
      </text>
    </comment>
    <comment ref="I11" authorId="44" shapeId="0" xr:uid="{85E7B655-C920-4534-B962-1554579B475A}">
      <text>
        <t>[Threaded comment]
Your version of Excel allows you to read this threaded comment; however, any edits to it will get removed if the file is opened in a newer version of Excel. Learn more: https://go.microsoft.com/fwlink/?linkid=870924
Comment:
    Needed to expand on how the recommendations were made.</t>
      </text>
    </comment>
    <comment ref="J11" authorId="45" shapeId="0" xr:uid="{07531FBB-E7F8-41EE-9E70-982D4C726826}">
      <text>
        <t>[Threaded comment]
Your version of Excel allows you to read this threaded comment; however, any edits to it will get removed if the file is opened in a newer version of Excel. Learn more: https://go.microsoft.com/fwlink/?linkid=870924
Comment:
    Recommendations weren't well-connected to metrics examined.</t>
      </text>
    </comment>
    <comment ref="K11" authorId="46" shapeId="0" xr:uid="{B35BB2FD-52A9-4BDD-8A1C-3F71579A397D}">
      <text>
        <t>[Threaded comment]
Your version of Excel allows you to read this threaded comment; however, any edits to it will get removed if the file is opened in a newer version of Excel. Learn more: https://go.microsoft.com/fwlink/?linkid=870924
Comment:
    Mentioned the use of Google Trends, which was not mentioned by almost all others.</t>
      </text>
    </comment>
    <comment ref="N11" authorId="47" shapeId="0" xr:uid="{150E4641-0A78-4077-889C-DBC9E6C2F486}">
      <text>
        <t>[Threaded comment]
Your version of Excel allows you to read this threaded comment; however, any edits to it will get removed if the file is opened in a newer version of Excel. Learn more: https://go.microsoft.com/fwlink/?linkid=870924
Comment:
    Advertising recommendations were superficial without data to support them.</t>
      </text>
    </comment>
    <comment ref="D14" authorId="48" shapeId="0" xr:uid="{24A72EFB-6F25-4221-9274-C454D53646A4}">
      <text>
        <t>[Threaded comment]
Your version of Excel allows you to read this threaded comment; however, any edits to it will get removed if the file is opened in a newer version of Excel. Learn more: https://go.microsoft.com/fwlink/?linkid=870924
Comment:
    10% late penalty.</t>
      </text>
    </comment>
    <comment ref="K14" authorId="49" shapeId="0" xr:uid="{2AA01EF2-7434-42BC-89F5-0E96C66ED0FA}">
      <text>
        <t>[Threaded comment]
Your version of Excel allows you to read this threaded comment; however, any edits to it will get removed if the file is opened in a newer version of Excel. Learn more: https://go.microsoft.com/fwlink/?linkid=870924
Comment:
    10% late penalty.</t>
      </text>
    </comment>
    <comment ref="M14" authorId="50" shapeId="0" xr:uid="{C64C6E99-5508-49D9-905A-94B8FE43CA81}">
      <text>
        <t>[Threaded comment]
Your version of Excel allows you to read this threaded comment; however, any edits to it will get removed if the file is opened in a newer version of Excel. Learn more: https://go.microsoft.com/fwlink/?linkid=870924
Comment:
    10% late penalty.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tc={C5D6DAF5-0C46-42F0-85C9-90950BEA5DC9}</author>
  </authors>
  <commentList>
    <comment ref="A14" authorId="0" shapeId="0" xr:uid="{C5D6DAF5-0C46-42F0-85C9-90950BEA5DC9}">
      <text>
        <t>[Threaded comment]
Your version of Excel allows you to read this threaded comment; however, any edits to it will get removed if the file is opened in a newer version of Excel. Learn more: https://go.microsoft.com/fwlink/?linkid=870924
Comment:
    On 3/27/2023, I reviewed the second submission that was one day late.  A 10% penalty was imposed.</t>
      </text>
    </comment>
  </commentList>
</comments>
</file>

<file path=xl/sharedStrings.xml><?xml version="1.0" encoding="utf-8"?>
<sst xmlns="http://schemas.openxmlformats.org/spreadsheetml/2006/main" count="1833" uniqueCount="322">
  <si>
    <t xml:space="preserve">Name </t>
  </si>
  <si>
    <t>Krishna Reddy</t>
  </si>
  <si>
    <t>First Name</t>
  </si>
  <si>
    <t>Introduction</t>
  </si>
  <si>
    <t>, below are scores and comments for Homework 1.</t>
  </si>
  <si>
    <t>Output</t>
  </si>
  <si>
    <t>Comments</t>
  </si>
  <si>
    <t xml:space="preserve">of 8. </t>
  </si>
  <si>
    <t>Pts2</t>
  </si>
  <si>
    <t>Pts1</t>
  </si>
  <si>
    <t>Q1:</t>
  </si>
  <si>
    <t>Q2:</t>
  </si>
  <si>
    <t xml:space="preserve">of 7. </t>
  </si>
  <si>
    <t xml:space="preserve"> </t>
  </si>
  <si>
    <t>Q3:</t>
  </si>
  <si>
    <t>Q4:</t>
  </si>
  <si>
    <t>Q5:</t>
  </si>
  <si>
    <t>Q6:</t>
  </si>
  <si>
    <t>Q7:</t>
  </si>
  <si>
    <t>of 50.</t>
  </si>
  <si>
    <t>Total:</t>
  </si>
  <si>
    <t>Madhuri Ganti</t>
  </si>
  <si>
    <t xml:space="preserve">Nikhil Yadav Gorentla </t>
  </si>
  <si>
    <t>Keerthana Kadari</t>
  </si>
  <si>
    <t>Chaturvedy Goud Koyyada</t>
  </si>
  <si>
    <t>Shirisha Makka</t>
  </si>
  <si>
    <t>Sriya Teju Mallayyagari</t>
  </si>
  <si>
    <t>Venkatesh Moola</t>
  </si>
  <si>
    <t>Likhit Victor Mukuri</t>
  </si>
  <si>
    <t>Keerthika Reddy Nevuri</t>
  </si>
  <si>
    <t>Gneneyeri Silue</t>
  </si>
  <si>
    <t>Monika Joel Singari</t>
  </si>
  <si>
    <t xml:space="preserve">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t>
  </si>
  <si>
    <t xml:space="preserve">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t>
  </si>
  <si>
    <t xml:space="preserve">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t>
  </si>
  <si>
    <t xml:space="preserve">At a top-line level, a marketing metric may also be categorized as one of the following:  Advertising, Finance, Logistics, Operations, Trade and Sales Force.  You didn't fully address how a company's business models and customers help define the most important metric categories. </t>
  </si>
  <si>
    <t xml:space="preserve">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t>
  </si>
  <si>
    <t xml:space="preserve">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t>
  </si>
  <si>
    <t xml:space="preserve">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t>
  </si>
  <si>
    <t xml:space="preserve">At a top-line level, a marketing metric may also be categorized as one of the following:  Advertising, Finance, Logistics, Operations, trade and Sales Force. You did not address the last question posed. </t>
  </si>
  <si>
    <t xml:space="preserve">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t>
  </si>
  <si>
    <t xml:space="preserve">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t>
  </si>
  <si>
    <t>At a top-line level, a marketing metric may also be categorized as one of the following:  Advertising, Finance, Logistics, Operations, trade and Sales Force. The metrics you listed are very specific;  that is, they are not categories.</t>
  </si>
  <si>
    <t xml:space="preserve">Your first sentence was sufficient for the question posed.  The sentences that followed began to stray from answering the question posed. </t>
  </si>
  <si>
    <t>A good response!  It was succinct and addressed the question posed!</t>
  </si>
  <si>
    <t>The response did not fully address the question posed.  That is, addressing why analytics professionals need to be in alignment with organizational KPIs/top-line marketing metrics.</t>
  </si>
  <si>
    <t>A good response but a wee-bit long winded.  In the future, please attempt to refine your answer to the point that it is sufficient for addressing the question posed.</t>
  </si>
  <si>
    <t>I don't understand how the following sentence addressed the request:  "Lets say about customer metrics."  You wrote, "Using social media now a days, ..." Please refrain from using colloquial language (i.e., "now a days").</t>
  </si>
  <si>
    <t xml:space="preserve">While you discussed the importance of marketers, you didn't provide an overview of the role of analytics professionals. </t>
  </si>
  <si>
    <t>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t>
  </si>
  <si>
    <t>A proper answer that is succinct!</t>
  </si>
  <si>
    <t xml:space="preserve">Within the response it's advisable that an objective of a marketing professional is to use data to maximize marketing outcomes (however they are defined by the organization). </t>
  </si>
  <si>
    <t>While the response was a protracted, it addressed the problem posed.</t>
  </si>
  <si>
    <t xml:space="preserve">While the content for addressing the question was provided, improvements on presenting the content would yield a larger score. </t>
  </si>
  <si>
    <t>An appropriate response!</t>
  </si>
  <si>
    <t xml:space="preserve">Additional clarification and information is needed on the overview request of the problem;  that is, explaining in general the role of marketing analytics professionals in a marketing department. </t>
  </si>
  <si>
    <t xml:space="preserve"> A good answer that needs to be refined:  be correct and precise, and use proper grammar.</t>
  </si>
  <si>
    <t>This question is asking for an answer that spans all organizations.  The following sentence doesn't meet this requirement:  "For B2B businesses using data to fuel successful sales and marketing efforts ... "  Going forward, please attempt to have responses that are correct and laconic.</t>
  </si>
  <si>
    <t xml:space="preserve">While you had almost all of the elements to address the questions, your answer was very long and meandering.  Please be direct and response in your responses. </t>
  </si>
  <si>
    <t>Please refrain from being colloquial:  For example you wrote, "Examples of grimy facts ... " Another instance is, "After the facts are entered, it wishes to be analyzed."  I have never met a fact that wished to be analyzed since they do not have wants and needs.</t>
  </si>
  <si>
    <t>A good response even though the following did not contribute to increasing the quality of the response:  "Poor data yield poor results! Quality data is required for quality judgments. Quality data must 
be consistently integrated into data warehouses."</t>
  </si>
  <si>
    <t>Please review your answers before submission since some elements of the response are difficult to understand.  For example, "Data Duplication Detecting duplicates will save you time when analyzing data."</t>
  </si>
  <si>
    <t>Please see my response to the previous question on reviewing material before submitting it.</t>
  </si>
  <si>
    <t xml:space="preserve">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t>
  </si>
  <si>
    <t>You wrote, "Analytics, analytics, and visualization are the three pillars of marketing analytics."  The second element is redundant.  Please review content before it is submitted.</t>
  </si>
  <si>
    <t xml:space="preserve">A good response, but additional care is needed with respect to grammar and the flow of the argument (i.e., response). </t>
  </si>
  <si>
    <t xml:space="preserve"> Ensure you address the questions posed.  For this item, a response that addresses the PURPOSE of data, analytics and visualization is required.  That is, one needs to address WHY each leg is needed for marketing analytics. </t>
  </si>
  <si>
    <t>While you provided a reasonable answer, there are too many colloquialisms. For example, "Without customer data, you’re flying blind – forced to use newspapers ... "</t>
  </si>
  <si>
    <t xml:space="preserve">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t>
  </si>
  <si>
    <t xml:space="preserve">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t>
  </si>
  <si>
    <t>A well-articulated answer!</t>
  </si>
  <si>
    <t xml:space="preserve">Additional information is needed to address the questions of how unstructured data would be integrated with other data sets to create incremental value and describing the insights that would be generated from the integration. </t>
  </si>
  <si>
    <t xml:space="preserve">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t>
  </si>
  <si>
    <t>An answer congruent with the questions posed!</t>
  </si>
  <si>
    <t>While the answer was longer than needed, you addressed all questions.</t>
  </si>
  <si>
    <t>Additional details are needed to address the questions of how unstructured data could, and would, be integrated with other data sets to create additional value and describing the insights that would be generated from the integration.</t>
  </si>
  <si>
    <t>Going deeper on the insights such integrated data would  provide a company would be greatly appreciated.</t>
  </si>
  <si>
    <t xml:space="preserve">For future like questions that request a summary of voluminous content, please expand on your answers, but not superfluously. </t>
  </si>
  <si>
    <t xml:space="preserve">For future like questions that request a summary of voluminous content, please expand on your answers, but do not do so excessively.  </t>
  </si>
  <si>
    <t>A well-conceived and delivered response!</t>
  </si>
  <si>
    <t>Please proofread and restructure the response before submission.  Your response had the primary components to eloquently address the request.</t>
  </si>
  <si>
    <t xml:space="preserve">A good answer that could be shortened such that the reader continues to be fully engaged. For example, the sentence about statistical learning wasn't well-connected to the other content, and hence could have been removed without any change in the score earned. </t>
  </si>
  <si>
    <t>An apropos response.</t>
  </si>
  <si>
    <t>A well-conceived and delivered response!  Check your grammar, please.</t>
  </si>
  <si>
    <t>Please proofread and restructure the response before submission.  Your answer was longer than required.  Finally, your response had the primary components to eloquently address the request.</t>
  </si>
  <si>
    <t>You didn't provide an answer.</t>
  </si>
  <si>
    <t>An appropriate and succinct response!</t>
  </si>
  <si>
    <t xml:space="preserve">An appropriate and succinct response! </t>
  </si>
  <si>
    <t>While a sufficient response, the response was rather long.  Please be succinct and direct in your responses to questions.</t>
  </si>
  <si>
    <t>Final:</t>
  </si>
  <si>
    <t>Student Name</t>
  </si>
  <si>
    <t>Krishna Vamshi Reddy Ananthu</t>
  </si>
  <si>
    <t>Nikhil Yadav Gorentla</t>
  </si>
  <si>
    <t>Q1</t>
  </si>
  <si>
    <t>Q2</t>
  </si>
  <si>
    <t>Q3</t>
  </si>
  <si>
    <t>Q4</t>
  </si>
  <si>
    <t>Q5</t>
  </si>
  <si>
    <t>Q6</t>
  </si>
  <si>
    <t>Total</t>
  </si>
  <si>
    <t>Each Question worth 12.5 Points</t>
  </si>
  <si>
    <t>Late 4.6 days.</t>
  </si>
  <si>
    <t>, below are scores and comments for Homework 2.</t>
  </si>
  <si>
    <t>of 10.</t>
  </si>
  <si>
    <t xml:space="preserve">Elasticsearch is an intriguing example of a retrieval tool. </t>
  </si>
  <si>
    <t>While I am surprised you referenced Cassandra, the response is correct.</t>
  </si>
  <si>
    <t>I wouldn't classify Hadoop and Flink as Storage solutions</t>
  </si>
  <si>
    <t>Apache Spark is an open-source distributed processing system used for big data workloads;  it calls tools that do the retrieval.  You use the word "gear";  this is a term that is typically used to describe technology.</t>
  </si>
  <si>
    <t>I wouldn't classify Microsoft as a Storage solution, and Google Cloud as a data retrieval tool;  the latter does offer tools to complete such work.</t>
  </si>
  <si>
    <t>While the answer was sufficient, some of the content was superfluous.</t>
  </si>
  <si>
    <t>While your choices for data retrieval examples are correct, they are not top-of-mind for most marketing analytics professionals.</t>
  </si>
  <si>
    <t>While DAS is a an example of a data storage solution, we were hoping to your answer would be relatable to cloud or large-appliance infrastructure.</t>
  </si>
  <si>
    <t>A splendid answer!</t>
  </si>
  <si>
    <t>You omitted a marketing dataset example in your response.</t>
  </si>
  <si>
    <t>A lovely answer!</t>
  </si>
  <si>
    <t>Be careful with your word choice.  I wouldn't refer to Excel or SPSS as "non-programming devices".</t>
  </si>
  <si>
    <t>A sublime response!</t>
  </si>
  <si>
    <t>An apropos answer.</t>
  </si>
  <si>
    <t>First and second party data can be data that is not customer specific, for example advertising outlays.</t>
  </si>
  <si>
    <t>First and second party data can be data that is not customer specific, for example advertising outlays.  Second party data are another firm’s first party data, shared directly from the source.</t>
  </si>
  <si>
    <t>An insightful response!</t>
  </si>
  <si>
    <t>While your answer addressed the question posed and information requested, it could have been shortened sans losing content.</t>
  </si>
  <si>
    <t>Please be careful with your word choice; for example, "First-party statistics".</t>
  </si>
  <si>
    <t>I found the following sentence odd:  "Like first-party data, second-party data originates from a source other than your audience."</t>
  </si>
  <si>
    <t>An insightful answer!</t>
  </si>
  <si>
    <t xml:space="preserve">Additional information that distinguishes the differences across tools and solutions is warranted. </t>
  </si>
  <si>
    <t xml:space="preserve">You wrote, "social media activity festival."  I don't recall ever reading "festival" used in such a manner. </t>
  </si>
  <si>
    <t>With regards to comprehensive marketing measurement and optimization solutions, their ability to perform predictive analytics and recommend changes to a marketing plan in order to optimize return on marketing investment should be mentioned.</t>
  </si>
  <si>
    <t>Though it's not mentioned in the textbook, in practice multi-touch attribution has very limited, if any, value to a company.  For a few insights into these limits, read the following abstract of Danaher and van Heerde: https://journals.sagepub.com/doi/10.1177/0022243718802845</t>
  </si>
  <si>
    <t>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t>
  </si>
  <si>
    <t>You were remiss with respect to providing your personal observations and reflections.</t>
  </si>
  <si>
    <t>Please proofread your response for grammar.</t>
  </si>
  <si>
    <t>Beyond the information you provided, you should have mentioned a few of the following: programming tools, first, second and third party data, inbound marketing tools, data management platforms, marketing measurement and optimization solutions and data collection laws.</t>
  </si>
  <si>
    <t>Please provide responses using paragraphs (i.e., not a cut and paste of bullet points.)   You were remiss with respect to providing your personal observations and reflections.</t>
  </si>
  <si>
    <t>An answer wasn't provided.</t>
  </si>
  <si>
    <t xml:space="preserve">I am surprised you referenced Databricks; while it's highly efficient and scalable, it is not inexpensive to spin-up a cluster. </t>
  </si>
  <si>
    <t>Please eliminate colloquial statements, such as "tricky business".   With regards to the marketing data example, we were anticipating a response that referenced the data programming languages.</t>
  </si>
  <si>
    <t xml:space="preserve">You wrote, "…  recall a hypothetical advertising marketing campaign to sell a new line of athletic footwear."  I can't find where you have referenced this campaign. </t>
  </si>
  <si>
    <t>I wasn't anticipating a mentioning a response that mentioned credit bureau data;  an excellent reference.</t>
  </si>
  <si>
    <t>While you had almost all of the content for a precise and sufficient answer, the response needs to be slightly rephrased to be completely cogent.</t>
  </si>
  <si>
    <t>A response that went deeper on the differences between programming languages and tools, and non-programming tools, is needed.</t>
  </si>
  <si>
    <t>, below are scores and comments for Homework 3.</t>
  </si>
  <si>
    <t xml:space="preserve">You needed to expand on an innovative way (i.e., not already existing) on HOW social data may be used increased customer acquisition, engagement and retention. </t>
  </si>
  <si>
    <t>You neither choose a company to provide an innovative way where social media may be leveraged to increase customer metrics nor described HOW it may be done.</t>
  </si>
  <si>
    <t>Please define, "With our RACE Growth System", and why it's needed for Segmentation, Targeting and Positioning.  You needed to expand on the why STP is important to achieve an optimal, or near optimal, business objective.</t>
  </si>
  <si>
    <t xml:space="preserve">The following statement, which I don't fully understand, needs to be clarified and expanded upon, "Businesses risk having a vague understanding of their target audience's needs and preferences if they begin with targeting or positioning before segmentation."  </t>
  </si>
  <si>
    <t>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t>
  </si>
  <si>
    <t>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t>
  </si>
  <si>
    <t>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</si>
  <si>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t>
  </si>
  <si>
    <t>An exceptional answer!</t>
  </si>
  <si>
    <t>An apropos answer!</t>
  </si>
  <si>
    <t>You need to expand on describing the steps required to complete K-Means clustering.</t>
  </si>
  <si>
    <t>A fine answer!</t>
  </si>
  <si>
    <t>I am unfamiliar with the term, "green algorithm".  When you use terms that are not well-known for a methodology, process, procedure, … please define them.</t>
  </si>
  <si>
    <t>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t>
  </si>
  <si>
    <t>A good answer.  However and most importantly, write your answers in a paragraph format.</t>
  </si>
  <si>
    <t>Please expand on the capabilities on K-Means clustering. You also need to expand on describing the steps required to complete K-Means clustering.</t>
  </si>
  <si>
    <t>You should also have state that identifying the number of clusters based on business requirements and expectations is almost always vital.</t>
  </si>
  <si>
    <t>I didn't understand the following sentence, much less its relevance in your argument:  "A business must analyze and provide while developing a company and a marketing strategy in need to select which segments to target."</t>
  </si>
  <si>
    <t>A thoughtful response.</t>
  </si>
  <si>
    <t>You didn’t address how a niche business and a category leader may differ in the targeting component of STP.</t>
  </si>
  <si>
    <t>A thoughtful response.  It appears you and a classmate have the same reference!</t>
  </si>
  <si>
    <t xml:space="preserve">Addressing how a few more of the 7 P's (e.g., price, promotion, ...) would be varied across segments should be mentioned.  </t>
  </si>
  <si>
    <t>Addressing how a few more of the 7 P's (e.g., price, promotion, ...) would be varied across segments should be mentioned.</t>
  </si>
  <si>
    <t>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t>
  </si>
  <si>
    <t xml:space="preserve">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t>
  </si>
  <si>
    <t xml:space="preserve">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t>
  </si>
  <si>
    <t xml:space="preserve">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t>
  </si>
  <si>
    <t xml:space="preserve">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t>
  </si>
  <si>
    <t>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t>
  </si>
  <si>
    <t>Note the following requirement in your response:   In two to three paragraphs of prose (i.e.. sentences, not bullet lists) …</t>
  </si>
  <si>
    <t>As I have mentioned previously, please be succinct and precise in your response to questions.</t>
  </si>
  <si>
    <t>Your response was long.  It could be shortened by more than 50% with a few judicious word choices and reconfiguration of the material.  Moreover, you need to expand on describing the steps required to complete K-Means clustering.</t>
  </si>
  <si>
    <t>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t>
  </si>
  <si>
    <t>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t>
  </si>
  <si>
    <t>We were looking for a particular (i.e., specific) company example.</t>
  </si>
  <si>
    <t>, below are scores and comments for Homework 4.</t>
  </si>
  <si>
    <t>BKW Solutions</t>
  </si>
  <si>
    <t>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</si>
  <si>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The dependent variable is the conversion (rate), the independent variable is the headline factor, and the moderator is the image factor (i.e., potentially correlated with the dependent variable and independent variable).</t>
  </si>
  <si>
    <t xml:space="preserve">Preparation includes ensuring that the proper data will be collected and there will be sufficient computational resources available so that either frequentist statistical inference or Bayesian statistics may be used, and should be used, to analyze test results. </t>
  </si>
  <si>
    <t xml:space="preserve">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t>
  </si>
  <si>
    <t>Preparation also includes ensuring that the proper data will be collected and there will be sufficient computational resources available so that either frequentist statistical inference or Bayesian statistics may be used, and should be used, to analyze test results.</t>
  </si>
  <si>
    <t xml:space="preserve">Preparation also includes ensuring that the proper data will be collected and there will be sufficient computational resources available so that either frequentist statistical inference or Bayesian statistics may be used, and should be used, to analyze test results. </t>
  </si>
  <si>
    <t xml:space="preserve">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t>
  </si>
  <si>
    <t xml:space="preserve">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t>
  </si>
  <si>
    <t>The phrase "bandit exams" is not in the lexicon of bandit tests.</t>
  </si>
  <si>
    <t>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</si>
  <si>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t>
  </si>
  <si>
    <t>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</si>
  <si>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</si>
  <si>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2)  Frequentist t-tests don't rely on prior information, and hence don't use improper priors that can distort the Bayesian posterior distribution.</t>
  </si>
  <si>
    <t xml:space="preserve">3)  Via a posterior distribution and a properly and sufficiently accurate prior distribution, Bayesian t-tests mitigate the likelihood of spurious results resulting from data that don't abide to the parametric assumptions of t-tests or asymptotic t-tests. </t>
  </si>
  <si>
    <t>Please recall the following from Question 7: "... . In two to three paragraphs of prose (i.e. sentences, not bullet lists), ..."</t>
  </si>
  <si>
    <t xml:space="preserve">
We did not discuss ta Tropicana case study, and we didn't discuss the machine learning method of reinforcement. </t>
  </si>
  <si>
    <t>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Points 2, 3, and 4 above may be paraphrased as follows:
a) Earn while you learn. Data collection is a cost, and bandit approach at least lets us consider these costs while running optimization projects.
b) Automation. Bandits are the natural way to automate the selection optimization with machine learning, especially when applying user target—since correct A/B tests are much more complicated in that situation.
d)  A changing world. The author explains that by letting the bandit method always leave some chance to select the poorer performing option, you give it a chance to ‘reconsider’ the option effectiveness. It provides a working framework for swapping out low performing options with fresh options, in a continuous process.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Reference:  https://cxl.com/blog/bandit-tests/</t>
  </si>
  <si>
    <t>I didn't understand how the following sentence supported your argument:  "This can bring about choices that aren't a satisfactory hobby for the organization or its clients ... "</t>
  </si>
  <si>
    <t>The headline factor, with factor levels "Receive daily tips …" and "sign-up for our..."  is the independent variable.</t>
  </si>
  <si>
    <t>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</si>
  <si>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Since the objective is "see(ing) the test through until it reaches significance", and Bayesian statistics do not have such a term in their lexicon, one should use a frequentist t-test.</t>
  </si>
  <si>
    <t>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</si>
  <si>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</si>
  <si>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</si>
  <si>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See the text book for a very similar example.  Using analogical reasoning, the dependent variable is the conversion rate, the moderator variable is the image factor, and the headline factor, with factor levels "Receive daily tips …" and "sign-up for our..."  is the independent variable.</t>
  </si>
  <si>
    <t>Q1A</t>
  </si>
  <si>
    <t>Needs Standardized</t>
  </si>
  <si>
    <t>Points</t>
  </si>
  <si>
    <t>Answer</t>
  </si>
  <si>
    <t>Q1B</t>
  </si>
  <si>
    <t>Conduct Standardization</t>
  </si>
  <si>
    <t>Q2A</t>
  </si>
  <si>
    <t>K-Means</t>
  </si>
  <si>
    <t>Q2B</t>
  </si>
  <si>
    <t>Elbow Method</t>
  </si>
  <si>
    <t>Q3B</t>
  </si>
  <si>
    <t>Identify Number of Cluster</t>
  </si>
  <si>
    <t>Axis Labels:  1 point each</t>
  </si>
  <si>
    <t>Q2C</t>
  </si>
  <si>
    <t>Q3A</t>
  </si>
  <si>
    <t>Standardized Centers</t>
  </si>
  <si>
    <t>Q3C</t>
  </si>
  <si>
    <t>Original Scale</t>
  </si>
  <si>
    <t>Firms</t>
  </si>
  <si>
    <t>Q3D</t>
  </si>
  <si>
    <t>Center</t>
  </si>
  <si>
    <t>Answer Expanded</t>
  </si>
  <si>
    <t>You didn't provide a graph of the Elbow Method (and its variables).  You didn't provide the non-standardized variable center values for the cluster with the largest number of observations.</t>
  </si>
  <si>
    <t>Google Analytics for Beginners 1 and 2 % Score</t>
  </si>
  <si>
    <t>Google Analytics for Beginners 1 and 2 Canvas Score</t>
  </si>
  <si>
    <t>Advanced Google Analytics 1 and 2 Canvas Score</t>
  </si>
  <si>
    <t>Google Analytics for Beginners 3 and 4 Canvas Score</t>
  </si>
  <si>
    <t>Advanced Google Analytics 3 and 4 Points</t>
  </si>
  <si>
    <t>, below are scores and comments for Homework 5.</t>
  </si>
  <si>
    <t>of 8.</t>
  </si>
  <si>
    <t>Q8:</t>
  </si>
  <si>
    <t>concatenate</t>
  </si>
  <si>
    <t>When providing a written description of your results,  ensure you sufficiently round numeric results.  Well done!</t>
  </si>
  <si>
    <t>When providing a written description of your results, ensure you sufficiently round numeric results.  Well done!</t>
  </si>
  <si>
    <t>Web Site is an ID that shouldn't be used as a variable for clustering.</t>
  </si>
  <si>
    <t xml:space="preserve">You didn't provide the number of observations for each cluster.  When providing a written description of your results, ensure you sufficiently round numeric results. </t>
  </si>
  <si>
    <t>For the last question, present your answer in the original scale of the variables.  In addition, when providing a written description of your results, ensure you sufficiently round numeric results.  Well done!</t>
  </si>
  <si>
    <t>For the last question, present your answer in the original scale of the variables.  In addition, when providing a written description of your result, ensure you sufficiently round numeric results.  Well done!</t>
  </si>
  <si>
    <t xml:space="preserve">Web Site is an ID that shouldn't be used as a variable for clustering.  You didn't provide a graph of the Elbow Method (and its variables).  </t>
  </si>
  <si>
    <t>Category</t>
  </si>
  <si>
    <t>Scoring Criteria</t>
  </si>
  <si>
    <t>Total Points</t>
  </si>
  <si>
    <t>Score</t>
  </si>
  <si>
    <t>Information is presented in a logical sequence.</t>
  </si>
  <si>
    <t>Presentation appropriately cites requisite number of references.</t>
  </si>
  <si>
    <t>Presentation contains accurate information.</t>
  </si>
  <si>
    <t>Material included is relevant to the overall message/purpose.</t>
  </si>
  <si>
    <t>There is an obvious conclusion summarizing the presentation.</t>
  </si>
  <si>
    <t>Speaker uses a clear, audible voice.</t>
  </si>
  <si>
    <t>Delivery is poised, controlled, and smooth.</t>
  </si>
  <si>
    <t>Good language skills and pronunciation are used.</t>
  </si>
  <si>
    <t>Length of presentation is within the assigned time limits.</t>
  </si>
  <si>
    <t>Information was well communicated.</t>
  </si>
  <si>
    <t>The type of presentation is appropriate for the topic and audience</t>
  </si>
  <si>
    <t>Introduction is attention-getting, lays out the problem well, and establishes a framework for the rest of the presentation.</t>
  </si>
  <si>
    <t>Technical terms are well-defined in language appropriate for the target audience.</t>
  </si>
  <si>
    <t>Organization (15 points)</t>
  </si>
  <si>
    <t>Content (45 points)</t>
  </si>
  <si>
    <t>Presentation (40 points)</t>
  </si>
  <si>
    <t>Speaker maintains good eye contact with the audience and is appropriately animated (e.g., gestures, moving around, etc.).</t>
  </si>
  <si>
    <t>Visual aids are well prepared, informative, effective, and not distracting.</t>
  </si>
  <si>
    <t>Appropriate amount of material is prepared, and points made reflect well their relative importance.</t>
  </si>
  <si>
    <t>Q9:</t>
  </si>
  <si>
    <t>Q10:</t>
  </si>
  <si>
    <t xml:space="preserve">Q11:  </t>
  </si>
  <si>
    <t>of 80.</t>
  </si>
  <si>
    <t>Note listed page.</t>
  </si>
  <si>
    <t>Didn't mention page.</t>
  </si>
  <si>
    <t>Incorrect written results.</t>
  </si>
  <si>
    <t>Not France.</t>
  </si>
  <si>
    <t>Incorrect value in aggregate.</t>
  </si>
  <si>
    <t>Not answered.</t>
  </si>
  <si>
    <t>Incorrect value.</t>
  </si>
  <si>
    <t>Didn't list tablet value.</t>
  </si>
  <si>
    <t>13 tablet sessions, with average session length of 1:59.</t>
  </si>
  <si>
    <t>Incorrect value</t>
  </si>
  <si>
    <t>Answer is "merchandise".</t>
  </si>
  <si>
    <t>Value provided wasn't an exit value.</t>
  </si>
  <si>
    <t>Only selected one day to examine.</t>
  </si>
  <si>
    <t>Response wasn't complete.</t>
  </si>
  <si>
    <t>Values is $264,434.34.</t>
  </si>
  <si>
    <t>Exit rate not provided.</t>
  </si>
  <si>
    <t>Incorrect values.</t>
  </si>
  <si>
    <t>Exit rate pertains to exiting funnel</t>
  </si>
  <si>
    <t>Inccorrect top referrer.</t>
  </si>
  <si>
    <t>Inccorect value.</t>
  </si>
  <si>
    <t>Inccorect value for averages session duration.</t>
  </si>
  <si>
    <t>-</t>
  </si>
  <si>
    <t>Discuss the relationship between the Input variables and output variable.</t>
  </si>
  <si>
    <t>OLS</t>
  </si>
  <si>
    <t xml:space="preserve">Evaluate Model Performance </t>
  </si>
  <si>
    <t>Discuss Residual Plot</t>
  </si>
  <si>
    <t>Q4A</t>
  </si>
  <si>
    <t>Q4B</t>
  </si>
  <si>
    <t>Best Channel?</t>
  </si>
  <si>
    <t>Explanation of best channel.</t>
  </si>
  <si>
    <t>How do  you know there are outliers?</t>
  </si>
  <si>
    <t>Didn't discuss results.</t>
  </si>
  <si>
    <t>Overall Clarity, Organization, and Flow of Presentation. Quality of Visuals and Storytelling</t>
  </si>
  <si>
    <t>Section 1</t>
  </si>
  <si>
    <t>Section 2</t>
  </si>
  <si>
    <t>Section 3</t>
  </si>
  <si>
    <t>Section 4</t>
  </si>
  <si>
    <t xml:space="preserve">Goals &amp; Metrics </t>
  </si>
  <si>
    <t>Key Challenges</t>
  </si>
  <si>
    <t>Recommendations</t>
  </si>
  <si>
    <t>Advertising Recommendations</t>
  </si>
  <si>
    <t>Clearly state project goals in this section of your presentation and identify the strategic and supporting metrics that are most critical to addressing your client’s concerns. When presenting metrics, clearly delineate which metrics were “strategic” vs. “supporting” and briefly explain why each metric was selected.</t>
  </si>
  <si>
    <t xml:space="preserve">Using the metrics you identified from section 1, perform a year-over-year analysis to identify the key drivers you believe led to the decline in revenue. </t>
  </si>
  <si>
    <t>A good starting point for areas to explore changes are presented below, however this is not meant to serve as an exhaustive list, rather a starting point.
a.	Traffic by acquisition source
b.	User Location
c.	Device Types
d.	Conversions from Ecommerce
e.	Purchase Funnel Conversion</t>
  </si>
  <si>
    <t xml:space="preserve">Based on the issues identified, provide recommendations that Google might follow to restore and further grow revenue to their website. In this </t>
  </si>
  <si>
    <t xml:space="preserve">Google has a one million dollar promotional advertising budget to increase website revenue over the next year. With this budget they would like to focus on promoting their products to tech savvy Midwest college students who are influential online in hopes of turning them into brand ambassadors and growing revenue by growing their online influence. You may assume that Google has 1st party user profile data detailing 90% of U.S. web users by name, age, gender, email address, city, state, and zip code. Google also has 1st party web usage data available at the user level for all Google owned properties (Google, Youtube, etc.).  Provide a data driven recommendation for how they should spend those dollars, including: </t>
  </si>
  <si>
    <t>Section</t>
  </si>
  <si>
    <t>1) Outline steps Google to address major issues identified in section 2
2) At least one high impact page that should be A/B tested. Provide a screenshot of the page, why the page was selected, a brief overview of the test, and formally outline your hypothesis.
3) Explain how personalization can be leveraged to improve purchase conversion for a specific page and audience on the website.</t>
  </si>
  <si>
    <t>1) Defining how you will maximize audience potential:
a. Identify all 1st, 2nd, or 3rd party data sources that you will use to identify Midwest college students who are influential online.
b. Identify the top 5 demographic, psychographic, and behavioral variables to augment your list data above to support a K-Means cluster analysis. Feel free to identify new variables (and accompanying data sources) not previously identified in the previous question. If new data sources are included, you should identify how Google can realistically acquire the data (public api, notate a 3rd party source selling the data, etc).
c. Define the marketing outcomes for the K-means cluster analysis that you propose for measuring segment attractiveness in your cluster analysis.
d. Detail out a data storage approach for core list data and augmentations. Would relational or a non-relational key value, Graph DB, Column Family, or Document approach make the most sense? How will data in storage be accessed?
2) How budget should be allocated by month (Ex: Jan 5%, Feb 5%, Mar 20%, etc) to market to these influencers. Justify your allocation by including at least one data source, such as Google Trends, in addition to GA data available to inform how spend would be most effectively allocated.
3) Develop a channel allocation to reach these influencers leveraging Inbound Marketing, Paid Search, Social, Video and provide justification for the channel plan. Are there other media channels you would add to this list and assign budget toward?</t>
  </si>
  <si>
    <t>Score+5%</t>
  </si>
  <si>
    <t>Final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</si>
</sst>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1"/>
      <color theme="1"/>
      <name val="Calibri"/>
      <family val="2"/>
      <scheme val="minor"/>
    </font>
    <font>
      <b/>
      <sz val="11"/>
      <color theme="1"/>
      <name val="Calibri"/>
      <family val="2"/>
      <scheme val="minor"/>
    </font>
    <font>
      <b/>
      <sz val="11"/>
      <color rgb="FF333333"/>
      <name val="Calibri"/>
      <family val="2"/>
      <scheme val="minor"/>
    </font>
    <font>
      <b/>
      <sz val="10"/>
      <color rgb="FF333333"/>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color theme="1"/>
      <name val="Calibri"/>
      <family val="2"/>
    </font>
    <font>
      <b/>
      <sz val="10"/>
      <color theme="1"/>
      <name val="Calibri"/>
      <family val="2"/>
    </font>
    <font>
      <sz val="10"/>
      <color rgb="FFFF0000"/>
      <name val="Calibri"/>
      <family val="2"/>
      <scheme val="minor"/>
    </font>
    <font>
      <b/>
      <sz val="10"/>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1">
    <xf numFmtId="0" fontId="0" fillId="0" borderId="0" xfId="0"/>
    <xf numFmtId="0" fontId="1" fillId="0" borderId="0" xfId="0" applyFont="1"/>
    <xf numFmtId="0" fontId="1" fillId="2" borderId="0" xfId="0" applyFont="1" applyFill="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0" fontId="0" fillId="2" borderId="0" xfId="0" applyFill="1" applyAlignment="1">
      <alignment horizontal="left" vertical="top" wrapText="1"/>
    </xf>
    <xf numFmtId="164" fontId="0" fillId="0" borderId="0" xfId="0" applyNumberFormat="1"/>
    <xf numFmtId="0" fontId="2" fillId="0" borderId="0" xfId="0" applyFont="1" applyAlignment="1">
      <alignment horizontal="center" vertical="center" wrapText="1"/>
    </xf>
    <xf numFmtId="0" fontId="0" fillId="3" borderId="0" xfId="0" applyFill="1"/>
    <xf numFmtId="0" fontId="1" fillId="0" borderId="0" xfId="0" applyFont="1" applyAlignment="1">
      <alignment horizontal="center"/>
    </xf>
    <xf numFmtId="0" fontId="1" fillId="3" borderId="0" xfId="0" applyFont="1" applyFill="1" applyAlignment="1">
      <alignment horizontal="center"/>
    </xf>
    <xf numFmtId="0" fontId="0" fillId="2" borderId="0" xfId="0" applyFill="1" applyAlignment="1">
      <alignment horizontal="center" vertical="top"/>
    </xf>
    <xf numFmtId="0" fontId="0" fillId="2" borderId="0" xfId="0" applyFill="1"/>
    <xf numFmtId="0" fontId="0" fillId="4" borderId="0" xfId="0" applyFill="1" applyAlignment="1">
      <alignment horizontal="center" vertical="top"/>
    </xf>
    <xf numFmtId="0" fontId="0" fillId="4" borderId="0" xfId="0" applyFill="1"/>
    <xf numFmtId="0" fontId="0" fillId="4" borderId="0" xfId="0" applyFill="1" applyAlignment="1">
      <alignment horizontal="left" vertical="top" wrapText="1"/>
    </xf>
    <xf numFmtId="0" fontId="0" fillId="0" borderId="0" xfId="0" applyAlignment="1">
      <alignment wrapText="1"/>
    </xf>
    <xf numFmtId="0" fontId="3" fillId="0" borderId="0" xfId="0" applyFont="1" applyAlignment="1">
      <alignment horizontal="center" vertical="center" wrapText="1"/>
    </xf>
    <xf numFmtId="0" fontId="4" fillId="4"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5" fillId="4" borderId="0" xfId="0" applyFont="1" applyFill="1" applyAlignment="1">
      <alignment horizontal="center"/>
    </xf>
    <xf numFmtId="0" fontId="5" fillId="0" borderId="0" xfId="0" applyFont="1"/>
    <xf numFmtId="0" fontId="3" fillId="0" borderId="0" xfId="0" applyFont="1" applyAlignment="1">
      <alignment horizontal="left" vertical="top" wrapText="1"/>
    </xf>
    <xf numFmtId="0" fontId="6" fillId="0" borderId="0" xfId="0" applyFont="1" applyAlignment="1">
      <alignment horizontal="left" vertical="top" wrapText="1"/>
    </xf>
    <xf numFmtId="0" fontId="6" fillId="3" borderId="0" xfId="0" applyFont="1" applyFill="1" applyAlignment="1">
      <alignment horizontal="left" vertical="top" wrapText="1"/>
    </xf>
    <xf numFmtId="0" fontId="5" fillId="0" borderId="0" xfId="0" applyFont="1" applyAlignment="1">
      <alignment horizontal="left" vertical="top" wrapText="1"/>
    </xf>
    <xf numFmtId="0" fontId="5" fillId="3" borderId="0" xfId="0" applyFont="1" applyFill="1" applyAlignment="1">
      <alignment horizontal="left" vertical="top" wrapText="1"/>
    </xf>
    <xf numFmtId="0" fontId="6" fillId="0" borderId="0" xfId="0" applyFont="1"/>
    <xf numFmtId="0" fontId="6" fillId="3" borderId="0" xfId="0" applyFont="1" applyFill="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7" fillId="0" borderId="0" xfId="0" applyFont="1"/>
    <xf numFmtId="0" fontId="7" fillId="0" borderId="1" xfId="0" applyFont="1" applyBorder="1" applyAlignment="1">
      <alignment horizontal="center" vertical="center" wrapText="1"/>
    </xf>
    <xf numFmtId="0" fontId="7" fillId="0" borderId="1" xfId="0" applyFont="1" applyBorder="1"/>
    <xf numFmtId="0" fontId="7" fillId="0" borderId="1" xfId="0" applyFont="1" applyBorder="1" applyAlignment="1">
      <alignment horizontal="left"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xf numFmtId="0" fontId="7" fillId="0" borderId="2" xfId="0" applyFont="1" applyBorder="1" applyAlignment="1">
      <alignment horizontal="center" vertical="center" wrapText="1"/>
    </xf>
    <xf numFmtId="0" fontId="6" fillId="0" borderId="2" xfId="0" applyFont="1" applyBorder="1" applyAlignment="1">
      <alignment textRotation="45"/>
    </xf>
    <xf numFmtId="0" fontId="7" fillId="0" borderId="4" xfId="0" applyFont="1" applyBorder="1" applyAlignment="1">
      <alignment horizontal="left" vertical="center" wrapText="1"/>
    </xf>
    <xf numFmtId="0" fontId="7" fillId="0" borderId="4" xfId="0" applyFont="1" applyBorder="1" applyAlignment="1">
      <alignment horizontal="center" vertical="center" wrapText="1"/>
    </xf>
    <xf numFmtId="0" fontId="7" fillId="0" borderId="4" xfId="0" applyFont="1" applyBorder="1"/>
    <xf numFmtId="0" fontId="7" fillId="0" borderId="5" xfId="0" applyFont="1" applyBorder="1"/>
    <xf numFmtId="0" fontId="7" fillId="5" borderId="7" xfId="0" applyFont="1" applyFill="1" applyBorder="1"/>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0" borderId="9" xfId="0" applyFont="1" applyBorder="1"/>
    <xf numFmtId="0" fontId="7" fillId="0" borderId="10" xfId="0" applyFont="1" applyBorder="1"/>
    <xf numFmtId="0" fontId="7" fillId="5" borderId="4" xfId="0" applyFont="1" applyFill="1" applyBorder="1" applyAlignment="1">
      <alignment horizontal="left" vertical="center" wrapText="1"/>
    </xf>
    <xf numFmtId="0" fontId="7" fillId="5" borderId="4" xfId="0" applyFont="1" applyFill="1" applyBorder="1" applyAlignment="1">
      <alignment horizontal="center" vertical="center" wrapText="1"/>
    </xf>
    <xf numFmtId="0" fontId="7" fillId="5" borderId="4" xfId="0" applyFont="1" applyFill="1" applyBorder="1"/>
    <xf numFmtId="0" fontId="7" fillId="5" borderId="5" xfId="0" applyFont="1" applyFill="1" applyBorder="1"/>
    <xf numFmtId="0" fontId="7" fillId="0" borderId="7" xfId="0" applyFont="1" applyBorder="1"/>
    <xf numFmtId="0" fontId="7" fillId="0" borderId="2" xfId="0" applyFont="1" applyBorder="1" applyAlignment="1">
      <alignment horizontal="left" vertical="center" wrapText="1"/>
    </xf>
    <xf numFmtId="0" fontId="7" fillId="0" borderId="2" xfId="0" applyFont="1" applyBorder="1"/>
    <xf numFmtId="0" fontId="7" fillId="0" borderId="14" xfId="0" applyFont="1" applyBorder="1"/>
    <xf numFmtId="0" fontId="8" fillId="0" borderId="15" xfId="0" applyFont="1" applyBorder="1"/>
    <xf numFmtId="0" fontId="8" fillId="0" borderId="16" xfId="0" applyFont="1" applyBorder="1" applyAlignment="1">
      <alignment horizontal="left" vertical="center" wrapText="1"/>
    </xf>
    <xf numFmtId="0" fontId="8" fillId="0" borderId="16" xfId="0" applyFont="1" applyBorder="1" applyAlignment="1">
      <alignment horizontal="center" vertical="center"/>
    </xf>
    <xf numFmtId="0" fontId="7" fillId="0" borderId="16" xfId="0" applyFont="1" applyBorder="1"/>
    <xf numFmtId="0" fontId="7" fillId="0" borderId="17" xfId="0" applyFont="1" applyBorder="1"/>
    <xf numFmtId="0" fontId="7" fillId="5" borderId="9" xfId="0" applyFont="1" applyFill="1" applyBorder="1" applyAlignment="1">
      <alignment horizontal="left" vertical="center" wrapText="1"/>
    </xf>
    <xf numFmtId="0" fontId="7" fillId="5" borderId="9" xfId="0" applyFont="1" applyFill="1" applyBorder="1" applyAlignment="1">
      <alignment horizontal="center" vertical="center" wrapText="1"/>
    </xf>
    <xf numFmtId="0" fontId="7" fillId="5" borderId="9" xfId="0" applyFont="1" applyFill="1" applyBorder="1"/>
    <xf numFmtId="0" fontId="7" fillId="5" borderId="10" xfId="0" applyFont="1" applyFill="1" applyBorder="1"/>
    <xf numFmtId="0" fontId="6" fillId="7" borderId="2" xfId="0" applyFont="1" applyFill="1" applyBorder="1" applyAlignment="1">
      <alignment textRotation="45"/>
    </xf>
    <xf numFmtId="0" fontId="7" fillId="7" borderId="4" xfId="0" applyFont="1" applyFill="1" applyBorder="1"/>
    <xf numFmtId="0" fontId="7" fillId="7" borderId="1" xfId="0" applyFont="1" applyFill="1" applyBorder="1"/>
    <xf numFmtId="0" fontId="7" fillId="7" borderId="9" xfId="0" applyFont="1" applyFill="1" applyBorder="1"/>
    <xf numFmtId="0" fontId="7" fillId="7" borderId="2" xfId="0" applyFont="1" applyFill="1" applyBorder="1"/>
    <xf numFmtId="0" fontId="7" fillId="7" borderId="16" xfId="0" applyFont="1" applyFill="1" applyBorder="1"/>
    <xf numFmtId="0" fontId="9" fillId="0" borderId="0" xfId="0" applyFont="1"/>
    <xf numFmtId="9" fontId="6" fillId="0" borderId="0" xfId="0" applyNumberFormat="1" applyFont="1"/>
    <xf numFmtId="1" fontId="6" fillId="0" borderId="0" xfId="0" applyNumberFormat="1" applyFont="1"/>
    <xf numFmtId="0" fontId="7" fillId="5" borderId="2"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5" borderId="20" xfId="0" applyFont="1" applyFill="1" applyBorder="1" applyAlignment="1">
      <alignment horizontal="center" vertical="center" wrapText="1"/>
    </xf>
    <xf numFmtId="0" fontId="6" fillId="0" borderId="0" xfId="0" applyFont="1" applyAlignment="1">
      <alignment horizontal="center" vertical="center" wrapText="1"/>
    </xf>
    <xf numFmtId="0" fontId="6" fillId="0" borderId="22" xfId="0" applyFont="1" applyBorder="1" applyAlignment="1">
      <alignment horizontal="center" vertical="center" wrapText="1"/>
    </xf>
    <xf numFmtId="0" fontId="7" fillId="5" borderId="18" xfId="0" applyFont="1" applyFill="1" applyBorder="1" applyAlignment="1">
      <alignment horizontal="center" vertical="center" wrapText="1"/>
    </xf>
    <xf numFmtId="0" fontId="8" fillId="3" borderId="1" xfId="0" applyFont="1" applyFill="1" applyBorder="1" applyAlignment="1">
      <alignment horizontal="left" vertical="top" wrapText="1"/>
    </xf>
    <xf numFmtId="0" fontId="7" fillId="5" borderId="2" xfId="0" applyFont="1" applyFill="1" applyBorder="1" applyAlignment="1">
      <alignment horizontal="left" vertical="top" wrapText="1"/>
    </xf>
    <xf numFmtId="0" fontId="7" fillId="0" borderId="18" xfId="0" applyFont="1" applyBorder="1" applyAlignment="1">
      <alignment horizontal="left" vertical="top" wrapText="1"/>
    </xf>
    <xf numFmtId="0" fontId="8" fillId="3" borderId="4" xfId="0" applyFont="1" applyFill="1" applyBorder="1" applyAlignment="1">
      <alignment horizontal="left" vertical="top" wrapText="1"/>
    </xf>
    <xf numFmtId="0" fontId="7" fillId="5" borderId="20"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0" borderId="1" xfId="0" applyFont="1" applyBorder="1" applyAlignment="1">
      <alignment horizontal="left" vertical="top" wrapText="1"/>
    </xf>
    <xf numFmtId="0" fontId="7" fillId="3" borderId="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0" borderId="0" xfId="0" applyFont="1" applyAlignment="1">
      <alignment horizontal="center" vertical="center" wrapText="1"/>
    </xf>
    <xf numFmtId="0" fontId="8" fillId="0" borderId="2" xfId="0" applyFont="1" applyBorder="1" applyAlignment="1">
      <alignment horizontal="center" vertical="center" wrapText="1"/>
    </xf>
    <xf numFmtId="0" fontId="5" fillId="0" borderId="2" xfId="0" applyFont="1" applyBorder="1" applyAlignment="1">
      <alignment textRotation="45"/>
    </xf>
    <xf numFmtId="0" fontId="10" fillId="0" borderId="2" xfId="0" applyFont="1" applyBorder="1" applyAlignment="1">
      <alignment textRotation="45"/>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0" borderId="19" xfId="0" applyFont="1" applyBorder="1" applyAlignment="1">
      <alignment horizontal="center" vertical="center" wrapText="1"/>
    </xf>
    <xf numFmtId="0" fontId="7" fillId="5" borderId="21"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0" borderId="7" xfId="0" applyFont="1" applyBorder="1" applyAlignment="1">
      <alignment horizontal="center" vertical="center" wrapText="1"/>
    </xf>
    <xf numFmtId="0" fontId="6" fillId="0" borderId="2" xfId="0" applyFont="1" applyBorder="1" applyAlignment="1">
      <alignment horizontal="left" vertical="top" wrapText="1"/>
    </xf>
    <xf numFmtId="0" fontId="8" fillId="3" borderId="4"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0" borderId="24" xfId="0" applyFont="1" applyBorder="1" applyAlignment="1">
      <alignment horizontal="center" vertical="center"/>
    </xf>
    <xf numFmtId="0" fontId="8" fillId="0" borderId="24" xfId="0" applyFont="1" applyBorder="1" applyAlignment="1">
      <alignment horizontal="left" vertical="center" wrapText="1"/>
    </xf>
    <xf numFmtId="0" fontId="7" fillId="0" borderId="25" xfId="0" applyFont="1" applyBorder="1" applyAlignment="1">
      <alignment horizontal="center" vertical="center"/>
    </xf>
    <xf numFmtId="0" fontId="7" fillId="0" borderId="26" xfId="0" applyFont="1" applyBorder="1" applyAlignment="1">
      <alignment horizontal="center" vertical="center" wrapText="1"/>
    </xf>
    <xf numFmtId="164" fontId="7" fillId="4" borderId="24" xfId="0" applyNumberFormat="1" applyFont="1" applyFill="1" applyBorder="1" applyAlignment="1">
      <alignment horizontal="center" vertical="center"/>
    </xf>
    <xf numFmtId="165" fontId="7" fillId="4" borderId="24" xfId="0" applyNumberFormat="1"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rian Weikel" id="{8902CB92-8F13-4235-B3EE-B1EC6C3A0365}" userId="S::brian.weikel@franklin.edu::c4b4380d-3791-4a16-b833-6c9d8a529e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0" dT="2023-02-28T08:27:25.49" personId="{8902CB92-8F13-4235-B3EE-B1EC6C3A0365}" id="{AA2B8E9A-E253-4DEF-9CF7-6D5D00D5FA84}">
    <text>In Canvas, (37/50)*4 = 29.6 points assigned since project was 1.57 days late.</text>
  </threadedComment>
</ThreadedComments>
</file>

<file path=xl/threadedComments/threadedComment2.xml><?xml version="1.0" encoding="utf-8"?>
<ThreadedComments xmlns="http://schemas.microsoft.com/office/spreadsheetml/2018/threadedcomments" xmlns:x="http://schemas.openxmlformats.org/spreadsheetml/2006/main">
  <threadedComment ref="G100" dT="2023-02-28T08:27:25.49" personId="{8902CB92-8F13-4235-B3EE-B1EC6C3A0365}" id="{F165F976-1DBC-4D9F-873B-E75DD96549E0}">
    <text>In Canvas, (37/50)*4 = 29.6 points assigned since project was 1.57 days late.</text>
  </threadedComment>
</ThreadedComments>
</file>

<file path=xl/threadedComments/threadedComment3.xml><?xml version="1.0" encoding="utf-8"?>
<ThreadedComments xmlns="http://schemas.microsoft.com/office/spreadsheetml/2018/threadedcomments" xmlns:x="http://schemas.openxmlformats.org/spreadsheetml/2006/main">
  <threadedComment ref="G100" dT="2023-02-28T08:27:25.49" personId="{8902CB92-8F13-4235-B3EE-B1EC6C3A0365}" id="{49B6C563-8508-4212-A03B-E002C2BD80E5}">
    <text>In Canvas, (37/50)*4 = 29.6 points assigned since project was 1.57 days late.</text>
  </threadedComment>
</ThreadedComments>
</file>

<file path=xl/threadedComments/threadedComment4.xml><?xml version="1.0" encoding="utf-8"?>
<ThreadedComments xmlns="http://schemas.microsoft.com/office/spreadsheetml/2018/threadedcomments" xmlns:x="http://schemas.openxmlformats.org/spreadsheetml/2006/main">
  <threadedComment ref="G100" dT="2023-02-28T08:27:25.49" personId="{8902CB92-8F13-4235-B3EE-B1EC6C3A0365}" id="{9E26E9A5-D0EA-4523-A12B-41436584C701}">
    <text>In Canvas, (37/50)*4 = 29.6 points assigned since project was 1.57 days late.</text>
  </threadedComment>
</ThreadedComments>
</file>

<file path=xl/threadedComments/threadedComment5.xml><?xml version="1.0" encoding="utf-8"?>
<ThreadedComments xmlns="http://schemas.microsoft.com/office/spreadsheetml/2018/threadedcomments" xmlns:x="http://schemas.openxmlformats.org/spreadsheetml/2006/main">
  <threadedComment ref="B128" dT="2023-03-28T11:59:54.90" personId="{8902CB92-8F13-4235-B3EE-B1EC6C3A0365}" id="{F76BD3D2-9E2C-49DD-8842-F69C5A22D783}">
    <text>3/28/2013 - Second submission was 1.99 days late.  In Canvas, a 10% penalty has been imposed.</text>
  </threadedComment>
  <threadedComment ref="G140" dT="2023-03-28T12:08:46.32" personId="{8902CB92-8F13-4235-B3EE-B1EC6C3A0365}" id="{6C4CADC2-5BC0-4409-8FAA-DE08DBD46380}">
    <text>0.9*74=66.6, which is recorded in Canvas.</text>
  </threadedComment>
</ThreadedComments>
</file>

<file path=xl/threadedComments/threadedComment6.xml><?xml version="1.0" encoding="utf-8"?>
<ThreadedComments xmlns="http://schemas.microsoft.com/office/spreadsheetml/2018/threadedcomments" xmlns:x="http://schemas.openxmlformats.org/spreadsheetml/2006/main">
  <threadedComment ref="D1" dT="2023-03-27T13:38:00.51" personId="{8902CB92-8F13-4235-B3EE-B1EC6C3A0365}" id="{C8FCB8B0-94A1-4B8C-8F28-4978392D48EC}">
    <text>Project content not provided.</text>
  </threadedComment>
  <threadedComment ref="K1" dT="2023-03-27T13:38:21.08" personId="{8902CB92-8F13-4235-B3EE-B1EC6C3A0365}" id="{8E560AFB-7DED-4C83-B2A7-7404200570D3}">
    <text>10% penalty for 1 day delay.</text>
  </threadedComment>
  <threadedComment ref="D2" dT="2023-03-28T10:34:34.47" personId="{8902CB92-8F13-4235-B3EE-B1EC6C3A0365}" id="{61E6D2CD-89E2-4572-99A2-A419E083D9CF}">
    <text>Considerable work was put into the written components of the deck.</text>
  </threadedComment>
  <threadedComment ref="E2" dT="2023-03-27T13:18:50.01" personId="{8902CB92-8F13-4235-B3EE-B1EC6C3A0365}" id="{BBDDB6D3-C073-4CBD-B0D7-6D88D3E34FE4}">
    <text xml:space="preserve">Small font and charts.  Speaks a wee bit too fast.
</text>
  </threadedComment>
  <threadedComment ref="F2" dT="2023-03-27T13:32:33.23" personId="{8902CB92-8F13-4235-B3EE-B1EC6C3A0365}" id="{314195A6-B089-4318-A9A0-BEBF28BCC0A4}">
    <text>Terms used may not be appropriate.</text>
  </threadedComment>
  <threadedComment ref="G2" dT="2023-03-27T14:04:27.99" personId="{8902CB92-8F13-4235-B3EE-B1EC6C3A0365}" id="{090706C2-EF54-4187-A01D-D1614FC238C6}">
    <text>Quality of slides should be improved up;  should have additional written content.</text>
  </threadedComment>
  <threadedComment ref="H2" dT="2023-03-27T14:41:40.79" personId="{8902CB92-8F13-4235-B3EE-B1EC6C3A0365}" id="{4C1D8938-53B1-46D8-9739-4976FAD848A0}">
    <text>Font is too small at times.</text>
  </threadedComment>
  <threadedComment ref="I2" dT="2023-03-27T14:51:13.63" personId="{8902CB92-8F13-4235-B3EE-B1EC6C3A0365}" id="{CEE37967-847C-4405-8548-38224784BBEF}">
    <text>Small font;  graph sizes are distorted.</text>
  </threadedComment>
  <threadedComment ref="J2" dT="2023-03-27T15:15:54.19" personId="{8902CB92-8F13-4235-B3EE-B1EC6C3A0365}" id="{70767CAE-1184-4669-903F-B06F98B42E49}">
    <text xml:space="preserve">Used Excel to analyze metrics.  Speaks a wee bit too fast.  Run spell checker.
</text>
  </threadedComment>
  <threadedComment ref="K2" dT="2023-03-27T15:28:45.37" personId="{8902CB92-8F13-4235-B3EE-B1EC6C3A0365}" id="{A421EF32-6D40-4C87-B437-3A70BAEE28D1}">
    <text>Very detailed presentation, which was laid out well.  Font is a wee bit small.</text>
  </threadedComment>
  <threadedComment ref="L2" dT="2023-03-27T17:36:39.21" personId="{8902CB92-8F13-4235-B3EE-B1EC6C3A0365}" id="{5EE49318-C6FE-4D77-B30F-39290C10A3ED}">
    <text>Video embedded in Power Point;  flow of presentation requires starting video on each page.</text>
  </threadedComment>
  <threadedComment ref="M2" dT="2023-03-28T11:38:26.15" personId="{8902CB92-8F13-4235-B3EE-B1EC6C3A0365}" id="{536A79CA-E0F0-444A-AC12-091801A64EDE}">
    <text xml:space="preserve">Student's mentioning and presenting of "grading level" doesn't matter to the company (i.e., Google),   Pausing of video at 7:00 minute market and the discussion thereafter resulted in a disjointed </text>
  </threadedComment>
  <threadedComment ref="N2" dT="2023-03-27T16:23:52.46" personId="{8902CB92-8F13-4235-B3EE-B1EC6C3A0365}" id="{9D9D471D-3633-4EFD-8E07-BC741458E4DC}">
    <text>No video.  The deck was wrong (e.g., date is "9/3/20xx).</text>
  </threadedComment>
  <threadedComment ref="O2" dT="2023-03-27T16:44:19.56" personId="{8902CB92-8F13-4235-B3EE-B1EC6C3A0365}" id="{D608EA67-E130-4113-8424-D3EF26213841}">
    <text>Deck enhancements should be completed (e.g., date is 20xx).</text>
  </threadedComment>
  <threadedComment ref="F3" dT="2023-03-27T13:36:54.72" personId="{8902CB92-8F13-4235-B3EE-B1EC6C3A0365}" id="{4C99D313-379A-4186-8437-479216DE6CBC}">
    <text>Need to connect the relationship amongst proposed metrics.</text>
  </threadedComment>
  <threadedComment ref="G3" dT="2023-03-27T14:25:24.24" personId="{8902CB92-8F13-4235-B3EE-B1EC6C3A0365}" id="{6646B10B-DC68-4B8F-A246-71B56BE22288}">
    <text>Metric association and relationship discussion is, to some extent, fragmented.</text>
  </threadedComment>
  <threadedComment ref="H3" dT="2023-03-27T14:34:02.29" personId="{8902CB92-8F13-4235-B3EE-B1EC6C3A0365}" id="{C10D69B6-CC09-4487-AB8F-BAFCF6B9AF1F}">
    <text>Nest product no longer available is mentioned.  Didn't connect this results to strategic metrics.</text>
  </threadedComment>
  <threadedComment ref="L3" dT="2023-03-27T17:38:54.58" personId="{8902CB92-8F13-4235-B3EE-B1EC6C3A0365}" id="{8037B8F8-5521-4356-9FD0-C29428AFE76C}">
    <text>Language isn't always the most professional.</text>
  </threadedComment>
  <threadedComment ref="N3" dT="2023-03-27T16:28:04.51" personId="{8902CB92-8F13-4235-B3EE-B1EC6C3A0365}" id="{E69360C2-AF98-4DC1-83A5-5ADBB4FE44CA}">
    <text>A more comprehensive review of the metrics to be examined, and their importance in addressing the questions, are expected.</text>
  </threadedComment>
  <threadedComment ref="D5" dT="2023-03-28T10:29:51.99" personId="{8902CB92-8F13-4235-B3EE-B1EC6C3A0365}" id="{B4212EA5-093E-4321-8C2D-B863CC72C892}">
    <text>There is a fair amount of wandering.  Didn't sufficiently attempt to identify the causal effect of the issue.</text>
  </threadedComment>
  <threadedComment ref="F5" dT="2023-03-27T13:41:45.31" personId="{8902CB92-8F13-4235-B3EE-B1EC6C3A0365}" id="{A6395532-DE51-4BDE-802D-F8FEF46A334C}">
    <text>Referring to the funnel via systematic approach would be helpful.</text>
  </threadedComment>
  <threadedComment ref="G5" dT="2023-03-27T14:07:33.65" personId="{8902CB92-8F13-4235-B3EE-B1EC6C3A0365}" id="{9AF8D0B5-433A-4C7A-9A53-2EB57D7B0170}">
    <text>Presentation is wandering with respect to relationship of metrics.</text>
  </threadedComment>
  <threadedComment ref="H5" dT="2023-03-27T14:37:54.31" personId="{8902CB92-8F13-4235-B3EE-B1EC6C3A0365}" id="{F6669DC3-9EB2-40D3-ACDD-9F7A1E832895}">
    <text>Wandering at times when connected sections and metrics.</text>
  </threadedComment>
  <threadedComment ref="I5" dT="2023-03-27T14:52:53.09" personId="{8902CB92-8F13-4235-B3EE-B1EC6C3A0365}" id="{966A3240-7DF0-44CF-9121-FE16DEC05DC6}">
    <text>Bounce rate reviewed.</text>
  </threadedComment>
  <threadedComment ref="J5" dT="2023-03-27T15:21:05.02" personId="{8902CB92-8F13-4235-B3EE-B1EC6C3A0365}" id="{7433C1DF-C41A-4D4F-B21C-EB753941FC56}">
    <text>Organic search is supposedly the "causal effect".</text>
  </threadedComment>
  <threadedComment ref="K5" dT="2023-03-27T15:44:53.75" personId="{8902CB92-8F13-4235-B3EE-B1EC6C3A0365}" id="{73214C8C-751C-47BB-9AE0-E1506E44E5F3}">
    <text>Mentioned the use of coupons without having any knowledge of the potential effects.
Also said that customers, " …  weren't happy with the product …".  There is no evidence that this conjecture is true.</text>
  </threadedComment>
  <threadedComment ref="L5" dT="2023-03-27T17:42:47.52" personId="{8902CB92-8F13-4235-B3EE-B1EC6C3A0365}" id="{2910B08C-1C47-47E1-90B5-E05F1476B982}">
    <text>There is a fair amount of maundering.</text>
  </threadedComment>
  <threadedComment ref="M5" dT="2023-03-28T11:46:10.63" personId="{8902CB92-8F13-4235-B3EE-B1EC6C3A0365}" id="{C1DC0630-150E-4057-B996-FA91DCAF86D4}">
    <text>Mentioning, "It's all about shipping and billing", is odd.</text>
  </threadedComment>
  <threadedComment ref="N5" dT="2023-03-27T16:26:00.00" personId="{8902CB92-8F13-4235-B3EE-B1EC6C3A0365}" id="{A11FE252-9BF5-47B9-8159-E3E51AE8967D}">
    <text>A deeper review of graphs and results are needed.</text>
  </threadedComment>
  <threadedComment ref="O5" dT="2023-03-27T16:44:59.34" personId="{8902CB92-8F13-4235-B3EE-B1EC6C3A0365}" id="{C45E2453-F568-4C96-90F0-06AB49B6AECA}">
    <text>Language used to explain challenges needs to be refined.</text>
  </threadedComment>
  <threadedComment ref="D8" dT="2023-03-28T10:32:41.01" personId="{8902CB92-8F13-4235-B3EE-B1EC6C3A0365}" id="{97111860-A36D-4B0B-A3CC-1AA113FC538F}">
    <text>The local language recommendation is odd given all selling processes don't require, and don't use, human interaction.</text>
  </threadedComment>
  <threadedComment ref="E8" dT="2023-03-27T13:23:41.89" personId="{8902CB92-8F13-4235-B3EE-B1EC6C3A0365}" id="{FEEC9E81-8F80-4DF2-B7A2-D564E6B9A2D2}">
    <text>Referral change recommendation.  Also noticed that desktop usage was waning.  Would be nice to expand upon the findings.</text>
  </threadedComment>
  <threadedComment ref="F8" dT="2023-03-27T13:45:46.71" personId="{8902CB92-8F13-4235-B3EE-B1EC6C3A0365}" id="{6CFB9DE6-7C38-45D2-A38A-46A13CF34F77}">
    <text>Recommendations weren't tightly connected to presented metrics.
Product reviews mentioned.</text>
  </threadedComment>
  <threadedComment ref="G8" dT="2023-03-27T14:20:37.76" personId="{8902CB92-8F13-4235-B3EE-B1EC6C3A0365}" id="{FF49B7BA-74BC-4D8D-AB03-FBFD44F3A40F}">
    <text>Some of the recommendations weren't congruent.</text>
  </threadedComment>
  <threadedComment ref="H8" dT="2023-03-27T14:43:45.20" personId="{8902CB92-8F13-4235-B3EE-B1EC6C3A0365}" id="{C74F9FF8-B8C3-4456-90FC-30F07C737E77}">
    <text>A more thorough connection between metrics and recommendations should be done.</text>
  </threadedComment>
  <threadedComment ref="I8" dT="2023-03-27T14:57:14.22" personId="{8902CB92-8F13-4235-B3EE-B1EC6C3A0365}" id="{2C9308EE-DE13-48E0-92D7-11B0C21865FE}">
    <text>Should establish metrics that should be examined to determine if recommendations are beneficial to the business.</text>
  </threadedComment>
  <threadedComment ref="J8" dT="2023-03-27T15:23:41.24" personId="{8902CB92-8F13-4235-B3EE-B1EC6C3A0365}" id="{9E41B51D-0BB0-4F6E-8E42-7F4A71BF7941}">
    <text>Mentioned discounting as an option without knowing what the effect may be.</text>
  </threadedComment>
  <threadedComment ref="K8" dT="2023-03-27T15:47:39.57" personId="{8902CB92-8F13-4235-B3EE-B1EC6C3A0365}" id="{92F4E976-D9CD-4F57-8784-64BA17ACFDF6}">
    <text>A thorough set of recommendations;  refining some the language would be helpful (e.g., use revenue in lieu of money).</text>
  </threadedComment>
  <threadedComment ref="N8" dT="2023-03-27T16:26:24.89" personId="{8902CB92-8F13-4235-B3EE-B1EC6C3A0365}" id="{765ECE71-FEF7-4C1E-AA7F-A1C8E4130A30}">
    <text>Didn't sufficiently connect metrics to recommendations.</text>
  </threadedComment>
  <threadedComment ref="O8" dT="2023-03-27T16:50:07.33" personId="{8902CB92-8F13-4235-B3EE-B1EC6C3A0365}" id="{EC88291C-94E8-4AF4-ADAD-B6BB7BF8AA29}">
    <text xml:space="preserve">Presentation sections, and accompanying discussion, is rather loosely connected. </text>
  </threadedComment>
  <threadedComment ref="D11" dT="2023-03-28T10:38:37.79" personId="{8902CB92-8F13-4235-B3EE-B1EC6C3A0365}" id="{B8D44F81-2458-4AB0-B4F0-E7D9C0D3ED5F}">
    <text>Needed to delve deeper on how STP could be used to improves KPIs.  Touched upon Google Trends data.  Insights (e.g., the "how") on the budget recommendation need to be provided.</text>
  </threadedComment>
  <threadedComment ref="E11" dT="2023-03-27T13:27:43.57" personId="{8902CB92-8F13-4235-B3EE-B1EC6C3A0365}" id="{2720A8E9-E819-4433-801B-591A839C8553}">
    <text>Need to expand upon the clustering approach.  Didn't sufficiently justify cross-time spend allocation (e.g., a measure of base) and channel allocation (e.g.., response curves).</text>
  </threadedComment>
  <threadedComment ref="F11" dT="2023-03-27T13:53:14.09" personId="{8902CB92-8F13-4235-B3EE-B1EC6C3A0365}" id="{568DAA35-F6A7-45DA-9AC9-0F5964268C55}">
    <text>Need a more thorough discussion of clustering, time-based budget allocation approaches and use of marginal response curves by channel.</text>
  </threadedComment>
  <threadedComment ref="H11" dT="2023-03-27T14:47:53.22" personId="{8902CB92-8F13-4235-B3EE-B1EC6C3A0365}" id="{14C2C942-5F48-4DBF-B35F-758ED6120CB6}">
    <text xml:space="preserve">Channel recommendations not based on response curves, average ROI … </text>
  </threadedComment>
  <threadedComment ref="I11" dT="2023-03-27T15:11:41.59" personId="{8902CB92-8F13-4235-B3EE-B1EC6C3A0365}" id="{85E7B655-C920-4534-B962-1554579B475A}">
    <text>Needed to expand on how the recommendations were made.</text>
  </threadedComment>
  <threadedComment ref="J11" dT="2023-03-27T15:24:42.66" personId="{8902CB92-8F13-4235-B3EE-B1EC6C3A0365}" id="{07531FBB-E7F8-41EE-9E70-982D4C726826}">
    <text>Recommendations weren't well-connected to metrics examined.</text>
  </threadedComment>
  <threadedComment ref="K11" dT="2023-03-27T15:54:59.43" personId="{8902CB92-8F13-4235-B3EE-B1EC6C3A0365}" id="{B35BB2FD-52A9-4BDD-8A1C-3F71579A397D}">
    <text>Mentioned the use of Google Trends, which was not mentioned by almost all others.</text>
  </threadedComment>
  <threadedComment ref="N11" dT="2023-03-27T16:28:38.04" personId="{8902CB92-8F13-4235-B3EE-B1EC6C3A0365}" id="{150E4641-0A78-4077-889C-DBC9E6C2F486}">
    <text>Advertising recommendations were superficial without data to support them.</text>
  </threadedComment>
  <threadedComment ref="D14" dT="2023-03-27T17:39:56.88" personId="{8902CB92-8F13-4235-B3EE-B1EC6C3A0365}" id="{24A72EFB-6F25-4221-9274-C454D53646A4}">
    <text>10% late penalty.</text>
  </threadedComment>
  <threadedComment ref="K14" dT="2023-03-27T17:39:56.88" personId="{8902CB92-8F13-4235-B3EE-B1EC6C3A0365}" id="{2AA01EF2-7434-42BC-89F5-0E96C66ED0FA}">
    <text>10% late penalty.</text>
  </threadedComment>
  <threadedComment ref="M14" dT="2023-03-27T17:39:56.88" personId="{8902CB92-8F13-4235-B3EE-B1EC6C3A0365}" id="{C64C6E99-5508-49D9-905A-94B8FE43CA81}">
    <text>10% late penalty.</text>
  </threadedComment>
</ThreadedComments>
</file>

<file path=xl/threadedComments/threadedComment7.xml><?xml version="1.0" encoding="utf-8"?>
<ThreadedComments xmlns="http://schemas.microsoft.com/office/spreadsheetml/2018/threadedcomments" xmlns:x="http://schemas.openxmlformats.org/spreadsheetml/2006/main">
  <threadedComment ref="A14" dT="2023-03-27T18:43:26.97" personId="{8902CB92-8F13-4235-B3EE-B1EC6C3A0365}" id="{C5D6DAF5-0C46-42F0-85C9-90950BEA5DC9}">
    <text>On 3/27/2023, I reviewed the second submission that was one day late.  A 10% penalty was imposed.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DBF4-9C12-45CF-B8C7-FEAFD7EC701C}">
  <dimension ref="A1:G121"/>
  <sheetViews>
    <sheetView topLeftCell="B93" zoomScale="88" zoomScaleNormal="88" workbookViewId="0">
      <selection activeCell="F99" sqref="F99"/>
    </sheetView>
  </sheetViews>
  <sheetFormatPr defaultRowHeight="15" x14ac:dyDescent="0.25"/>
  <cols>
    <col min="1" max="1" width="13.7109375" style="7" hidden="1" customWidth="1"/>
    <col min="2" max="2" width="10.5703125" style="7" bestFit="1" customWidth="1"/>
    <col min="3" max="3" width="46.85546875" style="7" bestFit="1" customWidth="1"/>
    <col min="4" max="4" width="17.28515625" style="7" customWidth="1"/>
    <col min="5" max="5" width="17.28515625" customWidth="1"/>
    <col min="6" max="6" width="50.7109375" style="3" customWidth="1"/>
    <col min="7" max="7" width="106.42578125" style="3" customWidth="1"/>
  </cols>
  <sheetData>
    <row r="1" spans="1:7" s="1" customFormat="1" x14ac:dyDescent="0.25">
      <c r="A1" s="5" t="s">
        <v>0</v>
      </c>
      <c r="B1" s="6" t="s">
        <v>2</v>
      </c>
      <c r="C1" s="6" t="s">
        <v>3</v>
      </c>
      <c r="D1" s="5" t="s">
        <v>9</v>
      </c>
      <c r="E1" s="1" t="s">
        <v>8</v>
      </c>
      <c r="F1" s="2" t="s">
        <v>6</v>
      </c>
      <c r="G1" s="4" t="s">
        <v>5</v>
      </c>
    </row>
    <row r="2" spans="1:7" x14ac:dyDescent="0.25">
      <c r="A2" s="7" t="s">
        <v>1</v>
      </c>
      <c r="B2" s="7" t="str">
        <f>TRIM(LEFT(SUBSTITUTE(A2," ",REPT(" ",255)),255))</f>
        <v>Krishna</v>
      </c>
      <c r="C2" s="7" t="s">
        <v>4</v>
      </c>
      <c r="G2" s="3" t="str">
        <f>_xlfn.CONCAT(B2,C2)</f>
        <v>Krishna, below are scores and comments for Homework 1.</v>
      </c>
    </row>
    <row r="3" spans="1:7" ht="210" x14ac:dyDescent="0.25">
      <c r="B3" s="7" t="str">
        <f>B2</f>
        <v>Krishna</v>
      </c>
      <c r="C3" s="7" t="s">
        <v>10</v>
      </c>
      <c r="D3" s="7">
        <v>6</v>
      </c>
      <c r="E3" t="s">
        <v>7</v>
      </c>
      <c r="F3" s="3" t="s">
        <v>32</v>
      </c>
      <c r="G3" s="3" t="str">
        <f t="shared" ref="G3:G10" si="0">_xlfn.CONCAT(C3," ",D3," ",E3," ",F3)</f>
        <v xml:space="preserve">Q1: 6 of 8.  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v>
      </c>
    </row>
    <row r="4" spans="1:7" ht="60" x14ac:dyDescent="0.25">
      <c r="B4" s="7" t="str">
        <f t="shared" ref="B4:B11" si="1">B3</f>
        <v>Krishna</v>
      </c>
      <c r="C4" s="7" t="s">
        <v>11</v>
      </c>
      <c r="D4" s="7">
        <v>7</v>
      </c>
      <c r="E4" t="s">
        <v>12</v>
      </c>
      <c r="F4" s="3" t="s">
        <v>46</v>
      </c>
      <c r="G4" s="3" t="str">
        <f t="shared" si="0"/>
        <v>Q2: 7 of 7.  A good response but a wee-bit long winded.  In the future, please attempt to refine your answer to the point that it is sufficient for addressing the question posed.</v>
      </c>
    </row>
    <row r="5" spans="1:7" ht="75" x14ac:dyDescent="0.25">
      <c r="B5" s="7" t="str">
        <f t="shared" si="1"/>
        <v>Krishna</v>
      </c>
      <c r="C5" s="7" t="s">
        <v>14</v>
      </c>
      <c r="D5" s="7">
        <v>4.5</v>
      </c>
      <c r="E5" t="s">
        <v>12</v>
      </c>
      <c r="F5" s="3" t="s">
        <v>47</v>
      </c>
      <c r="G5" s="3" t="str">
        <f t="shared" si="0"/>
        <v>Q3: 4.5 of 7.  I don't understand how the following sentence addressed the request:  "Lets say about customer metrics."  You wrote, "Using social media now a days, ..." Please refrain from using colloquial language (i.e., "now a days").</v>
      </c>
    </row>
    <row r="6" spans="1:7" ht="30" x14ac:dyDescent="0.25">
      <c r="B6" s="7" t="str">
        <f t="shared" si="1"/>
        <v>Krishna</v>
      </c>
      <c r="C6" s="7" t="s">
        <v>15</v>
      </c>
      <c r="D6" s="7">
        <v>6.5</v>
      </c>
      <c r="E6" t="s">
        <v>12</v>
      </c>
      <c r="F6" s="3" t="s">
        <v>56</v>
      </c>
      <c r="G6" s="3" t="str">
        <f t="shared" si="0"/>
        <v>Q4: 6.5 of 7.   A good answer that needs to be refined:  be correct and precise, and use proper grammar.</v>
      </c>
    </row>
    <row r="7" spans="1:7" x14ac:dyDescent="0.25">
      <c r="B7" s="7" t="str">
        <f t="shared" si="1"/>
        <v>Krishna</v>
      </c>
      <c r="C7" s="7" t="s">
        <v>16</v>
      </c>
      <c r="D7" s="7">
        <v>7</v>
      </c>
      <c r="E7" t="s">
        <v>12</v>
      </c>
      <c r="F7" s="3" t="s">
        <v>13</v>
      </c>
      <c r="G7" s="3" t="str">
        <f t="shared" si="0"/>
        <v xml:space="preserve">Q5: 7 of 7.   </v>
      </c>
    </row>
    <row r="8" spans="1:7" x14ac:dyDescent="0.25">
      <c r="B8" s="7" t="str">
        <f t="shared" si="1"/>
        <v>Krishna</v>
      </c>
      <c r="C8" s="7" t="s">
        <v>17</v>
      </c>
      <c r="D8" s="7">
        <v>7</v>
      </c>
      <c r="E8" t="s">
        <v>12</v>
      </c>
      <c r="F8" s="3" t="s">
        <v>70</v>
      </c>
      <c r="G8" s="3" t="str">
        <f t="shared" si="0"/>
        <v>Q6: 7 of 7.  A well-articulated answer!</v>
      </c>
    </row>
    <row r="9" spans="1:7" x14ac:dyDescent="0.25">
      <c r="B9" s="7" t="str">
        <f t="shared" si="1"/>
        <v>Krishna</v>
      </c>
      <c r="C9" s="7" t="s">
        <v>18</v>
      </c>
      <c r="D9" s="7">
        <v>0</v>
      </c>
      <c r="E9" t="s">
        <v>12</v>
      </c>
      <c r="F9" s="3" t="s">
        <v>85</v>
      </c>
      <c r="G9" s="3" t="str">
        <f t="shared" si="0"/>
        <v>Q7: 0 of 7.  You didn't provide an answer.</v>
      </c>
    </row>
    <row r="10" spans="1:7" x14ac:dyDescent="0.25">
      <c r="B10" s="7" t="str">
        <f t="shared" si="1"/>
        <v>Krishna</v>
      </c>
      <c r="C10" s="7" t="s">
        <v>20</v>
      </c>
      <c r="D10" s="7">
        <f>SUM(D3:D9)</f>
        <v>38</v>
      </c>
      <c r="E10" t="s">
        <v>19</v>
      </c>
      <c r="G10" s="3" t="str">
        <f t="shared" si="0"/>
        <v xml:space="preserve">Total: 38 of 50. </v>
      </c>
    </row>
    <row r="11" spans="1:7" ht="354" customHeight="1" x14ac:dyDescent="0.25">
      <c r="B11" s="7" t="str">
        <f t="shared" si="1"/>
        <v>Krishna</v>
      </c>
      <c r="C11" s="7" t="s">
        <v>89</v>
      </c>
      <c r="G11" s="3" t="str">
        <f>_xlfn.CONCAT(G2," ",G3," ",G4," ",G5," ",G6," ",G7," ",G8," ",G9," ",G10)</f>
        <v xml:space="preserve">Krishna, below are scores and comments for Homework 1. Q1: 6 of 8.  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Q2: 7 of 7.  A good response but a wee-bit long winded.  In the future, please attempt to refine your answer to the point that it is sufficient for addressing the question posed. Q3: 4.5 of 7.  I don't understand how the following sentence addressed the request:  "Lets say about customer metrics."  You wrote, "Using social media now a days, ..." Please refrain from using colloquial language (i.e., "now a days"). Q4: 6.5 of 7.   A good answer that needs to be refined:  be correct and precise, and use proper grammar. Q5: 7 of 7.    Q6: 7 of 7.  A well-articulated answer! Q7: 0 of 7.  You didn't provide an answer. Total: 38 of 50. </v>
      </c>
    </row>
    <row r="12" spans="1:7" x14ac:dyDescent="0.25">
      <c r="A12" s="7" t="s">
        <v>21</v>
      </c>
      <c r="B12" s="7" t="str">
        <f>TRIM(LEFT(SUBSTITUTE(A12," ",REPT(" ",255)),255))</f>
        <v>Madhuri</v>
      </c>
      <c r="C12" s="7" t="s">
        <v>4</v>
      </c>
      <c r="G12" s="3" t="str">
        <f>_xlfn.CONCAT(B12,C12)</f>
        <v>Madhuri, below are scores and comments for Homework 1.</v>
      </c>
    </row>
    <row r="13" spans="1:7" ht="165" x14ac:dyDescent="0.25">
      <c r="B13" s="7" t="str">
        <f>B12</f>
        <v>Madhuri</v>
      </c>
      <c r="C13" s="7" t="s">
        <v>10</v>
      </c>
      <c r="D13" s="7">
        <v>6</v>
      </c>
      <c r="E13" t="s">
        <v>7</v>
      </c>
      <c r="F13" s="3" t="s">
        <v>33</v>
      </c>
      <c r="G13" s="3" t="str">
        <f t="shared" ref="G13:G20" si="2">_xlfn.CONCAT(C13," ",D13," ",E13," ",F13)</f>
        <v xml:space="preserve">Q1: 6 of 8.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v>
      </c>
    </row>
    <row r="14" spans="1:7" ht="60" x14ac:dyDescent="0.25">
      <c r="B14" s="7" t="str">
        <f t="shared" ref="B14:B21" si="3">B13</f>
        <v>Madhuri</v>
      </c>
      <c r="C14" s="7" t="s">
        <v>11</v>
      </c>
      <c r="D14" s="7">
        <v>5</v>
      </c>
      <c r="E14" t="s">
        <v>12</v>
      </c>
      <c r="F14" s="3" t="s">
        <v>45</v>
      </c>
      <c r="G14" s="3" t="str">
        <f t="shared" si="2"/>
        <v>Q2: 5 of 7.  The response did not fully address the question posed.  That is, addressing why analytics professionals need to be in alignment with organizational KPIs/top-line marketing metrics.</v>
      </c>
    </row>
    <row r="15" spans="1:7" ht="45" x14ac:dyDescent="0.25">
      <c r="B15" s="7" t="str">
        <f t="shared" si="3"/>
        <v>Madhuri</v>
      </c>
      <c r="C15" s="7" t="s">
        <v>14</v>
      </c>
      <c r="D15" s="7">
        <v>5</v>
      </c>
      <c r="E15" t="s">
        <v>12</v>
      </c>
      <c r="F15" s="3" t="s">
        <v>48</v>
      </c>
      <c r="G15" s="3" t="str">
        <f t="shared" si="2"/>
        <v xml:space="preserve">Q3: 5 of 7.  While you discussed the importance of marketers, you didn't provide an overview of the role of analytics professionals. </v>
      </c>
    </row>
    <row r="16" spans="1:7" ht="90" x14ac:dyDescent="0.25">
      <c r="B16" s="7" t="str">
        <f t="shared" si="3"/>
        <v>Madhuri</v>
      </c>
      <c r="C16" s="7" t="s">
        <v>15</v>
      </c>
      <c r="D16" s="7">
        <v>6.5</v>
      </c>
      <c r="E16" t="s">
        <v>12</v>
      </c>
      <c r="F16" s="3" t="s">
        <v>57</v>
      </c>
      <c r="G16" s="3" t="str">
        <f t="shared" si="2"/>
        <v>Q4: 6.5 of 7.  This question is asking for an answer that spans all organizations.  The following sentence doesn't meet this requirement:  "For B2B businesses using data to fuel successful sales and marketing efforts ... "  Going forward, please attempt to have responses that are correct and laconic.</v>
      </c>
    </row>
    <row r="17" spans="1:7" ht="120" x14ac:dyDescent="0.25">
      <c r="B17" s="7" t="str">
        <f t="shared" si="3"/>
        <v>Madhuri</v>
      </c>
      <c r="C17" s="7" t="s">
        <v>16</v>
      </c>
      <c r="D17" s="7">
        <v>5</v>
      </c>
      <c r="E17" t="s">
        <v>12</v>
      </c>
      <c r="F17" s="3" t="s">
        <v>69</v>
      </c>
      <c r="G17" s="3" t="str">
        <f t="shared" si="2"/>
        <v>Q5: 5 of 7.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v>
      </c>
    </row>
    <row r="18" spans="1:7" ht="75" x14ac:dyDescent="0.25">
      <c r="B18" s="7" t="str">
        <f t="shared" si="3"/>
        <v>Madhuri</v>
      </c>
      <c r="C18" s="7" t="s">
        <v>17</v>
      </c>
      <c r="D18" s="7">
        <v>5.5</v>
      </c>
      <c r="E18" t="s">
        <v>12</v>
      </c>
      <c r="F18" s="3" t="s">
        <v>71</v>
      </c>
      <c r="G18" s="3" t="str">
        <f t="shared" si="2"/>
        <v xml:space="preserve">Q6: 5.5 of 7.  Additional information is needed to address the questions of how unstructured data would be integrated with other data sets to create incremental value and describing the insights that would be generated from the integration. </v>
      </c>
    </row>
    <row r="19" spans="1:7" ht="60" x14ac:dyDescent="0.25">
      <c r="B19" s="7" t="str">
        <f t="shared" si="3"/>
        <v>Madhuri</v>
      </c>
      <c r="C19" s="7" t="s">
        <v>18</v>
      </c>
      <c r="D19" s="7">
        <v>6</v>
      </c>
      <c r="E19" t="s">
        <v>12</v>
      </c>
      <c r="F19" s="3" t="s">
        <v>84</v>
      </c>
      <c r="G19" s="3" t="str">
        <f t="shared" si="2"/>
        <v>Q7: 6 of 7.  Please proofread and restructure the response before submission.  Your answer was longer than required.  Finally, your response had the primary components to eloquently address the request.</v>
      </c>
    </row>
    <row r="20" spans="1:7" x14ac:dyDescent="0.25">
      <c r="B20" s="7" t="str">
        <f t="shared" si="3"/>
        <v>Madhuri</v>
      </c>
      <c r="C20" s="7" t="s">
        <v>20</v>
      </c>
      <c r="D20" s="7">
        <f>SUM(D13:D19)</f>
        <v>39</v>
      </c>
      <c r="E20" t="s">
        <v>19</v>
      </c>
      <c r="G20" s="3" t="str">
        <f t="shared" si="2"/>
        <v xml:space="preserve">Total: 39 of 50. </v>
      </c>
    </row>
    <row r="21" spans="1:7" ht="320.25" customHeight="1" x14ac:dyDescent="0.25">
      <c r="B21" s="7" t="str">
        <f t="shared" si="3"/>
        <v>Madhuri</v>
      </c>
      <c r="C21" s="7" t="s">
        <v>89</v>
      </c>
      <c r="G21" s="3" t="str">
        <f>_xlfn.CONCAT(G12," ",G13," ",G14," ",G15," ",G16," ",G17," ",G18," ",G19," ",G20)</f>
        <v xml:space="preserve">Madhuri, below are scores and comments for Homework 1. Q1: 6 of 8.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Q2: 5 of 7.  The response did not fully address the question posed.  That is, addressing why analytics professionals need to be in alignment with organizational KPIs/top-line marketing metrics. Q3: 5 of 7.  While you discussed the importance of marketers, you didn't provide an overview of the role of analytics professionals.  Q4: 6.5 of 7.  This question is asking for an answer that spans all organizations.  The following sentence doesn't meet this requirement:  "For B2B businesses using data to fuel successful sales and marketing efforts ... "  Going forward, please attempt to have responses that are correct and laconic. Q5: 5 of 7.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 Q6: 5.5 of 7.  Additional information is needed to address the questions of how unstructured data would be integrated with other data sets to create incremental value and describing the insights that would be generated from the integration.  Q7: 6 of 7.  Please proofread and restructure the response before submission.  Your answer was longer than required.  Finally, your response had the primary components to eloquently address the request. Total: 39 of 50. </v>
      </c>
    </row>
    <row r="22" spans="1:7" x14ac:dyDescent="0.25">
      <c r="A22" s="7" t="s">
        <v>22</v>
      </c>
      <c r="B22" s="7" t="str">
        <f>TRIM(LEFT(SUBSTITUTE(A22," ",REPT(" ",255)),255))</f>
        <v>Nikhil</v>
      </c>
      <c r="C22" s="7" t="s">
        <v>4</v>
      </c>
      <c r="D22" s="7" t="s">
        <v>13</v>
      </c>
      <c r="F22" s="3" t="s">
        <v>13</v>
      </c>
      <c r="G22" s="3" t="str">
        <f>_xlfn.CONCAT(B22,C22)</f>
        <v>Nikhil, below are scores and comments for Homework 1.</v>
      </c>
    </row>
    <row r="23" spans="1:7" ht="105" x14ac:dyDescent="0.25">
      <c r="B23" s="7" t="str">
        <f>B22</f>
        <v>Nikhil</v>
      </c>
      <c r="C23" s="7" t="s">
        <v>10</v>
      </c>
      <c r="D23" s="7">
        <v>6</v>
      </c>
      <c r="F23" s="3" t="s">
        <v>34</v>
      </c>
      <c r="G23" s="3" t="str">
        <f t="shared" ref="G23:G30" si="4">_xlfn.CONCAT(C23," ",D23," ",E23," ",F23)</f>
        <v xml:space="preserve">Q1: 6  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v>
      </c>
    </row>
    <row r="24" spans="1:7" ht="60" x14ac:dyDescent="0.25">
      <c r="B24" s="7" t="str">
        <f t="shared" ref="B24:B31" si="5">B23</f>
        <v>Nikhil</v>
      </c>
      <c r="C24" s="7" t="s">
        <v>11</v>
      </c>
      <c r="D24" s="7">
        <v>4</v>
      </c>
      <c r="E24" t="s">
        <v>12</v>
      </c>
      <c r="F24" s="3" t="s">
        <v>45</v>
      </c>
      <c r="G24" s="3" t="str">
        <f t="shared" si="4"/>
        <v>Q2: 4 of 7.  The response did not fully address the question posed.  That is, addressing why analytics professionals need to be in alignment with organizational KPIs/top-line marketing metrics.</v>
      </c>
    </row>
    <row r="25" spans="1:7" ht="90" x14ac:dyDescent="0.25">
      <c r="B25" s="7" t="str">
        <f t="shared" si="5"/>
        <v>Nikhil</v>
      </c>
      <c r="C25" s="7" t="s">
        <v>14</v>
      </c>
      <c r="D25" s="7">
        <v>4.5</v>
      </c>
      <c r="E25" t="s">
        <v>12</v>
      </c>
      <c r="F25" s="3" t="s">
        <v>49</v>
      </c>
      <c r="G25" s="3" t="str">
        <f t="shared" si="4"/>
        <v>Q3: 4.5 of 7.  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v>
      </c>
    </row>
    <row r="26" spans="1:7" x14ac:dyDescent="0.25">
      <c r="B26" s="7" t="str">
        <f t="shared" si="5"/>
        <v>Nikhil</v>
      </c>
      <c r="C26" s="7" t="s">
        <v>15</v>
      </c>
      <c r="D26" s="7">
        <v>7</v>
      </c>
      <c r="E26" t="s">
        <v>12</v>
      </c>
      <c r="F26" s="3" t="s">
        <v>86</v>
      </c>
      <c r="G26" s="3" t="str">
        <f t="shared" si="4"/>
        <v>Q4: 7 of 7.  An appropriate and succinct response!</v>
      </c>
    </row>
    <row r="27" spans="1:7" ht="165" x14ac:dyDescent="0.25">
      <c r="B27" s="7" t="str">
        <f t="shared" si="5"/>
        <v>Nikhil</v>
      </c>
      <c r="C27" s="7" t="s">
        <v>16</v>
      </c>
      <c r="D27" s="7">
        <v>5.5</v>
      </c>
      <c r="E27" t="s">
        <v>12</v>
      </c>
      <c r="F27" s="3" t="s">
        <v>68</v>
      </c>
      <c r="G27" s="3" t="str">
        <f t="shared" si="4"/>
        <v xml:space="preserve">Q5: 5.5 of 7.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v>
      </c>
    </row>
    <row r="28" spans="1:7" ht="90" x14ac:dyDescent="0.25">
      <c r="B28" s="7" t="str">
        <f t="shared" si="5"/>
        <v>Nikhil</v>
      </c>
      <c r="C28" s="7" t="s">
        <v>17</v>
      </c>
      <c r="D28" s="7">
        <v>5.5</v>
      </c>
      <c r="E28" t="s">
        <v>12</v>
      </c>
      <c r="F28" s="3" t="s">
        <v>72</v>
      </c>
      <c r="G28" s="3" t="str">
        <f t="shared" si="4"/>
        <v xml:space="preserve">Q6: 5.5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v>
      </c>
    </row>
    <row r="29" spans="1:7" ht="30" x14ac:dyDescent="0.25">
      <c r="B29" s="7" t="str">
        <f t="shared" si="5"/>
        <v>Nikhil</v>
      </c>
      <c r="C29" s="7" t="s">
        <v>18</v>
      </c>
      <c r="D29" s="7">
        <v>7</v>
      </c>
      <c r="E29" t="s">
        <v>12</v>
      </c>
      <c r="F29" s="3" t="s">
        <v>83</v>
      </c>
      <c r="G29" s="3" t="str">
        <f t="shared" si="4"/>
        <v>Q7: 7 of 7.  A well-conceived and delivered response!  Check your grammar, please.</v>
      </c>
    </row>
    <row r="30" spans="1:7" x14ac:dyDescent="0.25">
      <c r="B30" s="7" t="str">
        <f t="shared" si="5"/>
        <v>Nikhil</v>
      </c>
      <c r="C30" s="7" t="s">
        <v>20</v>
      </c>
      <c r="D30" s="7">
        <f>SUM(D23:D29)</f>
        <v>39.5</v>
      </c>
      <c r="E30" t="s">
        <v>19</v>
      </c>
      <c r="G30" s="3" t="str">
        <f t="shared" si="4"/>
        <v xml:space="preserve">Total: 39.5 of 50. </v>
      </c>
    </row>
    <row r="31" spans="1:7" ht="270" x14ac:dyDescent="0.25">
      <c r="B31" s="7" t="str">
        <f t="shared" si="5"/>
        <v>Nikhil</v>
      </c>
      <c r="C31" s="7" t="s">
        <v>89</v>
      </c>
      <c r="G31" s="3" t="str">
        <f>_xlfn.CONCAT(G22," ",G23," ",G24," ",G25," ",G26," ",G27," ",G28," ",G29," ",G30)</f>
        <v xml:space="preserve">Nikhil, below are scores and comments for Homework 1. Q1: 6  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Q2: 4 of 7.  The response did not fully address the question posed.  That is, addressing why analytics professionals need to be in alignment with organizational KPIs/top-line marketing metrics. Q3: 4.5 of 7.  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 Q4: 7 of 7.  An appropriate and succinct response! Q5: 5.5 of 7.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Q6: 5.5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Q7: 7 of 7.  A well-conceived and delivered response!  Check your grammar, please. Total: 39.5 of 50. </v>
      </c>
    </row>
    <row r="32" spans="1:7" x14ac:dyDescent="0.25">
      <c r="A32" s="7" t="s">
        <v>23</v>
      </c>
      <c r="B32" s="7" t="str">
        <f>TRIM(LEFT(SUBSTITUTE(A32," ",REPT(" ",255)),255))</f>
        <v>Keerthana</v>
      </c>
      <c r="C32" s="7" t="s">
        <v>4</v>
      </c>
      <c r="G32" s="3" t="str">
        <f>_xlfn.CONCAT(B32,C32)</f>
        <v>Keerthana, below are scores and comments for Homework 1.</v>
      </c>
    </row>
    <row r="33" spans="1:7" ht="90" x14ac:dyDescent="0.25">
      <c r="B33" s="7" t="str">
        <f>B32</f>
        <v>Keerthana</v>
      </c>
      <c r="C33" s="7" t="s">
        <v>10</v>
      </c>
      <c r="D33" s="7">
        <v>6.5</v>
      </c>
      <c r="E33" t="s">
        <v>7</v>
      </c>
      <c r="F33" s="3" t="s">
        <v>35</v>
      </c>
      <c r="G33" s="3" t="str">
        <f t="shared" ref="G33:G40" si="6">_xlfn.CONCAT(C33," ",D33," ",E33," ",F33)</f>
        <v xml:space="preserve">Q1: 6.5 of 8.  At a top-line level, a marketing metric may also be categorized as one of the following:  Advertising, Finance, Logistics, Operations, Trade and Sales Force.  You didn't fully address how a company's business models and customers help define the most important metric categories. </v>
      </c>
    </row>
    <row r="34" spans="1:7" ht="30" x14ac:dyDescent="0.25">
      <c r="B34" s="7" t="str">
        <f t="shared" ref="B34:B41" si="7">B33</f>
        <v>Keerthana</v>
      </c>
      <c r="C34" s="7" t="s">
        <v>11</v>
      </c>
      <c r="D34" s="7">
        <v>7</v>
      </c>
      <c r="E34" t="s">
        <v>12</v>
      </c>
      <c r="F34" s="3" t="s">
        <v>44</v>
      </c>
      <c r="G34" s="3" t="str">
        <f t="shared" si="6"/>
        <v>Q2: 7 of 7.  A good response!  It was succinct and addressed the question posed!</v>
      </c>
    </row>
    <row r="35" spans="1:7" x14ac:dyDescent="0.25">
      <c r="B35" s="7" t="str">
        <f t="shared" si="7"/>
        <v>Keerthana</v>
      </c>
      <c r="C35" s="7" t="s">
        <v>14</v>
      </c>
      <c r="D35" s="7">
        <v>7</v>
      </c>
      <c r="E35" t="s">
        <v>12</v>
      </c>
      <c r="F35" s="3" t="s">
        <v>13</v>
      </c>
      <c r="G35" s="3" t="str">
        <f t="shared" si="6"/>
        <v xml:space="preserve">Q3: 7 of 7.   </v>
      </c>
    </row>
    <row r="36" spans="1:7" x14ac:dyDescent="0.25">
      <c r="B36" s="7" t="str">
        <f t="shared" si="7"/>
        <v>Keerthana</v>
      </c>
      <c r="C36" s="7" t="s">
        <v>15</v>
      </c>
      <c r="D36" s="7">
        <v>7</v>
      </c>
      <c r="E36" t="s">
        <v>12</v>
      </c>
      <c r="F36" s="3" t="s">
        <v>86</v>
      </c>
      <c r="G36" s="3" t="str">
        <f t="shared" si="6"/>
        <v>Q4: 7 of 7.  An appropriate and succinct response!</v>
      </c>
    </row>
    <row r="37" spans="1:7" x14ac:dyDescent="0.25">
      <c r="B37" s="7" t="str">
        <f t="shared" si="7"/>
        <v>Keerthana</v>
      </c>
      <c r="C37" s="7" t="s">
        <v>16</v>
      </c>
      <c r="D37" s="7">
        <v>7</v>
      </c>
      <c r="E37" t="s">
        <v>12</v>
      </c>
      <c r="F37" s="3" t="s">
        <v>13</v>
      </c>
      <c r="G37" s="3" t="str">
        <f t="shared" si="6"/>
        <v xml:space="preserve">Q5: 7 of 7.   </v>
      </c>
    </row>
    <row r="38" spans="1:7" x14ac:dyDescent="0.25">
      <c r="B38" s="7" t="str">
        <f t="shared" si="7"/>
        <v>Keerthana</v>
      </c>
      <c r="C38" s="7" t="s">
        <v>17</v>
      </c>
      <c r="D38" s="7">
        <v>7</v>
      </c>
      <c r="E38" t="s">
        <v>12</v>
      </c>
      <c r="F38" s="3" t="s">
        <v>70</v>
      </c>
      <c r="G38" s="3" t="str">
        <f t="shared" si="6"/>
        <v>Q6: 7 of 7.  A well-articulated answer!</v>
      </c>
    </row>
    <row r="39" spans="1:7" ht="117" customHeight="1" x14ac:dyDescent="0.25">
      <c r="B39" s="7" t="str">
        <f t="shared" si="7"/>
        <v>Keerthana</v>
      </c>
      <c r="C39" s="7" t="s">
        <v>18</v>
      </c>
      <c r="D39" s="7">
        <v>7</v>
      </c>
      <c r="E39" t="s">
        <v>12</v>
      </c>
      <c r="F39" s="3" t="s">
        <v>82</v>
      </c>
      <c r="G39" s="3" t="str">
        <f t="shared" si="6"/>
        <v>Q7: 7 of 7.  An apropos response.</v>
      </c>
    </row>
    <row r="40" spans="1:7" x14ac:dyDescent="0.25">
      <c r="B40" s="7" t="str">
        <f t="shared" si="7"/>
        <v>Keerthana</v>
      </c>
      <c r="C40" s="7" t="s">
        <v>20</v>
      </c>
      <c r="D40" s="7">
        <f>SUM(D33:D39)</f>
        <v>48.5</v>
      </c>
      <c r="E40" t="s">
        <v>19</v>
      </c>
      <c r="G40" s="3" t="str">
        <f t="shared" si="6"/>
        <v xml:space="preserve">Total: 48.5 of 50. </v>
      </c>
    </row>
    <row r="41" spans="1:7" ht="90" x14ac:dyDescent="0.25">
      <c r="B41" s="7" t="str">
        <f t="shared" si="7"/>
        <v>Keerthana</v>
      </c>
      <c r="C41" s="7" t="s">
        <v>89</v>
      </c>
      <c r="G41" s="3" t="str">
        <f>_xlfn.CONCAT(G32," ",G33," ",G34," ",G35," ",G36," ",G37," ",G38," ",G39," ",G40)</f>
        <v xml:space="preserve">Keerthana, below are scores and comments for Homework 1. Q1: 6.5 of 8.  At a top-line level, a marketing metric may also be categorized as one of the following:  Advertising, Finance, Logistics, Operations, Trade and Sales Force.  You didn't fully address how a company's business models and customers help define the most important metric categories.  Q2: 7 of 7.  A good response!  It was succinct and addressed the question posed! Q3: 7 of 7.    Q4: 7 of 7.  An appropriate and succinct response! Q5: 7 of 7.    Q6: 7 of 7.  A well-articulated answer! Q7: 7 of 7.  An apropos response. Total: 48.5 of 50. </v>
      </c>
    </row>
    <row r="42" spans="1:7" x14ac:dyDescent="0.25">
      <c r="A42" s="7" t="s">
        <v>24</v>
      </c>
      <c r="B42" s="7" t="str">
        <f>TRIM(LEFT(SUBSTITUTE(A42," ",REPT(" ",255)),255))</f>
        <v>Chaturvedy</v>
      </c>
      <c r="C42" s="7" t="s">
        <v>4</v>
      </c>
      <c r="G42" s="3" t="str">
        <f>_xlfn.CONCAT(B42,C42)</f>
        <v>Chaturvedy, below are scores and comments for Homework 1.</v>
      </c>
    </row>
    <row r="43" spans="1:7" ht="105" x14ac:dyDescent="0.25">
      <c r="B43" s="7" t="str">
        <f>B42</f>
        <v>Chaturvedy</v>
      </c>
      <c r="C43" s="7" t="s">
        <v>10</v>
      </c>
      <c r="D43" s="7">
        <v>6.5</v>
      </c>
      <c r="E43" t="s">
        <v>7</v>
      </c>
      <c r="F43" s="3" t="s">
        <v>36</v>
      </c>
      <c r="G43" s="3" t="str">
        <f t="shared" ref="G43:G50" si="8">_xlfn.CONCAT(C43," ",D43," ",E43," ",F43)</f>
        <v xml:space="preserve">Q1: 6.5 of 8.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v>
      </c>
    </row>
    <row r="44" spans="1:7" ht="30" x14ac:dyDescent="0.25">
      <c r="B44" s="7" t="str">
        <f t="shared" ref="B44:B51" si="9">B43</f>
        <v>Chaturvedy</v>
      </c>
      <c r="C44" s="7" t="s">
        <v>11</v>
      </c>
      <c r="D44" s="7">
        <v>7</v>
      </c>
      <c r="E44" t="s">
        <v>12</v>
      </c>
      <c r="F44" s="3" t="s">
        <v>44</v>
      </c>
      <c r="G44" s="3" t="str">
        <f t="shared" si="8"/>
        <v>Q2: 7 of 7.  A good response!  It was succinct and addressed the question posed!</v>
      </c>
    </row>
    <row r="45" spans="1:7" x14ac:dyDescent="0.25">
      <c r="B45" s="7" t="str">
        <f t="shared" si="9"/>
        <v>Chaturvedy</v>
      </c>
      <c r="C45" s="7" t="s">
        <v>14</v>
      </c>
      <c r="D45" s="7">
        <v>7</v>
      </c>
      <c r="E45" t="s">
        <v>12</v>
      </c>
      <c r="F45" s="3" t="s">
        <v>50</v>
      </c>
      <c r="G45" s="3" t="str">
        <f t="shared" si="8"/>
        <v>Q3: 7 of 7.  A proper answer that is succinct!</v>
      </c>
    </row>
    <row r="46" spans="1:7" x14ac:dyDescent="0.25">
      <c r="B46" s="7" t="str">
        <f t="shared" si="9"/>
        <v>Chaturvedy</v>
      </c>
      <c r="C46" s="7" t="s">
        <v>15</v>
      </c>
      <c r="D46" s="7">
        <v>7</v>
      </c>
      <c r="E46" t="s">
        <v>12</v>
      </c>
      <c r="F46" s="3" t="s">
        <v>87</v>
      </c>
      <c r="G46" s="3" t="str">
        <f t="shared" si="8"/>
        <v xml:space="preserve">Q4: 7 of 7.  An appropriate and succinct response! </v>
      </c>
    </row>
    <row r="47" spans="1:7" x14ac:dyDescent="0.25">
      <c r="B47" s="7" t="str">
        <f t="shared" si="9"/>
        <v>Chaturvedy</v>
      </c>
      <c r="C47" s="7" t="s">
        <v>16</v>
      </c>
      <c r="D47" s="7">
        <v>7</v>
      </c>
      <c r="E47" t="s">
        <v>12</v>
      </c>
      <c r="F47" s="3" t="s">
        <v>13</v>
      </c>
      <c r="G47" s="3" t="str">
        <f t="shared" si="8"/>
        <v xml:space="preserve">Q5: 7 of 7.   </v>
      </c>
    </row>
    <row r="48" spans="1:7" x14ac:dyDescent="0.25">
      <c r="B48" s="7" t="str">
        <f t="shared" si="9"/>
        <v>Chaturvedy</v>
      </c>
      <c r="C48" s="7" t="s">
        <v>17</v>
      </c>
      <c r="D48" s="7">
        <v>7</v>
      </c>
      <c r="E48" t="s">
        <v>12</v>
      </c>
      <c r="F48" s="3" t="s">
        <v>73</v>
      </c>
      <c r="G48" s="3" t="str">
        <f t="shared" si="8"/>
        <v>Q6: 7 of 7.  An answer congruent with the questions posed!</v>
      </c>
    </row>
    <row r="49" spans="1:7" x14ac:dyDescent="0.25">
      <c r="B49" s="7" t="str">
        <f t="shared" si="9"/>
        <v>Chaturvedy</v>
      </c>
      <c r="C49" s="7" t="s">
        <v>18</v>
      </c>
      <c r="D49" s="7">
        <v>7</v>
      </c>
      <c r="E49" t="s">
        <v>12</v>
      </c>
      <c r="F49" s="3" t="s">
        <v>82</v>
      </c>
      <c r="G49" s="3" t="str">
        <f t="shared" si="8"/>
        <v>Q7: 7 of 7.  An apropos response.</v>
      </c>
    </row>
    <row r="50" spans="1:7" ht="14.25" customHeight="1" x14ac:dyDescent="0.25">
      <c r="B50" s="7" t="str">
        <f t="shared" si="9"/>
        <v>Chaturvedy</v>
      </c>
      <c r="C50" s="7" t="s">
        <v>20</v>
      </c>
      <c r="D50" s="7">
        <f>SUM(D43:D49)</f>
        <v>48.5</v>
      </c>
      <c r="E50" t="s">
        <v>19</v>
      </c>
      <c r="G50" s="3" t="str">
        <f t="shared" si="8"/>
        <v xml:space="preserve">Total: 48.5 of 50. </v>
      </c>
    </row>
    <row r="51" spans="1:7" ht="105" x14ac:dyDescent="0.25">
      <c r="B51" s="7" t="str">
        <f t="shared" si="9"/>
        <v>Chaturvedy</v>
      </c>
      <c r="C51" s="7" t="s">
        <v>89</v>
      </c>
      <c r="G51" s="3" t="str">
        <f>_xlfn.CONCAT(G42," ",G43," ",G44," ",G45," ",G46," ",G47," ",G48," ",G49," ",G50)</f>
        <v xml:space="preserve">Chaturvedy, below are scores and comments for Homework 1. Q1: 6.5 of 8.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Q2: 7 of 7.  A good response!  It was succinct and addressed the question posed! Q3: 7 of 7.  A proper answer that is succinct! Q4: 7 of 7.  An appropriate and succinct response!  Q5: 7 of 7.    Q6: 7 of 7.  An answer congruent with the questions posed! Q7: 7 of 7.  An apropos response. Total: 48.5 of 50. </v>
      </c>
    </row>
    <row r="52" spans="1:7" x14ac:dyDescent="0.25">
      <c r="A52" s="7" t="s">
        <v>25</v>
      </c>
      <c r="B52" s="7" t="str">
        <f>TRIM(LEFT(SUBSTITUTE(A52," ",REPT(" ",255)),255))</f>
        <v>Shirisha</v>
      </c>
      <c r="C52" s="7" t="s">
        <v>4</v>
      </c>
      <c r="G52" s="3" t="str">
        <f>_xlfn.CONCAT(B52,C52)</f>
        <v>Shirisha, below are scores and comments for Homework 1.</v>
      </c>
    </row>
    <row r="53" spans="1:7" ht="150" x14ac:dyDescent="0.25">
      <c r="B53" s="7" t="str">
        <f>B52</f>
        <v>Shirisha</v>
      </c>
      <c r="C53" s="7" t="s">
        <v>10</v>
      </c>
      <c r="D53" s="7">
        <v>6</v>
      </c>
      <c r="E53" t="s">
        <v>7</v>
      </c>
      <c r="F53" s="3" t="s">
        <v>37</v>
      </c>
      <c r="G53" s="3" t="str">
        <f t="shared" ref="G53:G60" si="10">_xlfn.CONCAT(C53," ",D53," ",E53," ",F53)</f>
        <v xml:space="preserve">Q1: 6 of 8.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v>
      </c>
    </row>
    <row r="54" spans="1:7" ht="60" x14ac:dyDescent="0.25">
      <c r="B54" s="7" t="str">
        <f t="shared" ref="B54:B61" si="11">B53</f>
        <v>Shirisha</v>
      </c>
      <c r="C54" s="7" t="s">
        <v>11</v>
      </c>
      <c r="D54" s="7">
        <v>4.5</v>
      </c>
      <c r="E54" t="s">
        <v>12</v>
      </c>
      <c r="F54" s="3" t="s">
        <v>45</v>
      </c>
      <c r="G54" s="3" t="str">
        <f t="shared" si="10"/>
        <v>Q2: 4.5 of 7.  The response did not fully address the question posed.  That is, addressing why analytics professionals need to be in alignment with organizational KPIs/top-line marketing metrics.</v>
      </c>
    </row>
    <row r="55" spans="1:7" ht="60" x14ac:dyDescent="0.25">
      <c r="B55" s="7" t="str">
        <f t="shared" si="11"/>
        <v>Shirisha</v>
      </c>
      <c r="C55" s="7" t="s">
        <v>14</v>
      </c>
      <c r="D55" s="7">
        <v>5</v>
      </c>
      <c r="E55" t="s">
        <v>12</v>
      </c>
      <c r="F55" s="3" t="s">
        <v>55</v>
      </c>
      <c r="G55" s="3" t="str">
        <f t="shared" si="10"/>
        <v xml:space="preserve">Q3: 5 of 7.  Additional clarification and information is needed on the overview request of the problem;  that is, explaining in general the role of marketing analytics professionals in a marketing department. </v>
      </c>
    </row>
    <row r="56" spans="1:7" ht="60" x14ac:dyDescent="0.25">
      <c r="B56" s="7" t="str">
        <f t="shared" si="11"/>
        <v>Shirisha</v>
      </c>
      <c r="C56" s="7" t="s">
        <v>15</v>
      </c>
      <c r="D56" s="7">
        <v>6</v>
      </c>
      <c r="E56" t="s">
        <v>12</v>
      </c>
      <c r="F56" s="3" t="s">
        <v>58</v>
      </c>
      <c r="G56" s="3" t="str">
        <f t="shared" si="10"/>
        <v xml:space="preserve">Q4: 6 of 7.  While you had almost all of the elements to address the questions, your answer was very long and meandering.  Please be direct and response in your responses. </v>
      </c>
    </row>
    <row r="57" spans="1:7" ht="60" x14ac:dyDescent="0.25">
      <c r="B57" s="7" t="str">
        <f t="shared" si="11"/>
        <v>Shirisha</v>
      </c>
      <c r="C57" s="7" t="s">
        <v>16</v>
      </c>
      <c r="D57" s="7">
        <v>6.5</v>
      </c>
      <c r="E57" t="s">
        <v>12</v>
      </c>
      <c r="F57" s="3" t="s">
        <v>67</v>
      </c>
      <c r="G57" s="3" t="str">
        <f t="shared" si="10"/>
        <v>Q5: 6.5 of 7.  While you provided a reasonable answer, there are too many colloquialisms. For example, "Without customer data, you’re flying blind – forced to use newspapers ... "</v>
      </c>
    </row>
    <row r="58" spans="1:7" ht="75" x14ac:dyDescent="0.25">
      <c r="B58" s="7" t="str">
        <f t="shared" si="11"/>
        <v>Shirisha</v>
      </c>
      <c r="C58" s="7" t="s">
        <v>17</v>
      </c>
      <c r="D58" s="7">
        <v>5.5</v>
      </c>
      <c r="E58" t="s">
        <v>12</v>
      </c>
      <c r="F58" s="3" t="s">
        <v>75</v>
      </c>
      <c r="G58" s="3" t="str">
        <f t="shared" si="10"/>
        <v>Q6: 5.5 of 7.  Additional details are needed to address the questions of how unstructured data could, and would, be integrated with other data sets to create additional value and describing the insights that would be generated from the integration.</v>
      </c>
    </row>
    <row r="59" spans="1:7" ht="90" x14ac:dyDescent="0.25">
      <c r="B59" s="7" t="str">
        <f t="shared" si="11"/>
        <v>Shirisha</v>
      </c>
      <c r="C59" s="7" t="s">
        <v>18</v>
      </c>
      <c r="D59" s="7">
        <v>7</v>
      </c>
      <c r="E59" t="s">
        <v>12</v>
      </c>
      <c r="F59" s="3" t="s">
        <v>81</v>
      </c>
      <c r="G59" s="3" t="str">
        <f t="shared" si="10"/>
        <v xml:space="preserve">Q7: 7 of 7.  A good answer that could be shortened such that the reader continues to be fully engaged. For example, the sentence about statistical learning wasn't well-connected to the other content, and hence could have been removed without any change in the score earned. </v>
      </c>
    </row>
    <row r="60" spans="1:7" x14ac:dyDescent="0.25">
      <c r="B60" s="7" t="str">
        <f t="shared" si="11"/>
        <v>Shirisha</v>
      </c>
      <c r="C60" s="7" t="s">
        <v>20</v>
      </c>
      <c r="D60" s="7">
        <f>SUM(D53:D59)</f>
        <v>40.5</v>
      </c>
      <c r="E60" t="s">
        <v>19</v>
      </c>
      <c r="G60" s="3" t="str">
        <f t="shared" si="10"/>
        <v xml:space="preserve">Total: 40.5 of 50. </v>
      </c>
    </row>
    <row r="61" spans="1:7" ht="283.5" customHeight="1" x14ac:dyDescent="0.25">
      <c r="B61" s="7" t="str">
        <f t="shared" si="11"/>
        <v>Shirisha</v>
      </c>
      <c r="C61" s="7" t="s">
        <v>89</v>
      </c>
      <c r="G61" s="3" t="str">
        <f>_xlfn.CONCAT(G52," ",G53," ",G54," ",G55," ",G56," ",G57," ",G58," ",G59," ",G60)</f>
        <v xml:space="preserve">Shirisha, below are scores and comments for Homework 1. Q1: 6 of 8.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Q2: 4.5 of 7.  The response did not fully address the question posed.  That is, addressing why analytics professionals need to be in alignment with organizational KPIs/top-line marketing metrics. Q3: 5 of 7.  Additional clarification and information is needed on the overview request of the problem;  that is, explaining in general the role of marketing analytics professionals in a marketing department.  Q4: 6 of 7.  While you had almost all of the elements to address the questions, your answer was very long and meandering.  Please be direct and response in your responses.  Q5: 6.5 of 7.  While you provided a reasonable answer, there are too many colloquialisms. For example, "Without customer data, you’re flying blind – forced to use newspapers ... " Q6: 5.5 of 7.  Additional details are needed to address the questions of how unstructured data could, and would, be integrated with other data sets to create additional value and describing the insights that would be generated from the integration. Q7: 7 of 7.  A good answer that could be shortened such that the reader continues to be fully engaged. For example, the sentence about statistical learning wasn't well-connected to the other content, and hence could have been removed without any change in the score earned.  Total: 40.5 of 50. </v>
      </c>
    </row>
    <row r="62" spans="1:7" x14ac:dyDescent="0.25">
      <c r="A62" s="7" t="s">
        <v>26</v>
      </c>
      <c r="B62" s="7" t="str">
        <f>TRIM(LEFT(SUBSTITUTE(A62," ",REPT(" ",255)),255))</f>
        <v>Sriya</v>
      </c>
      <c r="C62" s="7" t="s">
        <v>4</v>
      </c>
      <c r="G62" s="3" t="str">
        <f>_xlfn.CONCAT(B62,C62)</f>
        <v>Sriya, below are scores and comments for Homework 1.</v>
      </c>
    </row>
    <row r="63" spans="1:7" ht="105" x14ac:dyDescent="0.25">
      <c r="B63" s="7" t="str">
        <f>B62</f>
        <v>Sriya</v>
      </c>
      <c r="C63" s="7" t="s">
        <v>10</v>
      </c>
      <c r="D63" s="7">
        <v>6</v>
      </c>
      <c r="E63" t="s">
        <v>7</v>
      </c>
      <c r="F63" s="3" t="s">
        <v>38</v>
      </c>
      <c r="G63" s="3" t="str">
        <f t="shared" ref="G63:G70" si="12">_xlfn.CONCAT(C63," ",D63," ",E63," ",F63)</f>
        <v xml:space="preserve">Q1: 6 of 8.  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v>
      </c>
    </row>
    <row r="64" spans="1:7" ht="60" x14ac:dyDescent="0.25">
      <c r="B64" s="7" t="str">
        <f t="shared" ref="B64:B71" si="13">B63</f>
        <v>Sriya</v>
      </c>
      <c r="C64" s="7" t="s">
        <v>11</v>
      </c>
      <c r="D64" s="7">
        <v>4</v>
      </c>
      <c r="E64" t="s">
        <v>12</v>
      </c>
      <c r="F64" s="3" t="s">
        <v>45</v>
      </c>
      <c r="G64" s="3" t="str">
        <f t="shared" si="12"/>
        <v>Q2: 4 of 7.  The response did not fully address the question posed.  That is, addressing why analytics professionals need to be in alignment with organizational KPIs/top-line marketing metrics.</v>
      </c>
    </row>
    <row r="65" spans="1:7" ht="60" x14ac:dyDescent="0.25">
      <c r="B65" s="7" t="str">
        <f t="shared" si="13"/>
        <v>Sriya</v>
      </c>
      <c r="C65" s="7" t="s">
        <v>14</v>
      </c>
      <c r="D65" s="7">
        <v>6</v>
      </c>
      <c r="E65" t="s">
        <v>12</v>
      </c>
      <c r="F65" s="3" t="s">
        <v>51</v>
      </c>
      <c r="G65" s="3" t="str">
        <f t="shared" si="12"/>
        <v xml:space="preserve">Q3: 6 of 7.  Within the response it's advisable that an objective of a marketing professional is to use data to maximize marketing outcomes (however they are defined by the organization). </v>
      </c>
    </row>
    <row r="66" spans="1:7" ht="75" x14ac:dyDescent="0.25">
      <c r="B66" s="7" t="str">
        <f t="shared" si="13"/>
        <v>Sriya</v>
      </c>
      <c r="C66" s="7" t="s">
        <v>15</v>
      </c>
      <c r="D66" s="7">
        <v>5</v>
      </c>
      <c r="E66" t="s">
        <v>12</v>
      </c>
      <c r="F66" s="3" t="s">
        <v>59</v>
      </c>
      <c r="G66" s="3" t="str">
        <f t="shared" si="12"/>
        <v>Q4: 5 of 7.  Please refrain from being colloquial:  For example you wrote, "Examples of grimy facts ... " Another instance is, "After the facts are entered, it wishes to be analyzed."  I have never met a fact that wished to be analyzed since they do not have wants and needs.</v>
      </c>
    </row>
    <row r="67" spans="1:7" ht="75" x14ac:dyDescent="0.25">
      <c r="B67" s="7" t="str">
        <f t="shared" si="13"/>
        <v>Sriya</v>
      </c>
      <c r="C67" s="7" t="s">
        <v>16</v>
      </c>
      <c r="D67" s="7">
        <v>5</v>
      </c>
      <c r="E67" t="s">
        <v>12</v>
      </c>
      <c r="F67" s="3" t="s">
        <v>66</v>
      </c>
      <c r="G67" s="3" t="str">
        <f t="shared" si="12"/>
        <v xml:space="preserve">Q5: 5 of 7.   Ensure you address the questions posed.  For this item, a response that addresses the PURPOSE of data, analytics and visualization is required.  That is, one needs to address WHY each leg is needed for marketing analytics. </v>
      </c>
    </row>
    <row r="68" spans="1:7" ht="90" x14ac:dyDescent="0.25">
      <c r="B68" s="7" t="str">
        <f t="shared" si="13"/>
        <v>Sriya</v>
      </c>
      <c r="C68" s="7" t="s">
        <v>17</v>
      </c>
      <c r="D68" s="7">
        <v>5</v>
      </c>
      <c r="E68" t="s">
        <v>12</v>
      </c>
      <c r="F68" s="3" t="s">
        <v>72</v>
      </c>
      <c r="G68" s="3" t="str">
        <f t="shared" si="12"/>
        <v xml:space="preserve">Q6: 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v>
      </c>
    </row>
    <row r="69" spans="1:7" ht="45" x14ac:dyDescent="0.25">
      <c r="B69" s="7" t="str">
        <f t="shared" si="13"/>
        <v>Sriya</v>
      </c>
      <c r="C69" s="7" t="s">
        <v>18</v>
      </c>
      <c r="D69" s="7">
        <v>7</v>
      </c>
      <c r="E69" t="s">
        <v>12</v>
      </c>
      <c r="F69" s="3" t="s">
        <v>77</v>
      </c>
      <c r="G69" s="3" t="str">
        <f t="shared" si="12"/>
        <v xml:space="preserve">Q7: 7 of 7.  For future like questions that request a summary of voluminous content, please expand on your answers, but not superfluously. </v>
      </c>
    </row>
    <row r="70" spans="1:7" ht="30.75" customHeight="1" x14ac:dyDescent="0.25">
      <c r="B70" s="7" t="str">
        <f t="shared" si="13"/>
        <v>Sriya</v>
      </c>
      <c r="C70" s="7" t="s">
        <v>20</v>
      </c>
      <c r="D70" s="7">
        <f>SUM(D63:D69)</f>
        <v>38</v>
      </c>
      <c r="E70" t="s">
        <v>19</v>
      </c>
      <c r="G70" s="3" t="str">
        <f t="shared" si="12"/>
        <v xml:space="preserve">Total: 38 of 50. </v>
      </c>
    </row>
    <row r="71" spans="1:7" ht="240" x14ac:dyDescent="0.25">
      <c r="B71" s="7" t="str">
        <f t="shared" si="13"/>
        <v>Sriya</v>
      </c>
      <c r="C71" s="7" t="s">
        <v>89</v>
      </c>
      <c r="G71" s="3" t="str">
        <f>_xlfn.CONCAT(G62," ",G63," ",G64," ",G65," ",G66," ",G67," ",G68," ",G69," ",G70)</f>
        <v xml:space="preserve">Sriya, below are scores and comments for Homework 1. Q1: 6 of 8.  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Q2: 4 of 7.  The response did not fully address the question posed.  That is, addressing why analytics professionals need to be in alignment with organizational KPIs/top-line marketing metrics. Q3: 6 of 7.  Within the response it's advisable that an objective of a marketing professional is to use data to maximize marketing outcomes (however they are defined by the organization).  Q4: 5 of 7.  Please refrain from being colloquial:  For example you wrote, "Examples of grimy facts ... " Another instance is, "After the facts are entered, it wishes to be analyzed."  I have never met a fact that wished to be analyzed since they do not have wants and needs. Q5: 5 of 7.   Ensure you address the questions posed.  For this item, a response that addresses the PURPOSE of data, analytics and visualization is required.  That is, one needs to address WHY each leg is needed for marketing analytics.  Q6: 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Q7: 7 of 7.  For future like questions that request a summary of voluminous content, please expand on your answers, but not superfluously.  Total: 38 of 50. </v>
      </c>
    </row>
    <row r="72" spans="1:7" x14ac:dyDescent="0.25">
      <c r="A72" s="7" t="s">
        <v>27</v>
      </c>
      <c r="B72" s="7" t="str">
        <f>TRIM(LEFT(SUBSTITUTE(A72," ",REPT(" ",255)),255))</f>
        <v>Venkatesh</v>
      </c>
      <c r="C72" s="7" t="s">
        <v>4</v>
      </c>
      <c r="G72" s="3" t="str">
        <f>_xlfn.CONCAT(B72,C72)</f>
        <v>Venkatesh, below are scores and comments for Homework 1.</v>
      </c>
    </row>
    <row r="73" spans="1:7" ht="60" x14ac:dyDescent="0.25">
      <c r="B73" s="7" t="str">
        <f>B72</f>
        <v>Venkatesh</v>
      </c>
      <c r="C73" s="7" t="s">
        <v>10</v>
      </c>
      <c r="D73" s="7">
        <v>6</v>
      </c>
      <c r="E73" t="s">
        <v>7</v>
      </c>
      <c r="F73" s="3" t="s">
        <v>39</v>
      </c>
      <c r="G73" s="3" t="str">
        <f t="shared" ref="G73:G80" si="14">_xlfn.CONCAT(C73," ",D73," ",E73," ",F73)</f>
        <v xml:space="preserve">Q1: 6 of 8.  At a top-line level, a marketing metric may also be categorized as one of the following:  Advertising, Finance, Logistics, Operations, trade and Sales Force. You did not address the last question posed. </v>
      </c>
    </row>
    <row r="74" spans="1:7" x14ac:dyDescent="0.25">
      <c r="B74" s="7" t="str">
        <f t="shared" ref="B74:B81" si="15">B73</f>
        <v>Venkatesh</v>
      </c>
      <c r="C74" s="7" t="s">
        <v>11</v>
      </c>
      <c r="D74" s="7">
        <v>7</v>
      </c>
      <c r="E74" t="s">
        <v>12</v>
      </c>
      <c r="F74" s="3" t="s">
        <v>13</v>
      </c>
      <c r="G74" s="3" t="str">
        <f t="shared" si="14"/>
        <v xml:space="preserve">Q2: 7 of 7.   </v>
      </c>
    </row>
    <row r="75" spans="1:7" ht="30" x14ac:dyDescent="0.25">
      <c r="B75" s="7" t="str">
        <f t="shared" si="15"/>
        <v>Venkatesh</v>
      </c>
      <c r="C75" s="7" t="s">
        <v>14</v>
      </c>
      <c r="D75" s="7">
        <v>7</v>
      </c>
      <c r="E75" t="s">
        <v>12</v>
      </c>
      <c r="F75" s="3" t="s">
        <v>52</v>
      </c>
      <c r="G75" s="3" t="str">
        <f t="shared" si="14"/>
        <v>Q3: 7 of 7.  While the response was a protracted, it addressed the problem posed.</v>
      </c>
    </row>
    <row r="76" spans="1:7" x14ac:dyDescent="0.25">
      <c r="B76" s="7" t="str">
        <f t="shared" si="15"/>
        <v>Venkatesh</v>
      </c>
      <c r="C76" s="7" t="s">
        <v>15</v>
      </c>
      <c r="D76" s="7">
        <v>7</v>
      </c>
      <c r="E76" t="s">
        <v>12</v>
      </c>
      <c r="F76" s="3" t="s">
        <v>13</v>
      </c>
      <c r="G76" s="3" t="str">
        <f t="shared" si="14"/>
        <v xml:space="preserve">Q4: 7 of 7.   </v>
      </c>
    </row>
    <row r="77" spans="1:7" ht="45" x14ac:dyDescent="0.25">
      <c r="B77" s="7" t="str">
        <f t="shared" si="15"/>
        <v>Venkatesh</v>
      </c>
      <c r="C77" s="7" t="s">
        <v>16</v>
      </c>
      <c r="D77" s="7">
        <v>6.5</v>
      </c>
      <c r="E77" t="s">
        <v>12</v>
      </c>
      <c r="F77" s="3" t="s">
        <v>65</v>
      </c>
      <c r="G77" s="3" t="str">
        <f t="shared" si="14"/>
        <v xml:space="preserve">Q5: 6.5 of 7.  A good response, but additional care is needed with respect to grammar and the flow of the argument (i.e., response). </v>
      </c>
    </row>
    <row r="78" spans="1:7" ht="30" x14ac:dyDescent="0.25">
      <c r="B78" s="7" t="str">
        <f t="shared" si="15"/>
        <v>Venkatesh</v>
      </c>
      <c r="C78" s="7" t="s">
        <v>17</v>
      </c>
      <c r="D78" s="7">
        <v>7</v>
      </c>
      <c r="E78" t="s">
        <v>12</v>
      </c>
      <c r="F78" s="3" t="s">
        <v>74</v>
      </c>
      <c r="G78" s="3" t="str">
        <f t="shared" si="14"/>
        <v>Q6: 7 of 7.  While the answer was longer than needed, you addressed all questions.</v>
      </c>
    </row>
    <row r="79" spans="1:7" ht="45" x14ac:dyDescent="0.25">
      <c r="B79" s="7" t="str">
        <f t="shared" si="15"/>
        <v>Venkatesh</v>
      </c>
      <c r="C79" s="7" t="s">
        <v>18</v>
      </c>
      <c r="D79" s="7">
        <v>6</v>
      </c>
      <c r="E79" t="s">
        <v>12</v>
      </c>
      <c r="F79" s="3" t="s">
        <v>80</v>
      </c>
      <c r="G79" s="3" t="str">
        <f t="shared" si="14"/>
        <v>Q7: 6 of 7.  Please proofread and restructure the response before submission.  Your response had the primary components to eloquently address the request.</v>
      </c>
    </row>
    <row r="80" spans="1:7" x14ac:dyDescent="0.25">
      <c r="B80" s="7" t="str">
        <f t="shared" si="15"/>
        <v>Venkatesh</v>
      </c>
      <c r="C80" s="7" t="s">
        <v>20</v>
      </c>
      <c r="D80" s="7">
        <f>SUM(D73:D79)</f>
        <v>46.5</v>
      </c>
      <c r="E80" t="s">
        <v>19</v>
      </c>
      <c r="G80" s="3" t="str">
        <f t="shared" si="14"/>
        <v xml:space="preserve">Total: 46.5 of 50. </v>
      </c>
    </row>
    <row r="81" spans="1:7" ht="105" x14ac:dyDescent="0.25">
      <c r="B81" s="7" t="str">
        <f t="shared" si="15"/>
        <v>Venkatesh</v>
      </c>
      <c r="C81" s="7" t="s">
        <v>89</v>
      </c>
      <c r="G81" s="3" t="str">
        <f>_xlfn.CONCAT(G72," ",G73," ",G74," ",G75," ",G76," ",G77," ",G78," ",G79," ",G80)</f>
        <v xml:space="preserve">Venkatesh, below are scores and comments for Homework 1. Q1: 6 of 8.  At a top-line level, a marketing metric may also be categorized as one of the following:  Advertising, Finance, Logistics, Operations, trade and Sales Force. You did not address the last question posed.  Q2: 7 of 7.    Q3: 7 of 7.  While the response was a protracted, it addressed the problem posed. Q4: 7 of 7.    Q5: 6.5 of 7.  A good response, but additional care is needed with respect to grammar and the flow of the argument (i.e., response).  Q6: 7 of 7.  While the answer was longer than needed, you addressed all questions. Q7: 6 of 7.  Please proofread and restructure the response before submission.  Your response had the primary components to eloquently address the request. Total: 46.5 of 50. </v>
      </c>
    </row>
    <row r="82" spans="1:7" x14ac:dyDescent="0.25">
      <c r="A82" s="7" t="s">
        <v>28</v>
      </c>
      <c r="B82" s="7" t="str">
        <f>TRIM(LEFT(SUBSTITUTE(A82," ",REPT(" ",255)),255))</f>
        <v>Likhit</v>
      </c>
      <c r="C82" s="7" t="s">
        <v>4</v>
      </c>
      <c r="G82" s="3" t="str">
        <f>_xlfn.CONCAT(B82,C82)</f>
        <v>Likhit, below are scores and comments for Homework 1.</v>
      </c>
    </row>
    <row r="83" spans="1:7" ht="105" x14ac:dyDescent="0.25">
      <c r="B83" s="7" t="str">
        <f>B82</f>
        <v>Likhit</v>
      </c>
      <c r="C83" s="7" t="s">
        <v>10</v>
      </c>
      <c r="D83" s="7">
        <v>5</v>
      </c>
      <c r="E83" t="s">
        <v>7</v>
      </c>
      <c r="F83" s="3" t="s">
        <v>40</v>
      </c>
      <c r="G83" s="3" t="str">
        <f t="shared" ref="G83:G90" si="16">_xlfn.CONCAT(C83," ",D83," ",E83," ",F83)</f>
        <v xml:space="preserve">Q1: 5 of 8.  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v>
      </c>
    </row>
    <row r="84" spans="1:7" ht="45" x14ac:dyDescent="0.25">
      <c r="B84" s="7" t="str">
        <f t="shared" ref="B84:B91" si="17">B83</f>
        <v>Likhit</v>
      </c>
      <c r="C84" s="7" t="s">
        <v>11</v>
      </c>
      <c r="D84" s="7">
        <v>7</v>
      </c>
      <c r="E84" t="s">
        <v>12</v>
      </c>
      <c r="F84" s="3" t="s">
        <v>88</v>
      </c>
      <c r="G84" s="3" t="str">
        <f t="shared" si="16"/>
        <v>Q2: 7 of 7.  While a sufficient response, the response was rather long.  Please be succinct and direct in your responses to questions.</v>
      </c>
    </row>
    <row r="85" spans="1:7" ht="30" x14ac:dyDescent="0.25">
      <c r="B85" s="7" t="str">
        <f t="shared" si="17"/>
        <v>Likhit</v>
      </c>
      <c r="C85" s="7" t="s">
        <v>14</v>
      </c>
      <c r="D85" s="7">
        <v>7</v>
      </c>
      <c r="E85" t="s">
        <v>12</v>
      </c>
      <c r="F85" s="3" t="s">
        <v>52</v>
      </c>
      <c r="G85" s="3" t="str">
        <f t="shared" si="16"/>
        <v>Q3: 7 of 7.  While the response was a protracted, it addressed the problem posed.</v>
      </c>
    </row>
    <row r="86" spans="1:7" x14ac:dyDescent="0.25">
      <c r="B86" s="7" t="str">
        <f t="shared" si="17"/>
        <v>Likhit</v>
      </c>
      <c r="C86" s="7" t="s">
        <v>15</v>
      </c>
      <c r="D86" s="7">
        <v>7</v>
      </c>
      <c r="E86" t="s">
        <v>12</v>
      </c>
      <c r="F86" s="3" t="s">
        <v>13</v>
      </c>
      <c r="G86" s="3" t="str">
        <f t="shared" si="16"/>
        <v xml:space="preserve">Q4: 7 of 7.   </v>
      </c>
    </row>
    <row r="87" spans="1:7" ht="60" x14ac:dyDescent="0.25">
      <c r="B87" s="7" t="str">
        <f t="shared" si="17"/>
        <v>Likhit</v>
      </c>
      <c r="C87" s="7" t="s">
        <v>16</v>
      </c>
      <c r="D87" s="7">
        <v>6.5</v>
      </c>
      <c r="E87" t="s">
        <v>12</v>
      </c>
      <c r="F87" s="3" t="s">
        <v>64</v>
      </c>
      <c r="G87" s="3" t="str">
        <f t="shared" si="16"/>
        <v>Q5: 6.5 of 7.  You wrote, "Analytics, analytics, and visualization are the three pillars of marketing analytics."  The second element is redundant.  Please review content before it is submitted.</v>
      </c>
    </row>
    <row r="88" spans="1:7" ht="75" x14ac:dyDescent="0.25">
      <c r="B88" s="7" t="str">
        <f t="shared" si="17"/>
        <v>Likhit</v>
      </c>
      <c r="C88" s="7" t="s">
        <v>17</v>
      </c>
      <c r="D88" s="7">
        <v>5</v>
      </c>
      <c r="E88" t="s">
        <v>12</v>
      </c>
      <c r="F88" s="3" t="s">
        <v>75</v>
      </c>
      <c r="G88" s="3" t="str">
        <f t="shared" si="16"/>
        <v>Q6: 5 of 7.  Additional details are needed to address the questions of how unstructured data could, and would, be integrated with other data sets to create additional value and describing the insights that would be generated from the integration.</v>
      </c>
    </row>
    <row r="89" spans="1:7" x14ac:dyDescent="0.25">
      <c r="B89" s="7" t="str">
        <f t="shared" si="17"/>
        <v>Likhit</v>
      </c>
      <c r="C89" s="7" t="s">
        <v>18</v>
      </c>
      <c r="D89" s="7">
        <v>7</v>
      </c>
      <c r="E89" t="s">
        <v>12</v>
      </c>
      <c r="F89" s="3" t="s">
        <v>79</v>
      </c>
      <c r="G89" s="3" t="str">
        <f t="shared" si="16"/>
        <v>Q7: 7 of 7.  A well-conceived and delivered response!</v>
      </c>
    </row>
    <row r="90" spans="1:7" x14ac:dyDescent="0.25">
      <c r="B90" s="7" t="str">
        <f t="shared" si="17"/>
        <v>Likhit</v>
      </c>
      <c r="C90" s="7" t="s">
        <v>20</v>
      </c>
      <c r="D90" s="7">
        <f>SUM(D83:D89)</f>
        <v>44.5</v>
      </c>
      <c r="E90" t="s">
        <v>19</v>
      </c>
      <c r="G90" s="3" t="str">
        <f t="shared" si="16"/>
        <v xml:space="preserve">Total: 44.5 of 50. </v>
      </c>
    </row>
    <row r="91" spans="1:7" ht="150" x14ac:dyDescent="0.25">
      <c r="B91" s="7" t="str">
        <f t="shared" si="17"/>
        <v>Likhit</v>
      </c>
      <c r="C91" s="7" t="s">
        <v>89</v>
      </c>
      <c r="G91" s="3" t="str">
        <f>_xlfn.CONCAT(G82," ",G83," ",G84," ",G85," ",G86," ",G87," ",G88," ",G89," ",G90)</f>
        <v xml:space="preserve">Likhit, below are scores and comments for Homework 1. Q1: 5 of 8.  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Q2: 7 of 7.  While a sufficient response, the response was rather long.  Please be succinct and direct in your responses to questions. Q3: 7 of 7.  While the response was a protracted, it addressed the problem posed. Q4: 7 of 7.    Q5: 6.5 of 7.  You wrote, "Analytics, analytics, and visualization are the three pillars of marketing analytics."  The second element is redundant.  Please review content before it is submitted. Q6: 5 of 7.  Additional details are needed to address the questions of how unstructured data could, and would, be integrated with other data sets to create additional value and describing the insights that would be generated from the integration. Q7: 7 of 7.  A well-conceived and delivered response! Total: 44.5 of 50. </v>
      </c>
    </row>
    <row r="92" spans="1:7" x14ac:dyDescent="0.25">
      <c r="A92" s="7" t="s">
        <v>29</v>
      </c>
      <c r="B92" s="7" t="str">
        <f>TRIM(LEFT(SUBSTITUTE(A92," ",REPT(" ",255)),255))</f>
        <v>Keerthika</v>
      </c>
      <c r="C92" s="7" t="s">
        <v>4</v>
      </c>
      <c r="G92" s="3" t="str">
        <f>_xlfn.CONCAT(B92,C92)</f>
        <v>Keerthika, below are scores and comments for Homework 1.</v>
      </c>
    </row>
    <row r="93" spans="1:7" ht="135" x14ac:dyDescent="0.25">
      <c r="B93" s="7" t="str">
        <f>B92</f>
        <v>Keerthika</v>
      </c>
      <c r="C93" s="7" t="s">
        <v>10</v>
      </c>
      <c r="D93" s="7">
        <v>4.5</v>
      </c>
      <c r="E93" t="s">
        <v>7</v>
      </c>
      <c r="F93" s="3" t="s">
        <v>41</v>
      </c>
      <c r="G93" s="3" t="str">
        <f t="shared" ref="G93:G100" si="18">_xlfn.CONCAT(C93," ",D93," ",E93," ",F93)</f>
        <v xml:space="preserve">Q1: 4.5 of 8.  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v>
      </c>
    </row>
    <row r="94" spans="1:7" ht="60" x14ac:dyDescent="0.25">
      <c r="B94" s="7" t="str">
        <f t="shared" ref="B94:B101" si="19">B93</f>
        <v>Keerthika</v>
      </c>
      <c r="C94" s="7" t="s">
        <v>11</v>
      </c>
      <c r="D94" s="7">
        <v>3.5</v>
      </c>
      <c r="E94" t="s">
        <v>12</v>
      </c>
      <c r="F94" s="3" t="s">
        <v>45</v>
      </c>
      <c r="G94" s="3" t="str">
        <f t="shared" si="18"/>
        <v>Q2: 3.5 of 7.  The response did not fully address the question posed.  That is, addressing why analytics professionals need to be in alignment with organizational KPIs/top-line marketing metrics.</v>
      </c>
    </row>
    <row r="95" spans="1:7" ht="45" x14ac:dyDescent="0.25">
      <c r="B95" s="7" t="str">
        <f t="shared" si="19"/>
        <v>Keerthika</v>
      </c>
      <c r="C95" s="7" t="s">
        <v>14</v>
      </c>
      <c r="D95" s="7">
        <v>5.5</v>
      </c>
      <c r="E95" t="s">
        <v>12</v>
      </c>
      <c r="F95" s="3" t="s">
        <v>53</v>
      </c>
      <c r="G95" s="3" t="str">
        <f t="shared" si="18"/>
        <v xml:space="preserve">Q3: 5.5 of 7.  While the content for addressing the question was provided, improvements on presenting the content would yield a larger score. </v>
      </c>
    </row>
    <row r="96" spans="1:7" ht="75" x14ac:dyDescent="0.25">
      <c r="B96" s="7" t="str">
        <f t="shared" si="19"/>
        <v>Keerthika</v>
      </c>
      <c r="C96" s="7" t="s">
        <v>15</v>
      </c>
      <c r="D96" s="7">
        <v>6</v>
      </c>
      <c r="E96" t="s">
        <v>12</v>
      </c>
      <c r="F96" s="3" t="s">
        <v>60</v>
      </c>
      <c r="G96" s="3" t="str">
        <f t="shared" si="18"/>
        <v>Q4: 6 of 7.  A good response even though the following did not contribute to increasing the quality of the response:  "Poor data yield poor results! Quality data is required for quality judgments. Quality data must 
be consistently integrated into data warehouses."</v>
      </c>
    </row>
    <row r="97" spans="1:7" ht="90" x14ac:dyDescent="0.25">
      <c r="B97" s="7" t="str">
        <f t="shared" si="19"/>
        <v>Keerthika</v>
      </c>
      <c r="C97" s="7" t="s">
        <v>16</v>
      </c>
      <c r="D97" s="7">
        <v>6</v>
      </c>
      <c r="E97" t="s">
        <v>12</v>
      </c>
      <c r="F97" s="3" t="s">
        <v>63</v>
      </c>
      <c r="G97" s="3" t="str">
        <f t="shared" si="18"/>
        <v xml:space="preserve">Q5: 6 of 7.  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v>
      </c>
    </row>
    <row r="98" spans="1:7" ht="75" x14ac:dyDescent="0.25">
      <c r="B98" s="7" t="str">
        <f t="shared" si="19"/>
        <v>Keerthika</v>
      </c>
      <c r="C98" s="7" t="s">
        <v>17</v>
      </c>
      <c r="D98" s="7">
        <v>4.5</v>
      </c>
      <c r="E98" t="s">
        <v>12</v>
      </c>
      <c r="F98" s="3" t="s">
        <v>75</v>
      </c>
      <c r="G98" s="3" t="str">
        <f t="shared" si="18"/>
        <v>Q6: 4.5 of 7.  Additional details are needed to address the questions of how unstructured data could, and would, be integrated with other data sets to create additional value and describing the insights that would be generated from the integration.</v>
      </c>
    </row>
    <row r="99" spans="1:7" ht="45" x14ac:dyDescent="0.25">
      <c r="B99" s="7" t="str">
        <f t="shared" si="19"/>
        <v>Keerthika</v>
      </c>
      <c r="C99" s="7" t="s">
        <v>18</v>
      </c>
      <c r="D99" s="7">
        <v>7</v>
      </c>
      <c r="E99" t="s">
        <v>12</v>
      </c>
      <c r="F99" s="3" t="s">
        <v>78</v>
      </c>
      <c r="G99" s="3" t="str">
        <f t="shared" si="18"/>
        <v xml:space="preserve">Q7: 7 of 7.  For future like questions that request a summary of voluminous content, please expand on your answers, but do not do so excessively.  </v>
      </c>
    </row>
    <row r="100" spans="1:7" x14ac:dyDescent="0.25">
      <c r="B100" s="7" t="str">
        <f t="shared" si="19"/>
        <v>Keerthika</v>
      </c>
      <c r="C100" s="7" t="s">
        <v>20</v>
      </c>
      <c r="D100" s="7">
        <f>SUM(D93:D99)</f>
        <v>37</v>
      </c>
      <c r="E100" t="s">
        <v>19</v>
      </c>
      <c r="G100" s="8" t="str">
        <f t="shared" si="18"/>
        <v xml:space="preserve">Total: 37 of 50. </v>
      </c>
    </row>
    <row r="101" spans="1:7" ht="255" x14ac:dyDescent="0.25">
      <c r="B101" s="7" t="str">
        <f t="shared" si="19"/>
        <v>Keerthika</v>
      </c>
      <c r="C101" s="7" t="s">
        <v>89</v>
      </c>
      <c r="G101" s="3" t="str">
        <f>_xlfn.CONCAT(G92," ",G93," ",G94," ",G95," ",G96," ",G97," ",G98," ",G99," ",G100)</f>
        <v xml:space="preserve">Keerthika, below are scores and comments for Homework 1. Q1: 4.5 of 8.  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Q2: 3.5 of 7.  The response did not fully address the question posed.  That is, addressing why analytics professionals need to be in alignment with organizational KPIs/top-line marketing metrics. Q3: 5.5 of 7.  While the content for addressing the question was provided, improvements on presenting the content would yield a larger score.  Q4: 6 of 7.  A good response even though the following did not contribute to increasing the quality of the response:  "Poor data yield poor results! Quality data is required for quality judgments. Quality data must 
be consistently integrated into data warehouses." Q5: 6 of 7.  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Q6: 4.5 of 7.  Additional details are needed to address the questions of how unstructured data could, and would, be integrated with other data sets to create additional value and describing the insights that would be generated from the integration. Q7: 7 of 7.  For future like questions that request a summary of voluminous content, please expand on your answers, but do not do so excessively.   Total: 37 of 50. </v>
      </c>
    </row>
    <row r="102" spans="1:7" x14ac:dyDescent="0.25">
      <c r="A102" s="7" t="s">
        <v>30</v>
      </c>
      <c r="B102" s="7" t="str">
        <f>TRIM(LEFT(SUBSTITUTE(A102," ",REPT(" ",255)),255))</f>
        <v>Gneneyeri</v>
      </c>
      <c r="C102" s="7" t="s">
        <v>4</v>
      </c>
      <c r="G102" s="3" t="str">
        <f>_xlfn.CONCAT(B102,C102)</f>
        <v>Gneneyeri, below are scores and comments for Homework 1.</v>
      </c>
    </row>
    <row r="103" spans="1:7" ht="75" x14ac:dyDescent="0.25">
      <c r="B103" s="7" t="str">
        <f>B102</f>
        <v>Gneneyeri</v>
      </c>
      <c r="C103" s="7" t="s">
        <v>10</v>
      </c>
      <c r="D103" s="7">
        <v>6</v>
      </c>
      <c r="E103" t="s">
        <v>7</v>
      </c>
      <c r="F103" s="3" t="s">
        <v>42</v>
      </c>
      <c r="G103" s="3" t="str">
        <f t="shared" ref="G103:G110" si="20">_xlfn.CONCAT(C103," ",D103," ",E103," ",F103)</f>
        <v>Q1: 6 of 8.  At a top-line level, a marketing metric may also be categorized as one of the following:  Advertising, Finance, Logistics, Operations, trade and Sales Force. The metrics you listed are very specific;  that is, they are not categories.</v>
      </c>
    </row>
    <row r="104" spans="1:7" ht="30" x14ac:dyDescent="0.25">
      <c r="B104" s="7" t="str">
        <f t="shared" ref="B104:B111" si="21">B103</f>
        <v>Gneneyeri</v>
      </c>
      <c r="C104" s="7" t="s">
        <v>11</v>
      </c>
      <c r="D104" s="7">
        <v>7</v>
      </c>
      <c r="E104" t="s">
        <v>12</v>
      </c>
      <c r="F104" s="3" t="s">
        <v>44</v>
      </c>
      <c r="G104" s="3" t="str">
        <f t="shared" si="20"/>
        <v>Q2: 7 of 7.  A good response!  It was succinct and addressed the question posed!</v>
      </c>
    </row>
    <row r="105" spans="1:7" x14ac:dyDescent="0.25">
      <c r="B105" s="7" t="str">
        <f t="shared" si="21"/>
        <v>Gneneyeri</v>
      </c>
      <c r="C105" s="7" t="s">
        <v>14</v>
      </c>
      <c r="D105" s="7">
        <v>7</v>
      </c>
      <c r="E105" t="s">
        <v>12</v>
      </c>
      <c r="F105" s="3" t="s">
        <v>54</v>
      </c>
      <c r="G105" s="3" t="str">
        <f t="shared" si="20"/>
        <v>Q3: 7 of 7.  An appropriate response!</v>
      </c>
    </row>
    <row r="106" spans="1:7" x14ac:dyDescent="0.25">
      <c r="B106" s="7" t="str">
        <f t="shared" si="21"/>
        <v>Gneneyeri</v>
      </c>
      <c r="C106" s="7" t="s">
        <v>15</v>
      </c>
      <c r="D106" s="7">
        <v>7</v>
      </c>
      <c r="E106" t="s">
        <v>12</v>
      </c>
      <c r="F106" s="3" t="s">
        <v>13</v>
      </c>
      <c r="G106" s="3" t="str">
        <f t="shared" si="20"/>
        <v xml:space="preserve">Q4: 7 of 7.   </v>
      </c>
    </row>
    <row r="107" spans="1:7" x14ac:dyDescent="0.25">
      <c r="B107" s="7" t="str">
        <f t="shared" si="21"/>
        <v>Gneneyeri</v>
      </c>
      <c r="C107" s="7" t="s">
        <v>16</v>
      </c>
      <c r="D107" s="7">
        <v>7</v>
      </c>
      <c r="E107" t="s">
        <v>12</v>
      </c>
      <c r="F107" s="3" t="s">
        <v>13</v>
      </c>
      <c r="G107" s="3" t="str">
        <f t="shared" si="20"/>
        <v xml:space="preserve">Q5: 7 of 7.   </v>
      </c>
    </row>
    <row r="108" spans="1:7" ht="75" x14ac:dyDescent="0.25">
      <c r="B108" s="7" t="str">
        <f t="shared" si="21"/>
        <v>Gneneyeri</v>
      </c>
      <c r="C108" s="7" t="s">
        <v>17</v>
      </c>
      <c r="D108" s="7">
        <v>5</v>
      </c>
      <c r="E108" t="s">
        <v>12</v>
      </c>
      <c r="F108" s="3" t="s">
        <v>75</v>
      </c>
      <c r="G108" s="3" t="str">
        <f t="shared" si="20"/>
        <v>Q6: 5 of 7.  Additional details are needed to address the questions of how unstructured data could, and would, be integrated with other data sets to create additional value and describing the insights that would be generated from the integration.</v>
      </c>
    </row>
    <row r="109" spans="1:7" ht="45" x14ac:dyDescent="0.25">
      <c r="B109" s="7" t="str">
        <f t="shared" si="21"/>
        <v>Gneneyeri</v>
      </c>
      <c r="C109" s="7" t="s">
        <v>18</v>
      </c>
      <c r="D109" s="7">
        <v>7</v>
      </c>
      <c r="E109" t="s">
        <v>12</v>
      </c>
      <c r="F109" s="3" t="s">
        <v>77</v>
      </c>
      <c r="G109" s="3" t="str">
        <f t="shared" si="20"/>
        <v xml:space="preserve">Q7: 7 of 7.  For future like questions that request a summary of voluminous content, please expand on your answers, but not superfluously. </v>
      </c>
    </row>
    <row r="110" spans="1:7" x14ac:dyDescent="0.25">
      <c r="B110" s="7" t="str">
        <f t="shared" si="21"/>
        <v>Gneneyeri</v>
      </c>
      <c r="C110" s="7" t="s">
        <v>20</v>
      </c>
      <c r="D110" s="7">
        <f>SUM(D103:D109)</f>
        <v>46</v>
      </c>
      <c r="E110" t="s">
        <v>19</v>
      </c>
      <c r="G110" s="3" t="str">
        <f t="shared" si="20"/>
        <v xml:space="preserve">Total: 46 of 50. </v>
      </c>
    </row>
    <row r="111" spans="1:7" ht="120" x14ac:dyDescent="0.25">
      <c r="B111" s="7" t="str">
        <f t="shared" si="21"/>
        <v>Gneneyeri</v>
      </c>
      <c r="C111" s="7" t="s">
        <v>89</v>
      </c>
      <c r="G111" s="3" t="str">
        <f>_xlfn.CONCAT(G102," ",G103," ",G104," ",G105," ",G106," ",G107," ",G108," ",G109," ",G110)</f>
        <v xml:space="preserve">Gneneyeri, below are scores and comments for Homework 1. Q1: 6 of 8.  At a top-line level, a marketing metric may also be categorized as one of the following:  Advertising, Finance, Logistics, Operations, trade and Sales Force. The metrics you listed are very specific;  that is, they are not categories. Q2: 7 of 7.  A good response!  It was succinct and addressed the question posed! Q3: 7 of 7.  An appropriate response! Q4: 7 of 7.    Q5: 7 of 7.    Q6: 5 of 7.  Additional details are needed to address the questions of how unstructured data could, and would, be integrated with other data sets to create additional value and describing the insights that would be generated from the integration. Q7: 7 of 7.  For future like questions that request a summary of voluminous content, please expand on your answers, but not superfluously.  Total: 46 of 50. </v>
      </c>
    </row>
    <row r="112" spans="1:7" x14ac:dyDescent="0.25">
      <c r="A112" s="7" t="s">
        <v>31</v>
      </c>
      <c r="B112" s="7" t="str">
        <f>TRIM(LEFT(SUBSTITUTE(A112," ",REPT(" ",255)),255))</f>
        <v>Monika</v>
      </c>
      <c r="C112" s="7" t="s">
        <v>4</v>
      </c>
      <c r="G112" s="3" t="str">
        <f>_xlfn.CONCAT(B112,C112)</f>
        <v>Monika, below are scores and comments for Homework 1.</v>
      </c>
    </row>
    <row r="113" spans="1:7" ht="75" x14ac:dyDescent="0.25">
      <c r="A113" s="7" t="s">
        <v>13</v>
      </c>
      <c r="B113" s="7" t="str">
        <f>B112</f>
        <v>Monika</v>
      </c>
      <c r="C113" s="7" t="s">
        <v>10</v>
      </c>
      <c r="D113" s="7">
        <v>6</v>
      </c>
      <c r="E113" t="s">
        <v>7</v>
      </c>
      <c r="F113" s="3" t="s">
        <v>42</v>
      </c>
      <c r="G113" s="3" t="str">
        <f t="shared" ref="G113:G120" si="22">_xlfn.CONCAT(C113," ",D113," ",E113," ",F113)</f>
        <v>Q1: 6 of 8.  At a top-line level, a marketing metric may also be categorized as one of the following:  Advertising, Finance, Logistics, Operations, trade and Sales Force. The metrics you listed are very specific;  that is, they are not categories.</v>
      </c>
    </row>
    <row r="114" spans="1:7" ht="45" x14ac:dyDescent="0.25">
      <c r="B114" s="7" t="str">
        <f t="shared" ref="B114:B121" si="23">B113</f>
        <v>Monika</v>
      </c>
      <c r="C114" s="7" t="s">
        <v>11</v>
      </c>
      <c r="D114" s="7">
        <v>6</v>
      </c>
      <c r="E114" t="s">
        <v>12</v>
      </c>
      <c r="F114" s="3" t="s">
        <v>43</v>
      </c>
      <c r="G114" s="3" t="str">
        <f t="shared" si="22"/>
        <v xml:space="preserve">Q2: 6 of 7.  Your first sentence was sufficient for the question posed.  The sentences that followed began to stray from answering the question posed. </v>
      </c>
    </row>
    <row r="115" spans="1:7" ht="60" x14ac:dyDescent="0.25">
      <c r="B115" s="7" t="str">
        <f t="shared" si="23"/>
        <v>Monika</v>
      </c>
      <c r="C115" s="7" t="s">
        <v>14</v>
      </c>
      <c r="D115" s="7">
        <v>5</v>
      </c>
      <c r="E115" t="s">
        <v>12</v>
      </c>
      <c r="F115" s="3" t="s">
        <v>55</v>
      </c>
      <c r="G115" s="3" t="str">
        <f t="shared" si="22"/>
        <v xml:space="preserve">Q3: 5 of 7.  Additional clarification and information is needed on the overview request of the problem;  that is, explaining in general the role of marketing analytics professionals in a marketing department. </v>
      </c>
    </row>
    <row r="116" spans="1:7" ht="60" x14ac:dyDescent="0.25">
      <c r="B116" s="7" t="str">
        <f t="shared" si="23"/>
        <v>Monika</v>
      </c>
      <c r="C116" s="7" t="s">
        <v>15</v>
      </c>
      <c r="D116" s="7">
        <v>6</v>
      </c>
      <c r="E116" t="s">
        <v>12</v>
      </c>
      <c r="F116" s="3" t="s">
        <v>61</v>
      </c>
      <c r="G116" s="3" t="str">
        <f t="shared" si="22"/>
        <v>Q4: 6 of 7.  Please review your answers before submission since some elements of the response are difficult to understand.  For example, "Data Duplication Detecting duplicates will save you time when analyzing data."</v>
      </c>
    </row>
    <row r="117" spans="1:7" ht="30" x14ac:dyDescent="0.25">
      <c r="B117" s="7" t="str">
        <f t="shared" si="23"/>
        <v>Monika</v>
      </c>
      <c r="C117" s="7" t="s">
        <v>16</v>
      </c>
      <c r="D117" s="7">
        <v>6</v>
      </c>
      <c r="E117" t="s">
        <v>12</v>
      </c>
      <c r="F117" s="3" t="s">
        <v>62</v>
      </c>
      <c r="G117" s="3" t="str">
        <f t="shared" si="22"/>
        <v>Q5: 6 of 7.  Please see my response to the previous question on reviewing material before submitting it.</v>
      </c>
    </row>
    <row r="118" spans="1:7" ht="45" x14ac:dyDescent="0.25">
      <c r="B118" s="7" t="str">
        <f t="shared" si="23"/>
        <v>Monika</v>
      </c>
      <c r="C118" s="7" t="s">
        <v>17</v>
      </c>
      <c r="D118" s="7">
        <v>6.5</v>
      </c>
      <c r="E118" t="s">
        <v>12</v>
      </c>
      <c r="F118" s="3" t="s">
        <v>76</v>
      </c>
      <c r="G118" s="3" t="str">
        <f t="shared" si="22"/>
        <v>Q6: 6.5 of 7.  Going deeper on the insights such integrated data would  provide a company would be greatly appreciated.</v>
      </c>
    </row>
    <row r="119" spans="1:7" ht="45" x14ac:dyDescent="0.25">
      <c r="B119" s="7" t="str">
        <f t="shared" si="23"/>
        <v>Monika</v>
      </c>
      <c r="C119" s="7" t="s">
        <v>18</v>
      </c>
      <c r="D119" s="7">
        <v>7</v>
      </c>
      <c r="E119" t="s">
        <v>12</v>
      </c>
      <c r="F119" s="3" t="s">
        <v>77</v>
      </c>
      <c r="G119" s="3" t="str">
        <f t="shared" si="22"/>
        <v xml:space="preserve">Q7: 7 of 7.  For future like questions that request a summary of voluminous content, please expand on your answers, but not superfluously. </v>
      </c>
    </row>
    <row r="120" spans="1:7" x14ac:dyDescent="0.25">
      <c r="B120" s="7" t="str">
        <f t="shared" si="23"/>
        <v>Monika</v>
      </c>
      <c r="C120" s="7" t="s">
        <v>20</v>
      </c>
      <c r="D120" s="7">
        <f>SUM(D113:D119)</f>
        <v>42.5</v>
      </c>
      <c r="E120" t="s">
        <v>19</v>
      </c>
      <c r="G120" s="3" t="str">
        <f t="shared" si="22"/>
        <v xml:space="preserve">Total: 42.5 of 50. </v>
      </c>
    </row>
    <row r="121" spans="1:7" ht="165" x14ac:dyDescent="0.25">
      <c r="B121" s="7" t="str">
        <f t="shared" si="23"/>
        <v>Monika</v>
      </c>
      <c r="C121" s="7" t="s">
        <v>89</v>
      </c>
      <c r="G121" s="3" t="str">
        <f>_xlfn.CONCAT(G112," ",G113," ",G114," ",G115," ",G116," ",G117," ",G118," ",G119," ",G120)</f>
        <v xml:space="preserve">Monika, below are scores and comments for Homework 1. Q1: 6 of 8.  At a top-line level, a marketing metric may also be categorized as one of the following:  Advertising, Finance, Logistics, Operations, trade and Sales Force. The metrics you listed are very specific;  that is, they are not categories. Q2: 6 of 7.  Your first sentence was sufficient for the question posed.  The sentences that followed began to stray from answering the question posed.  Q3: 5 of 7.  Additional clarification and information is needed on the overview request of the problem;  that is, explaining in general the role of marketing analytics professionals in a marketing department.  Q4: 6 of 7.  Please review your answers before submission since some elements of the response are difficult to understand.  For example, "Data Duplication Detecting duplicates will save you time when analyzing data." Q5: 6 of 7.  Please see my response to the previous question on reviewing material before submitting it. Q6: 6.5 of 7.  Going deeper on the insights such integrated data would  provide a company would be greatly appreciated. Q7: 7 of 7.  For future like questions that request a summary of voluminous content, please expand on your answers, but not superfluously.  Total: 42.5 of 50. </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9224-32A4-4BBB-9FF9-B0B74E87AE53}">
  <dimension ref="A1:O18"/>
  <sheetViews>
    <sheetView showGridLines="0" workbookViewId="0">
      <pane xSplit="3" ySplit="1" topLeftCell="D2" activePane="bottomRight" state="frozen"/>
      <selection pane="topRight" activeCell="D1" sqref="D1"/>
      <selection pane="bottomLeft" activeCell="A2" sqref="A2"/>
      <selection pane="bottomRight" activeCell="B6" sqref="B6"/>
    </sheetView>
  </sheetViews>
  <sheetFormatPr defaultRowHeight="12.75" x14ac:dyDescent="0.2"/>
  <cols>
    <col min="1" max="1" width="24.7109375" style="35" customWidth="1"/>
    <col min="2" max="2" width="60.7109375" style="35" customWidth="1"/>
    <col min="3" max="3" width="16.7109375" style="35" customWidth="1"/>
    <col min="4" max="16384" width="9.140625" style="35"/>
  </cols>
  <sheetData>
    <row r="1" spans="1:15" ht="102.75" x14ac:dyDescent="0.2">
      <c r="A1" s="42" t="s">
        <v>244</v>
      </c>
      <c r="B1" s="42" t="s">
        <v>245</v>
      </c>
      <c r="C1" s="42" t="s">
        <v>246</v>
      </c>
      <c r="D1" s="43" t="s">
        <v>91</v>
      </c>
      <c r="E1" s="43" t="s">
        <v>21</v>
      </c>
      <c r="F1" s="43" t="s">
        <v>92</v>
      </c>
      <c r="G1" s="43" t="s">
        <v>23</v>
      </c>
      <c r="H1" s="70" t="s">
        <v>24</v>
      </c>
      <c r="I1" s="43" t="s">
        <v>25</v>
      </c>
      <c r="J1" s="43" t="s">
        <v>26</v>
      </c>
      <c r="K1" s="43" t="s">
        <v>27</v>
      </c>
      <c r="L1" s="70" t="s">
        <v>28</v>
      </c>
      <c r="M1" s="43" t="s">
        <v>29</v>
      </c>
      <c r="N1" s="43" t="s">
        <v>30</v>
      </c>
      <c r="O1" s="43" t="s">
        <v>31</v>
      </c>
    </row>
    <row r="2" spans="1:15" x14ac:dyDescent="0.2">
      <c r="A2" s="128" t="s">
        <v>261</v>
      </c>
      <c r="B2" s="44" t="s">
        <v>258</v>
      </c>
      <c r="C2" s="45">
        <v>5</v>
      </c>
      <c r="D2" s="46"/>
      <c r="E2" s="46"/>
      <c r="F2" s="46"/>
      <c r="G2" s="46"/>
      <c r="H2" s="71"/>
      <c r="I2" s="46"/>
      <c r="J2" s="46"/>
      <c r="K2" s="46"/>
      <c r="L2" s="71"/>
      <c r="M2" s="46"/>
      <c r="N2" s="46"/>
      <c r="O2" s="47"/>
    </row>
    <row r="3" spans="1:15" x14ac:dyDescent="0.2">
      <c r="A3" s="129"/>
      <c r="B3" s="39" t="s">
        <v>248</v>
      </c>
      <c r="C3" s="40">
        <v>5</v>
      </c>
      <c r="D3" s="41"/>
      <c r="E3" s="41"/>
      <c r="F3" s="41"/>
      <c r="G3" s="41"/>
      <c r="H3" s="72"/>
      <c r="I3" s="41"/>
      <c r="J3" s="41"/>
      <c r="K3" s="41"/>
      <c r="L3" s="72"/>
      <c r="M3" s="41"/>
      <c r="N3" s="41"/>
      <c r="O3" s="48"/>
    </row>
    <row r="4" spans="1:15" x14ac:dyDescent="0.2">
      <c r="A4" s="130"/>
      <c r="B4" s="49" t="s">
        <v>249</v>
      </c>
      <c r="C4" s="50">
        <v>5</v>
      </c>
      <c r="D4" s="51"/>
      <c r="E4" s="51"/>
      <c r="F4" s="51"/>
      <c r="G4" s="51"/>
      <c r="H4" s="73"/>
      <c r="I4" s="51"/>
      <c r="J4" s="51"/>
      <c r="K4" s="51"/>
      <c r="L4" s="73"/>
      <c r="M4" s="51"/>
      <c r="N4" s="51"/>
      <c r="O4" s="52"/>
    </row>
    <row r="5" spans="1:15" ht="25.5" x14ac:dyDescent="0.2">
      <c r="A5" s="123" t="s">
        <v>262</v>
      </c>
      <c r="B5" s="53" t="s">
        <v>259</v>
      </c>
      <c r="C5" s="54">
        <v>5</v>
      </c>
      <c r="D5" s="55"/>
      <c r="E5" s="55"/>
      <c r="F5" s="55"/>
      <c r="G5" s="55"/>
      <c r="H5" s="71"/>
      <c r="I5" s="55"/>
      <c r="J5" s="55"/>
      <c r="K5" s="55"/>
      <c r="L5" s="71"/>
      <c r="M5" s="55"/>
      <c r="N5" s="55"/>
      <c r="O5" s="56"/>
    </row>
    <row r="6" spans="1:15" ht="25.5" x14ac:dyDescent="0.2">
      <c r="A6" s="124"/>
      <c r="B6" s="38" t="s">
        <v>260</v>
      </c>
      <c r="C6" s="36">
        <v>5</v>
      </c>
      <c r="D6" s="37"/>
      <c r="E6" s="37"/>
      <c r="F6" s="37"/>
      <c r="G6" s="37"/>
      <c r="H6" s="72"/>
      <c r="I6" s="37"/>
      <c r="J6" s="37"/>
      <c r="K6" s="37"/>
      <c r="L6" s="72"/>
      <c r="M6" s="37"/>
      <c r="N6" s="37"/>
      <c r="O6" s="57"/>
    </row>
    <row r="7" spans="1:15" ht="15" customHeight="1" x14ac:dyDescent="0.2">
      <c r="A7" s="124"/>
      <c r="B7" s="39" t="s">
        <v>250</v>
      </c>
      <c r="C7" s="40">
        <v>25</v>
      </c>
      <c r="D7" s="41"/>
      <c r="E7" s="41"/>
      <c r="F7" s="41"/>
      <c r="G7" s="41"/>
      <c r="H7" s="72"/>
      <c r="I7" s="41"/>
      <c r="J7" s="41"/>
      <c r="K7" s="41"/>
      <c r="L7" s="72"/>
      <c r="M7" s="41"/>
      <c r="N7" s="41"/>
      <c r="O7" s="48"/>
    </row>
    <row r="8" spans="1:15" ht="15" customHeight="1" x14ac:dyDescent="0.2">
      <c r="A8" s="124"/>
      <c r="B8" s="38" t="s">
        <v>251</v>
      </c>
      <c r="C8" s="36">
        <v>5</v>
      </c>
      <c r="D8" s="37"/>
      <c r="E8" s="37"/>
      <c r="F8" s="37"/>
      <c r="G8" s="37"/>
      <c r="H8" s="72"/>
      <c r="I8" s="37"/>
      <c r="J8" s="37"/>
      <c r="K8" s="37"/>
      <c r="L8" s="72"/>
      <c r="M8" s="37"/>
      <c r="N8" s="37"/>
      <c r="O8" s="57"/>
    </row>
    <row r="9" spans="1:15" ht="25.5" x14ac:dyDescent="0.2">
      <c r="A9" s="124"/>
      <c r="B9" s="39" t="s">
        <v>266</v>
      </c>
      <c r="C9" s="40">
        <v>5</v>
      </c>
      <c r="D9" s="41"/>
      <c r="E9" s="41"/>
      <c r="F9" s="41"/>
      <c r="G9" s="41"/>
      <c r="H9" s="72"/>
      <c r="I9" s="41"/>
      <c r="J9" s="41"/>
      <c r="K9" s="41"/>
      <c r="L9" s="72"/>
      <c r="M9" s="41"/>
      <c r="N9" s="41"/>
      <c r="O9" s="48"/>
    </row>
    <row r="10" spans="1:15" ht="15" customHeight="1" x14ac:dyDescent="0.2">
      <c r="A10" s="124"/>
      <c r="B10" s="58" t="s">
        <v>252</v>
      </c>
      <c r="C10" s="42">
        <v>5</v>
      </c>
      <c r="D10" s="59"/>
      <c r="E10" s="59"/>
      <c r="F10" s="59"/>
      <c r="G10" s="59"/>
      <c r="H10" s="74"/>
      <c r="I10" s="59"/>
      <c r="J10" s="59"/>
      <c r="K10" s="59"/>
      <c r="L10" s="74"/>
      <c r="M10" s="59"/>
      <c r="N10" s="59"/>
      <c r="O10" s="60"/>
    </row>
    <row r="11" spans="1:15" ht="25.5" x14ac:dyDescent="0.2">
      <c r="A11" s="125" t="s">
        <v>263</v>
      </c>
      <c r="B11" s="53" t="s">
        <v>264</v>
      </c>
      <c r="C11" s="54">
        <v>5</v>
      </c>
      <c r="D11" s="55"/>
      <c r="E11" s="55"/>
      <c r="F11" s="55"/>
      <c r="G11" s="55"/>
      <c r="H11" s="71"/>
      <c r="I11" s="55"/>
      <c r="J11" s="55"/>
      <c r="K11" s="55"/>
      <c r="L11" s="71"/>
      <c r="M11" s="55"/>
      <c r="N11" s="55"/>
      <c r="O11" s="56"/>
    </row>
    <row r="12" spans="1:15" ht="15" customHeight="1" x14ac:dyDescent="0.2">
      <c r="A12" s="126"/>
      <c r="B12" s="38" t="s">
        <v>253</v>
      </c>
      <c r="C12" s="36">
        <v>5</v>
      </c>
      <c r="D12" s="37"/>
      <c r="E12" s="37"/>
      <c r="F12" s="37"/>
      <c r="G12" s="37"/>
      <c r="H12" s="72"/>
      <c r="I12" s="37"/>
      <c r="J12" s="37"/>
      <c r="K12" s="37"/>
      <c r="L12" s="72"/>
      <c r="M12" s="37"/>
      <c r="N12" s="37"/>
      <c r="O12" s="57"/>
    </row>
    <row r="13" spans="1:15" ht="15" customHeight="1" x14ac:dyDescent="0.2">
      <c r="A13" s="126"/>
      <c r="B13" s="39" t="s">
        <v>254</v>
      </c>
      <c r="C13" s="40">
        <v>5</v>
      </c>
      <c r="D13" s="41"/>
      <c r="E13" s="41"/>
      <c r="F13" s="41"/>
      <c r="G13" s="41"/>
      <c r="H13" s="72"/>
      <c r="I13" s="41"/>
      <c r="J13" s="41"/>
      <c r="K13" s="41"/>
      <c r="L13" s="72"/>
      <c r="M13" s="41"/>
      <c r="N13" s="41"/>
      <c r="O13" s="48"/>
    </row>
    <row r="14" spans="1:15" ht="15" customHeight="1" x14ac:dyDescent="0.2">
      <c r="A14" s="126"/>
      <c r="B14" s="38" t="s">
        <v>255</v>
      </c>
      <c r="C14" s="36">
        <v>5</v>
      </c>
      <c r="D14" s="37"/>
      <c r="E14" s="37"/>
      <c r="F14" s="37"/>
      <c r="G14" s="37"/>
      <c r="H14" s="72"/>
      <c r="I14" s="37"/>
      <c r="J14" s="37"/>
      <c r="K14" s="37"/>
      <c r="L14" s="72"/>
      <c r="M14" s="37"/>
      <c r="N14" s="37"/>
      <c r="O14" s="57"/>
    </row>
    <row r="15" spans="1:15" ht="15" customHeight="1" x14ac:dyDescent="0.2">
      <c r="A15" s="126"/>
      <c r="B15" s="39" t="s">
        <v>265</v>
      </c>
      <c r="C15" s="40">
        <v>5</v>
      </c>
      <c r="D15" s="41"/>
      <c r="E15" s="41"/>
      <c r="F15" s="41"/>
      <c r="G15" s="41"/>
      <c r="H15" s="72"/>
      <c r="I15" s="41"/>
      <c r="J15" s="41"/>
      <c r="K15" s="41"/>
      <c r="L15" s="72"/>
      <c r="M15" s="41"/>
      <c r="N15" s="41"/>
      <c r="O15" s="48"/>
    </row>
    <row r="16" spans="1:15" ht="15" customHeight="1" x14ac:dyDescent="0.2">
      <c r="A16" s="126"/>
      <c r="B16" s="38" t="s">
        <v>256</v>
      </c>
      <c r="C16" s="36">
        <v>5</v>
      </c>
      <c r="D16" s="37"/>
      <c r="E16" s="37"/>
      <c r="F16" s="37"/>
      <c r="G16" s="37"/>
      <c r="H16" s="72"/>
      <c r="I16" s="37"/>
      <c r="J16" s="37"/>
      <c r="K16" s="37"/>
      <c r="L16" s="72"/>
      <c r="M16" s="37"/>
      <c r="N16" s="37"/>
      <c r="O16" s="57"/>
    </row>
    <row r="17" spans="1:15" ht="15" customHeight="1" x14ac:dyDescent="0.2">
      <c r="A17" s="127"/>
      <c r="B17" s="66" t="s">
        <v>257</v>
      </c>
      <c r="C17" s="67">
        <v>5</v>
      </c>
      <c r="D17" s="68"/>
      <c r="E17" s="68"/>
      <c r="F17" s="68"/>
      <c r="G17" s="68"/>
      <c r="H17" s="73"/>
      <c r="I17" s="68"/>
      <c r="J17" s="68"/>
      <c r="K17" s="68"/>
      <c r="L17" s="73"/>
      <c r="M17" s="68"/>
      <c r="N17" s="68"/>
      <c r="O17" s="69"/>
    </row>
    <row r="18" spans="1:15" x14ac:dyDescent="0.2">
      <c r="A18" s="61" t="s">
        <v>247</v>
      </c>
      <c r="B18" s="62" t="s">
        <v>246</v>
      </c>
      <c r="C18" s="63">
        <f>SUM(C2:C17)</f>
        <v>100</v>
      </c>
      <c r="D18" s="64"/>
      <c r="E18" s="64"/>
      <c r="F18" s="64"/>
      <c r="G18" s="64"/>
      <c r="H18" s="75"/>
      <c r="I18" s="64"/>
      <c r="J18" s="64"/>
      <c r="K18" s="64"/>
      <c r="L18" s="75"/>
      <c r="M18" s="64"/>
      <c r="N18" s="64"/>
      <c r="O18" s="65"/>
    </row>
  </sheetData>
  <mergeCells count="3">
    <mergeCell ref="A5:A10"/>
    <mergeCell ref="A11:A17"/>
    <mergeCell ref="A2:A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BF06-EF17-4C6D-9BC9-2B91FCC1A45E}">
  <dimension ref="A1:L29"/>
  <sheetViews>
    <sheetView tabSelected="1" workbookViewId="0">
      <pane xSplit="1" ySplit="4" topLeftCell="B5" activePane="bottomRight" state="frozen"/>
      <selection pane="topRight" activeCell="B1" sqref="B1"/>
      <selection pane="bottomLeft" activeCell="A5" sqref="A5"/>
      <selection pane="bottomRight" activeCell="I14" sqref="I14"/>
    </sheetView>
  </sheetViews>
  <sheetFormatPr defaultRowHeight="12.75" x14ac:dyDescent="0.2"/>
  <cols>
    <col min="1" max="1" width="29.140625" style="31" bestFit="1" customWidth="1"/>
    <col min="2" max="7" width="12.7109375" style="31" customWidth="1"/>
    <col min="8" max="8" width="9.140625" style="31" customWidth="1"/>
    <col min="9" max="9" width="30" style="31" customWidth="1"/>
    <col min="10" max="10" width="21.85546875" style="31" customWidth="1"/>
    <col min="11" max="11" width="30" style="31" customWidth="1"/>
    <col min="12" max="16384" width="9.140625" style="31"/>
  </cols>
  <sheetData>
    <row r="1" spans="1:12" s="25" customFormat="1" x14ac:dyDescent="0.2">
      <c r="A1" s="20" t="s">
        <v>90</v>
      </c>
      <c r="B1" s="21" t="s">
        <v>93</v>
      </c>
      <c r="C1" s="21" t="s">
        <v>94</v>
      </c>
      <c r="D1" s="21" t="s">
        <v>219</v>
      </c>
      <c r="E1" s="22" t="s">
        <v>215</v>
      </c>
      <c r="F1" s="23" t="s">
        <v>297</v>
      </c>
      <c r="G1" s="24" t="s">
        <v>298</v>
      </c>
      <c r="H1" s="25" t="s">
        <v>99</v>
      </c>
      <c r="I1" s="25" t="s">
        <v>13</v>
      </c>
      <c r="J1" s="25" t="s">
        <v>6</v>
      </c>
    </row>
    <row r="2" spans="1:12" s="29" customFormat="1" ht="89.25" x14ac:dyDescent="0.25">
      <c r="A2" s="26" t="s">
        <v>208</v>
      </c>
      <c r="B2" s="27" t="s">
        <v>293</v>
      </c>
      <c r="C2" s="28" t="s">
        <v>294</v>
      </c>
      <c r="D2" s="27" t="s">
        <v>295</v>
      </c>
      <c r="E2" s="28" t="s">
        <v>296</v>
      </c>
      <c r="F2" s="27" t="s">
        <v>299</v>
      </c>
      <c r="G2" s="28" t="s">
        <v>300</v>
      </c>
    </row>
    <row r="3" spans="1:12" s="29" customFormat="1" x14ac:dyDescent="0.25">
      <c r="A3" s="26" t="s">
        <v>226</v>
      </c>
      <c r="C3" s="30"/>
      <c r="E3" s="30"/>
      <c r="G3" s="30"/>
    </row>
    <row r="4" spans="1:12" s="25" customFormat="1" x14ac:dyDescent="0.2">
      <c r="A4" s="20" t="s">
        <v>207</v>
      </c>
      <c r="B4" s="23">
        <f>75/4</f>
        <v>18.75</v>
      </c>
      <c r="C4" s="22">
        <f>75/4</f>
        <v>18.75</v>
      </c>
      <c r="D4" s="23">
        <f>75/8</f>
        <v>9.375</v>
      </c>
      <c r="E4" s="22">
        <f t="shared" ref="E4:G4" si="0">75/8</f>
        <v>9.375</v>
      </c>
      <c r="F4" s="23">
        <f t="shared" si="0"/>
        <v>9.375</v>
      </c>
      <c r="G4" s="22">
        <f t="shared" si="0"/>
        <v>9.375</v>
      </c>
      <c r="L4" s="25" t="s">
        <v>236</v>
      </c>
    </row>
    <row r="5" spans="1:12" x14ac:dyDescent="0.2">
      <c r="A5" s="76" t="s">
        <v>91</v>
      </c>
      <c r="B5" s="31">
        <v>1</v>
      </c>
      <c r="C5" s="32">
        <v>0.8</v>
      </c>
      <c r="D5" s="31">
        <v>0.8</v>
      </c>
      <c r="E5" s="32">
        <v>0.8</v>
      </c>
      <c r="F5" s="31">
        <v>0</v>
      </c>
      <c r="G5" s="32">
        <v>0</v>
      </c>
      <c r="I5" s="31" t="s">
        <v>227</v>
      </c>
      <c r="L5" s="31" t="str">
        <f t="shared" ref="L5:L16" si="1">_xlfn.CONCAT(LEFT(A5,(FIND(" ",A5,1)-1)),", Below are my comments for Python Lab 2. ",I5)</f>
        <v>Krishna, Below are my comments for Python Lab 2. You didn't provide a graph of the Elbow Method (and its variables).  You didn't provide the non-standardized variable center values for the cluster with the largest number of observations.</v>
      </c>
    </row>
    <row r="6" spans="1:12" x14ac:dyDescent="0.2">
      <c r="A6" s="31" t="s">
        <v>21</v>
      </c>
      <c r="B6" s="31">
        <v>1</v>
      </c>
      <c r="C6" s="32">
        <v>1</v>
      </c>
      <c r="D6" s="31">
        <v>1</v>
      </c>
      <c r="E6" s="32">
        <v>0.8</v>
      </c>
      <c r="F6" s="31">
        <v>1</v>
      </c>
      <c r="G6" s="32">
        <v>1</v>
      </c>
      <c r="I6" s="31" t="s">
        <v>237</v>
      </c>
      <c r="J6" s="31" t="s">
        <v>301</v>
      </c>
      <c r="L6" s="31" t="str">
        <f t="shared" si="1"/>
        <v>Madhuri, Below are my comments for Python Lab 2. When providing a written description of your results,  ensure you sufficiently round numeric results.  Well done!</v>
      </c>
    </row>
    <row r="7" spans="1:12" x14ac:dyDescent="0.2">
      <c r="A7" s="31" t="s">
        <v>92</v>
      </c>
      <c r="B7" s="31">
        <v>0.8</v>
      </c>
      <c r="C7" s="32">
        <v>1</v>
      </c>
      <c r="D7" s="31">
        <v>0.8</v>
      </c>
      <c r="E7" s="32">
        <v>0.8</v>
      </c>
      <c r="F7" s="31">
        <v>0.4</v>
      </c>
      <c r="G7" s="32">
        <v>0.4</v>
      </c>
      <c r="I7" s="31" t="s">
        <v>238</v>
      </c>
      <c r="J7" s="31" t="s">
        <v>302</v>
      </c>
      <c r="L7" s="31" t="str">
        <f t="shared" si="1"/>
        <v>Nikhil, Below are my comments for Python Lab 2. When providing a written description of your results, ensure you sufficiently round numeric results.  Well done!</v>
      </c>
    </row>
    <row r="8" spans="1:12" x14ac:dyDescent="0.2">
      <c r="A8" s="31" t="s">
        <v>23</v>
      </c>
      <c r="B8" s="31">
        <v>1</v>
      </c>
      <c r="C8" s="32">
        <v>1</v>
      </c>
      <c r="D8" s="31">
        <v>0.8</v>
      </c>
      <c r="E8" s="32">
        <v>0.8</v>
      </c>
      <c r="F8" s="31">
        <v>0</v>
      </c>
      <c r="G8" s="32">
        <v>0</v>
      </c>
      <c r="I8" s="31" t="s">
        <v>239</v>
      </c>
      <c r="J8" s="31" t="s">
        <v>302</v>
      </c>
      <c r="L8" s="31" t="str">
        <f t="shared" si="1"/>
        <v>Keerthana, Below are my comments for Python Lab 2. Web Site is an ID that shouldn't be used as a variable for clustering.</v>
      </c>
    </row>
    <row r="9" spans="1:12" x14ac:dyDescent="0.2">
      <c r="A9" s="31" t="s">
        <v>24</v>
      </c>
      <c r="B9" s="31">
        <v>0.8</v>
      </c>
      <c r="C9" s="32">
        <v>1</v>
      </c>
      <c r="D9" s="31">
        <v>0.8</v>
      </c>
      <c r="E9" s="32">
        <v>0.8</v>
      </c>
      <c r="F9" s="31">
        <v>0.4</v>
      </c>
      <c r="G9" s="32">
        <v>0.4</v>
      </c>
      <c r="I9" s="31" t="s">
        <v>240</v>
      </c>
      <c r="L9" s="31" t="str">
        <f t="shared" si="1"/>
        <v xml:space="preserve">Chaturvedy, Below are my comments for Python Lab 2. You didn't provide the number of observations for each cluster.  When providing a written description of your results, ensure you sufficiently round numeric results. </v>
      </c>
    </row>
    <row r="10" spans="1:12" x14ac:dyDescent="0.2">
      <c r="A10" s="31" t="s">
        <v>25</v>
      </c>
      <c r="B10" s="31">
        <v>1</v>
      </c>
      <c r="C10" s="32">
        <v>1</v>
      </c>
      <c r="D10" s="31">
        <v>0.8</v>
      </c>
      <c r="E10" s="32">
        <v>1</v>
      </c>
      <c r="F10" s="31">
        <v>1</v>
      </c>
      <c r="G10" s="32">
        <v>1</v>
      </c>
      <c r="I10" s="31" t="s">
        <v>241</v>
      </c>
      <c r="L10" s="31" t="str">
        <f t="shared" si="1"/>
        <v>Shirisha, Below are my comments for Python Lab 2. For the last question, present your answer in the original scale of the variables.  In addition, when providing a written description of your results, ensure you sufficiently round numeric results.  Well done!</v>
      </c>
    </row>
    <row r="11" spans="1:12" x14ac:dyDescent="0.2">
      <c r="A11" s="31" t="s">
        <v>26</v>
      </c>
      <c r="B11" s="31">
        <v>1</v>
      </c>
      <c r="C11" s="32">
        <v>1</v>
      </c>
      <c r="D11" s="31">
        <v>0.9</v>
      </c>
      <c r="E11" s="32">
        <v>0.9</v>
      </c>
      <c r="F11" s="31">
        <v>0.4</v>
      </c>
      <c r="G11" s="32">
        <v>0.4</v>
      </c>
      <c r="I11" s="31" t="s">
        <v>242</v>
      </c>
      <c r="L11" s="31" t="str">
        <f t="shared" si="1"/>
        <v>Sriya, Below are my comments for Python Lab 2. For the last question, present your answer in the original scale of the variables.  In addition, when providing a written description of your result, ensure you sufficiently round numeric results.  Well done!</v>
      </c>
    </row>
    <row r="12" spans="1:12" x14ac:dyDescent="0.2">
      <c r="A12" s="31" t="s">
        <v>27</v>
      </c>
      <c r="B12" s="31">
        <v>1</v>
      </c>
      <c r="C12" s="32">
        <v>1</v>
      </c>
      <c r="D12" s="31">
        <v>1</v>
      </c>
      <c r="E12" s="32">
        <v>1</v>
      </c>
      <c r="F12" s="31">
        <v>0.6</v>
      </c>
      <c r="G12" s="32">
        <v>0.6</v>
      </c>
      <c r="I12" s="31" t="s">
        <v>238</v>
      </c>
      <c r="L12" s="31" t="str">
        <f t="shared" si="1"/>
        <v>Venkatesh, Below are my comments for Python Lab 2. When providing a written description of your results, ensure you sufficiently round numeric results.  Well done!</v>
      </c>
    </row>
    <row r="13" spans="1:12" x14ac:dyDescent="0.2">
      <c r="A13" s="31" t="s">
        <v>28</v>
      </c>
      <c r="B13" s="31">
        <v>1</v>
      </c>
      <c r="C13" s="32">
        <v>1</v>
      </c>
      <c r="D13" s="31">
        <v>1</v>
      </c>
      <c r="E13" s="32">
        <v>0.8</v>
      </c>
      <c r="F13" s="31">
        <v>1</v>
      </c>
      <c r="G13" s="32">
        <v>1</v>
      </c>
      <c r="I13" s="31" t="s">
        <v>241</v>
      </c>
      <c r="L13" s="31" t="str">
        <f t="shared" si="1"/>
        <v>Likhit, Below are my comments for Python Lab 2. For the last question, present your answer in the original scale of the variables.  In addition, when providing a written description of your results, ensure you sufficiently round numeric results.  Well done!</v>
      </c>
    </row>
    <row r="14" spans="1:12" x14ac:dyDescent="0.2">
      <c r="A14" s="31" t="s">
        <v>29</v>
      </c>
      <c r="B14" s="31">
        <v>0.85</v>
      </c>
      <c r="C14" s="32">
        <v>0.9</v>
      </c>
      <c r="D14" s="31">
        <v>0.85</v>
      </c>
      <c r="E14" s="32">
        <v>0.85</v>
      </c>
      <c r="F14" s="31">
        <v>0.9</v>
      </c>
      <c r="G14" s="32">
        <v>0.9</v>
      </c>
      <c r="I14" s="31" t="s">
        <v>243</v>
      </c>
      <c r="L14" s="31" t="str">
        <f t="shared" si="1"/>
        <v xml:space="preserve">Keerthika, Below are my comments for Python Lab 2. Web Site is an ID that shouldn't be used as a variable for clustering.  You didn't provide a graph of the Elbow Method (and its variables).  </v>
      </c>
    </row>
    <row r="15" spans="1:12" x14ac:dyDescent="0.2">
      <c r="A15" s="31" t="s">
        <v>30</v>
      </c>
      <c r="B15" s="31">
        <v>1</v>
      </c>
      <c r="C15" s="32">
        <v>1</v>
      </c>
      <c r="D15" s="31">
        <v>0.8</v>
      </c>
      <c r="E15" s="32">
        <v>1</v>
      </c>
      <c r="F15" s="31">
        <v>1</v>
      </c>
      <c r="G15" s="32">
        <v>1</v>
      </c>
      <c r="I15" s="31" t="s">
        <v>238</v>
      </c>
      <c r="L15" s="31" t="str">
        <f t="shared" si="1"/>
        <v>Gneneyeri, Below are my comments for Python Lab 2. When providing a written description of your results, ensure you sufficiently round numeric results.  Well done!</v>
      </c>
    </row>
    <row r="16" spans="1:12" x14ac:dyDescent="0.2">
      <c r="A16" s="31" t="s">
        <v>31</v>
      </c>
      <c r="B16" s="31">
        <v>0.8</v>
      </c>
      <c r="C16" s="32">
        <v>1</v>
      </c>
      <c r="D16" s="31">
        <v>0.8</v>
      </c>
      <c r="E16" s="32">
        <v>0.8</v>
      </c>
      <c r="F16" s="31">
        <v>0.4</v>
      </c>
      <c r="G16" s="32">
        <v>0.4</v>
      </c>
      <c r="I16" s="31" t="s">
        <v>238</v>
      </c>
      <c r="L16" s="31" t="str">
        <f t="shared" si="1"/>
        <v>Monika, Below are my comments for Python Lab 2. When providing a written description of your results, ensure you sufficiently round numeric results.  Well done!</v>
      </c>
    </row>
    <row r="18" spans="1:12" x14ac:dyDescent="0.2">
      <c r="A18" s="76" t="s">
        <v>91</v>
      </c>
      <c r="B18" s="31">
        <f>B$4*B5</f>
        <v>18.75</v>
      </c>
      <c r="C18" s="32">
        <f>C$4*C5</f>
        <v>15</v>
      </c>
      <c r="D18" s="31">
        <f t="shared" ref="D18:G18" si="2">D$4*D5</f>
        <v>7.5</v>
      </c>
      <c r="E18" s="32">
        <f t="shared" si="2"/>
        <v>7.5</v>
      </c>
      <c r="F18" s="31">
        <f t="shared" si="2"/>
        <v>0</v>
      </c>
      <c r="G18" s="32">
        <f t="shared" si="2"/>
        <v>0</v>
      </c>
      <c r="H18" s="31">
        <f t="shared" ref="H18:H29" si="3">SUM(B18:G18)</f>
        <v>48.75</v>
      </c>
      <c r="I18" s="31" t="s">
        <v>227</v>
      </c>
      <c r="J18" s="78">
        <f t="shared" ref="J18:J29" si="4">_xlfn.CEILING.MATH(H18)</f>
        <v>49</v>
      </c>
      <c r="K18" s="77">
        <f t="shared" ref="K18:K29" si="5">J18/75</f>
        <v>0.65333333333333332</v>
      </c>
      <c r="L18" s="31" t="str">
        <f t="shared" ref="L18:L29" si="6">_xlfn.CONCAT(LEFT(A18,(FIND(" ",A18,1)-1)),", Below are my comments for Python Lab 2. ",I18)</f>
        <v>Krishna, Below are my comments for Python Lab 2. You didn't provide a graph of the Elbow Method (and its variables).  You didn't provide the non-standardized variable center values for the cluster with the largest number of observations.</v>
      </c>
    </row>
    <row r="19" spans="1:12" x14ac:dyDescent="0.2">
      <c r="A19" s="31" t="s">
        <v>21</v>
      </c>
      <c r="B19" s="31">
        <f t="shared" ref="B19:G19" si="7">B$4*B6</f>
        <v>18.75</v>
      </c>
      <c r="C19" s="32">
        <f t="shared" si="7"/>
        <v>18.75</v>
      </c>
      <c r="D19" s="31">
        <f t="shared" si="7"/>
        <v>9.375</v>
      </c>
      <c r="E19" s="32">
        <f t="shared" si="7"/>
        <v>7.5</v>
      </c>
      <c r="F19" s="31">
        <f t="shared" si="7"/>
        <v>9.375</v>
      </c>
      <c r="G19" s="32">
        <f t="shared" si="7"/>
        <v>9.375</v>
      </c>
      <c r="H19" s="31">
        <f t="shared" si="3"/>
        <v>73.125</v>
      </c>
      <c r="I19" s="31" t="s">
        <v>237</v>
      </c>
      <c r="J19" s="78">
        <f t="shared" si="4"/>
        <v>74</v>
      </c>
      <c r="K19" s="77">
        <f t="shared" si="5"/>
        <v>0.98666666666666669</v>
      </c>
      <c r="L19" s="31" t="str">
        <f t="shared" si="6"/>
        <v>Madhuri, Below are my comments for Python Lab 2. When providing a written description of your results,  ensure you sufficiently round numeric results.  Well done!</v>
      </c>
    </row>
    <row r="20" spans="1:12" x14ac:dyDescent="0.2">
      <c r="A20" s="31" t="s">
        <v>92</v>
      </c>
      <c r="B20" s="31">
        <f t="shared" ref="B20:G20" si="8">B$4*B7</f>
        <v>15</v>
      </c>
      <c r="C20" s="32">
        <f t="shared" si="8"/>
        <v>18.75</v>
      </c>
      <c r="D20" s="31">
        <f t="shared" si="8"/>
        <v>7.5</v>
      </c>
      <c r="E20" s="32">
        <f t="shared" si="8"/>
        <v>7.5</v>
      </c>
      <c r="F20" s="31">
        <f t="shared" si="8"/>
        <v>3.75</v>
      </c>
      <c r="G20" s="32">
        <f t="shared" si="8"/>
        <v>3.75</v>
      </c>
      <c r="H20" s="31">
        <f t="shared" si="3"/>
        <v>56.25</v>
      </c>
      <c r="I20" s="31" t="s">
        <v>238</v>
      </c>
      <c r="J20" s="78">
        <f t="shared" si="4"/>
        <v>57</v>
      </c>
      <c r="K20" s="77">
        <f t="shared" si="5"/>
        <v>0.76</v>
      </c>
      <c r="L20" s="31" t="str">
        <f t="shared" si="6"/>
        <v>Nikhil, Below are my comments for Python Lab 2. When providing a written description of your results, ensure you sufficiently round numeric results.  Well done!</v>
      </c>
    </row>
    <row r="21" spans="1:12" x14ac:dyDescent="0.2">
      <c r="A21" s="31" t="s">
        <v>23</v>
      </c>
      <c r="B21" s="31">
        <f t="shared" ref="B21:G21" si="9">B$4*B8</f>
        <v>18.75</v>
      </c>
      <c r="C21" s="32">
        <f t="shared" si="9"/>
        <v>18.75</v>
      </c>
      <c r="D21" s="31">
        <f t="shared" si="9"/>
        <v>7.5</v>
      </c>
      <c r="E21" s="32">
        <f t="shared" si="9"/>
        <v>7.5</v>
      </c>
      <c r="F21" s="31">
        <f t="shared" si="9"/>
        <v>0</v>
      </c>
      <c r="G21" s="32">
        <f t="shared" si="9"/>
        <v>0</v>
      </c>
      <c r="H21" s="31">
        <f t="shared" si="3"/>
        <v>52.5</v>
      </c>
      <c r="I21" s="31" t="s">
        <v>239</v>
      </c>
      <c r="J21" s="78">
        <f t="shared" si="4"/>
        <v>53</v>
      </c>
      <c r="K21" s="77">
        <f t="shared" si="5"/>
        <v>0.70666666666666667</v>
      </c>
      <c r="L21" s="31" t="str">
        <f t="shared" si="6"/>
        <v>Keerthana, Below are my comments for Python Lab 2. Web Site is an ID that shouldn't be used as a variable for clustering.</v>
      </c>
    </row>
    <row r="22" spans="1:12" x14ac:dyDescent="0.2">
      <c r="A22" s="31" t="s">
        <v>24</v>
      </c>
      <c r="B22" s="31">
        <f t="shared" ref="B22:G22" si="10">B$4*B9</f>
        <v>15</v>
      </c>
      <c r="C22" s="32">
        <f t="shared" si="10"/>
        <v>18.75</v>
      </c>
      <c r="D22" s="31">
        <f t="shared" si="10"/>
        <v>7.5</v>
      </c>
      <c r="E22" s="32">
        <f t="shared" si="10"/>
        <v>7.5</v>
      </c>
      <c r="F22" s="31">
        <f t="shared" si="10"/>
        <v>3.75</v>
      </c>
      <c r="G22" s="32">
        <f t="shared" si="10"/>
        <v>3.75</v>
      </c>
      <c r="H22" s="31">
        <f t="shared" si="3"/>
        <v>56.25</v>
      </c>
      <c r="I22" s="31" t="s">
        <v>240</v>
      </c>
      <c r="J22" s="78">
        <f t="shared" si="4"/>
        <v>57</v>
      </c>
      <c r="K22" s="77">
        <f t="shared" si="5"/>
        <v>0.76</v>
      </c>
      <c r="L22" s="31" t="str">
        <f t="shared" si="6"/>
        <v xml:space="preserve">Chaturvedy, Below are my comments for Python Lab 2. You didn't provide the number of observations for each cluster.  When providing a written description of your results, ensure you sufficiently round numeric results. </v>
      </c>
    </row>
    <row r="23" spans="1:12" x14ac:dyDescent="0.2">
      <c r="A23" s="31" t="s">
        <v>25</v>
      </c>
      <c r="B23" s="31">
        <f t="shared" ref="B23:G23" si="11">B$4*B10</f>
        <v>18.75</v>
      </c>
      <c r="C23" s="32">
        <f t="shared" si="11"/>
        <v>18.75</v>
      </c>
      <c r="D23" s="31">
        <f t="shared" si="11"/>
        <v>7.5</v>
      </c>
      <c r="E23" s="32">
        <f t="shared" si="11"/>
        <v>9.375</v>
      </c>
      <c r="F23" s="31">
        <f t="shared" si="11"/>
        <v>9.375</v>
      </c>
      <c r="G23" s="32">
        <f t="shared" si="11"/>
        <v>9.375</v>
      </c>
      <c r="H23" s="31">
        <f t="shared" si="3"/>
        <v>73.125</v>
      </c>
      <c r="I23" s="31" t="s">
        <v>241</v>
      </c>
      <c r="J23" s="78">
        <f t="shared" si="4"/>
        <v>74</v>
      </c>
      <c r="K23" s="77">
        <f t="shared" si="5"/>
        <v>0.98666666666666669</v>
      </c>
      <c r="L23" s="31" t="str">
        <f t="shared" si="6"/>
        <v>Shirisha, Below are my comments for Python Lab 2. For the last question, present your answer in the original scale of the variables.  In addition, when providing a written description of your results, ensure you sufficiently round numeric results.  Well done!</v>
      </c>
    </row>
    <row r="24" spans="1:12" x14ac:dyDescent="0.2">
      <c r="A24" s="31" t="s">
        <v>26</v>
      </c>
      <c r="B24" s="31">
        <f t="shared" ref="B24:G24" si="12">B$4*B11</f>
        <v>18.75</v>
      </c>
      <c r="C24" s="32">
        <f t="shared" si="12"/>
        <v>18.75</v>
      </c>
      <c r="D24" s="31">
        <f t="shared" si="12"/>
        <v>8.4375</v>
      </c>
      <c r="E24" s="32">
        <f t="shared" si="12"/>
        <v>8.4375</v>
      </c>
      <c r="F24" s="31">
        <f t="shared" si="12"/>
        <v>3.75</v>
      </c>
      <c r="G24" s="32">
        <f t="shared" si="12"/>
        <v>3.75</v>
      </c>
      <c r="H24" s="31">
        <f t="shared" si="3"/>
        <v>61.875</v>
      </c>
      <c r="I24" s="31" t="s">
        <v>242</v>
      </c>
      <c r="J24" s="78">
        <f t="shared" si="4"/>
        <v>62</v>
      </c>
      <c r="K24" s="77">
        <f t="shared" si="5"/>
        <v>0.82666666666666666</v>
      </c>
      <c r="L24" s="31" t="str">
        <f t="shared" si="6"/>
        <v>Sriya, Below are my comments for Python Lab 2. For the last question, present your answer in the original scale of the variables.  In addition, when providing a written description of your result, ensure you sufficiently round numeric results.  Well done!</v>
      </c>
    </row>
    <row r="25" spans="1:12" x14ac:dyDescent="0.2">
      <c r="A25" s="31" t="s">
        <v>27</v>
      </c>
      <c r="B25" s="31">
        <f t="shared" ref="B25:G25" si="13">B$4*B12</f>
        <v>18.75</v>
      </c>
      <c r="C25" s="32">
        <f t="shared" si="13"/>
        <v>18.75</v>
      </c>
      <c r="D25" s="31">
        <f t="shared" si="13"/>
        <v>9.375</v>
      </c>
      <c r="E25" s="32">
        <f t="shared" si="13"/>
        <v>9.375</v>
      </c>
      <c r="F25" s="31">
        <f t="shared" si="13"/>
        <v>5.625</v>
      </c>
      <c r="G25" s="32">
        <f t="shared" si="13"/>
        <v>5.625</v>
      </c>
      <c r="H25" s="31">
        <f t="shared" si="3"/>
        <v>67.5</v>
      </c>
      <c r="I25" s="31" t="s">
        <v>238</v>
      </c>
      <c r="J25" s="78">
        <f t="shared" si="4"/>
        <v>68</v>
      </c>
      <c r="K25" s="77">
        <f t="shared" si="5"/>
        <v>0.90666666666666662</v>
      </c>
      <c r="L25" s="31" t="str">
        <f t="shared" si="6"/>
        <v>Venkatesh, Below are my comments for Python Lab 2. When providing a written description of your results, ensure you sufficiently round numeric results.  Well done!</v>
      </c>
    </row>
    <row r="26" spans="1:12" x14ac:dyDescent="0.2">
      <c r="A26" s="31" t="s">
        <v>28</v>
      </c>
      <c r="B26" s="31">
        <f t="shared" ref="B26:G26" si="14">B$4*B13</f>
        <v>18.75</v>
      </c>
      <c r="C26" s="32">
        <f t="shared" si="14"/>
        <v>18.75</v>
      </c>
      <c r="D26" s="31">
        <f t="shared" si="14"/>
        <v>9.375</v>
      </c>
      <c r="E26" s="32">
        <f t="shared" si="14"/>
        <v>7.5</v>
      </c>
      <c r="F26" s="31">
        <f t="shared" si="14"/>
        <v>9.375</v>
      </c>
      <c r="G26" s="32">
        <f t="shared" si="14"/>
        <v>9.375</v>
      </c>
      <c r="H26" s="31">
        <f t="shared" si="3"/>
        <v>73.125</v>
      </c>
      <c r="I26" s="31" t="s">
        <v>241</v>
      </c>
      <c r="J26" s="78">
        <f t="shared" si="4"/>
        <v>74</v>
      </c>
      <c r="K26" s="77">
        <f t="shared" si="5"/>
        <v>0.98666666666666669</v>
      </c>
      <c r="L26" s="31" t="str">
        <f t="shared" si="6"/>
        <v>Likhit, Below are my comments for Python Lab 2. For the last question, present your answer in the original scale of the variables.  In addition, when providing a written description of your results, ensure you sufficiently round numeric results.  Well done!</v>
      </c>
    </row>
    <row r="27" spans="1:12" x14ac:dyDescent="0.2">
      <c r="A27" s="31" t="s">
        <v>29</v>
      </c>
      <c r="B27" s="31">
        <f t="shared" ref="B27:G27" si="15">B$4*B14</f>
        <v>15.9375</v>
      </c>
      <c r="C27" s="32">
        <f t="shared" si="15"/>
        <v>16.875</v>
      </c>
      <c r="D27" s="31">
        <f t="shared" si="15"/>
        <v>7.96875</v>
      </c>
      <c r="E27" s="32">
        <f t="shared" si="15"/>
        <v>7.96875</v>
      </c>
      <c r="F27" s="31">
        <f t="shared" si="15"/>
        <v>8.4375</v>
      </c>
      <c r="G27" s="32">
        <f t="shared" si="15"/>
        <v>8.4375</v>
      </c>
      <c r="H27" s="31">
        <f t="shared" si="3"/>
        <v>65.625</v>
      </c>
      <c r="I27" s="31" t="s">
        <v>243</v>
      </c>
      <c r="J27" s="78">
        <f t="shared" si="4"/>
        <v>66</v>
      </c>
      <c r="K27" s="77">
        <f t="shared" si="5"/>
        <v>0.88</v>
      </c>
      <c r="L27" s="31" t="str">
        <f t="shared" si="6"/>
        <v xml:space="preserve">Keerthika, Below are my comments for Python Lab 2. Web Site is an ID that shouldn't be used as a variable for clustering.  You didn't provide a graph of the Elbow Method (and its variables).  </v>
      </c>
    </row>
    <row r="28" spans="1:12" x14ac:dyDescent="0.2">
      <c r="A28" s="31" t="s">
        <v>30</v>
      </c>
      <c r="B28" s="31">
        <f t="shared" ref="B28:G28" si="16">B$4*B15</f>
        <v>18.75</v>
      </c>
      <c r="C28" s="32">
        <f t="shared" si="16"/>
        <v>18.75</v>
      </c>
      <c r="D28" s="31">
        <f t="shared" si="16"/>
        <v>7.5</v>
      </c>
      <c r="E28" s="32">
        <f t="shared" si="16"/>
        <v>9.375</v>
      </c>
      <c r="F28" s="31">
        <f t="shared" si="16"/>
        <v>9.375</v>
      </c>
      <c r="G28" s="32">
        <f t="shared" si="16"/>
        <v>9.375</v>
      </c>
      <c r="H28" s="31">
        <f t="shared" si="3"/>
        <v>73.125</v>
      </c>
      <c r="I28" s="31" t="s">
        <v>238</v>
      </c>
      <c r="J28" s="78">
        <f t="shared" si="4"/>
        <v>74</v>
      </c>
      <c r="K28" s="77">
        <f t="shared" si="5"/>
        <v>0.98666666666666669</v>
      </c>
      <c r="L28" s="31" t="str">
        <f t="shared" si="6"/>
        <v>Gneneyeri, Below are my comments for Python Lab 2. When providing a written description of your results, ensure you sufficiently round numeric results.  Well done!</v>
      </c>
    </row>
    <row r="29" spans="1:12" x14ac:dyDescent="0.2">
      <c r="A29" s="31" t="s">
        <v>31</v>
      </c>
      <c r="B29" s="31">
        <f t="shared" ref="B29:G29" si="17">B$4*B16</f>
        <v>15</v>
      </c>
      <c r="C29" s="32">
        <f t="shared" si="17"/>
        <v>18.75</v>
      </c>
      <c r="D29" s="31">
        <f t="shared" si="17"/>
        <v>7.5</v>
      </c>
      <c r="E29" s="32">
        <f t="shared" si="17"/>
        <v>7.5</v>
      </c>
      <c r="F29" s="31">
        <f t="shared" si="17"/>
        <v>3.75</v>
      </c>
      <c r="G29" s="32">
        <f t="shared" si="17"/>
        <v>3.75</v>
      </c>
      <c r="H29" s="31">
        <f t="shared" si="3"/>
        <v>56.25</v>
      </c>
      <c r="I29" s="31" t="s">
        <v>238</v>
      </c>
      <c r="J29" s="78">
        <f t="shared" si="4"/>
        <v>57</v>
      </c>
      <c r="K29" s="77">
        <f t="shared" si="5"/>
        <v>0.76</v>
      </c>
      <c r="L29" s="31" t="str">
        <f t="shared" si="6"/>
        <v>Monika, Below are my comments for Python Lab 2. When providing a written description of your results, ensure you sufficiently round numeric results.  Well done!</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0B96-99E9-42FD-A295-09746E839D83}">
  <dimension ref="A1:G13"/>
  <sheetViews>
    <sheetView workbookViewId="0">
      <pane xSplit="1" ySplit="1" topLeftCell="B2" activePane="bottomRight" state="frozen"/>
      <selection pane="topRight" activeCell="B1" sqref="B1"/>
      <selection pane="bottomLeft" activeCell="A2" sqref="A2"/>
      <selection pane="bottomRight" activeCell="C18" sqref="C18"/>
    </sheetView>
  </sheetViews>
  <sheetFormatPr defaultRowHeight="15" x14ac:dyDescent="0.25"/>
  <cols>
    <col min="1" max="1" width="29.140625" bestFit="1" customWidth="1"/>
    <col min="2" max="7" width="16.7109375" customWidth="1"/>
  </cols>
  <sheetData>
    <row r="1" spans="1:7" s="33" customFormat="1" ht="60" x14ac:dyDescent="0.25">
      <c r="A1" s="10" t="s">
        <v>90</v>
      </c>
      <c r="B1" s="33" t="s">
        <v>228</v>
      </c>
      <c r="C1" s="34" t="s">
        <v>229</v>
      </c>
      <c r="D1" s="34" t="s">
        <v>230</v>
      </c>
      <c r="E1" s="34" t="s">
        <v>231</v>
      </c>
      <c r="F1" s="33" t="s">
        <v>232</v>
      </c>
      <c r="G1" s="34" t="s">
        <v>232</v>
      </c>
    </row>
    <row r="2" spans="1:7" x14ac:dyDescent="0.25">
      <c r="A2" t="s">
        <v>91</v>
      </c>
      <c r="B2">
        <f>24</f>
        <v>24</v>
      </c>
      <c r="C2" s="9">
        <f t="shared" ref="C2:C11" si="0">B2*40/26</f>
        <v>36.92307692307692</v>
      </c>
      <c r="D2">
        <v>40</v>
      </c>
      <c r="E2">
        <v>40</v>
      </c>
      <c r="F2">
        <v>25</v>
      </c>
      <c r="G2">
        <f>F2*40/25</f>
        <v>40</v>
      </c>
    </row>
    <row r="3" spans="1:7" x14ac:dyDescent="0.25">
      <c r="A3" t="s">
        <v>21</v>
      </c>
      <c r="B3">
        <f>15+9</f>
        <v>24</v>
      </c>
      <c r="C3" s="9">
        <f t="shared" si="0"/>
        <v>36.92307692307692</v>
      </c>
      <c r="D3">
        <v>40</v>
      </c>
      <c r="E3">
        <v>40</v>
      </c>
      <c r="F3">
        <v>25</v>
      </c>
      <c r="G3">
        <f t="shared" ref="G3:G13" si="1">F3*40/25</f>
        <v>40</v>
      </c>
    </row>
    <row r="4" spans="1:7" x14ac:dyDescent="0.25">
      <c r="A4" t="s">
        <v>92</v>
      </c>
      <c r="B4">
        <f>16+10</f>
        <v>26</v>
      </c>
      <c r="C4" s="9">
        <f t="shared" si="0"/>
        <v>40</v>
      </c>
      <c r="D4">
        <v>40</v>
      </c>
      <c r="E4">
        <v>40</v>
      </c>
      <c r="F4">
        <v>25</v>
      </c>
      <c r="G4">
        <f t="shared" si="1"/>
        <v>40</v>
      </c>
    </row>
    <row r="5" spans="1:7" x14ac:dyDescent="0.25">
      <c r="A5" t="s">
        <v>23</v>
      </c>
      <c r="B5">
        <f>16+10</f>
        <v>26</v>
      </c>
      <c r="C5" s="9">
        <f t="shared" si="0"/>
        <v>40</v>
      </c>
      <c r="D5">
        <v>40</v>
      </c>
      <c r="E5">
        <v>40</v>
      </c>
      <c r="F5">
        <v>25</v>
      </c>
      <c r="G5">
        <f t="shared" si="1"/>
        <v>40</v>
      </c>
    </row>
    <row r="6" spans="1:7" x14ac:dyDescent="0.25">
      <c r="A6" t="s">
        <v>24</v>
      </c>
      <c r="B6">
        <f>15+10</f>
        <v>25</v>
      </c>
      <c r="C6" s="9">
        <f t="shared" si="0"/>
        <v>38.46153846153846</v>
      </c>
      <c r="D6">
        <v>40</v>
      </c>
      <c r="E6">
        <v>40</v>
      </c>
      <c r="F6">
        <v>25</v>
      </c>
      <c r="G6">
        <f t="shared" si="1"/>
        <v>40</v>
      </c>
    </row>
    <row r="7" spans="1:7" x14ac:dyDescent="0.25">
      <c r="A7" t="s">
        <v>25</v>
      </c>
      <c r="B7">
        <f>15+10</f>
        <v>25</v>
      </c>
      <c r="C7" s="9">
        <f t="shared" si="0"/>
        <v>38.46153846153846</v>
      </c>
      <c r="D7">
        <v>40</v>
      </c>
      <c r="E7">
        <v>40</v>
      </c>
      <c r="F7">
        <v>25</v>
      </c>
      <c r="G7">
        <f t="shared" si="1"/>
        <v>40</v>
      </c>
    </row>
    <row r="8" spans="1:7" x14ac:dyDescent="0.25">
      <c r="A8" t="s">
        <v>26</v>
      </c>
      <c r="B8">
        <f>14+9</f>
        <v>23</v>
      </c>
      <c r="C8" s="9">
        <f t="shared" si="0"/>
        <v>35.384615384615387</v>
      </c>
      <c r="D8">
        <v>40</v>
      </c>
      <c r="E8">
        <v>40</v>
      </c>
      <c r="F8">
        <v>25</v>
      </c>
      <c r="G8">
        <f t="shared" si="1"/>
        <v>40</v>
      </c>
    </row>
    <row r="9" spans="1:7" x14ac:dyDescent="0.25">
      <c r="A9" t="s">
        <v>27</v>
      </c>
      <c r="B9">
        <f>15+10</f>
        <v>25</v>
      </c>
      <c r="C9" s="9">
        <f t="shared" si="0"/>
        <v>38.46153846153846</v>
      </c>
      <c r="D9">
        <v>40</v>
      </c>
      <c r="E9">
        <v>40</v>
      </c>
      <c r="F9">
        <v>25</v>
      </c>
      <c r="G9">
        <f t="shared" si="1"/>
        <v>40</v>
      </c>
    </row>
    <row r="10" spans="1:7" x14ac:dyDescent="0.25">
      <c r="A10" t="s">
        <v>28</v>
      </c>
      <c r="B10">
        <f>15+9</f>
        <v>24</v>
      </c>
      <c r="C10" s="9">
        <f t="shared" si="0"/>
        <v>36.92307692307692</v>
      </c>
      <c r="D10">
        <v>40</v>
      </c>
      <c r="E10">
        <v>40</v>
      </c>
      <c r="F10">
        <v>25</v>
      </c>
      <c r="G10">
        <f t="shared" si="1"/>
        <v>40</v>
      </c>
    </row>
    <row r="11" spans="1:7" x14ac:dyDescent="0.25">
      <c r="A11" t="s">
        <v>29</v>
      </c>
      <c r="B11">
        <f>0.7*(16+10)</f>
        <v>18.2</v>
      </c>
      <c r="C11" s="9">
        <f t="shared" si="0"/>
        <v>28</v>
      </c>
      <c r="D11">
        <v>40</v>
      </c>
      <c r="E11">
        <v>40</v>
      </c>
      <c r="F11">
        <v>25</v>
      </c>
      <c r="G11">
        <f t="shared" si="1"/>
        <v>40</v>
      </c>
    </row>
    <row r="12" spans="1:7" x14ac:dyDescent="0.25">
      <c r="A12" t="s">
        <v>30</v>
      </c>
      <c r="B12">
        <f>16+10</f>
        <v>26</v>
      </c>
      <c r="C12" s="9">
        <f>B12*40/26</f>
        <v>40</v>
      </c>
      <c r="D12">
        <v>40</v>
      </c>
      <c r="E12">
        <v>40</v>
      </c>
      <c r="F12">
        <v>25</v>
      </c>
      <c r="G12">
        <f t="shared" si="1"/>
        <v>40</v>
      </c>
    </row>
    <row r="13" spans="1:7" x14ac:dyDescent="0.25">
      <c r="A13" t="s">
        <v>31</v>
      </c>
      <c r="B13">
        <f>16+10</f>
        <v>26</v>
      </c>
      <c r="C13" s="9">
        <f>B13*40/26</f>
        <v>40</v>
      </c>
      <c r="D13">
        <v>40</v>
      </c>
      <c r="E13">
        <v>40</v>
      </c>
      <c r="F13">
        <v>25</v>
      </c>
      <c r="G13">
        <f t="shared" si="1"/>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65A2-D6C2-4170-9CB3-BAA1F5FEA037}">
  <dimension ref="A1:I14"/>
  <sheetViews>
    <sheetView workbookViewId="0">
      <pane xSplit="1" ySplit="1" topLeftCell="B2" activePane="bottomRight" state="frozen"/>
      <selection pane="topRight" activeCell="B1" sqref="B1"/>
      <selection pane="bottomLeft" activeCell="A2" sqref="A2"/>
      <selection pane="bottomRight" activeCell="G13" sqref="G13"/>
    </sheetView>
  </sheetViews>
  <sheetFormatPr defaultRowHeight="15" x14ac:dyDescent="0.25"/>
  <cols>
    <col min="1" max="1" width="29.140625" bestFit="1" customWidth="1"/>
    <col min="9" max="9" width="30" bestFit="1" customWidth="1"/>
  </cols>
  <sheetData>
    <row r="1" spans="1:9" s="1" customFormat="1" x14ac:dyDescent="0.25">
      <c r="A1" s="10" t="s">
        <v>90</v>
      </c>
      <c r="B1" s="12" t="s">
        <v>93</v>
      </c>
      <c r="C1" s="13" t="s">
        <v>94</v>
      </c>
      <c r="D1" s="12" t="s">
        <v>95</v>
      </c>
      <c r="E1" s="13" t="s">
        <v>96</v>
      </c>
      <c r="F1" s="12" t="s">
        <v>97</v>
      </c>
      <c r="G1" s="13" t="s">
        <v>98</v>
      </c>
      <c r="H1" s="1" t="s">
        <v>99</v>
      </c>
      <c r="I1" s="1" t="s">
        <v>100</v>
      </c>
    </row>
    <row r="2" spans="1:9" x14ac:dyDescent="0.25">
      <c r="A2" t="s">
        <v>91</v>
      </c>
      <c r="B2">
        <v>12.5</v>
      </c>
      <c r="C2" s="11">
        <v>6.25</v>
      </c>
      <c r="D2">
        <v>12.5</v>
      </c>
      <c r="E2" s="11">
        <v>12.5</v>
      </c>
      <c r="F2">
        <v>6.25</v>
      </c>
      <c r="G2" s="11">
        <v>3</v>
      </c>
      <c r="H2">
        <f t="shared" ref="H2:H13" si="0">SUM(B2:G2)</f>
        <v>53</v>
      </c>
    </row>
    <row r="3" spans="1:9" x14ac:dyDescent="0.25">
      <c r="A3" t="s">
        <v>21</v>
      </c>
      <c r="B3">
        <v>12.5</v>
      </c>
      <c r="C3" s="11">
        <v>12.5</v>
      </c>
      <c r="D3">
        <v>12.5</v>
      </c>
      <c r="E3" s="11">
        <v>12.5</v>
      </c>
      <c r="F3">
        <v>12.5</v>
      </c>
      <c r="G3" s="11">
        <v>12.5</v>
      </c>
      <c r="H3">
        <f t="shared" si="0"/>
        <v>75</v>
      </c>
    </row>
    <row r="4" spans="1:9" x14ac:dyDescent="0.25">
      <c r="A4" t="s">
        <v>92</v>
      </c>
      <c r="B4">
        <v>12.5</v>
      </c>
      <c r="C4" s="11">
        <v>12.5</v>
      </c>
      <c r="D4">
        <v>12.5</v>
      </c>
      <c r="E4" s="11">
        <v>12.5</v>
      </c>
      <c r="F4">
        <v>12.5</v>
      </c>
      <c r="G4" s="11">
        <v>12.5</v>
      </c>
      <c r="H4">
        <f t="shared" si="0"/>
        <v>75</v>
      </c>
    </row>
    <row r="5" spans="1:9" x14ac:dyDescent="0.25">
      <c r="A5" t="s">
        <v>23</v>
      </c>
      <c r="B5">
        <v>12.5</v>
      </c>
      <c r="C5" s="11">
        <v>12.5</v>
      </c>
      <c r="D5">
        <v>12.5</v>
      </c>
      <c r="E5" s="11">
        <v>12.5</v>
      </c>
      <c r="F5">
        <v>12.5</v>
      </c>
      <c r="G5" s="11">
        <v>12.5</v>
      </c>
      <c r="H5">
        <f t="shared" si="0"/>
        <v>75</v>
      </c>
    </row>
    <row r="6" spans="1:9" x14ac:dyDescent="0.25">
      <c r="A6" t="s">
        <v>24</v>
      </c>
      <c r="B6">
        <v>12.5</v>
      </c>
      <c r="C6" s="11">
        <v>12.5</v>
      </c>
      <c r="D6">
        <v>12.5</v>
      </c>
      <c r="E6" s="11">
        <v>6.25</v>
      </c>
      <c r="F6">
        <v>12.5</v>
      </c>
      <c r="G6" s="11">
        <v>12.5</v>
      </c>
      <c r="H6">
        <f t="shared" si="0"/>
        <v>68.75</v>
      </c>
    </row>
    <row r="7" spans="1:9" x14ac:dyDescent="0.25">
      <c r="A7" t="s">
        <v>25</v>
      </c>
      <c r="B7">
        <v>12.5</v>
      </c>
      <c r="C7" s="11">
        <v>12.5</v>
      </c>
      <c r="D7">
        <v>12.5</v>
      </c>
      <c r="E7" s="11">
        <v>12.5</v>
      </c>
      <c r="F7">
        <v>12.5</v>
      </c>
      <c r="G7" s="11">
        <v>12.5</v>
      </c>
      <c r="H7">
        <f t="shared" si="0"/>
        <v>75</v>
      </c>
    </row>
    <row r="8" spans="1:9" x14ac:dyDescent="0.25">
      <c r="A8" t="s">
        <v>26</v>
      </c>
      <c r="B8">
        <v>12.5</v>
      </c>
      <c r="C8" s="11">
        <v>12.5</v>
      </c>
      <c r="D8">
        <v>12.5</v>
      </c>
      <c r="E8" s="11">
        <v>12.5</v>
      </c>
      <c r="F8">
        <v>12.5</v>
      </c>
      <c r="G8" s="11">
        <v>12.5</v>
      </c>
      <c r="H8">
        <f t="shared" si="0"/>
        <v>75</v>
      </c>
    </row>
    <row r="9" spans="1:9" x14ac:dyDescent="0.25">
      <c r="A9" t="s">
        <v>27</v>
      </c>
      <c r="B9">
        <v>12.5</v>
      </c>
      <c r="C9" s="11">
        <v>12.5</v>
      </c>
      <c r="D9">
        <v>12.5</v>
      </c>
      <c r="E9" s="11">
        <v>12.5</v>
      </c>
      <c r="F9">
        <v>12.5</v>
      </c>
      <c r="G9" s="11">
        <v>12.5</v>
      </c>
      <c r="H9">
        <f t="shared" si="0"/>
        <v>75</v>
      </c>
    </row>
    <row r="10" spans="1:9" x14ac:dyDescent="0.25">
      <c r="A10" t="s">
        <v>28</v>
      </c>
      <c r="B10">
        <v>12.5</v>
      </c>
      <c r="C10" s="11">
        <v>12.5</v>
      </c>
      <c r="D10">
        <v>12.5</v>
      </c>
      <c r="E10" s="11">
        <v>12.5</v>
      </c>
      <c r="F10">
        <v>12.5</v>
      </c>
      <c r="G10" s="11">
        <v>12.5</v>
      </c>
      <c r="H10">
        <f t="shared" si="0"/>
        <v>75</v>
      </c>
    </row>
    <row r="11" spans="1:9" x14ac:dyDescent="0.25">
      <c r="A11" t="s">
        <v>29</v>
      </c>
      <c r="B11">
        <f>12.5*0.7</f>
        <v>8.75</v>
      </c>
      <c r="C11" s="11">
        <f t="shared" ref="C11:G11" si="1">12.5*0.7</f>
        <v>8.75</v>
      </c>
      <c r="D11">
        <f t="shared" si="1"/>
        <v>8.75</v>
      </c>
      <c r="E11" s="11">
        <f t="shared" si="1"/>
        <v>8.75</v>
      </c>
      <c r="F11">
        <f t="shared" si="1"/>
        <v>8.75</v>
      </c>
      <c r="G11" s="11">
        <f t="shared" si="1"/>
        <v>8.75</v>
      </c>
      <c r="H11">
        <f t="shared" si="0"/>
        <v>52.5</v>
      </c>
      <c r="I11" t="s">
        <v>101</v>
      </c>
    </row>
    <row r="12" spans="1:9" x14ac:dyDescent="0.25">
      <c r="A12" t="s">
        <v>30</v>
      </c>
      <c r="B12">
        <v>12.5</v>
      </c>
      <c r="C12" s="11">
        <v>12.5</v>
      </c>
      <c r="D12">
        <v>12.5</v>
      </c>
      <c r="E12" s="11">
        <v>12.5</v>
      </c>
      <c r="F12">
        <v>12.5</v>
      </c>
      <c r="G12" s="11">
        <v>12.5</v>
      </c>
      <c r="H12">
        <f t="shared" si="0"/>
        <v>75</v>
      </c>
    </row>
    <row r="13" spans="1:9" x14ac:dyDescent="0.25">
      <c r="A13" t="s">
        <v>31</v>
      </c>
      <c r="B13">
        <v>12.5</v>
      </c>
      <c r="C13" s="11">
        <v>12.5</v>
      </c>
      <c r="D13">
        <v>12.5</v>
      </c>
      <c r="E13" s="11">
        <v>12.5</v>
      </c>
      <c r="F13">
        <v>12.5</v>
      </c>
      <c r="G13" s="11">
        <v>12.5</v>
      </c>
      <c r="H13">
        <f t="shared" si="0"/>
        <v>75</v>
      </c>
    </row>
    <row r="14" spans="1:9" x14ac:dyDescent="0.25">
      <c r="C14" s="11"/>
      <c r="E14" s="11"/>
      <c r="G14"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0D21-57A8-4ED7-9E72-2B53315644E0}">
  <dimension ref="A1:G121"/>
  <sheetViews>
    <sheetView zoomScale="90" zoomScaleNormal="90" workbookViewId="0">
      <pane xSplit="3" ySplit="10" topLeftCell="D13" activePane="bottomRight" state="frozen"/>
      <selection activeCell="B1" sqref="B1"/>
      <selection pane="topRight" activeCell="D1" sqref="D1"/>
      <selection pane="bottomLeft" activeCell="B11" sqref="B11"/>
      <selection pane="bottomRight" activeCell="F17" sqref="F17"/>
    </sheetView>
  </sheetViews>
  <sheetFormatPr defaultRowHeight="15" x14ac:dyDescent="0.25"/>
  <cols>
    <col min="1" max="1" width="13.7109375" style="7" customWidth="1"/>
    <col min="2" max="2" width="10.5703125" style="7" bestFit="1" customWidth="1"/>
    <col min="3" max="3" width="8" style="7" customWidth="1"/>
    <col min="4" max="4" width="9.42578125" style="7" customWidth="1"/>
    <col min="5" max="5" width="7.5703125" customWidth="1"/>
    <col min="6" max="6" width="50.7109375" style="3" customWidth="1"/>
    <col min="7" max="7" width="106.42578125" style="3" customWidth="1"/>
  </cols>
  <sheetData>
    <row r="1" spans="1:7" s="1" customFormat="1" x14ac:dyDescent="0.25">
      <c r="A1" s="5" t="s">
        <v>0</v>
      </c>
      <c r="B1" s="6" t="s">
        <v>2</v>
      </c>
      <c r="C1" s="6" t="s">
        <v>3</v>
      </c>
      <c r="D1" s="5" t="s">
        <v>9</v>
      </c>
      <c r="E1" s="1" t="s">
        <v>8</v>
      </c>
      <c r="F1" s="2" t="s">
        <v>6</v>
      </c>
      <c r="G1" s="4" t="s">
        <v>5</v>
      </c>
    </row>
    <row r="2" spans="1:7" x14ac:dyDescent="0.25">
      <c r="A2" s="7" t="s">
        <v>1</v>
      </c>
      <c r="B2" s="7" t="str">
        <f>TRIM(LEFT(SUBSTITUTE(A2," ",REPT(" ",255)),255))</f>
        <v>Krishna</v>
      </c>
      <c r="C2" s="7" t="s">
        <v>102</v>
      </c>
      <c r="G2" s="3" t="str">
        <f>_xlfn.CONCAT(B2,C2)</f>
        <v>Krishna, below are scores and comments for Homework 2.</v>
      </c>
    </row>
    <row r="3" spans="1:7" ht="30" x14ac:dyDescent="0.25">
      <c r="B3" s="7" t="str">
        <f>B2</f>
        <v>Krishna</v>
      </c>
      <c r="C3" s="7" t="s">
        <v>10</v>
      </c>
      <c r="D3" s="7">
        <v>8</v>
      </c>
      <c r="E3" t="s">
        <v>7</v>
      </c>
      <c r="F3" s="3" t="s">
        <v>104</v>
      </c>
      <c r="G3" s="3" t="str">
        <f t="shared" ref="G3:G10" si="0">_xlfn.CONCAT(C3," ",D3," ",E3," ",F3)</f>
        <v xml:space="preserve">Q1: 8 of 8.  Elasticsearch is an intriguing example of a retrieval tool. </v>
      </c>
    </row>
    <row r="4" spans="1:7" ht="45" x14ac:dyDescent="0.25">
      <c r="B4" s="7" t="str">
        <f t="shared" ref="B4:B11" si="1">B3</f>
        <v>Krishna</v>
      </c>
      <c r="C4" s="7" t="s">
        <v>11</v>
      </c>
      <c r="D4" s="7">
        <v>6.5</v>
      </c>
      <c r="E4" t="s">
        <v>7</v>
      </c>
      <c r="F4" s="3" t="s">
        <v>140</v>
      </c>
      <c r="G4" s="3" t="str">
        <f t="shared" si="0"/>
        <v>Q2: 6.5 of 8.  A response that went deeper on the differences between programming languages and tools, and non-programming tools, is needed.</v>
      </c>
    </row>
    <row r="5" spans="1:7" ht="30" x14ac:dyDescent="0.25">
      <c r="B5" s="7" t="str">
        <f t="shared" si="1"/>
        <v>Krishna</v>
      </c>
      <c r="C5" s="7" t="s">
        <v>14</v>
      </c>
      <c r="D5" s="7">
        <v>8</v>
      </c>
      <c r="E5" t="s">
        <v>7</v>
      </c>
      <c r="F5" s="3" t="s">
        <v>118</v>
      </c>
      <c r="G5" s="3" t="str">
        <f t="shared" si="0"/>
        <v>Q3: 8 of 8.  First and second party data can be data that is not customer specific, for example advertising outlays.</v>
      </c>
    </row>
    <row r="6" spans="1:7" x14ac:dyDescent="0.25">
      <c r="B6" s="7" t="str">
        <f t="shared" si="1"/>
        <v>Krishna</v>
      </c>
      <c r="C6" s="7" t="s">
        <v>15</v>
      </c>
      <c r="D6" s="7">
        <v>8</v>
      </c>
      <c r="E6" t="s">
        <v>7</v>
      </c>
      <c r="G6" s="3" t="str">
        <f t="shared" si="0"/>
        <v xml:space="preserve">Q4: 8 of 8.  </v>
      </c>
    </row>
    <row r="7" spans="1:7" ht="105" x14ac:dyDescent="0.25">
      <c r="B7" s="7" t="str">
        <f t="shared" si="1"/>
        <v>Krishna</v>
      </c>
      <c r="C7" s="7" t="s">
        <v>16</v>
      </c>
      <c r="D7" s="7">
        <v>8</v>
      </c>
      <c r="E7" t="s">
        <v>7</v>
      </c>
      <c r="F7" s="3" t="s">
        <v>128</v>
      </c>
      <c r="G7" s="3" t="str">
        <f t="shared" si="0"/>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8" spans="1:7" x14ac:dyDescent="0.25">
      <c r="B8" s="7" t="str">
        <f t="shared" si="1"/>
        <v>Krishna</v>
      </c>
      <c r="C8" s="7" t="s">
        <v>17</v>
      </c>
      <c r="D8" s="7">
        <v>0</v>
      </c>
      <c r="E8" t="s">
        <v>103</v>
      </c>
      <c r="F8" s="3" t="s">
        <v>134</v>
      </c>
      <c r="G8" s="3" t="str">
        <f t="shared" si="0"/>
        <v>Q6: 0 of 10. An answer wasn't provided.</v>
      </c>
    </row>
    <row r="9" spans="1:7" s="15" customFormat="1" x14ac:dyDescent="0.25">
      <c r="A9" s="14"/>
      <c r="B9" s="14" t="str">
        <f t="shared" si="1"/>
        <v>Krishna</v>
      </c>
      <c r="C9" s="14" t="s">
        <v>13</v>
      </c>
      <c r="D9" s="14"/>
      <c r="E9" s="15" t="s">
        <v>7</v>
      </c>
      <c r="F9" s="8" t="s">
        <v>13</v>
      </c>
      <c r="G9" s="8" t="s">
        <v>13</v>
      </c>
    </row>
    <row r="10" spans="1:7" x14ac:dyDescent="0.25">
      <c r="B10" s="7" t="str">
        <f>B9</f>
        <v>Krishna</v>
      </c>
      <c r="C10" s="7" t="s">
        <v>20</v>
      </c>
      <c r="D10" s="7">
        <f>SUM(D3:D9)</f>
        <v>38.5</v>
      </c>
      <c r="E10" t="s">
        <v>19</v>
      </c>
      <c r="G10" s="3" t="str">
        <f t="shared" si="0"/>
        <v xml:space="preserve">Total: 38.5 of 50. </v>
      </c>
    </row>
    <row r="11" spans="1:7" ht="120" x14ac:dyDescent="0.25">
      <c r="B11" s="7" t="str">
        <f t="shared" si="1"/>
        <v>Krishna</v>
      </c>
      <c r="C11" s="7" t="s">
        <v>89</v>
      </c>
      <c r="G11" s="3" t="str">
        <f>_xlfn.CONCAT(G2," ",G3," ",G4," ",G5," ",G6," ",G7," ",G8," ",G9," ",G10)</f>
        <v xml:space="preserve">Krishna, below are scores and comments for Homework 2. Q1: 8 of 8.  Elasticsearch is an intriguing example of a retrieval tool.  Q2: 6.5 of 8.  A response that went deeper on the differences between programming languages and tools, and non-programming tools, is needed. Q3: 8 of 8.  First and second party data can be data that is not customer specific, for example advertising outlays.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0 of 10. An answer wasn't provided.   Total: 38.5 of 50. </v>
      </c>
    </row>
    <row r="12" spans="1:7" x14ac:dyDescent="0.25">
      <c r="A12" s="7" t="s">
        <v>21</v>
      </c>
      <c r="B12" s="7" t="str">
        <f>TRIM(LEFT(SUBSTITUTE(A12," ",REPT(" ",255)),255))</f>
        <v>Madhuri</v>
      </c>
      <c r="C12" s="7" t="s">
        <v>102</v>
      </c>
      <c r="G12" s="3" t="str">
        <f>_xlfn.CONCAT(B12,C12)</f>
        <v>Madhuri, below are scores and comments for Homework 2.</v>
      </c>
    </row>
    <row r="13" spans="1:7" ht="45" x14ac:dyDescent="0.25">
      <c r="B13" s="7" t="str">
        <f>B12</f>
        <v>Madhuri</v>
      </c>
      <c r="C13" s="7" t="s">
        <v>10</v>
      </c>
      <c r="D13" s="7">
        <v>8</v>
      </c>
      <c r="E13" t="s">
        <v>7</v>
      </c>
      <c r="F13" s="3" t="s">
        <v>135</v>
      </c>
      <c r="G13" s="3" t="str">
        <f t="shared" ref="G13:G20" si="2">_xlfn.CONCAT(C13," ",D13," ",E13," ",F13)</f>
        <v xml:space="preserve">Q1: 8 of 8.  I am surprised you referenced Databricks; while it's highly efficient and scalable, it is not inexpensive to spin-up a cluster. </v>
      </c>
    </row>
    <row r="14" spans="1:7" x14ac:dyDescent="0.25">
      <c r="B14" s="7" t="str">
        <f t="shared" ref="B14:B21" si="3">B13</f>
        <v>Madhuri</v>
      </c>
      <c r="C14" s="7" t="s">
        <v>11</v>
      </c>
      <c r="D14" s="7">
        <v>8</v>
      </c>
      <c r="E14" t="s">
        <v>7</v>
      </c>
      <c r="G14" s="3" t="str">
        <f t="shared" si="2"/>
        <v xml:space="preserve">Q2: 8 of 8.  </v>
      </c>
    </row>
    <row r="15" spans="1:7" ht="60" x14ac:dyDescent="0.25">
      <c r="B15" s="7" t="str">
        <f t="shared" si="3"/>
        <v>Madhuri</v>
      </c>
      <c r="C15" s="7" t="s">
        <v>14</v>
      </c>
      <c r="D15" s="7">
        <v>7</v>
      </c>
      <c r="E15" t="s">
        <v>7</v>
      </c>
      <c r="F15" s="3" t="s">
        <v>119</v>
      </c>
      <c r="G15" s="3" t="str">
        <f t="shared" si="2"/>
        <v>Q3: 7 of 8.  First and second party data can be data that is not customer specific, for example advertising outlays.  Second party data are another firm’s first party data, shared directly from the source.</v>
      </c>
    </row>
    <row r="16" spans="1:7" x14ac:dyDescent="0.25">
      <c r="B16" s="7" t="str">
        <f t="shared" si="3"/>
        <v>Madhuri</v>
      </c>
      <c r="C16" s="7" t="s">
        <v>15</v>
      </c>
      <c r="D16" s="7">
        <v>8</v>
      </c>
      <c r="E16" t="s">
        <v>7</v>
      </c>
      <c r="G16" s="3" t="str">
        <f t="shared" si="2"/>
        <v xml:space="preserve">Q4: 8 of 8.  </v>
      </c>
    </row>
    <row r="17" spans="1:7" ht="135" x14ac:dyDescent="0.25">
      <c r="B17" s="7" t="str">
        <f t="shared" si="3"/>
        <v>Madhuri</v>
      </c>
      <c r="C17" s="7" t="s">
        <v>16</v>
      </c>
      <c r="D17" s="7">
        <v>6.5</v>
      </c>
      <c r="E17" t="s">
        <v>7</v>
      </c>
      <c r="F17" s="3" t="s">
        <v>129</v>
      </c>
      <c r="G17" s="3" t="str">
        <f t="shared" si="2"/>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18" spans="1:7" ht="60" x14ac:dyDescent="0.25">
      <c r="B18" s="7" t="str">
        <f t="shared" si="3"/>
        <v>Madhuri</v>
      </c>
      <c r="C18" s="7" t="s">
        <v>17</v>
      </c>
      <c r="D18" s="7">
        <v>7</v>
      </c>
      <c r="E18" t="s">
        <v>103</v>
      </c>
      <c r="F18" s="3" t="s">
        <v>133</v>
      </c>
      <c r="G18" s="3" t="str">
        <f t="shared" si="2"/>
        <v>Q6: 7 of 10. Please provide responses using paragraphs (i.e., not a cut and paste of bullet points.)   You were remiss with respect to providing your personal observations and reflections.</v>
      </c>
    </row>
    <row r="19" spans="1:7" s="15" customFormat="1" x14ac:dyDescent="0.25">
      <c r="A19" s="7"/>
      <c r="B19" s="14" t="str">
        <f t="shared" si="3"/>
        <v>Madhuri</v>
      </c>
      <c r="C19" s="14"/>
      <c r="D19" s="14"/>
      <c r="E19" t="s">
        <v>7</v>
      </c>
      <c r="F19" s="8"/>
      <c r="G19" s="8"/>
    </row>
    <row r="20" spans="1:7" x14ac:dyDescent="0.25">
      <c r="B20" s="7" t="str">
        <f t="shared" si="3"/>
        <v>Madhuri</v>
      </c>
      <c r="C20" s="7" t="s">
        <v>20</v>
      </c>
      <c r="D20" s="7">
        <f>SUM(D13:D19)</f>
        <v>44.5</v>
      </c>
      <c r="E20" t="s">
        <v>19</v>
      </c>
      <c r="G20" s="3" t="str">
        <f t="shared" si="2"/>
        <v xml:space="preserve">Total: 44.5 of 50. </v>
      </c>
    </row>
    <row r="21" spans="1:7" ht="150" x14ac:dyDescent="0.25">
      <c r="B21" s="7" t="str">
        <f t="shared" si="3"/>
        <v>Madhuri</v>
      </c>
      <c r="C21" s="7" t="s">
        <v>89</v>
      </c>
      <c r="G21" s="3" t="str">
        <f>_xlfn.CONCAT(G12," ",G13," ",G14," ",G15," ",G16," ",G17," ",G18," ",G19," ",G20)</f>
        <v xml:space="preserve">Madhuri, below are scores and comments for Homework 2. Q1: 8 of 8.  I am surprised you referenced Databricks; while it's highly efficient and scalable, it is not inexpensive to spin-up a cluster.  Q2: 8 of 8.   Q3: 7 of 8.  First and second party data can be data that is not customer specific, for example advertising outlays.  Second party data are another firm’s first party data, shared directly from the source.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7 of 10. Please provide responses using paragraphs (i.e., not a cut and paste of bullet points.)   You were remiss with respect to providing your personal observations and reflections.  Total: 44.5 of 50. </v>
      </c>
    </row>
    <row r="22" spans="1:7" x14ac:dyDescent="0.25">
      <c r="A22" s="7" t="s">
        <v>22</v>
      </c>
      <c r="B22" s="7" t="str">
        <f>TRIM(LEFT(SUBSTITUTE(A22," ",REPT(" ",255)),255))</f>
        <v>Nikhil</v>
      </c>
      <c r="C22" s="7" t="s">
        <v>102</v>
      </c>
      <c r="G22" s="3" t="str">
        <f>_xlfn.CONCAT(B22,C22)</f>
        <v>Nikhil, below are scores and comments for Homework 2.</v>
      </c>
    </row>
    <row r="23" spans="1:7" x14ac:dyDescent="0.25">
      <c r="B23" s="7" t="str">
        <f>B22</f>
        <v>Nikhil</v>
      </c>
      <c r="C23" s="7" t="s">
        <v>10</v>
      </c>
      <c r="D23" s="7">
        <v>8</v>
      </c>
      <c r="E23" t="s">
        <v>7</v>
      </c>
      <c r="F23" s="3" t="s">
        <v>13</v>
      </c>
      <c r="G23" s="3" t="str">
        <f t="shared" ref="G23:G30" si="4">_xlfn.CONCAT(C23," ",D23," ",E23," ",F23)</f>
        <v xml:space="preserve">Q1: 8 of 8.   </v>
      </c>
    </row>
    <row r="24" spans="1:7" x14ac:dyDescent="0.25">
      <c r="B24" s="7" t="str">
        <f t="shared" ref="B24:B31" si="5">B23</f>
        <v>Nikhil</v>
      </c>
      <c r="C24" s="7" t="s">
        <v>11</v>
      </c>
      <c r="D24" s="7">
        <v>8</v>
      </c>
      <c r="E24" t="s">
        <v>7</v>
      </c>
      <c r="G24" s="3" t="str">
        <f t="shared" si="4"/>
        <v xml:space="preserve">Q2: 8 of 8.  </v>
      </c>
    </row>
    <row r="25" spans="1:7" x14ac:dyDescent="0.25">
      <c r="B25" s="7" t="str">
        <f t="shared" si="5"/>
        <v>Nikhil</v>
      </c>
      <c r="C25" s="7" t="s">
        <v>14</v>
      </c>
      <c r="D25" s="7">
        <v>8</v>
      </c>
      <c r="E25" t="s">
        <v>7</v>
      </c>
      <c r="F25" s="3" t="s">
        <v>120</v>
      </c>
      <c r="G25" s="3" t="str">
        <f t="shared" si="4"/>
        <v>Q3: 8 of 8.  An insightful response!</v>
      </c>
    </row>
    <row r="26" spans="1:7" ht="75" x14ac:dyDescent="0.25">
      <c r="B26" s="7" t="str">
        <f t="shared" si="5"/>
        <v>Nikhil</v>
      </c>
      <c r="C26" s="7" t="s">
        <v>15</v>
      </c>
      <c r="D26" s="7">
        <v>7</v>
      </c>
      <c r="E26" t="s">
        <v>7</v>
      </c>
      <c r="F26" s="3" t="s">
        <v>127</v>
      </c>
      <c r="G26" s="3" t="str">
        <f t="shared" si="4"/>
        <v>Q4: 7 of 8.  With regards to comprehensive marketing measurement and optimization solutions, their ability to perform predictive analytics and recommend changes to a marketing plan in order to optimize return on marketing investment should be mentioned.</v>
      </c>
    </row>
    <row r="27" spans="1:7" ht="105" x14ac:dyDescent="0.25">
      <c r="B27" s="7" t="str">
        <f t="shared" si="5"/>
        <v>Nikhil</v>
      </c>
      <c r="C27" s="7" t="s">
        <v>16</v>
      </c>
      <c r="D27" s="7">
        <v>8</v>
      </c>
      <c r="E27" t="s">
        <v>7</v>
      </c>
      <c r="F27" s="3" t="s">
        <v>128</v>
      </c>
      <c r="G27" s="3" t="str">
        <f t="shared" si="4"/>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28" spans="1:7" x14ac:dyDescent="0.25">
      <c r="B28" s="7" t="str">
        <f t="shared" si="5"/>
        <v>Nikhil</v>
      </c>
      <c r="C28" s="7" t="s">
        <v>17</v>
      </c>
      <c r="D28" s="7">
        <v>10</v>
      </c>
      <c r="E28" t="s">
        <v>103</v>
      </c>
      <c r="G28" s="3" t="str">
        <f t="shared" si="4"/>
        <v xml:space="preserve">Q6: 10 of 10. </v>
      </c>
    </row>
    <row r="29" spans="1:7" s="15" customFormat="1" x14ac:dyDescent="0.25">
      <c r="A29" s="7"/>
      <c r="B29" s="14" t="str">
        <f t="shared" si="5"/>
        <v>Nikhil</v>
      </c>
      <c r="C29" s="14"/>
      <c r="D29" s="14"/>
      <c r="E29" t="s">
        <v>7</v>
      </c>
      <c r="F29" s="8"/>
      <c r="G29" s="8"/>
    </row>
    <row r="30" spans="1:7" x14ac:dyDescent="0.25">
      <c r="B30" s="7" t="str">
        <f t="shared" si="5"/>
        <v>Nikhil</v>
      </c>
      <c r="C30" s="7" t="s">
        <v>20</v>
      </c>
      <c r="D30" s="7">
        <f>SUM(D23:D29)</f>
        <v>49</v>
      </c>
      <c r="E30" t="s">
        <v>19</v>
      </c>
      <c r="G30" s="3" t="str">
        <f t="shared" si="4"/>
        <v xml:space="preserve">Total: 49 of 50. </v>
      </c>
    </row>
    <row r="31" spans="1:7" ht="105" x14ac:dyDescent="0.25">
      <c r="B31" s="7" t="str">
        <f t="shared" si="5"/>
        <v>Nikhil</v>
      </c>
      <c r="C31" s="7" t="s">
        <v>89</v>
      </c>
      <c r="G31" s="3" t="str">
        <f>_xlfn.CONCAT(G22," ",G23," ",G24," ",G25," ",G26," ",G27," ",G28," ",G29," ",G30)</f>
        <v xml:space="preserve">Nikhil, below are scores and comments for Homework 2. Q1: 8 of 8.    Q2: 8 of 8.   Q3: 8 of 8.  An insightful response! Q4: 7 of 8.  With regards to comprehensive marketing measurement and optimization solutions, their ability to perform predictive analytics and recommend changes to a marketing plan in order to optimize return on marketing investment should be mentioned.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49 of 50. </v>
      </c>
    </row>
    <row r="32" spans="1:7" x14ac:dyDescent="0.25">
      <c r="A32" s="7" t="s">
        <v>23</v>
      </c>
      <c r="B32" s="7" t="str">
        <f>TRIM(LEFT(SUBSTITUTE(A32," ",REPT(" ",255)),255))</f>
        <v>Keerthana</v>
      </c>
      <c r="C32" s="7" t="s">
        <v>102</v>
      </c>
      <c r="G32" s="3" t="str">
        <f>_xlfn.CONCAT(B32,C32)</f>
        <v>Keerthana, below are scores and comments for Homework 2.</v>
      </c>
    </row>
    <row r="33" spans="1:7" ht="30" x14ac:dyDescent="0.25">
      <c r="B33" s="7" t="str">
        <f>B32</f>
        <v>Keerthana</v>
      </c>
      <c r="C33" s="7" t="s">
        <v>10</v>
      </c>
      <c r="D33" s="7">
        <v>8</v>
      </c>
      <c r="E33" t="s">
        <v>7</v>
      </c>
      <c r="F33" s="3" t="s">
        <v>105</v>
      </c>
      <c r="G33" s="3" t="str">
        <f t="shared" ref="G33:G40" si="6">_xlfn.CONCAT(C33," ",D33," ",E33," ",F33)</f>
        <v>Q1: 8 of 8.  While I am surprised you referenced Cassandra, the response is correct.</v>
      </c>
    </row>
    <row r="34" spans="1:7" x14ac:dyDescent="0.25">
      <c r="B34" s="7" t="str">
        <f t="shared" ref="B34:B41" si="7">B33</f>
        <v>Keerthana</v>
      </c>
      <c r="C34" s="7" t="s">
        <v>11</v>
      </c>
      <c r="D34" s="7">
        <v>8</v>
      </c>
      <c r="E34" t="s">
        <v>7</v>
      </c>
      <c r="F34" s="3" t="s">
        <v>117</v>
      </c>
      <c r="G34" s="3" t="str">
        <f t="shared" si="6"/>
        <v>Q2: 8 of 8.  An apropos answer.</v>
      </c>
    </row>
    <row r="35" spans="1:7" ht="30" x14ac:dyDescent="0.25">
      <c r="B35" s="7" t="str">
        <f t="shared" si="7"/>
        <v>Keerthana</v>
      </c>
      <c r="C35" s="7" t="s">
        <v>14</v>
      </c>
      <c r="D35" s="7">
        <v>8</v>
      </c>
      <c r="E35" t="s">
        <v>7</v>
      </c>
      <c r="F35" s="3" t="s">
        <v>118</v>
      </c>
      <c r="G35" s="3" t="str">
        <f t="shared" si="6"/>
        <v>Q3: 8 of 8.  First and second party data can be data that is not customer specific, for example advertising outlays.</v>
      </c>
    </row>
    <row r="36" spans="1:7" x14ac:dyDescent="0.25">
      <c r="B36" s="7" t="str">
        <f t="shared" si="7"/>
        <v>Keerthana</v>
      </c>
      <c r="C36" s="7" t="s">
        <v>15</v>
      </c>
      <c r="D36" s="7">
        <v>8</v>
      </c>
      <c r="E36" t="s">
        <v>7</v>
      </c>
      <c r="G36" s="3" t="str">
        <f t="shared" si="6"/>
        <v xml:space="preserve">Q4: 8 of 8.  </v>
      </c>
    </row>
    <row r="37" spans="1:7" ht="105" x14ac:dyDescent="0.25">
      <c r="B37" s="7" t="str">
        <f t="shared" si="7"/>
        <v>Keerthana</v>
      </c>
      <c r="C37" s="7" t="s">
        <v>16</v>
      </c>
      <c r="D37" s="7">
        <v>8</v>
      </c>
      <c r="E37" t="s">
        <v>7</v>
      </c>
      <c r="F37" s="3" t="s">
        <v>128</v>
      </c>
      <c r="G37" s="3" t="str">
        <f t="shared" si="6"/>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38" spans="1:7" x14ac:dyDescent="0.25">
      <c r="B38" s="7" t="str">
        <f t="shared" si="7"/>
        <v>Keerthana</v>
      </c>
      <c r="C38" s="7" t="s">
        <v>17</v>
      </c>
      <c r="D38" s="7">
        <v>10</v>
      </c>
      <c r="E38" t="s">
        <v>103</v>
      </c>
      <c r="G38" s="3" t="str">
        <f t="shared" si="6"/>
        <v xml:space="preserve">Q6: 10 of 10. </v>
      </c>
    </row>
    <row r="39" spans="1:7" s="15" customFormat="1" x14ac:dyDescent="0.25">
      <c r="A39" s="7"/>
      <c r="B39" s="14" t="str">
        <f t="shared" si="7"/>
        <v>Keerthana</v>
      </c>
      <c r="C39" s="14"/>
      <c r="D39" s="14"/>
      <c r="E39" t="s">
        <v>7</v>
      </c>
      <c r="F39" s="8"/>
      <c r="G39" s="8"/>
    </row>
    <row r="40" spans="1:7" x14ac:dyDescent="0.25">
      <c r="B40" s="7" t="str">
        <f t="shared" si="7"/>
        <v>Keerthana</v>
      </c>
      <c r="C40" s="7" t="s">
        <v>20</v>
      </c>
      <c r="D40" s="7">
        <f>SUM(D33:D39)</f>
        <v>50</v>
      </c>
      <c r="E40" t="s">
        <v>19</v>
      </c>
      <c r="G40" s="3" t="str">
        <f t="shared" si="6"/>
        <v xml:space="preserve">Total: 50 of 50. </v>
      </c>
    </row>
    <row r="41" spans="1:7" ht="90" x14ac:dyDescent="0.25">
      <c r="B41" s="7" t="str">
        <f t="shared" si="7"/>
        <v>Keerthana</v>
      </c>
      <c r="C41" s="7" t="s">
        <v>89</v>
      </c>
      <c r="G41" s="3" t="str">
        <f>_xlfn.CONCAT(G32," ",G33," ",G34," ",G35," ",G36," ",G37," ",G38," ",G39," ",G40)</f>
        <v xml:space="preserve">Keerthana, below are scores and comments for Homework 2. Q1: 8 of 8.  While I am surprised you referenced Cassandra, the response is correct. Q2: 8 of 8.  An apropos answer. Q3: 8 of 8.  First and second party data can be data that is not customer specific, for example advertising outlays.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50 of 50. </v>
      </c>
    </row>
    <row r="42" spans="1:7" x14ac:dyDescent="0.25">
      <c r="A42" s="7" t="s">
        <v>24</v>
      </c>
      <c r="B42" s="7" t="str">
        <f>TRIM(LEFT(SUBSTITUTE(A42," ",REPT(" ",255)),255))</f>
        <v>Chaturvedy</v>
      </c>
      <c r="C42" s="7" t="s">
        <v>102</v>
      </c>
      <c r="G42" s="3" t="str">
        <f>_xlfn.CONCAT(B42,C42)</f>
        <v>Chaturvedy, below are scores and comments for Homework 2.</v>
      </c>
    </row>
    <row r="43" spans="1:7" x14ac:dyDescent="0.25">
      <c r="B43" s="7" t="str">
        <f>B42</f>
        <v>Chaturvedy</v>
      </c>
      <c r="C43" s="7" t="s">
        <v>10</v>
      </c>
      <c r="D43" s="7">
        <v>8</v>
      </c>
      <c r="E43" t="s">
        <v>7</v>
      </c>
      <c r="F43" s="3" t="s">
        <v>13</v>
      </c>
      <c r="G43" s="3" t="str">
        <f t="shared" ref="G43:G50" si="8">_xlfn.CONCAT(C43," ",D43," ",E43," ",F43)</f>
        <v xml:space="preserve">Q1: 8 of 8.   </v>
      </c>
    </row>
    <row r="44" spans="1:7" x14ac:dyDescent="0.25">
      <c r="B44" s="7" t="str">
        <f t="shared" ref="B44:B51" si="9">B43</f>
        <v>Chaturvedy</v>
      </c>
      <c r="C44" s="7" t="s">
        <v>11</v>
      </c>
      <c r="D44" s="7">
        <v>8</v>
      </c>
      <c r="E44" t="s">
        <v>7</v>
      </c>
      <c r="F44" s="3" t="s">
        <v>116</v>
      </c>
      <c r="G44" s="3" t="str">
        <f t="shared" si="8"/>
        <v>Q2: 8 of 8.  A sublime response!</v>
      </c>
    </row>
    <row r="45" spans="1:7" x14ac:dyDescent="0.25">
      <c r="B45" s="7" t="str">
        <f t="shared" si="9"/>
        <v>Chaturvedy</v>
      </c>
      <c r="C45" s="7" t="s">
        <v>14</v>
      </c>
      <c r="D45" s="7">
        <v>8</v>
      </c>
      <c r="E45" t="s">
        <v>7</v>
      </c>
      <c r="G45" s="3" t="str">
        <f t="shared" si="8"/>
        <v xml:space="preserve">Q3: 8 of 8.  </v>
      </c>
    </row>
    <row r="46" spans="1:7" ht="30" x14ac:dyDescent="0.25">
      <c r="B46" s="7" t="str">
        <f t="shared" si="9"/>
        <v>Chaturvedy</v>
      </c>
      <c r="C46" s="7" t="s">
        <v>15</v>
      </c>
      <c r="D46" s="7">
        <v>8</v>
      </c>
      <c r="E46" t="s">
        <v>7</v>
      </c>
      <c r="F46" s="3" t="s">
        <v>126</v>
      </c>
      <c r="G46" s="3" t="str">
        <f t="shared" si="8"/>
        <v xml:space="preserve">Q4: 8 of 8.  You wrote, "social media activity festival."  I don't recall ever reading "festival" used in such a manner. </v>
      </c>
    </row>
    <row r="47" spans="1:7" ht="105" x14ac:dyDescent="0.25">
      <c r="B47" s="7" t="str">
        <f t="shared" si="9"/>
        <v>Chaturvedy</v>
      </c>
      <c r="C47" s="7" t="s">
        <v>16</v>
      </c>
      <c r="D47" s="7">
        <v>8</v>
      </c>
      <c r="E47" t="s">
        <v>7</v>
      </c>
      <c r="F47" s="3" t="s">
        <v>128</v>
      </c>
      <c r="G47" s="3" t="str">
        <f t="shared" si="8"/>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48" spans="1:7" x14ac:dyDescent="0.25">
      <c r="B48" s="7" t="str">
        <f t="shared" si="9"/>
        <v>Chaturvedy</v>
      </c>
      <c r="C48" s="7" t="s">
        <v>17</v>
      </c>
      <c r="D48" s="7">
        <v>10</v>
      </c>
      <c r="E48" t="s">
        <v>103</v>
      </c>
      <c r="G48" s="3" t="str">
        <f t="shared" si="8"/>
        <v xml:space="preserve">Q6: 10 of 10. </v>
      </c>
    </row>
    <row r="49" spans="1:7" s="15" customFormat="1" x14ac:dyDescent="0.25">
      <c r="A49" s="7"/>
      <c r="B49" s="14" t="str">
        <f t="shared" si="9"/>
        <v>Chaturvedy</v>
      </c>
      <c r="C49" s="14"/>
      <c r="D49" s="14"/>
      <c r="E49" t="s">
        <v>7</v>
      </c>
      <c r="F49" s="8"/>
      <c r="G49" s="8"/>
    </row>
    <row r="50" spans="1:7" x14ac:dyDescent="0.25">
      <c r="B50" s="7" t="str">
        <f t="shared" si="9"/>
        <v>Chaturvedy</v>
      </c>
      <c r="C50" s="7" t="s">
        <v>20</v>
      </c>
      <c r="D50" s="7">
        <f>SUM(D43:D49)</f>
        <v>50</v>
      </c>
      <c r="E50" t="s">
        <v>19</v>
      </c>
      <c r="G50" s="3" t="str">
        <f t="shared" si="8"/>
        <v xml:space="preserve">Total: 50 of 50. </v>
      </c>
    </row>
    <row r="51" spans="1:7" ht="75" x14ac:dyDescent="0.25">
      <c r="B51" s="7" t="str">
        <f t="shared" si="9"/>
        <v>Chaturvedy</v>
      </c>
      <c r="C51" s="7" t="s">
        <v>89</v>
      </c>
      <c r="G51" s="3" t="str">
        <f>_xlfn.CONCAT(G42," ",G43," ",G44," ",G45," ",G46," ",G47," ",G48," ",G49," ",G50)</f>
        <v xml:space="preserve">Chaturvedy, below are scores and comments for Homework 2. Q1: 8 of 8.    Q2: 8 of 8.  A sublime response! Q3: 8 of 8.   Q4: 8 of 8.  You wrote, "social media activity festival."  I don't recall ever reading "festival" used in such a manner.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50 of 50. </v>
      </c>
    </row>
    <row r="52" spans="1:7" x14ac:dyDescent="0.25">
      <c r="A52" s="7" t="s">
        <v>25</v>
      </c>
      <c r="B52" s="7" t="str">
        <f>TRIM(LEFT(SUBSTITUTE(A52," ",REPT(" ",255)),255))</f>
        <v>Shirisha</v>
      </c>
      <c r="C52" s="7" t="s">
        <v>102</v>
      </c>
      <c r="G52" s="3" t="str">
        <f>_xlfn.CONCAT(B52,C52)</f>
        <v>Shirisha, below are scores and comments for Homework 2.</v>
      </c>
    </row>
    <row r="53" spans="1:7" ht="30" x14ac:dyDescent="0.25">
      <c r="B53" s="7" t="str">
        <f>B52</f>
        <v>Shirisha</v>
      </c>
      <c r="C53" s="7" t="s">
        <v>10</v>
      </c>
      <c r="D53" s="7">
        <v>7</v>
      </c>
      <c r="E53" t="s">
        <v>7</v>
      </c>
      <c r="F53" s="3" t="s">
        <v>106</v>
      </c>
      <c r="G53" s="3" t="str">
        <f t="shared" ref="G53:G60" si="10">_xlfn.CONCAT(C53," ",D53," ",E53," ",F53)</f>
        <v>Q1: 7 of 8.  I wouldn't classify Hadoop and Flink as Storage solutions</v>
      </c>
    </row>
    <row r="54" spans="1:7" ht="60" x14ac:dyDescent="0.25">
      <c r="B54" s="7" t="str">
        <f t="shared" ref="B54:B61" si="11">B53</f>
        <v>Shirisha</v>
      </c>
      <c r="C54" s="7" t="s">
        <v>11</v>
      </c>
      <c r="D54" s="7">
        <v>6</v>
      </c>
      <c r="E54" t="s">
        <v>7</v>
      </c>
      <c r="F54" s="3" t="s">
        <v>136</v>
      </c>
      <c r="G54" s="3" t="str">
        <f t="shared" si="10"/>
        <v>Q2: 6 of 8.  Please eliminate colloquial statements, such as "tricky business".   With regards to the marketing data example, we were anticipating a response that referenced the data programming languages.</v>
      </c>
    </row>
    <row r="55" spans="1:7" ht="45" x14ac:dyDescent="0.25">
      <c r="B55" s="7" t="str">
        <f t="shared" si="11"/>
        <v>Shirisha</v>
      </c>
      <c r="C55" s="7" t="s">
        <v>14</v>
      </c>
      <c r="D55" s="7">
        <v>8</v>
      </c>
      <c r="E55" t="s">
        <v>7</v>
      </c>
      <c r="F55" s="3" t="s">
        <v>121</v>
      </c>
      <c r="G55" s="3" t="str">
        <f t="shared" si="10"/>
        <v>Q3: 8 of 8.  While your answer addressed the question posed and information requested, it could have been shortened sans losing content.</v>
      </c>
    </row>
    <row r="56" spans="1:7" x14ac:dyDescent="0.25">
      <c r="B56" s="7" t="str">
        <f t="shared" si="11"/>
        <v>Shirisha</v>
      </c>
      <c r="C56" s="7" t="s">
        <v>15</v>
      </c>
      <c r="D56" s="7">
        <v>8</v>
      </c>
      <c r="E56" t="s">
        <v>7</v>
      </c>
      <c r="G56" s="3" t="str">
        <f t="shared" si="10"/>
        <v xml:space="preserve">Q4: 8 of 8.  </v>
      </c>
    </row>
    <row r="57" spans="1:7" ht="135" x14ac:dyDescent="0.25">
      <c r="B57" s="7" t="str">
        <f t="shared" si="11"/>
        <v>Shirisha</v>
      </c>
      <c r="C57" s="7" t="s">
        <v>16</v>
      </c>
      <c r="D57" s="7">
        <v>6.5</v>
      </c>
      <c r="E57" t="s">
        <v>7</v>
      </c>
      <c r="F57" s="3" t="s">
        <v>129</v>
      </c>
      <c r="G57" s="3" t="str">
        <f t="shared" si="10"/>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58" spans="1:7" ht="60" x14ac:dyDescent="0.25">
      <c r="B58" s="7" t="str">
        <f t="shared" si="11"/>
        <v>Shirisha</v>
      </c>
      <c r="C58" s="7" t="s">
        <v>17</v>
      </c>
      <c r="D58" s="7">
        <v>7</v>
      </c>
      <c r="E58" t="s">
        <v>103</v>
      </c>
      <c r="F58" s="3" t="s">
        <v>133</v>
      </c>
      <c r="G58" s="3" t="str">
        <f t="shared" si="10"/>
        <v>Q6: 7 of 10. Please provide responses using paragraphs (i.e., not a cut and paste of bullet points.)   You were remiss with respect to providing your personal observations and reflections.</v>
      </c>
    </row>
    <row r="59" spans="1:7" s="15" customFormat="1" x14ac:dyDescent="0.25">
      <c r="A59" s="7"/>
      <c r="B59" s="14" t="str">
        <f t="shared" si="11"/>
        <v>Shirisha</v>
      </c>
      <c r="C59" s="14"/>
      <c r="D59" s="14"/>
      <c r="E59" t="s">
        <v>7</v>
      </c>
      <c r="F59" s="8"/>
      <c r="G59" s="8"/>
    </row>
    <row r="60" spans="1:7" x14ac:dyDescent="0.25">
      <c r="B60" s="7" t="str">
        <f t="shared" si="11"/>
        <v>Shirisha</v>
      </c>
      <c r="C60" s="7" t="s">
        <v>20</v>
      </c>
      <c r="D60" s="7">
        <f>SUM(D53:D59)</f>
        <v>42.5</v>
      </c>
      <c r="E60" t="s">
        <v>19</v>
      </c>
      <c r="G60" s="3" t="str">
        <f t="shared" si="10"/>
        <v xml:space="preserve">Total: 42.5 of 50. </v>
      </c>
    </row>
    <row r="61" spans="1:7" ht="150" x14ac:dyDescent="0.25">
      <c r="B61" s="7" t="str">
        <f t="shared" si="11"/>
        <v>Shirisha</v>
      </c>
      <c r="C61" s="7" t="s">
        <v>89</v>
      </c>
      <c r="G61" s="3" t="str">
        <f>_xlfn.CONCAT(G52," ",G53," ",G54," ",G55," ",G56," ",G57," ",G58," ",G59," ",G60)</f>
        <v xml:space="preserve">Shirisha, below are scores and comments for Homework 2. Q1: 7 of 8.  I wouldn't classify Hadoop and Flink as Storage solutions Q2: 6 of 8.  Please eliminate colloquial statements, such as "tricky business".   With regards to the marketing data example, we were anticipating a response that referenced the data programming languages. Q3: 8 of 8.  While your answer addressed the question posed and information requested, it could have been shortened sans losing content.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7 of 10. Please provide responses using paragraphs (i.e., not a cut and paste of bullet points.)   You were remiss with respect to providing your personal observations and reflections.  Total: 42.5 of 50. </v>
      </c>
    </row>
    <row r="62" spans="1:7" x14ac:dyDescent="0.25">
      <c r="A62" s="7" t="s">
        <v>26</v>
      </c>
      <c r="B62" s="7" t="str">
        <f>TRIM(LEFT(SUBSTITUTE(A62," ",REPT(" ",255)),255))</f>
        <v>Sriya</v>
      </c>
      <c r="C62" s="7" t="s">
        <v>102</v>
      </c>
      <c r="G62" s="3" t="str">
        <f>_xlfn.CONCAT(B62,C62)</f>
        <v>Sriya, below are scores and comments for Homework 2.</v>
      </c>
    </row>
    <row r="63" spans="1:7" ht="60" x14ac:dyDescent="0.25">
      <c r="B63" s="7" t="str">
        <f>B62</f>
        <v>Sriya</v>
      </c>
      <c r="C63" s="7" t="s">
        <v>10</v>
      </c>
      <c r="D63" s="7">
        <v>7</v>
      </c>
      <c r="E63" t="s">
        <v>7</v>
      </c>
      <c r="F63" s="3" t="s">
        <v>107</v>
      </c>
      <c r="G63" s="3" t="str">
        <f t="shared" ref="G63:G70" si="12">_xlfn.CONCAT(C63," ",D63," ",E63," ",F63)</f>
        <v>Q1: 7 of 8.  Apache Spark is an open-source distributed processing system used for big data workloads;  it calls tools that do the retrieval.  You use the word "gear";  this is a term that is typically used to describe technology.</v>
      </c>
    </row>
    <row r="64" spans="1:7" ht="30" x14ac:dyDescent="0.25">
      <c r="B64" s="7" t="str">
        <f t="shared" ref="B64:B71" si="13">B63</f>
        <v>Sriya</v>
      </c>
      <c r="C64" s="7" t="s">
        <v>11</v>
      </c>
      <c r="D64" s="7">
        <v>7.5</v>
      </c>
      <c r="E64" t="s">
        <v>7</v>
      </c>
      <c r="F64" s="3" t="s">
        <v>115</v>
      </c>
      <c r="G64" s="3" t="str">
        <f t="shared" si="12"/>
        <v>Q2: 7.5 of 8.  Be careful with your word choice.  I wouldn't refer to Excel or SPSS as "non-programming devices".</v>
      </c>
    </row>
    <row r="65" spans="1:7" ht="30" x14ac:dyDescent="0.25">
      <c r="B65" s="7" t="str">
        <f t="shared" si="13"/>
        <v>Sriya</v>
      </c>
      <c r="C65" s="7" t="s">
        <v>14</v>
      </c>
      <c r="D65" s="7">
        <v>7.5</v>
      </c>
      <c r="E65" t="s">
        <v>7</v>
      </c>
      <c r="F65" s="3" t="s">
        <v>122</v>
      </c>
      <c r="G65" s="3" t="str">
        <f t="shared" si="12"/>
        <v>Q3: 7.5 of 8.  Please be careful with your word choice; for example, "First-party statistics".</v>
      </c>
    </row>
    <row r="66" spans="1:7" ht="60" x14ac:dyDescent="0.25">
      <c r="B66" s="7" t="str">
        <f t="shared" si="13"/>
        <v>Sriya</v>
      </c>
      <c r="C66" s="7" t="s">
        <v>15</v>
      </c>
      <c r="D66" s="7">
        <v>7</v>
      </c>
      <c r="E66" t="s">
        <v>7</v>
      </c>
      <c r="F66" s="3" t="s">
        <v>137</v>
      </c>
      <c r="G66" s="3" t="str">
        <f t="shared" si="12"/>
        <v xml:space="preserve">Q4: 7 of 8.  You wrote, "…  recall a hypothetical advertising marketing campaign to sell a new line of athletic footwear."  I can't find where you have referenced this campaign. </v>
      </c>
    </row>
    <row r="67" spans="1:7" ht="105" x14ac:dyDescent="0.25">
      <c r="B67" s="7" t="str">
        <f t="shared" si="13"/>
        <v>Sriya</v>
      </c>
      <c r="C67" s="7" t="s">
        <v>16</v>
      </c>
      <c r="D67" s="7">
        <v>8</v>
      </c>
      <c r="E67" t="s">
        <v>7</v>
      </c>
      <c r="F67" s="3" t="s">
        <v>128</v>
      </c>
      <c r="G67" s="3" t="str">
        <f t="shared" si="12"/>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68" spans="1:7" ht="90" x14ac:dyDescent="0.25">
      <c r="B68" s="7" t="str">
        <f t="shared" si="13"/>
        <v>Sriya</v>
      </c>
      <c r="C68" s="7" t="s">
        <v>17</v>
      </c>
      <c r="D68" s="7">
        <v>8.5</v>
      </c>
      <c r="E68" t="s">
        <v>103</v>
      </c>
      <c r="F68" s="3" t="s">
        <v>132</v>
      </c>
      <c r="G68" s="3" t="str">
        <f t="shared" si="12"/>
        <v>Q6: 8.5 of 10. Beyond the information you provided, you should have mentioned a few of the following: programming tools, first, second and third party data, inbound marketing tools, data management platforms, marketing measurement and optimization solutions and data collection laws.</v>
      </c>
    </row>
    <row r="69" spans="1:7" s="15" customFormat="1" x14ac:dyDescent="0.25">
      <c r="A69" s="7"/>
      <c r="B69" s="14" t="str">
        <f t="shared" si="13"/>
        <v>Sriya</v>
      </c>
      <c r="C69" s="14"/>
      <c r="D69" s="14"/>
      <c r="E69" t="s">
        <v>7</v>
      </c>
      <c r="F69" s="8"/>
      <c r="G69" s="8"/>
    </row>
    <row r="70" spans="1:7" x14ac:dyDescent="0.25">
      <c r="B70" s="7" t="str">
        <f t="shared" si="13"/>
        <v>Sriya</v>
      </c>
      <c r="C70" s="7" t="s">
        <v>20</v>
      </c>
      <c r="D70" s="7">
        <f>SUM(D63:D69)</f>
        <v>45.5</v>
      </c>
      <c r="E70" t="s">
        <v>19</v>
      </c>
      <c r="G70" s="3" t="str">
        <f t="shared" si="12"/>
        <v xml:space="preserve">Total: 45.5 of 50. </v>
      </c>
    </row>
    <row r="71" spans="1:7" ht="180" x14ac:dyDescent="0.25">
      <c r="B71" s="7" t="str">
        <f t="shared" si="13"/>
        <v>Sriya</v>
      </c>
      <c r="C71" s="7" t="s">
        <v>89</v>
      </c>
      <c r="G71" s="3" t="str">
        <f>_xlfn.CONCAT(G62," ",G63," ",G64," ",G65," ",G66," ",G67," ",G68," ",G69," ",G70)</f>
        <v xml:space="preserve">Sriya, below are scores and comments for Homework 2. Q1: 7 of 8.  Apache Spark is an open-source distributed processing system used for big data workloads;  it calls tools that do the retrieval.  You use the word "gear";  this is a term that is typically used to describe technology. Q2: 7.5 of 8.  Be careful with your word choice.  I wouldn't refer to Excel or SPSS as "non-programming devices". Q3: 7.5 of 8.  Please be careful with your word choice; for example, "First-party statistics". Q4: 7 of 8.  You wrote, "…  recall a hypothetical advertising marketing campaign to sell a new line of athletic footwear."  I can't find where you have referenced this campaign.  Q5: 8 of 8.  Though it's not mentioned in the textbook, in practice multi-touch attribution has very limited, if any, value to a company.  For a few insights into these limits, read the following abstract of Danaher and van Heerde: https://journals.sagepub.com/doi/10.1177/0022243718802845 Q6: 8.5 of 10. Beyond the information you provided, you should have mentioned a few of the following: programming tools, first, second and third party data, inbound marketing tools, data management platforms, marketing measurement and optimization solutions and data collection laws.  Total: 45.5 of 50. </v>
      </c>
    </row>
    <row r="72" spans="1:7" x14ac:dyDescent="0.25">
      <c r="A72" s="7" t="s">
        <v>27</v>
      </c>
      <c r="B72" s="7" t="str">
        <f>TRIM(LEFT(SUBSTITUTE(A72," ",REPT(" ",255)),255))</f>
        <v>Venkatesh</v>
      </c>
      <c r="C72" s="7" t="s">
        <v>102</v>
      </c>
      <c r="G72" s="3" t="str">
        <f>_xlfn.CONCAT(B72,C72)</f>
        <v>Venkatesh, below are scores and comments for Homework 2.</v>
      </c>
    </row>
    <row r="73" spans="1:7" ht="45" x14ac:dyDescent="0.25">
      <c r="B73" s="7" t="str">
        <f>B72</f>
        <v>Venkatesh</v>
      </c>
      <c r="C73" s="7" t="s">
        <v>10</v>
      </c>
      <c r="D73" s="7">
        <v>7</v>
      </c>
      <c r="E73" t="s">
        <v>7</v>
      </c>
      <c r="F73" s="3" t="s">
        <v>108</v>
      </c>
      <c r="G73" s="3" t="str">
        <f t="shared" ref="G73:G80" si="14">_xlfn.CONCAT(C73," ",D73," ",E73," ",F73)</f>
        <v>Q1: 7 of 8.  I wouldn't classify Microsoft as a Storage solution, and Google Cloud as a data retrieval tool;  the latter does offer tools to complete such work.</v>
      </c>
    </row>
    <row r="74" spans="1:7" x14ac:dyDescent="0.25">
      <c r="B74" s="7" t="str">
        <f t="shared" ref="B74:B81" si="15">B73</f>
        <v>Venkatesh</v>
      </c>
      <c r="C74" s="7" t="s">
        <v>11</v>
      </c>
      <c r="D74" s="7">
        <v>8</v>
      </c>
      <c r="E74" t="s">
        <v>7</v>
      </c>
      <c r="G74" s="3" t="str">
        <f t="shared" si="14"/>
        <v xml:space="preserve">Q2: 8 of 8.  </v>
      </c>
    </row>
    <row r="75" spans="1:7" ht="45" x14ac:dyDescent="0.25">
      <c r="B75" s="7" t="str">
        <f t="shared" si="15"/>
        <v>Venkatesh</v>
      </c>
      <c r="C75" s="7" t="s">
        <v>14</v>
      </c>
      <c r="D75" s="7">
        <v>8</v>
      </c>
      <c r="E75" t="s">
        <v>7</v>
      </c>
      <c r="F75" s="3" t="s">
        <v>138</v>
      </c>
      <c r="G75" s="3" t="str">
        <f t="shared" si="14"/>
        <v>Q3: 8 of 8.  I wasn't anticipating a mentioning a response that mentioned credit bureau data;  an excellent reference.</v>
      </c>
    </row>
    <row r="76" spans="1:7" ht="30" x14ac:dyDescent="0.25">
      <c r="B76" s="7" t="str">
        <f t="shared" si="15"/>
        <v>Venkatesh</v>
      </c>
      <c r="C76" s="7" t="s">
        <v>15</v>
      </c>
      <c r="D76" s="7">
        <v>7</v>
      </c>
      <c r="E76" t="s">
        <v>7</v>
      </c>
      <c r="F76" s="3" t="s">
        <v>125</v>
      </c>
      <c r="G76" s="3" t="str">
        <f t="shared" si="14"/>
        <v xml:space="preserve">Q4: 7 of 8.  Additional information that distinguishes the differences across tools and solutions is warranted. </v>
      </c>
    </row>
    <row r="77" spans="1:7" ht="105" x14ac:dyDescent="0.25">
      <c r="B77" s="7" t="str">
        <f t="shared" si="15"/>
        <v>Venkatesh</v>
      </c>
      <c r="C77" s="7" t="s">
        <v>16</v>
      </c>
      <c r="D77" s="7">
        <v>8</v>
      </c>
      <c r="E77" t="s">
        <v>7</v>
      </c>
      <c r="F77" s="3" t="s">
        <v>128</v>
      </c>
      <c r="G77" s="3" t="str">
        <f t="shared" si="14"/>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78" spans="1:7" x14ac:dyDescent="0.25">
      <c r="B78" s="7" t="str">
        <f t="shared" si="15"/>
        <v>Venkatesh</v>
      </c>
      <c r="C78" s="7" t="s">
        <v>17</v>
      </c>
      <c r="D78" s="7">
        <v>9.5</v>
      </c>
      <c r="E78" t="s">
        <v>103</v>
      </c>
      <c r="F78" s="3" t="s">
        <v>131</v>
      </c>
      <c r="G78" s="3" t="str">
        <f t="shared" si="14"/>
        <v>Q6: 9.5 of 10. Please proofread your response for grammar.</v>
      </c>
    </row>
    <row r="79" spans="1:7" s="15" customFormat="1" x14ac:dyDescent="0.25">
      <c r="A79" s="7"/>
      <c r="B79" s="14" t="str">
        <f t="shared" si="15"/>
        <v>Venkatesh</v>
      </c>
      <c r="C79" s="14"/>
      <c r="D79" s="14"/>
      <c r="E79" t="s">
        <v>7</v>
      </c>
      <c r="F79" s="8"/>
      <c r="G79" s="8"/>
    </row>
    <row r="80" spans="1:7" x14ac:dyDescent="0.25">
      <c r="B80" s="7" t="str">
        <f t="shared" si="15"/>
        <v>Venkatesh</v>
      </c>
      <c r="C80" s="7" t="s">
        <v>20</v>
      </c>
      <c r="D80" s="7">
        <f>SUM(D73:D79)</f>
        <v>47.5</v>
      </c>
      <c r="E80" t="s">
        <v>19</v>
      </c>
      <c r="G80" s="3" t="str">
        <f t="shared" si="14"/>
        <v xml:space="preserve">Total: 47.5 of 50. </v>
      </c>
    </row>
    <row r="81" spans="1:7" ht="120" x14ac:dyDescent="0.25">
      <c r="B81" s="7" t="str">
        <f t="shared" si="15"/>
        <v>Venkatesh</v>
      </c>
      <c r="C81" s="7" t="s">
        <v>89</v>
      </c>
      <c r="G81" s="3" t="str">
        <f>_xlfn.CONCAT(G72," ",G73," ",G74," ",G75," ",G76," ",G77," ",G78," ",G79," ",G80)</f>
        <v xml:space="preserve">Venkatesh, below are scores and comments for Homework 2. Q1: 7 of 8.  I wouldn't classify Microsoft as a Storage solution, and Google Cloud as a data retrieval tool;  the latter does offer tools to complete such work. Q2: 8 of 8.   Q3: 8 of 8.  I wasn't anticipating a mentioning a response that mentioned credit bureau data;  an excellent reference. Q4: 7 of 8.  Additional information that distinguishes the differences across tools and solutions is warranted.  Q5: 8 of 8.  Though it's not mentioned in the textbook, in practice multi-touch attribution has very limited, if any, value to a company.  For a few insights into these limits, read the following abstract of Danaher and van Heerde: https://journals.sagepub.com/doi/10.1177/0022243718802845 Q6: 9.5 of 10. Please proofread your response for grammar.  Total: 47.5 of 50. </v>
      </c>
    </row>
    <row r="82" spans="1:7" x14ac:dyDescent="0.25">
      <c r="A82" s="7" t="s">
        <v>28</v>
      </c>
      <c r="B82" s="7" t="str">
        <f>TRIM(LEFT(SUBSTITUTE(A82," ",REPT(" ",255)),255))</f>
        <v>Likhit</v>
      </c>
      <c r="C82" s="7" t="s">
        <v>102</v>
      </c>
      <c r="G82" s="3" t="str">
        <f>_xlfn.CONCAT(B82,C82)</f>
        <v>Likhit, below are scores and comments for Homework 2.</v>
      </c>
    </row>
    <row r="83" spans="1:7" x14ac:dyDescent="0.25">
      <c r="B83" s="7" t="str">
        <f>B82</f>
        <v>Likhit</v>
      </c>
      <c r="C83" s="7" t="s">
        <v>10</v>
      </c>
      <c r="D83" s="7">
        <v>8</v>
      </c>
      <c r="E83" t="s">
        <v>7</v>
      </c>
      <c r="G83" s="3" t="str">
        <f t="shared" ref="G83:G90" si="16">_xlfn.CONCAT(C83," ",D83," ",E83," ",F83)</f>
        <v xml:space="preserve">Q1: 8 of 8.  </v>
      </c>
    </row>
    <row r="84" spans="1:7" x14ac:dyDescent="0.25">
      <c r="B84" s="7" t="str">
        <f t="shared" ref="B84:B91" si="17">B83</f>
        <v>Likhit</v>
      </c>
      <c r="C84" s="7" t="s">
        <v>11</v>
      </c>
      <c r="D84" s="7">
        <v>8</v>
      </c>
      <c r="E84" t="s">
        <v>7</v>
      </c>
      <c r="F84" s="3" t="s">
        <v>114</v>
      </c>
      <c r="G84" s="3" t="str">
        <f t="shared" si="16"/>
        <v>Q2: 8 of 8.  A lovely answer!</v>
      </c>
    </row>
    <row r="85" spans="1:7" x14ac:dyDescent="0.25">
      <c r="B85" s="7" t="str">
        <f t="shared" si="17"/>
        <v>Likhit</v>
      </c>
      <c r="C85" s="7" t="s">
        <v>14</v>
      </c>
      <c r="D85" s="7">
        <v>8</v>
      </c>
      <c r="E85" t="s">
        <v>7</v>
      </c>
      <c r="G85" s="3" t="str">
        <f t="shared" si="16"/>
        <v xml:space="preserve">Q3: 8 of 8.  </v>
      </c>
    </row>
    <row r="86" spans="1:7" x14ac:dyDescent="0.25">
      <c r="B86" s="7" t="str">
        <f t="shared" si="17"/>
        <v>Likhit</v>
      </c>
      <c r="C86" s="7" t="s">
        <v>15</v>
      </c>
      <c r="D86" s="7">
        <v>8</v>
      </c>
      <c r="E86" t="s">
        <v>7</v>
      </c>
      <c r="G86" s="3" t="str">
        <f t="shared" si="16"/>
        <v xml:space="preserve">Q4: 8 of 8.  </v>
      </c>
    </row>
    <row r="87" spans="1:7" ht="105" x14ac:dyDescent="0.25">
      <c r="B87" s="7" t="str">
        <f t="shared" si="17"/>
        <v>Likhit</v>
      </c>
      <c r="C87" s="7" t="s">
        <v>16</v>
      </c>
      <c r="D87" s="7">
        <v>8</v>
      </c>
      <c r="E87" t="s">
        <v>7</v>
      </c>
      <c r="F87" s="3" t="s">
        <v>128</v>
      </c>
      <c r="G87" s="3" t="str">
        <f t="shared" si="16"/>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88" spans="1:7" ht="30" x14ac:dyDescent="0.25">
      <c r="B88" s="7" t="str">
        <f t="shared" si="17"/>
        <v>Likhit</v>
      </c>
      <c r="C88" s="7" t="s">
        <v>17</v>
      </c>
      <c r="D88" s="7">
        <v>8</v>
      </c>
      <c r="E88" t="s">
        <v>103</v>
      </c>
      <c r="F88" s="3" t="s">
        <v>130</v>
      </c>
      <c r="G88" s="3" t="str">
        <f t="shared" si="16"/>
        <v>Q6: 8 of 10. You were remiss with respect to providing your personal observations and reflections.</v>
      </c>
    </row>
    <row r="89" spans="1:7" s="15" customFormat="1" x14ac:dyDescent="0.25">
      <c r="A89" s="7"/>
      <c r="B89" s="14" t="str">
        <f t="shared" si="17"/>
        <v>Likhit</v>
      </c>
      <c r="C89" s="14"/>
      <c r="D89" s="14"/>
      <c r="E89" t="s">
        <v>7</v>
      </c>
      <c r="F89" s="8"/>
      <c r="G89" s="8"/>
    </row>
    <row r="90" spans="1:7" x14ac:dyDescent="0.25">
      <c r="B90" s="7" t="str">
        <f t="shared" si="17"/>
        <v>Likhit</v>
      </c>
      <c r="C90" s="7" t="s">
        <v>20</v>
      </c>
      <c r="D90" s="7">
        <f>SUM(D83:D89)</f>
        <v>48</v>
      </c>
      <c r="E90" t="s">
        <v>19</v>
      </c>
      <c r="G90" s="3" t="str">
        <f t="shared" si="16"/>
        <v xml:space="preserve">Total: 48 of 50. </v>
      </c>
    </row>
    <row r="91" spans="1:7" ht="75" x14ac:dyDescent="0.25">
      <c r="B91" s="7" t="str">
        <f t="shared" si="17"/>
        <v>Likhit</v>
      </c>
      <c r="C91" s="7" t="s">
        <v>89</v>
      </c>
      <c r="G91" s="3" t="str">
        <f>_xlfn.CONCAT(G82," ",G83," ",G84," ",G85," ",G86," ",G87," ",G88," ",G89," ",G90)</f>
        <v xml:space="preserve">Likhit, below are scores and comments for Homework 2. Q1: 8 of 8.   Q2: 8 of 8.  A lovely answer!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8 of 10. You were remiss with respect to providing your personal observations and reflections.  Total: 48 of 50. </v>
      </c>
    </row>
    <row r="92" spans="1:7" x14ac:dyDescent="0.25">
      <c r="A92" s="7" t="s">
        <v>29</v>
      </c>
      <c r="B92" s="7" t="str">
        <f>TRIM(LEFT(SUBSTITUTE(A92," ",REPT(" ",255)),255))</f>
        <v>Keerthika</v>
      </c>
      <c r="C92" s="7" t="s">
        <v>102</v>
      </c>
      <c r="G92" s="3" t="str">
        <f>_xlfn.CONCAT(B92,C92)</f>
        <v>Keerthika, below are scores and comments for Homework 2.</v>
      </c>
    </row>
    <row r="93" spans="1:7" ht="30" x14ac:dyDescent="0.25">
      <c r="B93" s="7" t="str">
        <f>B92</f>
        <v>Keerthika</v>
      </c>
      <c r="C93" s="7" t="s">
        <v>10</v>
      </c>
      <c r="D93" s="7">
        <v>8</v>
      </c>
      <c r="E93" t="s">
        <v>7</v>
      </c>
      <c r="F93" s="3" t="s">
        <v>109</v>
      </c>
      <c r="G93" s="3" t="str">
        <f t="shared" ref="G93:G100" si="18">_xlfn.CONCAT(C93," ",D93," ",E93," ",F93)</f>
        <v>Q1: 8 of 8.  While the answer was sufficient, some of the content was superfluous.</v>
      </c>
    </row>
    <row r="94" spans="1:7" ht="30" x14ac:dyDescent="0.25">
      <c r="B94" s="7" t="str">
        <f t="shared" ref="B94:B101" si="19">B93</f>
        <v>Keerthika</v>
      </c>
      <c r="C94" s="7" t="s">
        <v>11</v>
      </c>
      <c r="D94" s="7">
        <v>6</v>
      </c>
      <c r="E94" t="s">
        <v>7</v>
      </c>
      <c r="F94" s="3" t="s">
        <v>113</v>
      </c>
      <c r="G94" s="3" t="str">
        <f t="shared" si="18"/>
        <v>Q2: 6 of 8.  You omitted a marketing dataset example in your response.</v>
      </c>
    </row>
    <row r="95" spans="1:7" ht="45" x14ac:dyDescent="0.25">
      <c r="B95" s="7" t="str">
        <f t="shared" si="19"/>
        <v>Keerthika</v>
      </c>
      <c r="C95" s="7" t="s">
        <v>14</v>
      </c>
      <c r="D95" s="7">
        <v>8</v>
      </c>
      <c r="E95" t="s">
        <v>7</v>
      </c>
      <c r="F95" s="3" t="s">
        <v>123</v>
      </c>
      <c r="G95" s="3" t="str">
        <f t="shared" si="18"/>
        <v>Q3: 8 of 8.  I found the following sentence odd:  "Like first-party data, second-party data originates from a source other than your audience."</v>
      </c>
    </row>
    <row r="96" spans="1:7" x14ac:dyDescent="0.25">
      <c r="B96" s="7" t="str">
        <f t="shared" si="19"/>
        <v>Keerthika</v>
      </c>
      <c r="C96" s="7" t="s">
        <v>15</v>
      </c>
      <c r="D96" s="7">
        <v>8</v>
      </c>
      <c r="E96" t="s">
        <v>7</v>
      </c>
      <c r="G96" s="3" t="str">
        <f t="shared" si="18"/>
        <v xml:space="preserve">Q4: 8 of 8.  </v>
      </c>
    </row>
    <row r="97" spans="1:7" ht="135" x14ac:dyDescent="0.25">
      <c r="B97" s="7" t="str">
        <f t="shared" si="19"/>
        <v>Keerthika</v>
      </c>
      <c r="C97" s="7" t="s">
        <v>16</v>
      </c>
      <c r="D97" s="7">
        <v>6.5</v>
      </c>
      <c r="E97" t="s">
        <v>7</v>
      </c>
      <c r="F97" s="3" t="s">
        <v>129</v>
      </c>
      <c r="G97" s="3" t="str">
        <f t="shared" si="18"/>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98" spans="1:7" x14ac:dyDescent="0.25">
      <c r="B98" s="7" t="str">
        <f t="shared" si="19"/>
        <v>Keerthika</v>
      </c>
      <c r="C98" s="7" t="s">
        <v>17</v>
      </c>
      <c r="D98" s="7">
        <v>10</v>
      </c>
      <c r="E98" t="s">
        <v>103</v>
      </c>
      <c r="F98" s="3">
        <v>10</v>
      </c>
      <c r="G98" s="3" t="str">
        <f t="shared" si="18"/>
        <v>Q6: 10 of 10. 10</v>
      </c>
    </row>
    <row r="99" spans="1:7" s="15" customFormat="1" x14ac:dyDescent="0.25">
      <c r="A99" s="7"/>
      <c r="B99" s="14" t="str">
        <f t="shared" si="19"/>
        <v>Keerthika</v>
      </c>
      <c r="C99" s="14"/>
      <c r="D99" s="14"/>
      <c r="E99" t="s">
        <v>7</v>
      </c>
      <c r="F99" s="8"/>
      <c r="G99" s="8"/>
    </row>
    <row r="100" spans="1:7" x14ac:dyDescent="0.25">
      <c r="B100" s="7" t="str">
        <f t="shared" si="19"/>
        <v>Keerthika</v>
      </c>
      <c r="C100" s="7" t="s">
        <v>20</v>
      </c>
      <c r="D100" s="7">
        <f>SUM(D93:D99)</f>
        <v>46.5</v>
      </c>
      <c r="E100" t="s">
        <v>19</v>
      </c>
      <c r="G100" s="8" t="str">
        <f t="shared" si="18"/>
        <v xml:space="preserve">Total: 46.5 of 50. </v>
      </c>
    </row>
    <row r="101" spans="1:7" ht="105" x14ac:dyDescent="0.25">
      <c r="B101" s="7" t="str">
        <f t="shared" si="19"/>
        <v>Keerthika</v>
      </c>
      <c r="C101" s="7" t="s">
        <v>89</v>
      </c>
      <c r="G101" s="3" t="str">
        <f>_xlfn.CONCAT(G92," ",G93," ",G94," ",G95," ",G96," ",G97," ",G98," ",G99," ",G100)</f>
        <v xml:space="preserve">Keerthika, below are scores and comments for Homework 2. Q1: 8 of 8.  While the answer was sufficient, some of the content was superfluous. Q2: 6 of 8.  You omitted a marketing dataset example in your response. Q3: 8 of 8.  I found the following sentence odd:  "Like first-party data, second-party data originates from a source other than your audience."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10 of 10. 10  Total: 46.5 of 50. </v>
      </c>
    </row>
    <row r="102" spans="1:7" x14ac:dyDescent="0.25">
      <c r="A102" s="7" t="s">
        <v>30</v>
      </c>
      <c r="B102" s="7" t="str">
        <f>TRIM(LEFT(SUBSTITUTE(A102," ",REPT(" ",255)),255))</f>
        <v>Gneneyeri</v>
      </c>
      <c r="C102" s="7" t="s">
        <v>102</v>
      </c>
      <c r="G102" s="3" t="str">
        <f>_xlfn.CONCAT(B102,C102)</f>
        <v>Gneneyeri, below are scores and comments for Homework 2.</v>
      </c>
    </row>
    <row r="103" spans="1:7" ht="45" x14ac:dyDescent="0.25">
      <c r="B103" s="7" t="str">
        <f>B102</f>
        <v>Gneneyeri</v>
      </c>
      <c r="C103" s="7" t="s">
        <v>10</v>
      </c>
      <c r="D103" s="7">
        <v>8</v>
      </c>
      <c r="E103" t="s">
        <v>7</v>
      </c>
      <c r="F103" s="3" t="s">
        <v>110</v>
      </c>
      <c r="G103" s="3" t="str">
        <f t="shared" ref="G103:G110" si="20">_xlfn.CONCAT(C103," ",D103," ",E103," ",F103)</f>
        <v>Q1: 8 of 8.  While your choices for data retrieval examples are correct, they are not top-of-mind for most marketing analytics professionals.</v>
      </c>
    </row>
    <row r="104" spans="1:7" ht="30" x14ac:dyDescent="0.25">
      <c r="B104" s="7" t="str">
        <f t="shared" ref="B104:B111" si="21">B103</f>
        <v>Gneneyeri</v>
      </c>
      <c r="C104" s="7" t="s">
        <v>11</v>
      </c>
      <c r="D104" s="7">
        <v>6</v>
      </c>
      <c r="E104" t="s">
        <v>7</v>
      </c>
      <c r="F104" s="3" t="s">
        <v>113</v>
      </c>
      <c r="G104" s="3" t="str">
        <f t="shared" si="20"/>
        <v>Q2: 6 of 8.  You omitted a marketing dataset example in your response.</v>
      </c>
    </row>
    <row r="105" spans="1:7" x14ac:dyDescent="0.25">
      <c r="B105" s="7" t="str">
        <f t="shared" si="21"/>
        <v>Gneneyeri</v>
      </c>
      <c r="C105" s="7" t="s">
        <v>14</v>
      </c>
      <c r="D105" s="7">
        <v>8</v>
      </c>
      <c r="E105" t="s">
        <v>7</v>
      </c>
      <c r="F105" s="3" t="s">
        <v>124</v>
      </c>
      <c r="G105" s="3" t="str">
        <f t="shared" si="20"/>
        <v>Q3: 8 of 8.  An insightful answer!</v>
      </c>
    </row>
    <row r="106" spans="1:7" ht="75" x14ac:dyDescent="0.25">
      <c r="B106" s="7" t="str">
        <f t="shared" si="21"/>
        <v>Gneneyeri</v>
      </c>
      <c r="C106" s="7" t="s">
        <v>15</v>
      </c>
      <c r="D106" s="7">
        <v>7</v>
      </c>
      <c r="E106" t="s">
        <v>7</v>
      </c>
      <c r="F106" s="3" t="s">
        <v>127</v>
      </c>
      <c r="G106" s="3" t="str">
        <f t="shared" si="20"/>
        <v>Q4: 7 of 8.  With regards to comprehensive marketing measurement and optimization solutions, their ability to perform predictive analytics and recommend changes to a marketing plan in order to optimize return on marketing investment should be mentioned.</v>
      </c>
    </row>
    <row r="107" spans="1:7" ht="135" x14ac:dyDescent="0.25">
      <c r="B107" s="7" t="str">
        <f t="shared" si="21"/>
        <v>Gneneyeri</v>
      </c>
      <c r="C107" s="7" t="s">
        <v>16</v>
      </c>
      <c r="D107" s="7">
        <v>6.5</v>
      </c>
      <c r="E107" t="s">
        <v>7</v>
      </c>
      <c r="F107" s="3" t="s">
        <v>129</v>
      </c>
      <c r="G107" s="3" t="str">
        <f t="shared" si="20"/>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108" spans="1:7" x14ac:dyDescent="0.25">
      <c r="B108" s="7" t="str">
        <f t="shared" si="21"/>
        <v>Gneneyeri</v>
      </c>
      <c r="C108" s="7" t="s">
        <v>17</v>
      </c>
      <c r="D108" s="7">
        <v>10</v>
      </c>
      <c r="E108" t="s">
        <v>103</v>
      </c>
      <c r="F108" s="3">
        <v>10</v>
      </c>
      <c r="G108" s="3" t="str">
        <f t="shared" si="20"/>
        <v>Q6: 10 of 10. 10</v>
      </c>
    </row>
    <row r="109" spans="1:7" s="15" customFormat="1" x14ac:dyDescent="0.25">
      <c r="A109" s="7"/>
      <c r="B109" s="14" t="str">
        <f t="shared" si="21"/>
        <v>Gneneyeri</v>
      </c>
      <c r="C109" s="14"/>
      <c r="D109" s="14"/>
      <c r="E109" t="s">
        <v>7</v>
      </c>
      <c r="F109" s="8"/>
      <c r="G109" s="8"/>
    </row>
    <row r="110" spans="1:7" x14ac:dyDescent="0.25">
      <c r="B110" s="7" t="str">
        <f t="shared" si="21"/>
        <v>Gneneyeri</v>
      </c>
      <c r="C110" s="7" t="s">
        <v>20</v>
      </c>
      <c r="D110" s="7">
        <f>SUM(D103:D109)</f>
        <v>45.5</v>
      </c>
      <c r="E110" t="s">
        <v>19</v>
      </c>
      <c r="G110" s="3" t="str">
        <f t="shared" si="20"/>
        <v xml:space="preserve">Total: 45.5 of 50. </v>
      </c>
    </row>
    <row r="111" spans="1:7" ht="135" x14ac:dyDescent="0.25">
      <c r="B111" s="7" t="str">
        <f t="shared" si="21"/>
        <v>Gneneyeri</v>
      </c>
      <c r="C111" s="7" t="s">
        <v>89</v>
      </c>
      <c r="G111" s="3" t="str">
        <f>_xlfn.CONCAT(G102," ",G103," ",G104," ",G105," ",G106," ",G107," ",G108," ",G109," ",G110)</f>
        <v xml:space="preserve">Gneneyeri, below are scores and comments for Homework 2. Q1: 8 of 8.  While your choices for data retrieval examples are correct, they are not top-of-mind for most marketing analytics professionals. Q2: 6 of 8.  You omitted a marketing dataset example in your response. Q3: 8 of 8.  An insightful answer! Q4: 7 of 8.  With regards to comprehensive marketing measurement and optimization solutions, their ability to perform predictive analytics and recommend changes to a marketing plan in order to optimize return on marketing investment should be mentioned.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10 of 10. 10  Total: 45.5 of 50. </v>
      </c>
    </row>
    <row r="112" spans="1:7" x14ac:dyDescent="0.25">
      <c r="A112" s="7" t="s">
        <v>31</v>
      </c>
      <c r="B112" s="7" t="str">
        <f>TRIM(LEFT(SUBSTITUTE(A112," ",REPT(" ",255)),255))</f>
        <v>Monika</v>
      </c>
      <c r="C112" s="7" t="s">
        <v>102</v>
      </c>
      <c r="G112" s="3" t="str">
        <f>_xlfn.CONCAT(B112,C112)</f>
        <v>Monika, below are scores and comments for Homework 2.</v>
      </c>
    </row>
    <row r="113" spans="1:7" ht="45" x14ac:dyDescent="0.25">
      <c r="A113" s="7" t="s">
        <v>13</v>
      </c>
      <c r="B113" s="7" t="str">
        <f>B112</f>
        <v>Monika</v>
      </c>
      <c r="C113" s="7" t="s">
        <v>10</v>
      </c>
      <c r="D113" s="7">
        <v>8</v>
      </c>
      <c r="E113" t="s">
        <v>7</v>
      </c>
      <c r="F113" s="3" t="s">
        <v>111</v>
      </c>
      <c r="G113" s="3" t="str">
        <f t="shared" ref="G113:G120" si="22">_xlfn.CONCAT(C113," ",D113," ",E113," ",F113)</f>
        <v>Q1: 8 of 8.  While DAS is a an example of a data storage solution, we were hoping to your answer would be relatable to cloud or large-appliance infrastructure.</v>
      </c>
    </row>
    <row r="114" spans="1:7" x14ac:dyDescent="0.25">
      <c r="B114" s="7" t="str">
        <f t="shared" ref="B114:B121" si="23">B113</f>
        <v>Monika</v>
      </c>
      <c r="C114" s="7" t="s">
        <v>11</v>
      </c>
      <c r="D114" s="7">
        <v>8</v>
      </c>
      <c r="E114" t="s">
        <v>7</v>
      </c>
      <c r="F114" s="3" t="s">
        <v>112</v>
      </c>
      <c r="G114" s="3" t="str">
        <f t="shared" si="22"/>
        <v>Q2: 8 of 8.  A splendid answer!</v>
      </c>
    </row>
    <row r="115" spans="1:7" x14ac:dyDescent="0.25">
      <c r="B115" s="7" t="str">
        <f t="shared" si="23"/>
        <v>Monika</v>
      </c>
      <c r="C115" s="7" t="s">
        <v>14</v>
      </c>
      <c r="D115" s="7">
        <v>8</v>
      </c>
      <c r="E115" t="s">
        <v>7</v>
      </c>
      <c r="G115" s="3" t="str">
        <f t="shared" si="22"/>
        <v xml:space="preserve">Q3: 8 of 8.  </v>
      </c>
    </row>
    <row r="116" spans="1:7" x14ac:dyDescent="0.25">
      <c r="B116" s="7" t="str">
        <f t="shared" si="23"/>
        <v>Monika</v>
      </c>
      <c r="C116" s="7" t="s">
        <v>15</v>
      </c>
      <c r="D116" s="7">
        <v>8</v>
      </c>
      <c r="E116" t="s">
        <v>7</v>
      </c>
      <c r="G116" s="3" t="str">
        <f t="shared" si="22"/>
        <v xml:space="preserve">Q4: 8 of 8.  </v>
      </c>
    </row>
    <row r="117" spans="1:7" ht="45" x14ac:dyDescent="0.25">
      <c r="B117" s="7" t="str">
        <f t="shared" si="23"/>
        <v>Monika</v>
      </c>
      <c r="C117" s="7" t="s">
        <v>16</v>
      </c>
      <c r="D117" s="7">
        <v>7</v>
      </c>
      <c r="E117" t="s">
        <v>7</v>
      </c>
      <c r="F117" s="3" t="s">
        <v>139</v>
      </c>
      <c r="G117" s="3" t="str">
        <f t="shared" si="22"/>
        <v>Q5: 7 of 8.  While you had almost all of the content for a precise and sufficient answer, the response needs to be slightly rephrased to be completely cogent.</v>
      </c>
    </row>
    <row r="118" spans="1:7" x14ac:dyDescent="0.25">
      <c r="B118" s="7" t="str">
        <f t="shared" si="23"/>
        <v>Monika</v>
      </c>
      <c r="C118" s="7" t="s">
        <v>17</v>
      </c>
      <c r="D118" s="7">
        <v>10</v>
      </c>
      <c r="E118" t="s">
        <v>103</v>
      </c>
      <c r="F118" s="3">
        <v>10</v>
      </c>
      <c r="G118" s="3" t="str">
        <f t="shared" si="22"/>
        <v>Q6: 10 of 10. 10</v>
      </c>
    </row>
    <row r="119" spans="1:7" s="15" customFormat="1" x14ac:dyDescent="0.25">
      <c r="A119" s="7"/>
      <c r="B119" s="14" t="str">
        <f t="shared" si="23"/>
        <v>Monika</v>
      </c>
      <c r="C119" s="14"/>
      <c r="D119" s="14"/>
      <c r="E119" t="s">
        <v>7</v>
      </c>
      <c r="F119" s="8"/>
      <c r="G119" s="8"/>
    </row>
    <row r="120" spans="1:7" x14ac:dyDescent="0.25">
      <c r="B120" s="7" t="str">
        <f t="shared" si="23"/>
        <v>Monika</v>
      </c>
      <c r="C120" s="7" t="s">
        <v>20</v>
      </c>
      <c r="D120" s="7">
        <f>SUM(D113:D119)</f>
        <v>49</v>
      </c>
      <c r="E120" t="s">
        <v>19</v>
      </c>
      <c r="G120" s="3" t="str">
        <f t="shared" si="22"/>
        <v xml:space="preserve">Total: 49 of 50. </v>
      </c>
    </row>
    <row r="121" spans="1:7" ht="75" x14ac:dyDescent="0.25">
      <c r="B121" s="7" t="str">
        <f t="shared" si="23"/>
        <v>Monika</v>
      </c>
      <c r="C121" s="7" t="s">
        <v>89</v>
      </c>
      <c r="G121" s="3" t="str">
        <f>_xlfn.CONCAT(G112," ",G113," ",G114," ",G115," ",G116," ",G117," ",G118," ",G119," ",G120)</f>
        <v xml:space="preserve">Monika, below are scores and comments for Homework 2. Q1: 8 of 8.  While DAS is a an example of a data storage solution, we were hoping to your answer would be relatable to cloud or large-appliance infrastructure. Q2: 8 of 8.  A splendid answer! Q3: 8 of 8.   Q4: 8 of 8.   Q5: 7 of 8.  While you had almost all of the content for a precise and sufficient answer, the response needs to be slightly rephrased to be completely cogent. Q6: 10 of 10. 10  Total: 49 of 50. </v>
      </c>
    </row>
  </sheetData>
  <autoFilter ref="A1:G121" xr:uid="{1F360D21-57A8-4ED7-9E72-2B53315644E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2752-2499-4BA5-BF19-0A640C668D95}">
  <dimension ref="A1:G121"/>
  <sheetViews>
    <sheetView topLeftCell="B1" zoomScale="88" zoomScaleNormal="88" workbookViewId="0">
      <selection activeCell="H11" sqref="H11"/>
    </sheetView>
  </sheetViews>
  <sheetFormatPr defaultRowHeight="15" x14ac:dyDescent="0.25"/>
  <cols>
    <col min="1" max="1" width="13.7109375" style="7" hidden="1" customWidth="1"/>
    <col min="2" max="2" width="10.5703125" style="7" bestFit="1" customWidth="1"/>
    <col min="3" max="3" width="18.7109375" style="7" customWidth="1"/>
    <col min="4" max="4" width="17.28515625" style="7" hidden="1" customWidth="1"/>
    <col min="5" max="5" width="17.28515625" hidden="1" customWidth="1"/>
    <col min="6" max="6" width="50.7109375" style="3" hidden="1" customWidth="1"/>
    <col min="7" max="7" width="106.42578125" style="3" customWidth="1"/>
  </cols>
  <sheetData>
    <row r="1" spans="1:7" s="1" customFormat="1" x14ac:dyDescent="0.25">
      <c r="A1" s="5" t="s">
        <v>0</v>
      </c>
      <c r="B1" s="6" t="s">
        <v>2</v>
      </c>
      <c r="C1" s="6" t="s">
        <v>3</v>
      </c>
      <c r="D1" s="5" t="s">
        <v>9</v>
      </c>
      <c r="E1" s="1" t="s">
        <v>8</v>
      </c>
      <c r="F1" s="2" t="s">
        <v>6</v>
      </c>
      <c r="G1" s="4" t="s">
        <v>5</v>
      </c>
    </row>
    <row r="2" spans="1:7" x14ac:dyDescent="0.25">
      <c r="A2" s="7" t="s">
        <v>1</v>
      </c>
      <c r="B2" s="7" t="str">
        <f>TRIM(LEFT(SUBSTITUTE(A2," ",REPT(" ",255)),255))</f>
        <v>Krishna</v>
      </c>
      <c r="C2" s="7" t="s">
        <v>141</v>
      </c>
      <c r="G2" s="3" t="str">
        <f>_xlfn.CONCAT(B2,C2)</f>
        <v>Krishna, below are scores and comments for Homework 3.</v>
      </c>
    </row>
    <row r="3" spans="1:7" ht="30" x14ac:dyDescent="0.25">
      <c r="B3" s="7" t="str">
        <f>B2</f>
        <v>Krishna</v>
      </c>
      <c r="C3" s="7" t="s">
        <v>10</v>
      </c>
      <c r="D3" s="7">
        <v>7</v>
      </c>
      <c r="E3" t="s">
        <v>12</v>
      </c>
      <c r="G3" s="3" t="str">
        <f t="shared" ref="G3:G10" si="0">_xlfn.CONCAT(C3," ",D3," ",E3," ",F3)</f>
        <v xml:space="preserve">Q1: 7 of 7.  </v>
      </c>
    </row>
    <row r="4" spans="1:7" x14ac:dyDescent="0.25">
      <c r="B4" s="7" t="str">
        <f t="shared" ref="B4:B11" si="1">B3</f>
        <v>Krishna</v>
      </c>
      <c r="C4" s="7" t="s">
        <v>11</v>
      </c>
      <c r="D4" s="7">
        <v>7</v>
      </c>
      <c r="E4" t="s">
        <v>12</v>
      </c>
      <c r="G4" s="3" t="str">
        <f t="shared" si="0"/>
        <v xml:space="preserve">Q2: 7 of 7.  </v>
      </c>
    </row>
    <row r="5" spans="1:7" x14ac:dyDescent="0.25">
      <c r="B5" s="7" t="str">
        <f t="shared" si="1"/>
        <v>Krishna</v>
      </c>
      <c r="C5" s="7" t="s">
        <v>14</v>
      </c>
      <c r="D5" s="7">
        <v>6</v>
      </c>
      <c r="E5" t="s">
        <v>12</v>
      </c>
      <c r="F5" s="3" t="s">
        <v>149</v>
      </c>
      <c r="G5" s="3" t="str">
        <f t="shared" si="0"/>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6" spans="1:7" ht="45" x14ac:dyDescent="0.25">
      <c r="B6" s="7" t="str">
        <f t="shared" si="1"/>
        <v>Krishna</v>
      </c>
      <c r="C6" s="7" t="s">
        <v>15</v>
      </c>
      <c r="D6" s="7">
        <v>6</v>
      </c>
      <c r="E6" t="s">
        <v>12</v>
      </c>
      <c r="F6" s="3" t="s">
        <v>158</v>
      </c>
      <c r="G6" s="3" t="str">
        <f t="shared" si="0"/>
        <v>Q4: 6 of 7.  You should also have state that identifying the number of clusters based on business requirements and expectations is almost always vital.</v>
      </c>
    </row>
    <row r="7" spans="1:7" x14ac:dyDescent="0.25">
      <c r="B7" s="7" t="str">
        <f t="shared" si="1"/>
        <v>Krishna</v>
      </c>
      <c r="C7" s="7" t="s">
        <v>16</v>
      </c>
      <c r="D7" s="7">
        <v>7</v>
      </c>
      <c r="E7" t="s">
        <v>12</v>
      </c>
      <c r="G7" s="3" t="str">
        <f t="shared" si="0"/>
        <v xml:space="preserve">Q5: 7 of 7.  </v>
      </c>
    </row>
    <row r="8" spans="1:7" ht="135" x14ac:dyDescent="0.25">
      <c r="B8" s="7" t="str">
        <f t="shared" si="1"/>
        <v>Krishna</v>
      </c>
      <c r="C8" s="7" t="s">
        <v>17</v>
      </c>
      <c r="D8" s="7">
        <v>5.5</v>
      </c>
      <c r="E8" t="s">
        <v>12</v>
      </c>
      <c r="F8" s="3" t="s">
        <v>166</v>
      </c>
      <c r="G8" s="3" t="str">
        <f t="shared" si="0"/>
        <v xml:space="preserve">Q6: 5.5 of 7.  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v>
      </c>
    </row>
    <row r="9" spans="1:7" x14ac:dyDescent="0.25">
      <c r="B9" s="7" t="str">
        <f t="shared" si="1"/>
        <v>Krishna</v>
      </c>
      <c r="C9" s="7" t="s">
        <v>18</v>
      </c>
      <c r="D9" s="7">
        <v>8</v>
      </c>
      <c r="E9" t="s">
        <v>7</v>
      </c>
      <c r="G9" s="3" t="str">
        <f t="shared" si="0"/>
        <v xml:space="preserve">Q7: 8 of 8.  </v>
      </c>
    </row>
    <row r="10" spans="1:7" x14ac:dyDescent="0.25">
      <c r="B10" s="7" t="str">
        <f t="shared" si="1"/>
        <v>Krishna</v>
      </c>
      <c r="C10" s="7" t="s">
        <v>20</v>
      </c>
      <c r="D10" s="7">
        <f>SUM(D3:D9)</f>
        <v>46.5</v>
      </c>
      <c r="E10" t="s">
        <v>19</v>
      </c>
      <c r="G10" s="3" t="str">
        <f t="shared" si="0"/>
        <v xml:space="preserve">Total: 46.5 of 50. </v>
      </c>
    </row>
    <row r="11" spans="1:7" s="17" customFormat="1" ht="135" x14ac:dyDescent="0.25">
      <c r="A11" s="16"/>
      <c r="B11" s="16" t="str">
        <f t="shared" si="1"/>
        <v>Krishna</v>
      </c>
      <c r="C11" s="16" t="s">
        <v>89</v>
      </c>
      <c r="D11" s="16"/>
      <c r="F11" s="18"/>
      <c r="G11" s="18" t="str">
        <f>_xlfn.CONCAT(G2," ",G3," ",G4," ",G5," ",G6," ",G7," ",G8," ",G9," ",G10)</f>
        <v xml:space="preserve">Krishna, below are scores and comments for Homework 3. Q1: 7 of 7.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 should also have state that identifying the number of clusters based on business requirements and expectations is almost always vital. Q5: 7 of 7.   Q6: 5.5 of 7.  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Q7: 8 of 8.   Total: 46.5 of 50. </v>
      </c>
    </row>
    <row r="12" spans="1:7" x14ac:dyDescent="0.25">
      <c r="A12" s="7" t="s">
        <v>21</v>
      </c>
      <c r="B12" s="7" t="str">
        <f>TRIM(LEFT(SUBSTITUTE(A12," ",REPT(" ",255)),255))</f>
        <v>Madhuri</v>
      </c>
      <c r="C12" s="7" t="s">
        <v>141</v>
      </c>
      <c r="G12" s="3" t="str">
        <f>_xlfn.CONCAT(B12,C12)</f>
        <v>Madhuri, below are scores and comments for Homework 3.</v>
      </c>
    </row>
    <row r="13" spans="1:7" ht="60" x14ac:dyDescent="0.25">
      <c r="B13" s="7" t="str">
        <f>B12</f>
        <v>Madhuri</v>
      </c>
      <c r="C13" s="7" t="s">
        <v>10</v>
      </c>
      <c r="D13" s="7">
        <v>6</v>
      </c>
      <c r="E13" t="s">
        <v>12</v>
      </c>
      <c r="F13" s="3" t="s">
        <v>142</v>
      </c>
      <c r="G13" s="3" t="str">
        <f t="shared" ref="G13:G20" si="2">_xlfn.CONCAT(C13," ",D13," ",E13," ",F13)</f>
        <v xml:space="preserve">Q1: 6 of 7.  You needed to expand on an innovative way (i.e., not already existing) on HOW social data may be used increased customer acquisition, engagement and retention. </v>
      </c>
    </row>
    <row r="14" spans="1:7" x14ac:dyDescent="0.25">
      <c r="B14" s="7" t="str">
        <f t="shared" ref="B14:B21" si="3">B13</f>
        <v>Madhuri</v>
      </c>
      <c r="C14" s="7" t="s">
        <v>11</v>
      </c>
      <c r="D14" s="7">
        <v>7</v>
      </c>
      <c r="E14" t="s">
        <v>12</v>
      </c>
      <c r="G14" s="3" t="str">
        <f t="shared" si="2"/>
        <v xml:space="preserve">Q2: 7 of 7.  </v>
      </c>
    </row>
    <row r="15" spans="1:7" ht="90" x14ac:dyDescent="0.25">
      <c r="B15" s="7" t="str">
        <f t="shared" si="3"/>
        <v>Madhuri</v>
      </c>
      <c r="C15" s="7" t="s">
        <v>14</v>
      </c>
      <c r="D15" s="7">
        <v>6</v>
      </c>
      <c r="E15" t="s">
        <v>12</v>
      </c>
      <c r="F15" s="3" t="s">
        <v>149</v>
      </c>
      <c r="G15" s="3" t="str">
        <f t="shared" si="2"/>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16" spans="1:7" ht="45" x14ac:dyDescent="0.25">
      <c r="B16" s="7" t="str">
        <f t="shared" si="3"/>
        <v>Madhuri</v>
      </c>
      <c r="C16" s="7" t="s">
        <v>15</v>
      </c>
      <c r="D16" s="7">
        <v>6</v>
      </c>
      <c r="E16" t="s">
        <v>12</v>
      </c>
      <c r="F16" s="3" t="s">
        <v>157</v>
      </c>
      <c r="G16" s="3" t="str">
        <f t="shared" si="2"/>
        <v>Q4: 6 of 7.  Please expand on the capabilities on K-Means clustering. You also need to expand on describing the steps required to complete K-Means clustering.</v>
      </c>
    </row>
    <row r="17" spans="1:7" x14ac:dyDescent="0.25">
      <c r="B17" s="7" t="str">
        <f t="shared" si="3"/>
        <v>Madhuri</v>
      </c>
      <c r="C17" s="7" t="s">
        <v>16</v>
      </c>
      <c r="D17" s="7">
        <v>7</v>
      </c>
      <c r="E17" t="s">
        <v>12</v>
      </c>
      <c r="G17" s="3" t="str">
        <f t="shared" si="2"/>
        <v xml:space="preserve">Q5: 7 of 7.  </v>
      </c>
    </row>
    <row r="18" spans="1:7" ht="45" x14ac:dyDescent="0.25">
      <c r="B18" s="7" t="str">
        <f t="shared" si="3"/>
        <v>Madhuri</v>
      </c>
      <c r="C18" s="7" t="s">
        <v>17</v>
      </c>
      <c r="D18" s="7">
        <v>6</v>
      </c>
      <c r="E18" t="s">
        <v>12</v>
      </c>
      <c r="F18" s="3" t="s">
        <v>163</v>
      </c>
      <c r="G18" s="3" t="str">
        <f t="shared" si="2"/>
        <v xml:space="preserve">Q6: 6 of 7.  Addressing how a few more of the 7 P's (e.g., price, promotion, ...) would be varied across segments should be mentioned.  </v>
      </c>
    </row>
    <row r="19" spans="1:7" x14ac:dyDescent="0.25">
      <c r="B19" s="7" t="str">
        <f t="shared" si="3"/>
        <v>Madhuri</v>
      </c>
      <c r="C19" s="7" t="s">
        <v>18</v>
      </c>
      <c r="D19" s="7">
        <v>8</v>
      </c>
      <c r="E19" t="s">
        <v>7</v>
      </c>
      <c r="G19" s="3" t="str">
        <f t="shared" si="2"/>
        <v xml:space="preserve">Q7: 8 of 8.  </v>
      </c>
    </row>
    <row r="20" spans="1:7" x14ac:dyDescent="0.25">
      <c r="B20" s="7" t="str">
        <f t="shared" si="3"/>
        <v>Madhuri</v>
      </c>
      <c r="C20" s="7" t="s">
        <v>20</v>
      </c>
      <c r="D20" s="7">
        <f>SUM(D13:D19)</f>
        <v>46</v>
      </c>
      <c r="E20" t="s">
        <v>19</v>
      </c>
      <c r="G20" s="3" t="str">
        <f t="shared" si="2"/>
        <v xml:space="preserve">Total: 46 of 50. </v>
      </c>
    </row>
    <row r="21" spans="1:7" s="17" customFormat="1" ht="120" x14ac:dyDescent="0.25">
      <c r="A21" s="16"/>
      <c r="B21" s="16" t="str">
        <f t="shared" si="3"/>
        <v>Madhuri</v>
      </c>
      <c r="C21" s="16" t="s">
        <v>89</v>
      </c>
      <c r="D21" s="16"/>
      <c r="F21" s="18"/>
      <c r="G21" s="18" t="str">
        <f>_xlfn.CONCAT(G12," ",G13," ",G14," ",G15," ",G16," ",G17," ",G18," ",G19," ",G20)</f>
        <v xml:space="preserve">Madhuri, below are scores and comments for Homework 3. Q1: 6 of 7.  You needed to expand on an innovative way (i.e., not already existing) on HOW social data may be used increased customer acquisition, engagement and retention.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Please expand on the capabilities on K-Means clustering. You also need to expand on describing the steps required to complete K-Means clustering. Q5: 7 of 7.   Q6: 6 of 7.  Addressing how a few more of the 7 P's (e.g., price, promotion, ...) would be varied across segments should be mentioned.   Q7: 8 of 8.   Total: 46 of 50. </v>
      </c>
    </row>
    <row r="22" spans="1:7" x14ac:dyDescent="0.25">
      <c r="A22" s="7" t="s">
        <v>22</v>
      </c>
      <c r="B22" s="7" t="str">
        <f>TRIM(LEFT(SUBSTITUTE(A22," ",REPT(" ",255)),255))</f>
        <v>Nikhil</v>
      </c>
      <c r="C22" s="7" t="s">
        <v>141</v>
      </c>
      <c r="D22" s="7" t="s">
        <v>13</v>
      </c>
      <c r="G22" s="3" t="str">
        <f>_xlfn.CONCAT(B22,C22)</f>
        <v>Nikhil, below are scores and comments for Homework 3.</v>
      </c>
    </row>
    <row r="23" spans="1:7" x14ac:dyDescent="0.25">
      <c r="B23" s="7" t="str">
        <f>B22</f>
        <v>Nikhil</v>
      </c>
      <c r="C23" s="7" t="s">
        <v>10</v>
      </c>
      <c r="D23" s="7">
        <v>7</v>
      </c>
      <c r="E23" t="s">
        <v>12</v>
      </c>
      <c r="G23" s="3" t="str">
        <f t="shared" ref="G23:G30" si="4">_xlfn.CONCAT(C23," ",D23," ",E23," ",F23)</f>
        <v xml:space="preserve">Q1: 7 of 7.  </v>
      </c>
    </row>
    <row r="24" spans="1:7" ht="105" x14ac:dyDescent="0.25">
      <c r="B24" s="7" t="str">
        <f t="shared" ref="B24:B31" si="5">B23</f>
        <v>Nikhil</v>
      </c>
      <c r="C24" s="7" t="s">
        <v>11</v>
      </c>
      <c r="D24" s="7">
        <v>5.5</v>
      </c>
      <c r="E24" t="s">
        <v>12</v>
      </c>
      <c r="F24" s="3" t="s">
        <v>148</v>
      </c>
      <c r="G24" s="3" t="str">
        <f t="shared" si="4"/>
        <v>Q2: 5.5 of 7.  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v>
      </c>
    </row>
    <row r="25" spans="1:7" x14ac:dyDescent="0.25">
      <c r="B25" s="7" t="str">
        <f t="shared" si="5"/>
        <v>Nikhil</v>
      </c>
      <c r="C25" s="7" t="s">
        <v>14</v>
      </c>
      <c r="D25" s="7">
        <v>7</v>
      </c>
      <c r="E25" t="s">
        <v>12</v>
      </c>
      <c r="G25" s="3" t="str">
        <f t="shared" si="4"/>
        <v xml:space="preserve">Q3: 7 of 7.  </v>
      </c>
    </row>
    <row r="26" spans="1:7" x14ac:dyDescent="0.25">
      <c r="B26" s="7" t="str">
        <f t="shared" si="5"/>
        <v>Nikhil</v>
      </c>
      <c r="C26" s="7" t="s">
        <v>15</v>
      </c>
      <c r="D26" s="7">
        <v>7</v>
      </c>
      <c r="E26" t="s">
        <v>12</v>
      </c>
      <c r="F26" s="3" t="s">
        <v>151</v>
      </c>
      <c r="G26" s="3" t="str">
        <f t="shared" si="4"/>
        <v>Q4: 7 of 7.  An apropos answer!</v>
      </c>
    </row>
    <row r="27" spans="1:7" ht="75" x14ac:dyDescent="0.25">
      <c r="B27" s="7" t="str">
        <f t="shared" si="5"/>
        <v>Nikhil</v>
      </c>
      <c r="C27" s="7" t="s">
        <v>16</v>
      </c>
      <c r="D27" s="7">
        <v>6</v>
      </c>
      <c r="E27" t="s">
        <v>12</v>
      </c>
      <c r="F27" s="3" t="s">
        <v>159</v>
      </c>
      <c r="G27" s="3" t="str">
        <f t="shared" si="4"/>
        <v>Q5: 6 of 7.  I didn't understand the following sentence, much less its relevance in your argument:  "A business must analyze and provide while developing a company and a marketing strategy in need to select which segments to target."</v>
      </c>
    </row>
    <row r="28" spans="1:7" ht="105" x14ac:dyDescent="0.25">
      <c r="B28" s="7" t="str">
        <f t="shared" si="5"/>
        <v>Nikhil</v>
      </c>
      <c r="C28" s="7" t="s">
        <v>17</v>
      </c>
      <c r="D28" s="7">
        <v>6</v>
      </c>
      <c r="E28" t="s">
        <v>12</v>
      </c>
      <c r="F28" s="3" t="s">
        <v>165</v>
      </c>
      <c r="G28" s="3" t="str">
        <f t="shared" si="4"/>
        <v>Q6: 6 of 7.  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v>
      </c>
    </row>
    <row r="29" spans="1:7" x14ac:dyDescent="0.25">
      <c r="B29" s="7" t="str">
        <f t="shared" si="5"/>
        <v>Nikhil</v>
      </c>
      <c r="C29" s="7" t="s">
        <v>18</v>
      </c>
      <c r="D29" s="7">
        <v>8</v>
      </c>
      <c r="E29" t="s">
        <v>7</v>
      </c>
      <c r="G29" s="3" t="str">
        <f t="shared" si="4"/>
        <v xml:space="preserve">Q7: 8 of 8.  </v>
      </c>
    </row>
    <row r="30" spans="1:7" x14ac:dyDescent="0.25">
      <c r="B30" s="7" t="str">
        <f t="shared" si="5"/>
        <v>Nikhil</v>
      </c>
      <c r="C30" s="7" t="s">
        <v>20</v>
      </c>
      <c r="D30" s="7">
        <f>SUM(D23:D29)</f>
        <v>46.5</v>
      </c>
      <c r="E30" t="s">
        <v>19</v>
      </c>
      <c r="G30" s="3" t="str">
        <f t="shared" si="4"/>
        <v xml:space="preserve">Total: 46.5 of 50. </v>
      </c>
    </row>
    <row r="31" spans="1:7" s="17" customFormat="1" ht="150" x14ac:dyDescent="0.25">
      <c r="A31" s="7"/>
      <c r="B31" s="16" t="str">
        <f t="shared" si="5"/>
        <v>Nikhil</v>
      </c>
      <c r="C31" s="16" t="s">
        <v>89</v>
      </c>
      <c r="D31" s="16"/>
      <c r="F31" s="18"/>
      <c r="G31" s="18" t="str">
        <f>_xlfn.CONCAT(G22," ",G23," ",G24," ",G25," ",G26," ",G27," ",G28," ",G29," ",G30)</f>
        <v xml:space="preserve">Nikhil, below are scores and comments for Homework 3. Q1: 7 of 7.   Q2: 5.5 of 7.  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 Q3: 7 of 7.   Q4: 7 of 7.  An apropos answer! Q5: 6 of 7.  I didn't understand the following sentence, much less its relevance in your argument:  "A business must analyze and provide while developing a company and a marketing strategy in need to select which segments to target." Q6: 6 of 7.  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 Q7: 8 of 8.   Total: 46.5 of 50. </v>
      </c>
    </row>
    <row r="32" spans="1:7" x14ac:dyDescent="0.25">
      <c r="A32" s="7" t="s">
        <v>23</v>
      </c>
      <c r="B32" s="7" t="str">
        <f>TRIM(LEFT(SUBSTITUTE(A32," ",REPT(" ",255)),255))</f>
        <v>Keerthana</v>
      </c>
      <c r="C32" s="7" t="s">
        <v>141</v>
      </c>
      <c r="G32" s="3" t="str">
        <f>_xlfn.CONCAT(B32,C32)</f>
        <v>Keerthana, below are scores and comments for Homework 3.</v>
      </c>
    </row>
    <row r="33" spans="1:7" x14ac:dyDescent="0.25">
      <c r="B33" s="7" t="str">
        <f>B32</f>
        <v>Keerthana</v>
      </c>
      <c r="C33" s="7" t="s">
        <v>10</v>
      </c>
      <c r="D33" s="7">
        <v>7</v>
      </c>
      <c r="E33" t="s">
        <v>12</v>
      </c>
      <c r="G33" s="3" t="str">
        <f t="shared" ref="G33:G40" si="6">_xlfn.CONCAT(C33," ",D33," ",E33," ",F33)</f>
        <v xml:space="preserve">Q1: 7 of 7.  </v>
      </c>
    </row>
    <row r="34" spans="1:7" x14ac:dyDescent="0.25">
      <c r="B34" s="7" t="str">
        <f>B33</f>
        <v>Keerthana</v>
      </c>
      <c r="C34" s="7" t="s">
        <v>11</v>
      </c>
      <c r="D34" s="7">
        <v>7</v>
      </c>
      <c r="E34" t="s">
        <v>12</v>
      </c>
      <c r="G34" s="3" t="str">
        <f t="shared" si="6"/>
        <v xml:space="preserve">Q2: 7 of 7.  </v>
      </c>
    </row>
    <row r="35" spans="1:7" x14ac:dyDescent="0.25">
      <c r="B35" s="7" t="str">
        <f t="shared" ref="B35:B41" si="7">B34</f>
        <v>Keerthana</v>
      </c>
      <c r="C35" s="7" t="s">
        <v>14</v>
      </c>
      <c r="D35" s="7">
        <v>7</v>
      </c>
      <c r="E35" t="s">
        <v>12</v>
      </c>
      <c r="G35" s="3" t="str">
        <f t="shared" si="6"/>
        <v xml:space="preserve">Q3: 7 of 7.  </v>
      </c>
    </row>
    <row r="36" spans="1:7" ht="30" x14ac:dyDescent="0.25">
      <c r="B36" s="7" t="str">
        <f t="shared" si="7"/>
        <v>Keerthana</v>
      </c>
      <c r="C36" s="7" t="s">
        <v>15</v>
      </c>
      <c r="D36" s="7">
        <v>7</v>
      </c>
      <c r="E36" t="s">
        <v>12</v>
      </c>
      <c r="F36" s="3" t="s">
        <v>156</v>
      </c>
      <c r="G36" s="3" t="str">
        <f t="shared" si="6"/>
        <v>Q4: 7 of 7.  A good answer.  However and most importantly, write your answers in a paragraph format.</v>
      </c>
    </row>
    <row r="37" spans="1:7" x14ac:dyDescent="0.25">
      <c r="B37" s="7" t="str">
        <f t="shared" si="7"/>
        <v>Keerthana</v>
      </c>
      <c r="C37" s="7" t="s">
        <v>16</v>
      </c>
      <c r="D37" s="7">
        <v>7</v>
      </c>
      <c r="E37" t="s">
        <v>12</v>
      </c>
      <c r="G37" s="3" t="str">
        <f t="shared" si="6"/>
        <v xml:space="preserve">Q5: 7 of 7.  </v>
      </c>
    </row>
    <row r="38" spans="1:7" x14ac:dyDescent="0.25">
      <c r="B38" s="7" t="str">
        <f t="shared" si="7"/>
        <v>Keerthana</v>
      </c>
      <c r="C38" s="7" t="s">
        <v>17</v>
      </c>
      <c r="D38" s="7">
        <v>7</v>
      </c>
      <c r="E38" t="s">
        <v>12</v>
      </c>
      <c r="G38" s="3" t="str">
        <f t="shared" si="6"/>
        <v xml:space="preserve">Q6: 7 of 7.  </v>
      </c>
    </row>
    <row r="39" spans="1:7" x14ac:dyDescent="0.25">
      <c r="B39" s="7" t="str">
        <f t="shared" si="7"/>
        <v>Keerthana</v>
      </c>
      <c r="C39" s="7" t="s">
        <v>18</v>
      </c>
      <c r="D39" s="7">
        <v>8</v>
      </c>
      <c r="E39" t="s">
        <v>7</v>
      </c>
      <c r="G39" s="3" t="str">
        <f t="shared" si="6"/>
        <v xml:space="preserve">Q7: 8 of 8.  </v>
      </c>
    </row>
    <row r="40" spans="1:7" x14ac:dyDescent="0.25">
      <c r="B40" s="7" t="str">
        <f t="shared" si="7"/>
        <v>Keerthana</v>
      </c>
      <c r="C40" s="7" t="s">
        <v>20</v>
      </c>
      <c r="D40" s="7">
        <f>SUM(D33:D39)</f>
        <v>50</v>
      </c>
      <c r="E40" t="s">
        <v>19</v>
      </c>
      <c r="G40" s="3" t="str">
        <f t="shared" si="6"/>
        <v xml:space="preserve">Total: 50 of 50. </v>
      </c>
    </row>
    <row r="41" spans="1:7" s="17" customFormat="1" ht="45" x14ac:dyDescent="0.25">
      <c r="A41" s="7"/>
      <c r="B41" s="16" t="str">
        <f t="shared" si="7"/>
        <v>Keerthana</v>
      </c>
      <c r="C41" s="16" t="s">
        <v>89</v>
      </c>
      <c r="D41" s="16"/>
      <c r="F41" s="18"/>
      <c r="G41" s="18" t="str">
        <f>_xlfn.CONCAT(G32," ",G33," ",G34," ",G35," ",G36," ",G37," ",G38," ",G39," ",G40)</f>
        <v xml:space="preserve">Keerthana, below are scores and comments for Homework 3. Q1: 7 of 7.   Q2: 7 of 7.   Q3: 7 of 7.   Q4: 7 of 7.  A good answer.  However and most importantly, write your answers in a paragraph format. Q5: 7 of 7.   Q6: 7 of 7.   Q7: 8 of 8.   Total: 50 of 50. </v>
      </c>
    </row>
    <row r="42" spans="1:7" x14ac:dyDescent="0.25">
      <c r="A42" s="7" t="s">
        <v>24</v>
      </c>
      <c r="B42" s="7" t="str">
        <f>TRIM(LEFT(SUBSTITUTE(A42," ",REPT(" ",255)),255))</f>
        <v>Chaturvedy</v>
      </c>
      <c r="C42" s="7" t="s">
        <v>141</v>
      </c>
      <c r="G42" s="3" t="str">
        <f>_xlfn.CONCAT(B42,C42)</f>
        <v>Chaturvedy, below are scores and comments for Homework 3.</v>
      </c>
    </row>
    <row r="43" spans="1:7" x14ac:dyDescent="0.25">
      <c r="B43" s="7" t="str">
        <f>B42</f>
        <v>Chaturvedy</v>
      </c>
      <c r="C43" s="7" t="s">
        <v>10</v>
      </c>
      <c r="D43" s="7">
        <v>7</v>
      </c>
      <c r="E43" t="s">
        <v>12</v>
      </c>
      <c r="F43" s="3" t="s">
        <v>13</v>
      </c>
      <c r="G43" s="3" t="str">
        <f t="shared" ref="G43:G50" si="8">_xlfn.CONCAT(C43," ",D43," ",E43," ",F43)</f>
        <v xml:space="preserve">Q1: 7 of 7.   </v>
      </c>
    </row>
    <row r="44" spans="1:7" ht="90" x14ac:dyDescent="0.25">
      <c r="B44" s="7" t="str">
        <f t="shared" ref="B44:B51" si="9">B43</f>
        <v>Chaturvedy</v>
      </c>
      <c r="C44" s="7" t="s">
        <v>11</v>
      </c>
      <c r="D44" s="7">
        <v>6.5</v>
      </c>
      <c r="E44" t="s">
        <v>12</v>
      </c>
      <c r="F44" s="3" t="s">
        <v>147</v>
      </c>
      <c r="G44" s="3" t="str">
        <f t="shared" si="8"/>
        <v>Q2: 6.5 of 7.  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v>
      </c>
    </row>
    <row r="45" spans="1:7" ht="90" x14ac:dyDescent="0.25">
      <c r="B45" s="7" t="str">
        <f t="shared" si="9"/>
        <v>Chaturvedy</v>
      </c>
      <c r="C45" s="7" t="s">
        <v>14</v>
      </c>
      <c r="D45" s="7">
        <v>6</v>
      </c>
      <c r="E45" t="s">
        <v>12</v>
      </c>
      <c r="F45" s="3" t="s">
        <v>149</v>
      </c>
      <c r="G45" s="3" t="str">
        <f t="shared" si="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46" spans="1:7" x14ac:dyDescent="0.25">
      <c r="B46" s="7" t="str">
        <f t="shared" si="9"/>
        <v>Chaturvedy</v>
      </c>
      <c r="C46" s="7" t="s">
        <v>15</v>
      </c>
      <c r="D46" s="7">
        <v>7</v>
      </c>
      <c r="E46" t="s">
        <v>12</v>
      </c>
      <c r="F46" s="3" t="s">
        <v>150</v>
      </c>
      <c r="G46" s="3" t="str">
        <f t="shared" si="8"/>
        <v>Q4: 7 of 7.  An exceptional answer!</v>
      </c>
    </row>
    <row r="47" spans="1:7" ht="30" x14ac:dyDescent="0.25">
      <c r="B47" s="7" t="str">
        <f t="shared" si="9"/>
        <v>Chaturvedy</v>
      </c>
      <c r="C47" s="7" t="s">
        <v>16</v>
      </c>
      <c r="D47" s="7">
        <v>7</v>
      </c>
      <c r="E47" t="s">
        <v>12</v>
      </c>
      <c r="F47" s="3" t="s">
        <v>162</v>
      </c>
      <c r="G47" s="3" t="str">
        <f t="shared" si="8"/>
        <v>Q5: 7 of 7.  A thoughtful response.  It appears you and a classmate have the same reference!</v>
      </c>
    </row>
    <row r="48" spans="1:7" ht="135" x14ac:dyDescent="0.25">
      <c r="B48" s="7" t="str">
        <f t="shared" si="9"/>
        <v>Chaturvedy</v>
      </c>
      <c r="C48" s="7" t="s">
        <v>17</v>
      </c>
      <c r="D48" s="7">
        <v>5.5</v>
      </c>
      <c r="E48" t="s">
        <v>12</v>
      </c>
      <c r="F48" s="3" t="s">
        <v>167</v>
      </c>
      <c r="G48" s="3" t="str">
        <f t="shared" si="8"/>
        <v xml:space="preserve">Q6: 5.5 of 7.  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v>
      </c>
    </row>
    <row r="49" spans="1:7" ht="135" x14ac:dyDescent="0.25">
      <c r="B49" s="7" t="str">
        <f t="shared" si="9"/>
        <v>Chaturvedy</v>
      </c>
      <c r="C49" s="7" t="s">
        <v>18</v>
      </c>
      <c r="D49" s="7">
        <v>8</v>
      </c>
      <c r="E49" t="s">
        <v>7</v>
      </c>
      <c r="F49" s="3" t="s">
        <v>170</v>
      </c>
      <c r="G49" s="3" t="str">
        <f t="shared" si="8"/>
        <v>Q7: 8 of 8.  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v>
      </c>
    </row>
    <row r="50" spans="1:7" x14ac:dyDescent="0.25">
      <c r="B50" s="7" t="str">
        <f t="shared" si="9"/>
        <v>Chaturvedy</v>
      </c>
      <c r="C50" s="7" t="s">
        <v>20</v>
      </c>
      <c r="D50" s="7">
        <f>SUM(D43:D49)</f>
        <v>47</v>
      </c>
      <c r="E50" t="s">
        <v>19</v>
      </c>
      <c r="G50" s="3" t="str">
        <f t="shared" si="8"/>
        <v xml:space="preserve">Total: 47 of 50. </v>
      </c>
    </row>
    <row r="51" spans="1:7" s="17" customFormat="1" ht="240" x14ac:dyDescent="0.25">
      <c r="A51" s="7"/>
      <c r="B51" s="16" t="str">
        <f t="shared" si="9"/>
        <v>Chaturvedy</v>
      </c>
      <c r="C51" s="16" t="s">
        <v>89</v>
      </c>
      <c r="D51" s="16"/>
      <c r="F51" s="18"/>
      <c r="G51" s="18" t="str">
        <f>_xlfn.CONCAT(G42," ",G43," ",G44," ",G45," ",G46," ",G47," ",G48," ",G49," ",G50)</f>
        <v xml:space="preserve">Chaturvedy, below are scores and comments for Homework 3. Q1: 7 of 7.    Q2: 6.5 of 7.  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7 of 7.  An exceptional answer! Q5: 7 of 7.  A thoughtful response.  It appears you and a classmate have the same reference! Q6: 5.5 of 7.  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Q7: 8 of 8.  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 Total: 47 of 50. </v>
      </c>
    </row>
    <row r="52" spans="1:7" x14ac:dyDescent="0.25">
      <c r="A52" s="7" t="s">
        <v>25</v>
      </c>
      <c r="B52" s="7" t="str">
        <f>TRIM(LEFT(SUBSTITUTE(A52," ",REPT(" ",255)),255))</f>
        <v>Shirisha</v>
      </c>
      <c r="C52" s="7" t="s">
        <v>141</v>
      </c>
      <c r="G52" s="3" t="str">
        <f>_xlfn.CONCAT(B52,C52)</f>
        <v>Shirisha, below are scores and comments for Homework 3.</v>
      </c>
    </row>
    <row r="53" spans="1:7" ht="60" x14ac:dyDescent="0.25">
      <c r="B53" s="7" t="str">
        <f>B52</f>
        <v>Shirisha</v>
      </c>
      <c r="C53" s="7" t="s">
        <v>10</v>
      </c>
      <c r="D53" s="7">
        <v>7</v>
      </c>
      <c r="E53" t="s">
        <v>12</v>
      </c>
      <c r="F53" s="3" t="s">
        <v>142</v>
      </c>
      <c r="G53" s="3" t="str">
        <f t="shared" ref="G53:G60" si="10">_xlfn.CONCAT(C53," ",D53," ",E53," ",F53)</f>
        <v xml:space="preserve">Q1: 7 of 7.  You needed to expand on an innovative way (i.e., not already existing) on HOW social data may be used increased customer acquisition, engagement and retention. </v>
      </c>
    </row>
    <row r="54" spans="1:7" x14ac:dyDescent="0.25">
      <c r="B54" s="7" t="str">
        <f t="shared" ref="B54:B61" si="11">B53</f>
        <v>Shirisha</v>
      </c>
      <c r="C54" s="7" t="s">
        <v>11</v>
      </c>
      <c r="D54" s="7">
        <v>7</v>
      </c>
      <c r="E54" t="s">
        <v>12</v>
      </c>
      <c r="G54" s="3" t="str">
        <f t="shared" si="10"/>
        <v xml:space="preserve">Q2: 7 of 7.  </v>
      </c>
    </row>
    <row r="55" spans="1:7" ht="90" x14ac:dyDescent="0.25">
      <c r="B55" s="7" t="str">
        <f t="shared" si="11"/>
        <v>Shirisha</v>
      </c>
      <c r="C55" s="7" t="s">
        <v>14</v>
      </c>
      <c r="D55" s="7">
        <v>6</v>
      </c>
      <c r="E55" t="s">
        <v>12</v>
      </c>
      <c r="F55" s="3" t="s">
        <v>149</v>
      </c>
      <c r="G55" s="3" t="str">
        <f t="shared" si="10"/>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56" spans="1:7" ht="90" x14ac:dyDescent="0.25">
      <c r="B56" s="7" t="str">
        <f t="shared" si="11"/>
        <v>Shirisha</v>
      </c>
      <c r="C56" s="7" t="s">
        <v>15</v>
      </c>
      <c r="D56" s="7">
        <v>5.5</v>
      </c>
      <c r="E56" t="s">
        <v>12</v>
      </c>
      <c r="F56" s="3" t="s">
        <v>155</v>
      </c>
      <c r="G56" s="3" t="str">
        <f t="shared" si="10"/>
        <v>Q4: 5.5 of 7.  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v>
      </c>
    </row>
    <row r="57" spans="1:7" ht="45" x14ac:dyDescent="0.25">
      <c r="B57" s="7" t="str">
        <f t="shared" si="11"/>
        <v>Shirisha</v>
      </c>
      <c r="C57" s="7" t="s">
        <v>16</v>
      </c>
      <c r="D57" s="7">
        <v>5.5</v>
      </c>
      <c r="E57" t="s">
        <v>12</v>
      </c>
      <c r="F57" s="3" t="s">
        <v>161</v>
      </c>
      <c r="G57" s="3" t="str">
        <f t="shared" si="10"/>
        <v>Q5: 5.5 of 7.  You didn’t address how a niche business and a category leader may differ in the targeting component of STP.</v>
      </c>
    </row>
    <row r="58" spans="1:7" x14ac:dyDescent="0.25">
      <c r="B58" s="7" t="str">
        <f t="shared" si="11"/>
        <v>Shirisha</v>
      </c>
      <c r="C58" s="7" t="s">
        <v>17</v>
      </c>
      <c r="D58" s="7">
        <v>7</v>
      </c>
      <c r="E58" t="s">
        <v>12</v>
      </c>
      <c r="G58" s="3" t="str">
        <f t="shared" si="10"/>
        <v xml:space="preserve">Q6: 7 of 7.  </v>
      </c>
    </row>
    <row r="59" spans="1:7" ht="45" x14ac:dyDescent="0.25">
      <c r="B59" s="7" t="str">
        <f t="shared" si="11"/>
        <v>Shirisha</v>
      </c>
      <c r="C59" s="7" t="s">
        <v>18</v>
      </c>
      <c r="D59" s="7">
        <v>6</v>
      </c>
      <c r="E59" t="s">
        <v>7</v>
      </c>
      <c r="F59" s="3" t="s">
        <v>171</v>
      </c>
      <c r="G59" s="3" t="str">
        <f t="shared" si="10"/>
        <v>Q7: 6 of 8.  Note the following requirement in your response:   In two to three paragraphs of prose (i.e.. sentences, not bullet lists) …</v>
      </c>
    </row>
    <row r="60" spans="1:7" x14ac:dyDescent="0.25">
      <c r="B60" s="7" t="str">
        <f t="shared" si="11"/>
        <v>Shirisha</v>
      </c>
      <c r="C60" s="7" t="s">
        <v>20</v>
      </c>
      <c r="D60" s="7">
        <f>SUM(D53:D59)</f>
        <v>44</v>
      </c>
      <c r="E60" t="s">
        <v>19</v>
      </c>
      <c r="G60" s="3" t="str">
        <f t="shared" si="10"/>
        <v xml:space="preserve">Total: 44 of 50. </v>
      </c>
    </row>
    <row r="61" spans="1:7" s="17" customFormat="1" ht="165" x14ac:dyDescent="0.25">
      <c r="A61" s="7"/>
      <c r="B61" s="16" t="str">
        <f t="shared" si="11"/>
        <v>Shirisha</v>
      </c>
      <c r="C61" s="16" t="s">
        <v>89</v>
      </c>
      <c r="D61" s="16"/>
      <c r="F61" s="18"/>
      <c r="G61" s="18" t="str">
        <f>_xlfn.CONCAT(G52," ",G53," ",G54," ",G55," ",G56," ",G57," ",G58," ",G59," ",G60)</f>
        <v xml:space="preserve">Shirisha, below are scores and comments for Homework 3. Q1: 7 of 7.  You needed to expand on an innovative way (i.e., not already existing) on HOW social data may be used increased customer acquisition, engagement and retention.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5.5 of 7.  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 Q5: 5.5 of 7.  You didn’t address how a niche business and a category leader may differ in the targeting component of STP. Q6: 7 of 7.   Q7: 6 of 8.  Note the following requirement in your response:   In two to three paragraphs of prose (i.e.. sentences, not bullet lists) … Total: 44 of 50. </v>
      </c>
    </row>
    <row r="62" spans="1:7" x14ac:dyDescent="0.25">
      <c r="A62" s="7" t="s">
        <v>26</v>
      </c>
      <c r="B62" s="7" t="str">
        <f>TRIM(LEFT(SUBSTITUTE(A62," ",REPT(" ",255)),255))</f>
        <v>Sriya</v>
      </c>
      <c r="C62" s="7" t="s">
        <v>141</v>
      </c>
      <c r="G62" s="3" t="str">
        <f>_xlfn.CONCAT(B62,C62)</f>
        <v>Sriya, below are scores and comments for Homework 3.</v>
      </c>
    </row>
    <row r="63" spans="1:7" x14ac:dyDescent="0.25">
      <c r="B63" s="7" t="str">
        <f>B62</f>
        <v>Sriya</v>
      </c>
      <c r="C63" s="7" t="s">
        <v>10</v>
      </c>
      <c r="D63" s="7">
        <v>7</v>
      </c>
      <c r="E63" t="s">
        <v>12</v>
      </c>
      <c r="G63" s="3" t="str">
        <f t="shared" ref="G63:G70" si="12">_xlfn.CONCAT(C63," ",D63," ",E63," ",F63)</f>
        <v xml:space="preserve">Q1: 7 of 7.  </v>
      </c>
    </row>
    <row r="64" spans="1:7" ht="90" x14ac:dyDescent="0.25">
      <c r="B64" s="7" t="str">
        <f t="shared" ref="B64:B71" si="13">B63</f>
        <v>Sriya</v>
      </c>
      <c r="C64" s="7" t="s">
        <v>11</v>
      </c>
      <c r="D64" s="7">
        <v>6</v>
      </c>
      <c r="E64" t="s">
        <v>12</v>
      </c>
      <c r="F64" s="3" t="s">
        <v>146</v>
      </c>
      <c r="G64" s="3" t="str">
        <f t="shared" si="12"/>
        <v>Q2: 6 of 7.  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v>
      </c>
    </row>
    <row r="65" spans="1:7" ht="90" x14ac:dyDescent="0.25">
      <c r="B65" s="7" t="str">
        <f t="shared" si="13"/>
        <v>Sriya</v>
      </c>
      <c r="C65" s="7" t="s">
        <v>14</v>
      </c>
      <c r="D65" s="7">
        <v>6</v>
      </c>
      <c r="E65" t="s">
        <v>12</v>
      </c>
      <c r="F65" s="3" t="s">
        <v>149</v>
      </c>
      <c r="G65" s="3" t="str">
        <f t="shared" si="12"/>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66" spans="1:7" ht="60" x14ac:dyDescent="0.25">
      <c r="B66" s="7" t="str">
        <f t="shared" si="13"/>
        <v>Sriya</v>
      </c>
      <c r="C66" s="7" t="s">
        <v>15</v>
      </c>
      <c r="D66" s="7">
        <v>6.5</v>
      </c>
      <c r="E66" t="s">
        <v>12</v>
      </c>
      <c r="F66" s="3" t="s">
        <v>154</v>
      </c>
      <c r="G66" s="3" t="str">
        <f t="shared" si="12"/>
        <v>Q4: 6.5 of 7.  I am unfamiliar with the term, "green algorithm".  When you use terms that are not well-known for a methodology, process, procedure, … please define them.</v>
      </c>
    </row>
    <row r="67" spans="1:7" ht="30" x14ac:dyDescent="0.25">
      <c r="B67" s="7" t="str">
        <f t="shared" si="13"/>
        <v>Sriya</v>
      </c>
      <c r="C67" s="7" t="s">
        <v>16</v>
      </c>
      <c r="D67" s="7">
        <v>7</v>
      </c>
      <c r="E67" t="s">
        <v>12</v>
      </c>
      <c r="F67" s="3" t="s">
        <v>172</v>
      </c>
      <c r="G67" s="3" t="str">
        <f t="shared" si="12"/>
        <v>Q5: 7 of 7.  As I have mentioned previously, please be succinct and precise in your response to questions.</v>
      </c>
    </row>
    <row r="68" spans="1:7" ht="135" x14ac:dyDescent="0.25">
      <c r="B68" s="7" t="str">
        <f t="shared" si="13"/>
        <v>Sriya</v>
      </c>
      <c r="C68" s="7" t="s">
        <v>17</v>
      </c>
      <c r="D68" s="7">
        <v>5.5</v>
      </c>
      <c r="E68" t="s">
        <v>12</v>
      </c>
      <c r="F68" s="3" t="s">
        <v>168</v>
      </c>
      <c r="G68" s="3" t="str">
        <f t="shared" si="12"/>
        <v xml:space="preserve">Q6: 5.5 of 7.  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v>
      </c>
    </row>
    <row r="69" spans="1:7" x14ac:dyDescent="0.25">
      <c r="B69" s="7" t="str">
        <f t="shared" si="13"/>
        <v>Sriya</v>
      </c>
      <c r="C69" s="7" t="s">
        <v>18</v>
      </c>
      <c r="D69" s="7">
        <v>8</v>
      </c>
      <c r="E69" t="s">
        <v>7</v>
      </c>
      <c r="G69" s="3" t="str">
        <f t="shared" si="12"/>
        <v xml:space="preserve">Q7: 8 of 8.  </v>
      </c>
    </row>
    <row r="70" spans="1:7" x14ac:dyDescent="0.25">
      <c r="B70" s="7" t="str">
        <f t="shared" si="13"/>
        <v>Sriya</v>
      </c>
      <c r="C70" s="7" t="s">
        <v>20</v>
      </c>
      <c r="D70" s="7">
        <f>SUM(D63:D69)</f>
        <v>46</v>
      </c>
      <c r="E70" t="s">
        <v>19</v>
      </c>
      <c r="G70" s="3" t="str">
        <f t="shared" si="12"/>
        <v xml:space="preserve">Total: 46 of 50. </v>
      </c>
    </row>
    <row r="71" spans="1:7" s="17" customFormat="1" ht="195" x14ac:dyDescent="0.25">
      <c r="A71" s="7"/>
      <c r="B71" s="16" t="str">
        <f t="shared" si="13"/>
        <v>Sriya</v>
      </c>
      <c r="C71" s="16" t="s">
        <v>89</v>
      </c>
      <c r="D71" s="16"/>
      <c r="F71" s="18"/>
      <c r="G71" s="18" t="str">
        <f>_xlfn.CONCAT(G62," ",G63," ",G64," ",G65," ",G66," ",G67," ",G68," ",G69," ",G70)</f>
        <v xml:space="preserve">Sriya, below are scores and comments for Homework 3. Q1: 7 of 7.   Q2: 6 of 7.  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6.5 of 7.  I am unfamiliar with the term, "green algorithm".  When you use terms that are not well-known for a methodology, process, procedure, … please define them. Q5: 7 of 7.  As I have mentioned previously, please be succinct and precise in your response to questions. Q6: 5.5 of 7.  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Q7: 8 of 8.   Total: 46 of 50. </v>
      </c>
    </row>
    <row r="72" spans="1:7" x14ac:dyDescent="0.25">
      <c r="A72" s="7" t="s">
        <v>27</v>
      </c>
      <c r="B72" s="7" t="str">
        <f>TRIM(LEFT(SUBSTITUTE(A72," ",REPT(" ",255)),255))</f>
        <v>Venkatesh</v>
      </c>
      <c r="C72" s="7" t="s">
        <v>141</v>
      </c>
      <c r="G72" s="3" t="str">
        <f>_xlfn.CONCAT(B72,C72)</f>
        <v>Venkatesh, below are scores and comments for Homework 3.</v>
      </c>
    </row>
    <row r="73" spans="1:7" x14ac:dyDescent="0.25">
      <c r="B73" s="7" t="str">
        <f>B72</f>
        <v>Venkatesh</v>
      </c>
      <c r="C73" s="7" t="s">
        <v>10</v>
      </c>
      <c r="D73" s="7">
        <v>7</v>
      </c>
      <c r="E73" t="s">
        <v>12</v>
      </c>
      <c r="G73" s="3" t="str">
        <f t="shared" ref="G73:G80" si="14">_xlfn.CONCAT(C73," ",D73," ",E73," ",F73)</f>
        <v xml:space="preserve">Q1: 7 of 7.  </v>
      </c>
    </row>
    <row r="74" spans="1:7" ht="75" x14ac:dyDescent="0.25">
      <c r="B74" s="7" t="str">
        <f t="shared" ref="B74:B81" si="15">B73</f>
        <v>Venkatesh</v>
      </c>
      <c r="C74" s="7" t="s">
        <v>11</v>
      </c>
      <c r="D74" s="7">
        <v>6</v>
      </c>
      <c r="E74" t="s">
        <v>12</v>
      </c>
      <c r="F74" s="3" t="s">
        <v>145</v>
      </c>
      <c r="G74" s="3" t="str">
        <f t="shared" si="14"/>
        <v xml:space="preserve">Q2: 6 of 7.  The following statement, which I don't fully understand, needs to be clarified and expanded upon, "Businesses risk having a vague understanding of their target audience's needs and preferences if they begin with targeting or positioning before segmentation."  </v>
      </c>
    </row>
    <row r="75" spans="1:7" ht="90" x14ac:dyDescent="0.25">
      <c r="B75" s="7" t="str">
        <f t="shared" si="15"/>
        <v>Venkatesh</v>
      </c>
      <c r="C75" s="7" t="s">
        <v>14</v>
      </c>
      <c r="D75" s="7">
        <v>6</v>
      </c>
      <c r="E75" t="s">
        <v>12</v>
      </c>
      <c r="F75" s="3" t="s">
        <v>149</v>
      </c>
      <c r="G75" s="3" t="str">
        <f t="shared" si="14"/>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76" spans="1:7" x14ac:dyDescent="0.25">
      <c r="B76" s="7" t="str">
        <f t="shared" si="15"/>
        <v>Venkatesh</v>
      </c>
      <c r="C76" s="7" t="s">
        <v>15</v>
      </c>
      <c r="D76" s="7">
        <v>7</v>
      </c>
      <c r="E76" t="s">
        <v>12</v>
      </c>
      <c r="F76" s="3" t="s">
        <v>153</v>
      </c>
      <c r="G76" s="3" t="str">
        <f t="shared" si="14"/>
        <v>Q4: 7 of 7.  A fine answer!</v>
      </c>
    </row>
    <row r="77" spans="1:7" x14ac:dyDescent="0.25">
      <c r="B77" s="7" t="str">
        <f t="shared" si="15"/>
        <v>Venkatesh</v>
      </c>
      <c r="C77" s="7" t="s">
        <v>16</v>
      </c>
      <c r="D77" s="7">
        <v>7</v>
      </c>
      <c r="E77" t="s">
        <v>12</v>
      </c>
      <c r="G77" s="3" t="str">
        <f t="shared" si="14"/>
        <v xml:space="preserve">Q5: 7 of 7.  </v>
      </c>
    </row>
    <row r="78" spans="1:7" x14ac:dyDescent="0.25">
      <c r="B78" s="7" t="str">
        <f t="shared" si="15"/>
        <v>Venkatesh</v>
      </c>
      <c r="C78" s="7" t="s">
        <v>17</v>
      </c>
      <c r="D78" s="7">
        <v>7</v>
      </c>
      <c r="E78" t="s">
        <v>12</v>
      </c>
      <c r="G78" s="3" t="str">
        <f t="shared" si="14"/>
        <v xml:space="preserve">Q6: 7 of 7.  </v>
      </c>
    </row>
    <row r="79" spans="1:7" x14ac:dyDescent="0.25">
      <c r="B79" s="7" t="str">
        <f t="shared" si="15"/>
        <v>Venkatesh</v>
      </c>
      <c r="C79" s="7" t="s">
        <v>18</v>
      </c>
      <c r="D79" s="7">
        <v>8</v>
      </c>
      <c r="E79" t="s">
        <v>7</v>
      </c>
      <c r="G79" s="3" t="str">
        <f t="shared" si="14"/>
        <v xml:space="preserve">Q7: 8 of 8.  </v>
      </c>
    </row>
    <row r="80" spans="1:7" x14ac:dyDescent="0.25">
      <c r="B80" s="7" t="str">
        <f t="shared" si="15"/>
        <v>Venkatesh</v>
      </c>
      <c r="C80" s="7" t="s">
        <v>20</v>
      </c>
      <c r="D80" s="7">
        <f>SUM(D73:D79)</f>
        <v>48</v>
      </c>
      <c r="E80" t="s">
        <v>19</v>
      </c>
      <c r="G80" s="3" t="str">
        <f t="shared" si="14"/>
        <v xml:space="preserve">Total: 48 of 50. </v>
      </c>
    </row>
    <row r="81" spans="1:7" s="17" customFormat="1" ht="105" x14ac:dyDescent="0.25">
      <c r="A81" s="7"/>
      <c r="B81" s="16" t="str">
        <f t="shared" si="15"/>
        <v>Venkatesh</v>
      </c>
      <c r="C81" s="16" t="s">
        <v>89</v>
      </c>
      <c r="D81" s="16"/>
      <c r="F81" s="18"/>
      <c r="G81" s="18" t="str">
        <f>_xlfn.CONCAT(G72," ",G73," ",G74," ",G75," ",G76," ",G77," ",G78," ",G79," ",G80)</f>
        <v xml:space="preserve">Venkatesh, below are scores and comments for Homework 3. Q1: 7 of 7.   Q2: 6 of 7.  The following statement, which I don't fully understand, needs to be clarified and expanded upon, "Businesses risk having a vague understanding of their target audience's needs and preferences if they begin with targeting or positioning before segmentation."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7 of 7.  A fine answer! Q5: 7 of 7.   Q6: 7 of 7.   Q7: 8 of 8.   Total: 48 of 50. </v>
      </c>
    </row>
    <row r="82" spans="1:7" x14ac:dyDescent="0.25">
      <c r="A82" s="7" t="s">
        <v>28</v>
      </c>
      <c r="B82" s="7" t="str">
        <f>TRIM(LEFT(SUBSTITUTE(A82," ",REPT(" ",255)),255))</f>
        <v>Likhit</v>
      </c>
      <c r="C82" s="7" t="s">
        <v>141</v>
      </c>
      <c r="G82" s="3" t="str">
        <f>_xlfn.CONCAT(B82,C82)</f>
        <v>Likhit, below are scores and comments for Homework 3.</v>
      </c>
    </row>
    <row r="83" spans="1:7" x14ac:dyDescent="0.25">
      <c r="B83" s="7" t="str">
        <f>B82</f>
        <v>Likhit</v>
      </c>
      <c r="C83" s="7" t="s">
        <v>10</v>
      </c>
      <c r="D83" s="7">
        <v>7</v>
      </c>
      <c r="E83" t="s">
        <v>12</v>
      </c>
      <c r="G83" s="3" t="str">
        <f t="shared" ref="G83:G90" si="16">_xlfn.CONCAT(C83," ",D83," ",E83," ",F83)</f>
        <v xml:space="preserve">Q1: 7 of 7.  </v>
      </c>
    </row>
    <row r="84" spans="1:7" x14ac:dyDescent="0.25">
      <c r="B84" s="7" t="str">
        <f t="shared" ref="B84:B91" si="17">B83</f>
        <v>Likhit</v>
      </c>
      <c r="C84" s="7" t="s">
        <v>11</v>
      </c>
      <c r="D84" s="7">
        <v>7</v>
      </c>
      <c r="E84" t="s">
        <v>12</v>
      </c>
      <c r="G84" s="3" t="str">
        <f t="shared" si="16"/>
        <v xml:space="preserve">Q2: 7 of 7.  </v>
      </c>
    </row>
    <row r="85" spans="1:7" ht="90" x14ac:dyDescent="0.25">
      <c r="B85" s="7" t="str">
        <f t="shared" si="17"/>
        <v>Likhit</v>
      </c>
      <c r="C85" s="7" t="s">
        <v>14</v>
      </c>
      <c r="D85" s="7">
        <v>6</v>
      </c>
      <c r="E85" t="s">
        <v>12</v>
      </c>
      <c r="F85" s="3" t="s">
        <v>149</v>
      </c>
      <c r="G85" s="3" t="str">
        <f t="shared" si="16"/>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86" spans="1:7" ht="30" x14ac:dyDescent="0.25">
      <c r="B86" s="7" t="str">
        <f t="shared" si="17"/>
        <v>Likhit</v>
      </c>
      <c r="C86" s="7" t="s">
        <v>15</v>
      </c>
      <c r="D86" s="7">
        <v>6</v>
      </c>
      <c r="E86" t="s">
        <v>12</v>
      </c>
      <c r="F86" s="3" t="s">
        <v>152</v>
      </c>
      <c r="G86" s="3" t="str">
        <f t="shared" si="16"/>
        <v>Q4: 6 of 7.  You need to expand on describing the steps required to complete K-Means clustering.</v>
      </c>
    </row>
    <row r="87" spans="1:7" x14ac:dyDescent="0.25">
      <c r="B87" s="7" t="str">
        <f t="shared" si="17"/>
        <v>Likhit</v>
      </c>
      <c r="C87" s="7" t="s">
        <v>16</v>
      </c>
      <c r="D87" s="7">
        <v>7</v>
      </c>
      <c r="E87" t="s">
        <v>12</v>
      </c>
      <c r="F87" s="3" t="s">
        <v>160</v>
      </c>
      <c r="G87" s="3" t="str">
        <f t="shared" si="16"/>
        <v>Q5: 7 of 7.  A thoughtful response.</v>
      </c>
    </row>
    <row r="88" spans="1:7" ht="45" x14ac:dyDescent="0.25">
      <c r="B88" s="7" t="str">
        <f t="shared" si="17"/>
        <v>Likhit</v>
      </c>
      <c r="C88" s="7" t="s">
        <v>17</v>
      </c>
      <c r="D88" s="7">
        <v>6</v>
      </c>
      <c r="E88" t="s">
        <v>12</v>
      </c>
      <c r="F88" s="3" t="s">
        <v>164</v>
      </c>
      <c r="G88" s="3" t="str">
        <f t="shared" si="16"/>
        <v>Q6: 6 of 7.  Addressing how a few more of the 7 P's (e.g., price, promotion, ...) would be varied across segments should be mentioned.</v>
      </c>
    </row>
    <row r="89" spans="1:7" x14ac:dyDescent="0.25">
      <c r="B89" s="7" t="str">
        <f t="shared" si="17"/>
        <v>Likhit</v>
      </c>
      <c r="C89" s="7" t="s">
        <v>18</v>
      </c>
      <c r="D89" s="7">
        <v>8</v>
      </c>
      <c r="E89" t="s">
        <v>7</v>
      </c>
      <c r="G89" s="3" t="str">
        <f t="shared" si="16"/>
        <v xml:space="preserve">Q7: 8 of 8.  </v>
      </c>
    </row>
    <row r="90" spans="1:7" x14ac:dyDescent="0.25">
      <c r="B90" s="7" t="str">
        <f t="shared" si="17"/>
        <v>Likhit</v>
      </c>
      <c r="C90" s="7" t="s">
        <v>20</v>
      </c>
      <c r="D90" s="7">
        <f>SUM(D83:D89)</f>
        <v>47</v>
      </c>
      <c r="E90" t="s">
        <v>19</v>
      </c>
      <c r="G90" s="3" t="str">
        <f t="shared" si="16"/>
        <v xml:space="preserve">Total: 47 of 50. </v>
      </c>
    </row>
    <row r="91" spans="1:7" s="17" customFormat="1" ht="90" x14ac:dyDescent="0.25">
      <c r="A91" s="7"/>
      <c r="B91" s="16" t="str">
        <f t="shared" si="17"/>
        <v>Likhit</v>
      </c>
      <c r="C91" s="16" t="s">
        <v>89</v>
      </c>
      <c r="D91" s="16"/>
      <c r="F91" s="18"/>
      <c r="G91" s="18" t="str">
        <f>_xlfn.CONCAT(G82," ",G83," ",G84," ",G85," ",G86," ",G87," ",G88," ",G89," ",G90)</f>
        <v xml:space="preserve">Likhit, below are scores and comments for Homework 3. Q1: 7 of 7.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 need to expand on describing the steps required to complete K-Means clustering. Q5: 7 of 7.  A thoughtful response. Q6: 6 of 7.  Addressing how a few more of the 7 P's (e.g., price, promotion, ...) would be varied across segments should be mentioned. Q7: 8 of 8.   Total: 47 of 50. </v>
      </c>
    </row>
    <row r="92" spans="1:7" x14ac:dyDescent="0.25">
      <c r="A92" s="7" t="s">
        <v>29</v>
      </c>
      <c r="B92" s="7" t="str">
        <f>TRIM(LEFT(SUBSTITUTE(A92," ",REPT(" ",255)),255))</f>
        <v>Keerthika</v>
      </c>
      <c r="C92" s="7" t="s">
        <v>141</v>
      </c>
      <c r="G92" s="3" t="str">
        <f>_xlfn.CONCAT(B92,C92)</f>
        <v>Keerthika, below are scores and comments for Homework 3.</v>
      </c>
    </row>
    <row r="93" spans="1:7" ht="60" x14ac:dyDescent="0.25">
      <c r="B93" s="7" t="str">
        <f>B92</f>
        <v>Keerthika</v>
      </c>
      <c r="C93" s="7" t="s">
        <v>10</v>
      </c>
      <c r="D93" s="7">
        <v>5</v>
      </c>
      <c r="E93" t="s">
        <v>12</v>
      </c>
      <c r="F93" s="3" t="s">
        <v>143</v>
      </c>
      <c r="G93" s="3" t="str">
        <f t="shared" ref="G93:G100" si="18">_xlfn.CONCAT(C93," ",D93," ",E93," ",F93)</f>
        <v>Q1: 5 of 7.  You neither choose a company to provide an innovative way where social media may be leveraged to increase customer metrics nor described HOW it may be done.</v>
      </c>
    </row>
    <row r="94" spans="1:7" ht="75" x14ac:dyDescent="0.25">
      <c r="B94" s="7" t="str">
        <f t="shared" ref="B94:B101" si="19">B93</f>
        <v>Keerthika</v>
      </c>
      <c r="C94" s="7" t="s">
        <v>11</v>
      </c>
      <c r="D94" s="7">
        <v>4</v>
      </c>
      <c r="E94" t="s">
        <v>12</v>
      </c>
      <c r="F94" s="3" t="s">
        <v>144</v>
      </c>
      <c r="G94" s="3" t="str">
        <f t="shared" si="18"/>
        <v>Q2: 4 of 7.  Please define, "With our RACE Growth System", and why it's needed for Segmentation, Targeting and Positioning.  You needed to expand on the why STP is important to achieve an optimal, or near optimal, business objective.</v>
      </c>
    </row>
    <row r="95" spans="1:7" ht="90" x14ac:dyDescent="0.25">
      <c r="B95" s="7" t="str">
        <f t="shared" si="19"/>
        <v>Keerthika</v>
      </c>
      <c r="C95" s="7" t="s">
        <v>14</v>
      </c>
      <c r="D95" s="7">
        <v>6</v>
      </c>
      <c r="E95" t="s">
        <v>12</v>
      </c>
      <c r="F95" s="3" t="s">
        <v>149</v>
      </c>
      <c r="G95" s="3" t="str">
        <f t="shared" si="1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96" spans="1:7" ht="75" x14ac:dyDescent="0.25">
      <c r="B96" s="7" t="str">
        <f t="shared" si="19"/>
        <v>Keerthika</v>
      </c>
      <c r="C96" s="7" t="s">
        <v>15</v>
      </c>
      <c r="D96" s="7">
        <v>6</v>
      </c>
      <c r="E96" t="s">
        <v>12</v>
      </c>
      <c r="F96" s="3" t="s">
        <v>173</v>
      </c>
      <c r="G96" s="3" t="str">
        <f t="shared" si="18"/>
        <v>Q4: 6 of 7.  Your response was long.  It could be shortened by more than 50% with a few judicious word choices and reconfiguration of the material.  Moreover, you need to expand on describing the steps required to complete K-Means clustering.</v>
      </c>
    </row>
    <row r="97" spans="1:7" ht="135" x14ac:dyDescent="0.25">
      <c r="B97" s="7" t="str">
        <f t="shared" si="19"/>
        <v>Keerthika</v>
      </c>
      <c r="C97" s="7" t="s">
        <v>16</v>
      </c>
      <c r="D97" s="7">
        <v>4</v>
      </c>
      <c r="E97" t="s">
        <v>12</v>
      </c>
      <c r="F97" s="3" t="s">
        <v>174</v>
      </c>
      <c r="G97" s="3" t="str">
        <f t="shared" si="18"/>
        <v>Q5: 4 of 7.  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v>
      </c>
    </row>
    <row r="98" spans="1:7" ht="120" x14ac:dyDescent="0.25">
      <c r="B98" s="7" t="str">
        <f t="shared" si="19"/>
        <v>Keerthika</v>
      </c>
      <c r="C98" s="7" t="s">
        <v>17</v>
      </c>
      <c r="D98" s="7">
        <v>5</v>
      </c>
      <c r="E98" t="s">
        <v>12</v>
      </c>
      <c r="F98" s="3" t="s">
        <v>175</v>
      </c>
      <c r="G98" s="3" t="str">
        <f t="shared" si="18"/>
        <v>Q6: 5 of 7.  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v>
      </c>
    </row>
    <row r="99" spans="1:7" x14ac:dyDescent="0.25">
      <c r="B99" s="7" t="str">
        <f t="shared" si="19"/>
        <v>Keerthika</v>
      </c>
      <c r="C99" s="7" t="s">
        <v>18</v>
      </c>
      <c r="D99" s="7">
        <v>8</v>
      </c>
      <c r="E99" t="s">
        <v>7</v>
      </c>
      <c r="G99" s="3" t="str">
        <f t="shared" si="18"/>
        <v xml:space="preserve">Q7: 8 of 8.  </v>
      </c>
    </row>
    <row r="100" spans="1:7" x14ac:dyDescent="0.25">
      <c r="B100" s="7" t="str">
        <f t="shared" si="19"/>
        <v>Keerthika</v>
      </c>
      <c r="C100" s="7" t="s">
        <v>20</v>
      </c>
      <c r="D100" s="7">
        <f>SUM(D93:D99)</f>
        <v>38</v>
      </c>
      <c r="E100" t="s">
        <v>19</v>
      </c>
      <c r="G100" s="3" t="str">
        <f t="shared" si="18"/>
        <v xml:space="preserve">Total: 38 of 50. </v>
      </c>
    </row>
    <row r="101" spans="1:7" s="17" customFormat="1" ht="255" x14ac:dyDescent="0.25">
      <c r="A101" s="7"/>
      <c r="B101" s="16" t="str">
        <f t="shared" si="19"/>
        <v>Keerthika</v>
      </c>
      <c r="C101" s="16" t="s">
        <v>89</v>
      </c>
      <c r="D101" s="16"/>
      <c r="F101" s="18"/>
      <c r="G101" s="18" t="str">
        <f>_xlfn.CONCAT(G92," ",G93," ",G94," ",G95," ",G96," ",G97," ",G98," ",G99," ",G100)</f>
        <v xml:space="preserve">Keerthika, below are scores and comments for Homework 3. Q1: 5 of 7.  You neither choose a company to provide an innovative way where social media may be leveraged to increase customer metrics nor described HOW it may be done. Q2: 4 of 7.  Please define, "With our RACE Growth System", and why it's needed for Segmentation, Targeting and Positioning.  You needed to expand on the why STP is important to achieve an optimal, or near optimal, business objective.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Your response was long.  It could be shortened by more than 50% with a few judicious word choices and reconfiguration of the material.  Moreover, you need to expand on describing the steps required to complete K-Means clustering. Q5: 4 of 7.  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 Q6: 5 of 7.  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 Q7: 8 of 8.   Total: 38 of 50. </v>
      </c>
    </row>
    <row r="102" spans="1:7" x14ac:dyDescent="0.25">
      <c r="A102" s="7" t="s">
        <v>30</v>
      </c>
      <c r="B102" s="7" t="str">
        <f>TRIM(LEFT(SUBSTITUTE(A102," ",REPT(" ",255)),255))</f>
        <v>Gneneyeri</v>
      </c>
      <c r="C102" s="7" t="s">
        <v>141</v>
      </c>
      <c r="G102" s="3" t="str">
        <f>_xlfn.CONCAT(B102,C102)</f>
        <v>Gneneyeri, below are scores and comments for Homework 3.</v>
      </c>
    </row>
    <row r="103" spans="1:7" ht="60" x14ac:dyDescent="0.25">
      <c r="B103" s="7" t="str">
        <f>B102</f>
        <v>Gneneyeri</v>
      </c>
      <c r="C103" s="7" t="s">
        <v>10</v>
      </c>
      <c r="D103" s="7">
        <v>6</v>
      </c>
      <c r="E103" t="s">
        <v>12</v>
      </c>
      <c r="F103" s="3" t="s">
        <v>142</v>
      </c>
      <c r="G103" s="3" t="str">
        <f t="shared" ref="G103:G110" si="20">_xlfn.CONCAT(C103," ",D103," ",E103," ",F103)</f>
        <v xml:space="preserve">Q1: 6 of 7.  You needed to expand on an innovative way (i.e., not already existing) on HOW social data may be used increased customer acquisition, engagement and retention. </v>
      </c>
    </row>
    <row r="104" spans="1:7" x14ac:dyDescent="0.25">
      <c r="B104" s="7" t="str">
        <f t="shared" ref="B104:B111" si="21">B103</f>
        <v>Gneneyeri</v>
      </c>
      <c r="C104" s="7" t="s">
        <v>11</v>
      </c>
      <c r="D104" s="7">
        <v>7</v>
      </c>
      <c r="E104" t="s">
        <v>12</v>
      </c>
      <c r="G104" s="3" t="str">
        <f t="shared" si="20"/>
        <v xml:space="preserve">Q2: 7 of 7.  </v>
      </c>
    </row>
    <row r="105" spans="1:7" x14ac:dyDescent="0.25">
      <c r="B105" s="7" t="str">
        <f t="shared" si="21"/>
        <v>Gneneyeri</v>
      </c>
      <c r="C105" s="7" t="s">
        <v>14</v>
      </c>
      <c r="D105" s="7">
        <v>7</v>
      </c>
      <c r="E105" t="s">
        <v>12</v>
      </c>
      <c r="G105" s="3" t="str">
        <f t="shared" si="20"/>
        <v xml:space="preserve">Q3: 7 of 7.  </v>
      </c>
    </row>
    <row r="106" spans="1:7" x14ac:dyDescent="0.25">
      <c r="B106" s="7" t="str">
        <f t="shared" si="21"/>
        <v>Gneneyeri</v>
      </c>
      <c r="C106" s="7" t="s">
        <v>15</v>
      </c>
      <c r="D106" s="7">
        <v>7</v>
      </c>
      <c r="E106" t="s">
        <v>12</v>
      </c>
      <c r="F106" s="3" t="s">
        <v>151</v>
      </c>
      <c r="G106" s="3" t="str">
        <f t="shared" si="20"/>
        <v>Q4: 7 of 7.  An apropos answer!</v>
      </c>
    </row>
    <row r="107" spans="1:7" x14ac:dyDescent="0.25">
      <c r="B107" s="7" t="str">
        <f t="shared" si="21"/>
        <v>Gneneyeri</v>
      </c>
      <c r="C107" s="7" t="s">
        <v>16</v>
      </c>
      <c r="D107" s="7">
        <v>7</v>
      </c>
      <c r="E107" t="s">
        <v>12</v>
      </c>
      <c r="G107" s="3" t="str">
        <f t="shared" si="20"/>
        <v xml:space="preserve">Q5: 7 of 7.  </v>
      </c>
    </row>
    <row r="108" spans="1:7" ht="45" x14ac:dyDescent="0.25">
      <c r="B108" s="7" t="str">
        <f t="shared" si="21"/>
        <v>Gneneyeri</v>
      </c>
      <c r="C108" s="7" t="s">
        <v>17</v>
      </c>
      <c r="D108" s="7">
        <v>6</v>
      </c>
      <c r="E108" t="s">
        <v>12</v>
      </c>
      <c r="F108" s="3" t="s">
        <v>163</v>
      </c>
      <c r="G108" s="3" t="str">
        <f t="shared" si="20"/>
        <v xml:space="preserve">Q6: 6 of 7.  Addressing how a few more of the 7 P's (e.g., price, promotion, ...) would be varied across segments should be mentioned.  </v>
      </c>
    </row>
    <row r="109" spans="1:7" x14ac:dyDescent="0.25">
      <c r="B109" s="7" t="str">
        <f t="shared" si="21"/>
        <v>Gneneyeri</v>
      </c>
      <c r="C109" s="7" t="s">
        <v>18</v>
      </c>
      <c r="D109" s="7">
        <v>8</v>
      </c>
      <c r="E109" t="s">
        <v>7</v>
      </c>
      <c r="G109" s="3" t="str">
        <f t="shared" si="20"/>
        <v xml:space="preserve">Q7: 8 of 8.  </v>
      </c>
    </row>
    <row r="110" spans="1:7" x14ac:dyDescent="0.25">
      <c r="B110" s="7" t="str">
        <f t="shared" si="21"/>
        <v>Gneneyeri</v>
      </c>
      <c r="C110" s="7" t="s">
        <v>20</v>
      </c>
      <c r="D110" s="7">
        <f>SUM(D103:D109)</f>
        <v>48</v>
      </c>
      <c r="E110" t="s">
        <v>19</v>
      </c>
      <c r="G110" s="3" t="str">
        <f t="shared" si="20"/>
        <v xml:space="preserve">Total: 48 of 50. </v>
      </c>
    </row>
    <row r="111" spans="1:7" s="17" customFormat="1" ht="75" x14ac:dyDescent="0.25">
      <c r="A111" s="7"/>
      <c r="B111" s="16" t="str">
        <f t="shared" si="21"/>
        <v>Gneneyeri</v>
      </c>
      <c r="C111" s="16" t="s">
        <v>89</v>
      </c>
      <c r="D111" s="16"/>
      <c r="F111" s="18"/>
      <c r="G111" s="18" t="str">
        <f>_xlfn.CONCAT(G102," ",G103," ",G104," ",G105," ",G106," ",G107," ",G108," ",G109," ",G110)</f>
        <v xml:space="preserve">Gneneyeri, below are scores and comments for Homework 3. Q1: 6 of 7.  You needed to expand on an innovative way (i.e., not already existing) on HOW social data may be used increased customer acquisition, engagement and retention.  Q2: 7 of 7.   Q3: 7 of 7.   Q4: 7 of 7.  An apropos answer! Q5: 7 of 7.   Q6: 6 of 7.  Addressing how a few more of the 7 P's (e.g., price, promotion, ...) would be varied across segments should be mentioned.   Q7: 8 of 8.   Total: 48 of 50. </v>
      </c>
    </row>
    <row r="112" spans="1:7" x14ac:dyDescent="0.25">
      <c r="A112" s="7" t="s">
        <v>31</v>
      </c>
      <c r="B112" s="7" t="str">
        <f>TRIM(LEFT(SUBSTITUTE(A112," ",REPT(" ",255)),255))</f>
        <v>Monika</v>
      </c>
      <c r="C112" s="7" t="s">
        <v>141</v>
      </c>
      <c r="G112" s="3" t="str">
        <f>_xlfn.CONCAT(B112,C112)</f>
        <v>Monika, below are scores and comments for Homework 3.</v>
      </c>
    </row>
    <row r="113" spans="1:7" ht="30" x14ac:dyDescent="0.25">
      <c r="A113" s="7" t="s">
        <v>13</v>
      </c>
      <c r="B113" s="7" t="str">
        <f>B112</f>
        <v>Monika</v>
      </c>
      <c r="C113" s="7" t="s">
        <v>10</v>
      </c>
      <c r="D113" s="7">
        <v>6.5</v>
      </c>
      <c r="E113" t="s">
        <v>12</v>
      </c>
      <c r="F113" s="3" t="s">
        <v>176</v>
      </c>
      <c r="G113" s="3" t="str">
        <f t="shared" ref="G113:G120" si="22">_xlfn.CONCAT(C113," ",D113," ",E113," ",F113)</f>
        <v>Q1: 6.5 of 7.  We were looking for a particular (i.e., specific) company example.</v>
      </c>
    </row>
    <row r="114" spans="1:7" x14ac:dyDescent="0.25">
      <c r="B114" s="7" t="str">
        <f t="shared" ref="B114:B121" si="23">B113</f>
        <v>Monika</v>
      </c>
      <c r="C114" s="7" t="s">
        <v>11</v>
      </c>
      <c r="D114" s="7">
        <v>7</v>
      </c>
      <c r="E114" t="s">
        <v>12</v>
      </c>
      <c r="G114" s="3" t="str">
        <f t="shared" si="22"/>
        <v xml:space="preserve">Q2: 7 of 7.  </v>
      </c>
    </row>
    <row r="115" spans="1:7" x14ac:dyDescent="0.25">
      <c r="B115" s="7" t="str">
        <f t="shared" si="23"/>
        <v>Monika</v>
      </c>
      <c r="C115" s="7" t="s">
        <v>14</v>
      </c>
      <c r="D115" s="7">
        <v>7</v>
      </c>
      <c r="E115" t="s">
        <v>12</v>
      </c>
      <c r="G115" s="3" t="str">
        <f t="shared" si="22"/>
        <v xml:space="preserve">Q3: 7 of 7.  </v>
      </c>
    </row>
    <row r="116" spans="1:7" x14ac:dyDescent="0.25">
      <c r="B116" s="7" t="str">
        <f t="shared" si="23"/>
        <v>Monika</v>
      </c>
      <c r="C116" s="7" t="s">
        <v>15</v>
      </c>
      <c r="D116" s="7">
        <v>7</v>
      </c>
      <c r="E116" t="s">
        <v>12</v>
      </c>
      <c r="F116" s="3" t="s">
        <v>150</v>
      </c>
      <c r="G116" s="3" t="str">
        <f t="shared" si="22"/>
        <v>Q4: 7 of 7.  An exceptional answer!</v>
      </c>
    </row>
    <row r="117" spans="1:7" ht="30" x14ac:dyDescent="0.25">
      <c r="B117" s="7" t="str">
        <f t="shared" si="23"/>
        <v>Monika</v>
      </c>
      <c r="C117" s="7" t="s">
        <v>16</v>
      </c>
      <c r="D117" s="7">
        <v>7</v>
      </c>
      <c r="E117" t="s">
        <v>12</v>
      </c>
      <c r="F117" s="3" t="s">
        <v>162</v>
      </c>
      <c r="G117" s="3" t="str">
        <f t="shared" si="22"/>
        <v>Q5: 7 of 7.  A thoughtful response.  It appears you and a classmate have the same reference!</v>
      </c>
    </row>
    <row r="118" spans="1:7" ht="120" x14ac:dyDescent="0.25">
      <c r="B118" s="7" t="str">
        <f t="shared" si="23"/>
        <v>Monika</v>
      </c>
      <c r="C118" s="7" t="s">
        <v>17</v>
      </c>
      <c r="D118" s="7">
        <v>5.5</v>
      </c>
      <c r="E118" t="s">
        <v>12</v>
      </c>
      <c r="F118" s="3" t="s">
        <v>169</v>
      </c>
      <c r="G118" s="3" t="str">
        <f t="shared" si="22"/>
        <v xml:space="preserve">Q6: 5.5 of 7.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v>
      </c>
    </row>
    <row r="119" spans="1:7" x14ac:dyDescent="0.25">
      <c r="B119" s="7" t="str">
        <f t="shared" si="23"/>
        <v>Monika</v>
      </c>
      <c r="C119" s="7" t="s">
        <v>18</v>
      </c>
      <c r="D119" s="7">
        <v>8</v>
      </c>
      <c r="E119" t="s">
        <v>7</v>
      </c>
      <c r="G119" s="3" t="str">
        <f t="shared" si="22"/>
        <v xml:space="preserve">Q7: 8 of 8.  </v>
      </c>
    </row>
    <row r="120" spans="1:7" x14ac:dyDescent="0.25">
      <c r="B120" s="7" t="str">
        <f t="shared" si="23"/>
        <v>Monika</v>
      </c>
      <c r="C120" s="7" t="s">
        <v>20</v>
      </c>
      <c r="D120" s="7">
        <f>SUM(D113:D119)</f>
        <v>48</v>
      </c>
      <c r="E120" t="s">
        <v>19</v>
      </c>
      <c r="G120" s="3" t="str">
        <f t="shared" si="22"/>
        <v xml:space="preserve">Total: 48 of 50. </v>
      </c>
    </row>
    <row r="121" spans="1:7" s="17" customFormat="1" ht="105" x14ac:dyDescent="0.25">
      <c r="A121" s="7"/>
      <c r="B121" s="16" t="str">
        <f t="shared" si="23"/>
        <v>Monika</v>
      </c>
      <c r="C121" s="16" t="s">
        <v>89</v>
      </c>
      <c r="D121" s="16"/>
      <c r="F121" s="18"/>
      <c r="G121" s="18" t="str">
        <f>_xlfn.CONCAT(G112," ",G113," ",G114," ",G115," ",G116," ",G117," ",G118," ",G119," ",G120)</f>
        <v xml:space="preserve">Monika, below are scores and comments for Homework 3. Q1: 6.5 of 7.  We were looking for a particular (i.e., specific) company example. Q2: 7 of 7.   Q3: 7 of 7.   Q4: 7 of 7.  An exceptional answer! Q5: 7 of 7.  A thoughtful response.  It appears you and a classmate have the same reference! Q6: 5.5 of 7.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Q7: 8 of 8.   Total: 48 of 50. </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3183-3E36-478C-810D-9798C3B4ED75}">
  <sheetPr filterMode="1"/>
  <dimension ref="A1:H121"/>
  <sheetViews>
    <sheetView topLeftCell="B1" zoomScale="88" zoomScaleNormal="88" workbookViewId="0">
      <pane ySplit="4" topLeftCell="A111" activePane="bottomLeft" state="frozen"/>
      <selection activeCell="F1" sqref="F1"/>
      <selection pane="bottomLeft" activeCell="G111" sqref="G111"/>
    </sheetView>
  </sheetViews>
  <sheetFormatPr defaultRowHeight="15" x14ac:dyDescent="0.25"/>
  <cols>
    <col min="1" max="1" width="13.7109375" style="7" hidden="1" customWidth="1"/>
    <col min="2" max="2" width="10.5703125" style="7" bestFit="1" customWidth="1"/>
    <col min="3" max="3" width="17.85546875" style="7" customWidth="1"/>
    <col min="4" max="4" width="9" style="7" customWidth="1"/>
    <col min="5" max="5" width="17.28515625" customWidth="1"/>
    <col min="6" max="6" width="38.85546875" style="3" customWidth="1"/>
    <col min="7" max="7" width="116.42578125" style="3" customWidth="1"/>
    <col min="8" max="8" width="59.28515625" customWidth="1"/>
  </cols>
  <sheetData>
    <row r="1" spans="1:8" s="1" customFormat="1" x14ac:dyDescent="0.25">
      <c r="A1" s="5" t="s">
        <v>0</v>
      </c>
      <c r="B1" s="6" t="s">
        <v>2</v>
      </c>
      <c r="C1" s="6" t="s">
        <v>3</v>
      </c>
      <c r="D1" s="5" t="s">
        <v>9</v>
      </c>
      <c r="E1" s="1" t="s">
        <v>8</v>
      </c>
      <c r="F1" s="2" t="s">
        <v>6</v>
      </c>
      <c r="G1" s="4" t="s">
        <v>5</v>
      </c>
      <c r="H1" s="1" t="s">
        <v>178</v>
      </c>
    </row>
    <row r="2" spans="1:8" hidden="1" x14ac:dyDescent="0.25">
      <c r="A2" s="7" t="s">
        <v>1</v>
      </c>
      <c r="B2" s="7" t="str">
        <f>TRIM(LEFT(SUBSTITUTE(A2," ",REPT(" ",255)),255))</f>
        <v>Krishna</v>
      </c>
      <c r="C2" s="7" t="s">
        <v>177</v>
      </c>
      <c r="G2" s="3" t="str">
        <f>_xlfn.CONCAT(B2,C2)</f>
        <v>Krishna, below are scores and comments for Homework 4.</v>
      </c>
    </row>
    <row r="3" spans="1:8" hidden="1" x14ac:dyDescent="0.25">
      <c r="B3" s="7" t="str">
        <f>B2</f>
        <v>Krishna</v>
      </c>
      <c r="C3" s="7" t="s">
        <v>10</v>
      </c>
      <c r="D3" s="7">
        <v>7</v>
      </c>
      <c r="E3" t="s">
        <v>12</v>
      </c>
      <c r="G3" s="3" t="str">
        <f t="shared" ref="G3:G10" si="0">_xlfn.CONCAT(C3," ",D3," ",E3," ",F3)</f>
        <v xml:space="preserve">Q1: 7 of 7.  </v>
      </c>
    </row>
    <row r="4" spans="1:8" ht="105" hidden="1" x14ac:dyDescent="0.25">
      <c r="B4" s="7" t="str">
        <f t="shared" ref="B4:B11" si="1">B3</f>
        <v>Krishna</v>
      </c>
      <c r="C4" s="7" t="s">
        <v>11</v>
      </c>
      <c r="D4" s="7">
        <v>6.5</v>
      </c>
      <c r="E4" t="s">
        <v>12</v>
      </c>
      <c r="F4" s="3" t="s">
        <v>184</v>
      </c>
      <c r="G4" s="3" t="str">
        <f t="shared" si="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 spans="1:8" ht="409.5" hidden="1" x14ac:dyDescent="0.25">
      <c r="B5" s="7" t="str">
        <f t="shared" si="1"/>
        <v>Krishna</v>
      </c>
      <c r="C5" s="7" t="s">
        <v>14</v>
      </c>
      <c r="D5" s="7">
        <v>7</v>
      </c>
      <c r="E5" t="s">
        <v>12</v>
      </c>
      <c r="G5" s="3" t="str">
        <f t="shared" si="0"/>
        <v xml:space="preserve">Q3: 7 of 7.  </v>
      </c>
      <c r="H5" s="19" t="s">
        <v>196</v>
      </c>
    </row>
    <row r="6" spans="1:8" ht="375" hidden="1" x14ac:dyDescent="0.25">
      <c r="B6" s="7" t="str">
        <f t="shared" si="1"/>
        <v>Krishna</v>
      </c>
      <c r="C6" s="7" t="s">
        <v>15</v>
      </c>
      <c r="D6" s="7">
        <v>6</v>
      </c>
      <c r="E6" t="s">
        <v>12</v>
      </c>
      <c r="F6" s="3" t="s">
        <v>188</v>
      </c>
      <c r="G6" s="3" t="str">
        <f t="shared" si="0"/>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c r="H6" s="19" t="s">
        <v>179</v>
      </c>
    </row>
    <row r="7" spans="1:8" ht="330" hidden="1" x14ac:dyDescent="0.25">
      <c r="B7" s="7" t="str">
        <f t="shared" si="1"/>
        <v>Krishna</v>
      </c>
      <c r="C7" s="7" t="s">
        <v>16</v>
      </c>
      <c r="D7" s="7">
        <v>0</v>
      </c>
      <c r="E7" t="s">
        <v>12</v>
      </c>
      <c r="F7" s="3" t="s">
        <v>199</v>
      </c>
      <c r="G7" s="3" t="str">
        <f t="shared" si="0"/>
        <v>Q5: 0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c r="H7" s="19" t="s">
        <v>199</v>
      </c>
    </row>
    <row r="8" spans="1:8" ht="60" hidden="1" x14ac:dyDescent="0.25">
      <c r="B8" s="7" t="str">
        <f t="shared" si="1"/>
        <v>Krishna</v>
      </c>
      <c r="C8" s="7" t="s">
        <v>17</v>
      </c>
      <c r="D8" s="7">
        <v>7</v>
      </c>
      <c r="E8" t="s">
        <v>12</v>
      </c>
      <c r="F8" s="3" t="s">
        <v>198</v>
      </c>
      <c r="G8" s="3" t="str">
        <f t="shared" si="0"/>
        <v>Q6: 7 of 7.  The headline factor, with factor levels "Receive daily tips …" and "sign-up for our..."  is the independent variable.</v>
      </c>
      <c r="H8" s="19" t="s">
        <v>180</v>
      </c>
    </row>
    <row r="9" spans="1:8" ht="120" hidden="1" x14ac:dyDescent="0.25">
      <c r="B9" s="7" t="str">
        <f t="shared" si="1"/>
        <v>Krishna</v>
      </c>
      <c r="C9" s="7" t="s">
        <v>18</v>
      </c>
      <c r="D9" s="7">
        <v>8</v>
      </c>
      <c r="E9" t="s">
        <v>7</v>
      </c>
      <c r="G9" s="3" t="str">
        <f t="shared" si="0"/>
        <v xml:space="preserve">Q7: 8 of 8.  </v>
      </c>
    </row>
    <row r="10" spans="1:8" x14ac:dyDescent="0.25">
      <c r="B10" s="7" t="str">
        <f t="shared" si="1"/>
        <v>Krishna</v>
      </c>
      <c r="C10" s="7" t="s">
        <v>20</v>
      </c>
      <c r="D10" s="7">
        <f>SUM(D3:D9)</f>
        <v>41.5</v>
      </c>
      <c r="E10" t="s">
        <v>19</v>
      </c>
      <c r="G10" s="3" t="str">
        <f t="shared" si="0"/>
        <v xml:space="preserve">Total: 41.5 of 50. </v>
      </c>
    </row>
    <row r="11" spans="1:8" s="17" customFormat="1" ht="375" x14ac:dyDescent="0.25">
      <c r="A11" s="16"/>
      <c r="B11" s="16" t="str">
        <f t="shared" si="1"/>
        <v>Krishna</v>
      </c>
      <c r="C11" s="16" t="s">
        <v>89</v>
      </c>
      <c r="D11" s="16"/>
      <c r="F11" s="18" t="s">
        <v>200</v>
      </c>
      <c r="G11" s="18" t="str">
        <f>_xlfn.CONCAT(G2," ",G3," ",G4," ",G5," ",G6," ",G7," ",G8," ",G9," ",G10)</f>
        <v xml:space="preserve">Krishna,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0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41.5 of 50. </v>
      </c>
    </row>
    <row r="12" spans="1:8" hidden="1" x14ac:dyDescent="0.25">
      <c r="A12" s="7" t="s">
        <v>21</v>
      </c>
      <c r="B12" s="7" t="str">
        <f>TRIM(LEFT(SUBSTITUTE(A12," ",REPT(" ",255)),255))</f>
        <v>Madhuri</v>
      </c>
      <c r="C12" s="7" t="s">
        <v>177</v>
      </c>
      <c r="G12" s="3" t="str">
        <f>_xlfn.CONCAT(B12,C12)</f>
        <v>Madhuri, below are scores and comments for Homework 4.</v>
      </c>
    </row>
    <row r="13" spans="1:8" ht="30" hidden="1" x14ac:dyDescent="0.25">
      <c r="B13" s="7" t="str">
        <f>B12</f>
        <v>Madhuri</v>
      </c>
      <c r="C13" s="7" t="s">
        <v>10</v>
      </c>
      <c r="D13" s="7">
        <v>7</v>
      </c>
      <c r="E13" t="s">
        <v>12</v>
      </c>
      <c r="G13" s="3" t="str">
        <f t="shared" ref="G13:G20" si="2">_xlfn.CONCAT(C13," ",D13," ",E13," ",F13)</f>
        <v xml:space="preserve">Q1: 7 of 7.  </v>
      </c>
    </row>
    <row r="14" spans="1:8" ht="105" hidden="1" x14ac:dyDescent="0.25">
      <c r="B14" s="7" t="str">
        <f t="shared" ref="B14:B21" si="3">B13</f>
        <v>Madhuri</v>
      </c>
      <c r="C14" s="7" t="s">
        <v>11</v>
      </c>
      <c r="D14" s="7">
        <v>6.5</v>
      </c>
      <c r="E14" t="s">
        <v>12</v>
      </c>
      <c r="F14" s="3" t="s">
        <v>183</v>
      </c>
      <c r="G14" s="3" t="str">
        <f t="shared" si="2"/>
        <v>Q2: 6.5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15" spans="1:8" ht="409.5" hidden="1" x14ac:dyDescent="0.25">
      <c r="B15" s="7" t="str">
        <f t="shared" si="3"/>
        <v>Madhuri</v>
      </c>
      <c r="C15" s="7" t="s">
        <v>14</v>
      </c>
      <c r="D15" s="7">
        <v>6</v>
      </c>
      <c r="E15" t="s">
        <v>12</v>
      </c>
      <c r="F15" s="19" t="s">
        <v>186</v>
      </c>
      <c r="G15" s="3" t="str">
        <f t="shared" si="2"/>
        <v xml:space="preserve">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c r="H15" s="19" t="s">
        <v>13</v>
      </c>
    </row>
    <row r="16" spans="1:8" ht="30" hidden="1" x14ac:dyDescent="0.25">
      <c r="B16" s="7" t="str">
        <f t="shared" si="3"/>
        <v>Madhuri</v>
      </c>
      <c r="C16" s="7" t="s">
        <v>15</v>
      </c>
      <c r="D16" s="7">
        <v>7</v>
      </c>
      <c r="E16" t="s">
        <v>12</v>
      </c>
      <c r="G16" s="3" t="str">
        <f t="shared" si="2"/>
        <v xml:space="preserve">Q4: 7 of 7.  </v>
      </c>
    </row>
    <row r="17" spans="1:7" ht="390" hidden="1" x14ac:dyDescent="0.25">
      <c r="B17" s="7" t="str">
        <f t="shared" si="3"/>
        <v>Madhuri</v>
      </c>
      <c r="C17" s="7" t="s">
        <v>16</v>
      </c>
      <c r="D17" s="7">
        <v>6</v>
      </c>
      <c r="E17" t="s">
        <v>12</v>
      </c>
      <c r="F17" s="3" t="s">
        <v>201</v>
      </c>
      <c r="G17" s="3" t="str">
        <f t="shared" si="2"/>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 spans="1:7" ht="120" hidden="1" x14ac:dyDescent="0.25">
      <c r="B18" s="7" t="str">
        <f t="shared" si="3"/>
        <v>Madhuri</v>
      </c>
      <c r="C18" s="7" t="s">
        <v>17</v>
      </c>
      <c r="D18" s="7">
        <v>5</v>
      </c>
      <c r="E18" t="s">
        <v>12</v>
      </c>
      <c r="F18" s="3" t="s">
        <v>204</v>
      </c>
      <c r="G18" s="3" t="str">
        <f t="shared" si="2"/>
        <v>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19" spans="1:7" ht="45" hidden="1" x14ac:dyDescent="0.25">
      <c r="B19" s="7" t="str">
        <f t="shared" si="3"/>
        <v>Madhuri</v>
      </c>
      <c r="C19" s="7" t="s">
        <v>18</v>
      </c>
      <c r="D19" s="7">
        <v>7</v>
      </c>
      <c r="E19" t="s">
        <v>7</v>
      </c>
      <c r="F19" s="3" t="s">
        <v>194</v>
      </c>
      <c r="G19" s="3" t="str">
        <f t="shared" si="2"/>
        <v>Q7: 7 of 8.  Please recall the following from Question 7: "... . In two to three paragraphs of prose (i.e. sentences, not bullet lists), ..."</v>
      </c>
    </row>
    <row r="20" spans="1:7" x14ac:dyDescent="0.25">
      <c r="B20" s="7" t="str">
        <f t="shared" si="3"/>
        <v>Madhuri</v>
      </c>
      <c r="C20" s="7" t="s">
        <v>20</v>
      </c>
      <c r="D20" s="7">
        <f>SUM(D13:D19)</f>
        <v>44.5</v>
      </c>
      <c r="E20" t="s">
        <v>19</v>
      </c>
      <c r="G20" s="3" t="str">
        <f t="shared" si="2"/>
        <v xml:space="preserve">Total: 44.5 of 50. </v>
      </c>
    </row>
    <row r="21" spans="1:7" s="17" customFormat="1" ht="409.5" x14ac:dyDescent="0.25">
      <c r="A21" s="16"/>
      <c r="B21" s="16" t="str">
        <f t="shared" si="3"/>
        <v>Madhuri</v>
      </c>
      <c r="C21" s="16" t="s">
        <v>89</v>
      </c>
      <c r="D21" s="16"/>
      <c r="F21" s="18"/>
      <c r="G21" s="18" t="str">
        <f>_xlfn.CONCAT(G12," ",G13," ",G14," ",G15," ",G16," ",G17," ",G18," ",G19," ",G20)</f>
        <v xml:space="preserve">Madhuri,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7 of 8.  Please recall the following from Question 7: "... . In two to three paragraphs of prose (i.e. sentences, not bullet lists), ..." Total: 44.5 of 50. </v>
      </c>
    </row>
    <row r="22" spans="1:7" hidden="1" x14ac:dyDescent="0.25">
      <c r="A22" s="7" t="s">
        <v>22</v>
      </c>
      <c r="B22" s="7" t="str">
        <f>TRIM(LEFT(SUBSTITUTE(A22," ",REPT(" ",255)),255))</f>
        <v>Nikhil</v>
      </c>
      <c r="C22" s="7" t="s">
        <v>177</v>
      </c>
      <c r="D22" s="7" t="s">
        <v>13</v>
      </c>
      <c r="G22" s="3" t="str">
        <f>_xlfn.CONCAT(B22,C22)</f>
        <v>Nikhil, below are scores and comments for Homework 4.</v>
      </c>
    </row>
    <row r="23" spans="1:7" hidden="1" x14ac:dyDescent="0.25">
      <c r="B23" s="7" t="str">
        <f>B22</f>
        <v>Nikhil</v>
      </c>
      <c r="C23" s="7" t="s">
        <v>10</v>
      </c>
      <c r="D23" s="7">
        <v>7</v>
      </c>
      <c r="E23" t="s">
        <v>12</v>
      </c>
      <c r="G23" s="3" t="str">
        <f t="shared" ref="G23:G30" si="4">_xlfn.CONCAT(C23," ",D23," ",E23," ",F23)</f>
        <v xml:space="preserve">Q1: 7 of 7.  </v>
      </c>
    </row>
    <row r="24" spans="1:7" ht="105" hidden="1" x14ac:dyDescent="0.25">
      <c r="B24" s="7" t="str">
        <f t="shared" ref="B24:B31" si="5">B23</f>
        <v>Nikhil</v>
      </c>
      <c r="C24" s="7" t="s">
        <v>11</v>
      </c>
      <c r="D24" s="7">
        <v>7</v>
      </c>
      <c r="E24" t="s">
        <v>12</v>
      </c>
      <c r="F24" s="3" t="s">
        <v>183</v>
      </c>
      <c r="G24" s="3" t="str">
        <f t="shared" si="4"/>
        <v>Q2: 7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25" spans="1:7" hidden="1" x14ac:dyDescent="0.25">
      <c r="B25" s="7" t="str">
        <f t="shared" si="5"/>
        <v>Nikhil</v>
      </c>
      <c r="C25" s="7" t="s">
        <v>14</v>
      </c>
      <c r="D25" s="7">
        <v>7</v>
      </c>
      <c r="E25" t="s">
        <v>12</v>
      </c>
      <c r="G25" s="3" t="str">
        <f t="shared" si="4"/>
        <v xml:space="preserve">Q3: 7 of 7.  </v>
      </c>
    </row>
    <row r="26" spans="1:7" ht="375" hidden="1" x14ac:dyDescent="0.25">
      <c r="B26" s="7" t="str">
        <f t="shared" si="5"/>
        <v>Nikhil</v>
      </c>
      <c r="C26" s="7" t="s">
        <v>15</v>
      </c>
      <c r="D26" s="7">
        <v>6</v>
      </c>
      <c r="E26" t="s">
        <v>12</v>
      </c>
      <c r="F26" s="3" t="s">
        <v>188</v>
      </c>
      <c r="G26" s="3" t="str">
        <f t="shared" si="4"/>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27" spans="1:7" ht="390" hidden="1" x14ac:dyDescent="0.25">
      <c r="B27" s="7" t="str">
        <f t="shared" si="5"/>
        <v>Nikhil</v>
      </c>
      <c r="C27" s="7" t="s">
        <v>16</v>
      </c>
      <c r="D27" s="7">
        <v>6</v>
      </c>
      <c r="E27" t="s">
        <v>12</v>
      </c>
      <c r="F27" s="3" t="s">
        <v>202</v>
      </c>
      <c r="G27" s="3" t="str">
        <f t="shared" si="4"/>
        <v>Q5: 6 of 7.  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 spans="1:7" ht="45" hidden="1" x14ac:dyDescent="0.25">
      <c r="B28" s="7" t="str">
        <f t="shared" si="5"/>
        <v>Nikhil</v>
      </c>
      <c r="C28" s="7" t="s">
        <v>17</v>
      </c>
      <c r="D28" s="7">
        <v>7</v>
      </c>
      <c r="E28" t="s">
        <v>12</v>
      </c>
      <c r="F28" s="3" t="s">
        <v>198</v>
      </c>
      <c r="G28" s="3" t="str">
        <f t="shared" si="4"/>
        <v>Q6: 7 of 7.  The headline factor, with factor levels "Receive daily tips …" and "sign-up for our..."  is the independent variable.</v>
      </c>
    </row>
    <row r="29" spans="1:7" ht="75" hidden="1" x14ac:dyDescent="0.25">
      <c r="B29" s="7" t="str">
        <f t="shared" si="5"/>
        <v>Nikhil</v>
      </c>
      <c r="C29" s="7" t="s">
        <v>18</v>
      </c>
      <c r="D29" s="7">
        <v>8</v>
      </c>
      <c r="E29" t="s">
        <v>7</v>
      </c>
      <c r="G29" s="3" t="str">
        <f t="shared" si="4"/>
        <v xml:space="preserve">Q7: 8 of 8.  </v>
      </c>
    </row>
    <row r="30" spans="1:7" x14ac:dyDescent="0.25">
      <c r="B30" s="7" t="str">
        <f t="shared" si="5"/>
        <v>Nikhil</v>
      </c>
      <c r="C30" s="7" t="s">
        <v>20</v>
      </c>
      <c r="D30" s="7">
        <f>SUM(D23:D29)</f>
        <v>48</v>
      </c>
      <c r="E30" t="s">
        <v>19</v>
      </c>
      <c r="F30" s="3" t="s">
        <v>192</v>
      </c>
      <c r="G30" s="3" t="str">
        <f t="shared" si="4"/>
        <v>Total: 48 of 50. 2)  Frequentist t-tests don't rely on prior information, and hence don't use improper priors that can distort the Bayesian posterior distribution.</v>
      </c>
    </row>
    <row r="31" spans="1:7" s="17" customFormat="1" ht="409.5" x14ac:dyDescent="0.25">
      <c r="A31" s="7"/>
      <c r="B31" s="16" t="str">
        <f t="shared" si="5"/>
        <v>Nikhil</v>
      </c>
      <c r="C31" s="16" t="s">
        <v>89</v>
      </c>
      <c r="D31" s="16"/>
      <c r="F31" s="18" t="s">
        <v>193</v>
      </c>
      <c r="G31" s="18" t="str">
        <f>_xlfn.CONCAT(G22," ",G23," ",G24," ",G25," ",G26," ",G27," ",G28," ",G29," ",G30)</f>
        <v>Nikhil,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48 of 50. 2)  Frequentist t-tests don't rely on prior information, and hence don't use improper priors that can distort the Bayesian posterior distribution.</v>
      </c>
    </row>
    <row r="32" spans="1:7" ht="30" hidden="1" x14ac:dyDescent="0.25">
      <c r="A32" s="7" t="s">
        <v>23</v>
      </c>
      <c r="B32" s="7" t="str">
        <f>TRIM(LEFT(SUBSTITUTE(A32," ",REPT(" ",255)),255))</f>
        <v>Keerthana</v>
      </c>
      <c r="C32" s="7" t="s">
        <v>177</v>
      </c>
      <c r="G32" s="3" t="str">
        <f>_xlfn.CONCAT(B32,C32)</f>
        <v>Keerthana, below are scores and comments for Homework 4.</v>
      </c>
    </row>
    <row r="33" spans="1:7" hidden="1" x14ac:dyDescent="0.25">
      <c r="B33" s="7" t="str">
        <f>B32</f>
        <v>Keerthana</v>
      </c>
      <c r="C33" s="7" t="s">
        <v>10</v>
      </c>
      <c r="D33" s="7">
        <v>7</v>
      </c>
      <c r="E33" t="s">
        <v>12</v>
      </c>
      <c r="F33" s="3" t="s">
        <v>200</v>
      </c>
      <c r="G33" s="3" t="str">
        <f t="shared" ref="G33:G40" si="6">_xlfn.CONCAT(C33," ",D33," ",E33," ",F33)</f>
        <v>Q1: 7 of 7.  Since the objective is "see(ing) the test through until it reaches significance", and Bayesian statistics do not have such a term in their lexicon, one should use a frequentist t-test.</v>
      </c>
    </row>
    <row r="34" spans="1:7" hidden="1" x14ac:dyDescent="0.25">
      <c r="B34" s="7" t="str">
        <f>B33</f>
        <v>Keerthana</v>
      </c>
      <c r="C34" s="7" t="s">
        <v>11</v>
      </c>
      <c r="D34" s="7">
        <v>7</v>
      </c>
      <c r="E34" t="s">
        <v>12</v>
      </c>
      <c r="G34" s="3" t="str">
        <f t="shared" si="6"/>
        <v xml:space="preserve">Q2: 7 of 7.  </v>
      </c>
    </row>
    <row r="35" spans="1:7" hidden="1" x14ac:dyDescent="0.25">
      <c r="B35" s="7" t="str">
        <f t="shared" ref="B35:B41" si="7">B34</f>
        <v>Keerthana</v>
      </c>
      <c r="C35" s="7" t="s">
        <v>14</v>
      </c>
      <c r="D35" s="7">
        <v>7</v>
      </c>
      <c r="E35" t="s">
        <v>12</v>
      </c>
      <c r="G35" s="3" t="str">
        <f t="shared" si="6"/>
        <v xml:space="preserve">Q3: 7 of 7.  </v>
      </c>
    </row>
    <row r="36" spans="1:7" ht="375" hidden="1" x14ac:dyDescent="0.25">
      <c r="B36" s="7" t="str">
        <f t="shared" si="7"/>
        <v>Keerthana</v>
      </c>
      <c r="C36" s="7" t="s">
        <v>15</v>
      </c>
      <c r="D36" s="7">
        <v>6</v>
      </c>
      <c r="E36" t="s">
        <v>12</v>
      </c>
      <c r="F36" s="3" t="s">
        <v>191</v>
      </c>
      <c r="G36" s="3" t="str">
        <f t="shared" si="6"/>
        <v>Q4: 6 of 7.  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37" spans="1:7" ht="390" hidden="1" x14ac:dyDescent="0.25">
      <c r="B37" s="7" t="str">
        <f t="shared" si="7"/>
        <v>Keerthana</v>
      </c>
      <c r="C37" s="7" t="s">
        <v>16</v>
      </c>
      <c r="D37" s="7">
        <v>6</v>
      </c>
      <c r="E37" t="s">
        <v>12</v>
      </c>
      <c r="F37" s="3" t="s">
        <v>201</v>
      </c>
      <c r="G37" s="3" t="str">
        <f t="shared" si="6"/>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8" spans="1:7" hidden="1" x14ac:dyDescent="0.25">
      <c r="B38" s="7" t="str">
        <f t="shared" si="7"/>
        <v>Keerthana</v>
      </c>
      <c r="C38" s="7" t="s">
        <v>17</v>
      </c>
      <c r="D38" s="7">
        <v>7</v>
      </c>
      <c r="E38" t="s">
        <v>12</v>
      </c>
      <c r="G38" s="3" t="str">
        <f t="shared" si="6"/>
        <v xml:space="preserve">Q6: 7 of 7.  </v>
      </c>
    </row>
    <row r="39" spans="1:7" hidden="1" x14ac:dyDescent="0.25">
      <c r="B39" s="7" t="str">
        <f t="shared" si="7"/>
        <v>Keerthana</v>
      </c>
      <c r="C39" s="7" t="s">
        <v>18</v>
      </c>
      <c r="D39" s="7">
        <v>8</v>
      </c>
      <c r="E39" t="s">
        <v>7</v>
      </c>
      <c r="G39" s="3" t="str">
        <f t="shared" si="6"/>
        <v xml:space="preserve">Q7: 8 of 8.  </v>
      </c>
    </row>
    <row r="40" spans="1:7" x14ac:dyDescent="0.25">
      <c r="B40" s="7" t="str">
        <f t="shared" si="7"/>
        <v>Keerthana</v>
      </c>
      <c r="C40" s="7" t="s">
        <v>20</v>
      </c>
      <c r="D40" s="7">
        <f>SUM(D33:D39)</f>
        <v>48</v>
      </c>
      <c r="E40" t="s">
        <v>19</v>
      </c>
      <c r="G40" s="3" t="str">
        <f t="shared" si="6"/>
        <v xml:space="preserve">Total: 48 of 50. </v>
      </c>
    </row>
    <row r="41" spans="1:7" s="17" customFormat="1" ht="45" x14ac:dyDescent="0.25">
      <c r="A41" s="7"/>
      <c r="B41" s="16" t="str">
        <f t="shared" si="7"/>
        <v>Keerthana</v>
      </c>
      <c r="C41" s="16" t="s">
        <v>89</v>
      </c>
      <c r="D41" s="16"/>
      <c r="F41" s="18"/>
      <c r="G41" s="18" t="str">
        <f>_xlfn.CONCAT(G32," ",G33," ",G34," ",G35," ",G36," ",G37," ",G38," ",G39," ",G40)</f>
        <v xml:space="preserve">Keerthana, below are scores and comments for Homework 4. Q1: 7 of 7.  Since the objective is "see(ing) the test through until it reaches significance", and Bayesian statistics do not have such a term in their lexicon, one should use a frequentist t-test. Q2: 7 of 7.   Q3: 7 of 7.   Q4: 6 of 7.  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48 of 50. </v>
      </c>
    </row>
    <row r="42" spans="1:7" hidden="1" x14ac:dyDescent="0.25">
      <c r="A42" s="7" t="s">
        <v>24</v>
      </c>
      <c r="B42" s="7" t="str">
        <f>TRIM(LEFT(SUBSTITUTE(A42," ",REPT(" ",255)),255))</f>
        <v>Chaturvedy</v>
      </c>
      <c r="C42" s="7" t="s">
        <v>177</v>
      </c>
      <c r="G42" s="3" t="str">
        <f>_xlfn.CONCAT(B42,C42)</f>
        <v>Chaturvedy, below are scores and comments for Homework 4.</v>
      </c>
    </row>
    <row r="43" spans="1:7" hidden="1" x14ac:dyDescent="0.25">
      <c r="B43" s="7" t="str">
        <f>B42</f>
        <v>Chaturvedy</v>
      </c>
      <c r="C43" s="7" t="s">
        <v>10</v>
      </c>
      <c r="D43" s="7">
        <v>7</v>
      </c>
      <c r="E43" t="s">
        <v>12</v>
      </c>
      <c r="G43" s="3" t="str">
        <f t="shared" ref="G43:G50" si="8">_xlfn.CONCAT(C43," ",D43," ",E43," ",F43)</f>
        <v xml:space="preserve">Q1: 7 of 7.  </v>
      </c>
    </row>
    <row r="44" spans="1:7" ht="120" hidden="1" x14ac:dyDescent="0.25">
      <c r="B44" s="7" t="str">
        <f t="shared" ref="B44:B51" si="9">B43</f>
        <v>Chaturvedy</v>
      </c>
      <c r="C44" s="7" t="s">
        <v>11</v>
      </c>
      <c r="D44" s="7">
        <v>7</v>
      </c>
      <c r="E44" t="s">
        <v>12</v>
      </c>
      <c r="F44" s="3" t="s">
        <v>184</v>
      </c>
      <c r="G44" s="3" t="str">
        <f t="shared" si="8"/>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45" spans="1:7" ht="45" hidden="1" x14ac:dyDescent="0.25">
      <c r="B45" s="7" t="str">
        <f t="shared" si="9"/>
        <v>Chaturvedy</v>
      </c>
      <c r="C45" s="7" t="s">
        <v>14</v>
      </c>
      <c r="D45" s="7">
        <v>7</v>
      </c>
      <c r="E45" t="s">
        <v>12</v>
      </c>
      <c r="G45" s="3" t="str">
        <f t="shared" si="8"/>
        <v xml:space="preserve">Q3: 7 of 7.  </v>
      </c>
    </row>
    <row r="46" spans="1:7" ht="375" hidden="1" x14ac:dyDescent="0.25">
      <c r="B46" s="7" t="str">
        <f t="shared" si="9"/>
        <v>Chaturvedy</v>
      </c>
      <c r="C46" s="7" t="s">
        <v>15</v>
      </c>
      <c r="D46" s="7">
        <v>6</v>
      </c>
      <c r="E46" t="s">
        <v>12</v>
      </c>
      <c r="F46" s="3" t="s">
        <v>190</v>
      </c>
      <c r="G46" s="3" t="str">
        <f t="shared" si="8"/>
        <v>Q4: 6 of 7.  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47" spans="1:7" ht="330" hidden="1" x14ac:dyDescent="0.25">
      <c r="B47" s="7" t="str">
        <f t="shared" si="9"/>
        <v>Chaturvedy</v>
      </c>
      <c r="C47" s="7" t="s">
        <v>16</v>
      </c>
      <c r="D47" s="7">
        <v>7</v>
      </c>
      <c r="E47" t="s">
        <v>12</v>
      </c>
      <c r="F47" s="3" t="s">
        <v>199</v>
      </c>
      <c r="G47" s="3" t="str">
        <f t="shared" si="8"/>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48" spans="1:7" ht="120" hidden="1" x14ac:dyDescent="0.25">
      <c r="B48" s="7" t="str">
        <f t="shared" si="9"/>
        <v>Chaturvedy</v>
      </c>
      <c r="C48" s="7" t="s">
        <v>17</v>
      </c>
      <c r="D48" s="7">
        <v>6</v>
      </c>
      <c r="E48" t="s">
        <v>12</v>
      </c>
      <c r="F48" s="3" t="s">
        <v>204</v>
      </c>
      <c r="G48" s="3" t="str">
        <f t="shared" si="8"/>
        <v>Q6: 6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49" spans="1:7" ht="60" hidden="1" x14ac:dyDescent="0.25">
      <c r="B49" s="7" t="str">
        <f t="shared" si="9"/>
        <v>Chaturvedy</v>
      </c>
      <c r="C49" s="7" t="s">
        <v>18</v>
      </c>
      <c r="D49" s="7">
        <v>8</v>
      </c>
      <c r="E49" t="s">
        <v>7</v>
      </c>
      <c r="G49" s="3" t="str">
        <f t="shared" si="8"/>
        <v xml:space="preserve">Q7: 8 of 8.  </v>
      </c>
    </row>
    <row r="50" spans="1:7" x14ac:dyDescent="0.25">
      <c r="B50" s="7" t="str">
        <f t="shared" si="9"/>
        <v>Chaturvedy</v>
      </c>
      <c r="C50" s="7" t="s">
        <v>20</v>
      </c>
      <c r="D50" s="7">
        <f>SUM(D43:D49)</f>
        <v>48</v>
      </c>
      <c r="E50" t="s">
        <v>19</v>
      </c>
      <c r="G50" s="3" t="str">
        <f t="shared" si="8"/>
        <v xml:space="preserve">Total: 48 of 50. </v>
      </c>
    </row>
    <row r="51" spans="1:7" s="17" customFormat="1" ht="390" x14ac:dyDescent="0.25">
      <c r="A51" s="7"/>
      <c r="B51" s="16" t="str">
        <f t="shared" si="9"/>
        <v>Chaturvedy</v>
      </c>
      <c r="C51" s="16" t="s">
        <v>89</v>
      </c>
      <c r="D51" s="16"/>
      <c r="F51" s="18"/>
      <c r="G51" s="18" t="str">
        <f>_xlfn.CONCAT(G42," ",G43," ",G44," ",G45," ",G46," ",G47," ",G48," ",G49," ",G50)</f>
        <v xml:space="preserve">Chaturvedy,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8 of 8.   Total: 48 of 50. </v>
      </c>
    </row>
    <row r="52" spans="1:7" hidden="1" x14ac:dyDescent="0.25">
      <c r="A52" s="7" t="s">
        <v>25</v>
      </c>
      <c r="B52" s="7" t="str">
        <f>TRIM(LEFT(SUBSTITUTE(A52," ",REPT(" ",255)),255))</f>
        <v>Shirisha</v>
      </c>
      <c r="C52" s="7" t="s">
        <v>177</v>
      </c>
      <c r="G52" s="3" t="str">
        <f>_xlfn.CONCAT(B52,C52)</f>
        <v>Shirisha, below are scores and comments for Homework 4.</v>
      </c>
    </row>
    <row r="53" spans="1:7" ht="30" hidden="1" x14ac:dyDescent="0.25">
      <c r="B53" s="7" t="str">
        <f>B52</f>
        <v>Shirisha</v>
      </c>
      <c r="C53" s="7" t="s">
        <v>10</v>
      </c>
      <c r="D53" s="7">
        <v>7</v>
      </c>
      <c r="E53" t="s">
        <v>12</v>
      </c>
      <c r="G53" s="3" t="str">
        <f t="shared" ref="G53:G60" si="10">_xlfn.CONCAT(C53," ",D53," ",E53," ",F53)</f>
        <v xml:space="preserve">Q1: 7 of 7.  </v>
      </c>
    </row>
    <row r="54" spans="1:7" ht="120" hidden="1" x14ac:dyDescent="0.25">
      <c r="B54" s="7" t="str">
        <f t="shared" ref="B54:B61" si="11">B53</f>
        <v>Shirisha</v>
      </c>
      <c r="C54" s="7" t="s">
        <v>11</v>
      </c>
      <c r="D54" s="7">
        <v>6.5</v>
      </c>
      <c r="E54" t="s">
        <v>12</v>
      </c>
      <c r="F54" s="3" t="s">
        <v>184</v>
      </c>
      <c r="G54" s="3" t="str">
        <f t="shared" si="1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5" spans="1:7" ht="409.5" hidden="1" x14ac:dyDescent="0.25">
      <c r="B55" s="7" t="str">
        <f t="shared" si="11"/>
        <v>Shirisha</v>
      </c>
      <c r="C55" s="7" t="s">
        <v>14</v>
      </c>
      <c r="D55" s="7">
        <v>6</v>
      </c>
      <c r="E55" t="s">
        <v>12</v>
      </c>
      <c r="F55" s="19" t="s">
        <v>186</v>
      </c>
      <c r="G55" s="3" t="str">
        <f t="shared" si="10"/>
        <v xml:space="preserve">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56" spans="1:7" ht="375" hidden="1" x14ac:dyDescent="0.25">
      <c r="B56" s="7" t="str">
        <f t="shared" si="11"/>
        <v>Shirisha</v>
      </c>
      <c r="C56" s="7" t="s">
        <v>15</v>
      </c>
      <c r="D56" s="7">
        <v>6</v>
      </c>
      <c r="E56" t="s">
        <v>12</v>
      </c>
      <c r="F56" s="3" t="s">
        <v>188</v>
      </c>
      <c r="G56" s="3" t="str">
        <f t="shared" si="10"/>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57" spans="1:7" ht="409.5" hidden="1" x14ac:dyDescent="0.25">
      <c r="B57" s="7" t="str">
        <f t="shared" si="11"/>
        <v>Shirisha</v>
      </c>
      <c r="C57" s="7" t="s">
        <v>16</v>
      </c>
      <c r="D57" s="7">
        <v>5</v>
      </c>
      <c r="E57" t="s">
        <v>12</v>
      </c>
      <c r="F57" s="3" t="s">
        <v>203</v>
      </c>
      <c r="G57" s="3" t="str">
        <f t="shared" si="10"/>
        <v>Q5: 5 of 7.  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58" spans="1:7" hidden="1" x14ac:dyDescent="0.25">
      <c r="B58" s="7" t="str">
        <f t="shared" si="11"/>
        <v>Shirisha</v>
      </c>
      <c r="C58" s="7" t="s">
        <v>17</v>
      </c>
      <c r="D58" s="7">
        <v>7</v>
      </c>
      <c r="E58" t="s">
        <v>12</v>
      </c>
      <c r="G58" s="3" t="str">
        <f t="shared" si="10"/>
        <v xml:space="preserve">Q6: 7 of 7.  </v>
      </c>
    </row>
    <row r="59" spans="1:7" ht="45" hidden="1" x14ac:dyDescent="0.25">
      <c r="B59" s="7" t="str">
        <f t="shared" si="11"/>
        <v>Shirisha</v>
      </c>
      <c r="C59" s="7" t="s">
        <v>18</v>
      </c>
      <c r="D59" s="7">
        <v>7</v>
      </c>
      <c r="E59" t="s">
        <v>7</v>
      </c>
      <c r="F59" s="3" t="s">
        <v>194</v>
      </c>
      <c r="G59" s="3" t="str">
        <f t="shared" si="10"/>
        <v>Q7: 7 of 8.  Please recall the following from Question 7: "... . In two to three paragraphs of prose (i.e. sentences, not bullet lists), ..."</v>
      </c>
    </row>
    <row r="60" spans="1:7" x14ac:dyDescent="0.25">
      <c r="B60" s="7" t="str">
        <f t="shared" si="11"/>
        <v>Shirisha</v>
      </c>
      <c r="C60" s="7" t="s">
        <v>20</v>
      </c>
      <c r="D60" s="7">
        <f>SUM(D53:D59)</f>
        <v>44.5</v>
      </c>
      <c r="E60" t="s">
        <v>19</v>
      </c>
      <c r="G60" s="3" t="str">
        <f t="shared" si="10"/>
        <v xml:space="preserve">Total: 44.5 of 50. </v>
      </c>
    </row>
    <row r="61" spans="1:7" s="17" customFormat="1" ht="409.5" x14ac:dyDescent="0.25">
      <c r="A61" s="7"/>
      <c r="B61" s="16" t="str">
        <f t="shared" si="11"/>
        <v>Shirisha</v>
      </c>
      <c r="C61" s="16" t="s">
        <v>89</v>
      </c>
      <c r="D61" s="16"/>
      <c r="F61" s="18"/>
      <c r="G61" s="18" t="str">
        <f>_xlfn.CONCAT(G52," ",G53," ",G54," ",G55," ",G56," ",G57," ",G58," ",G59," ",G60)</f>
        <v xml:space="preserve">Shirisha,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5 of 7.  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7 of 8.  Please recall the following from Question 7: "... . In two to three paragraphs of prose (i.e. sentences, not bullet lists), ..." Total: 44.5 of 50. </v>
      </c>
    </row>
    <row r="62" spans="1:7" hidden="1" x14ac:dyDescent="0.25">
      <c r="A62" s="7" t="s">
        <v>26</v>
      </c>
      <c r="B62" s="7" t="str">
        <f>TRIM(LEFT(SUBSTITUTE(A62," ",REPT(" ",255)),255))</f>
        <v>Sriya</v>
      </c>
      <c r="C62" s="7" t="s">
        <v>177</v>
      </c>
      <c r="G62" s="3" t="str">
        <f>_xlfn.CONCAT(B62,C62)</f>
        <v>Sriya, below are scores and comments for Homework 4.</v>
      </c>
    </row>
    <row r="63" spans="1:7" ht="75" hidden="1" x14ac:dyDescent="0.25">
      <c r="B63" s="7" t="str">
        <f>B62</f>
        <v>Sriya</v>
      </c>
      <c r="C63" s="7" t="s">
        <v>10</v>
      </c>
      <c r="D63" s="7">
        <v>6.5</v>
      </c>
      <c r="E63" t="s">
        <v>12</v>
      </c>
      <c r="F63" s="3" t="s">
        <v>197</v>
      </c>
      <c r="G63" s="3" t="str">
        <f t="shared" ref="G63:G70" si="12">_xlfn.CONCAT(C63," ",D63," ",E63," ",F63)</f>
        <v>Q1: 6.5 of 7.  I didn't understand how the following sentence supported your argument:  "This can bring about choices that aren't a satisfactory hobby for the organization or its clients ... "</v>
      </c>
    </row>
    <row r="64" spans="1:7" ht="120" hidden="1" x14ac:dyDescent="0.25">
      <c r="B64" s="7" t="str">
        <f t="shared" ref="B64:B71" si="13">B63</f>
        <v>Sriya</v>
      </c>
      <c r="C64" s="7" t="s">
        <v>11</v>
      </c>
      <c r="D64" s="7">
        <v>7</v>
      </c>
      <c r="E64" t="s">
        <v>12</v>
      </c>
      <c r="F64" s="3" t="s">
        <v>184</v>
      </c>
      <c r="G64" s="3" t="str">
        <f t="shared" si="12"/>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65" spans="1:7" ht="30" hidden="1" x14ac:dyDescent="0.25">
      <c r="B65" s="7" t="str">
        <f t="shared" si="13"/>
        <v>Sriya</v>
      </c>
      <c r="C65" s="7" t="s">
        <v>14</v>
      </c>
      <c r="D65" s="7">
        <v>6</v>
      </c>
      <c r="E65" t="s">
        <v>12</v>
      </c>
      <c r="F65" s="3" t="s">
        <v>187</v>
      </c>
      <c r="G65" s="3" t="str">
        <f t="shared" si="12"/>
        <v>Q3: 6 of 7.  The phrase "bandit exams" is not in the lexicon of bandit tests.</v>
      </c>
    </row>
    <row r="66" spans="1:7" ht="409.5" hidden="1" x14ac:dyDescent="0.25">
      <c r="B66" s="7" t="str">
        <f t="shared" si="13"/>
        <v>Sriya</v>
      </c>
      <c r="C66" s="7" t="s">
        <v>15</v>
      </c>
      <c r="D66" s="7">
        <v>5.5</v>
      </c>
      <c r="E66" t="s">
        <v>12</v>
      </c>
      <c r="F66" s="3" t="s">
        <v>189</v>
      </c>
      <c r="G66" s="3" t="str">
        <f t="shared" si="12"/>
        <v>Q4: 5.5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v>
      </c>
    </row>
    <row r="67" spans="1:7" ht="330" hidden="1" x14ac:dyDescent="0.25">
      <c r="B67" s="7" t="str">
        <f t="shared" si="13"/>
        <v>Sriya</v>
      </c>
      <c r="C67" s="7" t="s">
        <v>16</v>
      </c>
      <c r="D67" s="7">
        <v>7</v>
      </c>
      <c r="E67" t="s">
        <v>12</v>
      </c>
      <c r="F67" s="3" t="s">
        <v>199</v>
      </c>
      <c r="G67" s="3" t="str">
        <f t="shared" si="12"/>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68" spans="1:7" ht="60" hidden="1" x14ac:dyDescent="0.25">
      <c r="B68" s="7" t="str">
        <f t="shared" si="13"/>
        <v>Sriya</v>
      </c>
      <c r="C68" s="7" t="s">
        <v>17</v>
      </c>
      <c r="D68" s="7">
        <v>7</v>
      </c>
      <c r="E68" t="s">
        <v>12</v>
      </c>
      <c r="G68" s="3" t="str">
        <f t="shared" si="12"/>
        <v xml:space="preserve">Q6: 7 of 7.  </v>
      </c>
    </row>
    <row r="69" spans="1:7" hidden="1" x14ac:dyDescent="0.25">
      <c r="B69" s="7" t="str">
        <f t="shared" si="13"/>
        <v>Sriya</v>
      </c>
      <c r="C69" s="7" t="s">
        <v>18</v>
      </c>
      <c r="D69" s="7">
        <v>8</v>
      </c>
      <c r="E69" t="s">
        <v>7</v>
      </c>
      <c r="G69" s="3" t="str">
        <f t="shared" si="12"/>
        <v xml:space="preserve">Q7: 8 of 8.  </v>
      </c>
    </row>
    <row r="70" spans="1:7" x14ac:dyDescent="0.25">
      <c r="B70" s="7" t="str">
        <f t="shared" si="13"/>
        <v>Sriya</v>
      </c>
      <c r="C70" s="7" t="s">
        <v>20</v>
      </c>
      <c r="D70" s="7">
        <f>SUM(D63:D69)</f>
        <v>47</v>
      </c>
      <c r="E70" t="s">
        <v>19</v>
      </c>
      <c r="G70" s="3" t="str">
        <f t="shared" si="12"/>
        <v xml:space="preserve">Total: 47 of 50. </v>
      </c>
    </row>
    <row r="71" spans="1:7" s="17" customFormat="1" ht="195" x14ac:dyDescent="0.25">
      <c r="A71" s="7"/>
      <c r="B71" s="16" t="str">
        <f t="shared" si="13"/>
        <v>Sriya</v>
      </c>
      <c r="C71" s="16" t="s">
        <v>89</v>
      </c>
      <c r="D71" s="16"/>
      <c r="F71" s="18"/>
      <c r="G71" s="18" t="str">
        <f>_xlfn.CONCAT(G62," ",G63," ",G64," ",G65," ",G66," ",G67," ",G68," ",G69," ",G70)</f>
        <v xml:space="preserve">Sriya, below are scores and comments for Homework 4. Q1: 6.5 of 7.  I didn't understand how the following sentence supported your argument:  "This can bring about choices that aren't a satisfactory hobby for the organization or its clients ... " Q2: 7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The phrase "bandit exams" is not in the lexicon of bandit tests. Q4: 5.5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47 of 50. </v>
      </c>
    </row>
    <row r="72" spans="1:7" hidden="1" x14ac:dyDescent="0.25">
      <c r="A72" s="7" t="s">
        <v>27</v>
      </c>
      <c r="B72" s="7" t="str">
        <f>TRIM(LEFT(SUBSTITUTE(A72," ",REPT(" ",255)),255))</f>
        <v>Venkatesh</v>
      </c>
      <c r="C72" s="7" t="s">
        <v>177</v>
      </c>
      <c r="G72" s="3" t="str">
        <f>_xlfn.CONCAT(B72,C72)</f>
        <v>Venkatesh, below are scores and comments for Homework 4.</v>
      </c>
    </row>
    <row r="73" spans="1:7" hidden="1" x14ac:dyDescent="0.25">
      <c r="B73" s="7" t="str">
        <f>B72</f>
        <v>Venkatesh</v>
      </c>
      <c r="C73" s="7" t="s">
        <v>10</v>
      </c>
      <c r="D73" s="7">
        <v>7</v>
      </c>
      <c r="E73" t="s">
        <v>12</v>
      </c>
      <c r="G73" s="3" t="str">
        <f t="shared" ref="G73:G80" si="14">_xlfn.CONCAT(C73," ",D73," ",E73," ",F73)</f>
        <v xml:space="preserve">Q1: 7 of 7.  </v>
      </c>
    </row>
    <row r="74" spans="1:7" ht="120" hidden="1" x14ac:dyDescent="0.25">
      <c r="B74" s="7" t="str">
        <f t="shared" ref="B74:B81" si="15">B73</f>
        <v>Venkatesh</v>
      </c>
      <c r="C74" s="7" t="s">
        <v>11</v>
      </c>
      <c r="D74" s="7">
        <v>6.5</v>
      </c>
      <c r="E74" t="s">
        <v>12</v>
      </c>
      <c r="F74" s="3" t="s">
        <v>183</v>
      </c>
      <c r="G74" s="3" t="str">
        <f t="shared" si="14"/>
        <v>Q2: 6.5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75" spans="1:7" ht="45" hidden="1" x14ac:dyDescent="0.25">
      <c r="B75" s="7" t="str">
        <f t="shared" si="15"/>
        <v>Venkatesh</v>
      </c>
      <c r="C75" s="7" t="s">
        <v>14</v>
      </c>
      <c r="D75" s="7">
        <v>7</v>
      </c>
      <c r="E75" t="s">
        <v>12</v>
      </c>
      <c r="G75" s="3" t="str">
        <f t="shared" si="14"/>
        <v xml:space="preserve">Q3: 7 of 7.  </v>
      </c>
    </row>
    <row r="76" spans="1:7" ht="375" hidden="1" x14ac:dyDescent="0.25">
      <c r="B76" s="7" t="str">
        <f t="shared" si="15"/>
        <v>Venkatesh</v>
      </c>
      <c r="C76" s="7" t="s">
        <v>15</v>
      </c>
      <c r="D76" s="7">
        <v>6</v>
      </c>
      <c r="E76" t="s">
        <v>12</v>
      </c>
      <c r="F76" s="3" t="s">
        <v>188</v>
      </c>
      <c r="G76" s="3" t="str">
        <f t="shared" si="14"/>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77" spans="1:7" ht="330" hidden="1" x14ac:dyDescent="0.25">
      <c r="B77" s="7" t="str">
        <f t="shared" si="15"/>
        <v>Venkatesh</v>
      </c>
      <c r="C77" s="7" t="s">
        <v>16</v>
      </c>
      <c r="D77" s="7">
        <v>7</v>
      </c>
      <c r="E77" t="s">
        <v>12</v>
      </c>
      <c r="F77" s="3" t="s">
        <v>199</v>
      </c>
      <c r="G77" s="3" t="str">
        <f t="shared" si="14"/>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78" spans="1:7" hidden="1" x14ac:dyDescent="0.25">
      <c r="B78" s="7" t="str">
        <f t="shared" si="15"/>
        <v>Venkatesh</v>
      </c>
      <c r="C78" s="7" t="s">
        <v>17</v>
      </c>
      <c r="D78" s="7">
        <v>5</v>
      </c>
      <c r="E78" t="s">
        <v>12</v>
      </c>
      <c r="F78" s="3" t="s">
        <v>204</v>
      </c>
      <c r="G78" s="3" t="str">
        <f t="shared" si="14"/>
        <v>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79" spans="1:7" hidden="1" x14ac:dyDescent="0.25">
      <c r="B79" s="7" t="str">
        <f t="shared" si="15"/>
        <v>Venkatesh</v>
      </c>
      <c r="C79" s="7" t="s">
        <v>18</v>
      </c>
      <c r="D79" s="7">
        <v>8</v>
      </c>
      <c r="E79" t="s">
        <v>7</v>
      </c>
      <c r="G79" s="3" t="str">
        <f t="shared" si="14"/>
        <v xml:space="preserve">Q7: 8 of 8.  </v>
      </c>
    </row>
    <row r="80" spans="1:7" x14ac:dyDescent="0.25">
      <c r="B80" s="7" t="str">
        <f t="shared" si="15"/>
        <v>Venkatesh</v>
      </c>
      <c r="C80" s="7" t="s">
        <v>20</v>
      </c>
      <c r="D80" s="7">
        <f>SUM(D73:D79)</f>
        <v>46.5</v>
      </c>
      <c r="E80" t="s">
        <v>19</v>
      </c>
      <c r="G80" s="3" t="str">
        <f t="shared" si="14"/>
        <v xml:space="preserve">Total: 46.5 of 50. </v>
      </c>
    </row>
    <row r="81" spans="1:7" s="17" customFormat="1" ht="390" x14ac:dyDescent="0.25">
      <c r="A81" s="7"/>
      <c r="B81" s="16" t="str">
        <f t="shared" si="15"/>
        <v>Venkatesh</v>
      </c>
      <c r="C81" s="16" t="s">
        <v>89</v>
      </c>
      <c r="D81" s="16"/>
      <c r="F81" s="18"/>
      <c r="G81" s="18" t="str">
        <f>_xlfn.CONCAT(G72," ",G73," ",G74," ",G75," ",G76," ",G77," ",G78," ",G79," ",G80)</f>
        <v xml:space="preserve">Venkatesh,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8 of 8.   Total: 46.5 of 50. </v>
      </c>
    </row>
    <row r="82" spans="1:7" hidden="1" x14ac:dyDescent="0.25">
      <c r="A82" s="7" t="s">
        <v>28</v>
      </c>
      <c r="B82" s="7" t="str">
        <f>TRIM(LEFT(SUBSTITUTE(A82," ",REPT(" ",255)),255))</f>
        <v>Likhit</v>
      </c>
      <c r="C82" s="7" t="s">
        <v>177</v>
      </c>
      <c r="G82" s="3" t="str">
        <f>_xlfn.CONCAT(B82,C82)</f>
        <v>Likhit, below are scores and comments for Homework 4.</v>
      </c>
    </row>
    <row r="83" spans="1:7" hidden="1" x14ac:dyDescent="0.25">
      <c r="B83" s="7" t="str">
        <f>B82</f>
        <v>Likhit</v>
      </c>
      <c r="C83" s="7" t="s">
        <v>10</v>
      </c>
      <c r="D83" s="7">
        <v>7</v>
      </c>
      <c r="E83" t="s">
        <v>12</v>
      </c>
      <c r="G83" s="3" t="str">
        <f t="shared" ref="G83:G90" si="16">_xlfn.CONCAT(C83," ",D83," ",E83," ",F83)</f>
        <v xml:space="preserve">Q1: 7 of 7.  </v>
      </c>
    </row>
    <row r="84" spans="1:7" ht="285" hidden="1" x14ac:dyDescent="0.25">
      <c r="B84" s="7" t="str">
        <f t="shared" ref="B84:B91" si="17">B83</f>
        <v>Likhit</v>
      </c>
      <c r="C84" s="7" t="s">
        <v>11</v>
      </c>
      <c r="D84" s="7">
        <v>4</v>
      </c>
      <c r="E84" t="s">
        <v>12</v>
      </c>
      <c r="F84" s="3" t="s">
        <v>185</v>
      </c>
      <c r="G84" s="3" t="str">
        <f t="shared" si="16"/>
        <v xml:space="preserve">Q2: 4 of 7.  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v>
      </c>
    </row>
    <row r="85" spans="1:7" ht="45" hidden="1" x14ac:dyDescent="0.25">
      <c r="B85" s="7" t="str">
        <f t="shared" si="17"/>
        <v>Likhit</v>
      </c>
      <c r="C85" s="7" t="s">
        <v>14</v>
      </c>
      <c r="D85" s="7">
        <v>7</v>
      </c>
      <c r="E85" t="s">
        <v>12</v>
      </c>
      <c r="G85" s="3" t="str">
        <f t="shared" si="16"/>
        <v xml:space="preserve">Q3: 7 of 7.  </v>
      </c>
    </row>
    <row r="86" spans="1:7" ht="375" hidden="1" x14ac:dyDescent="0.25">
      <c r="B86" s="7" t="str">
        <f t="shared" si="17"/>
        <v>Likhit</v>
      </c>
      <c r="C86" s="7" t="s">
        <v>15</v>
      </c>
      <c r="D86" s="7">
        <v>6</v>
      </c>
      <c r="E86" t="s">
        <v>12</v>
      </c>
      <c r="F86" s="3" t="s">
        <v>188</v>
      </c>
      <c r="G86" s="3" t="str">
        <f t="shared" si="16"/>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87" spans="1:7" ht="390" hidden="1" x14ac:dyDescent="0.25">
      <c r="B87" s="7" t="str">
        <f t="shared" si="17"/>
        <v>Likhit</v>
      </c>
      <c r="C87" s="7" t="s">
        <v>16</v>
      </c>
      <c r="D87" s="7">
        <v>6</v>
      </c>
      <c r="E87" t="s">
        <v>12</v>
      </c>
      <c r="F87" s="3" t="s">
        <v>201</v>
      </c>
      <c r="G87" s="3" t="str">
        <f t="shared" si="16"/>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8" spans="1:7" ht="30" hidden="1" x14ac:dyDescent="0.25">
      <c r="B88" s="7" t="str">
        <f t="shared" si="17"/>
        <v>Likhit</v>
      </c>
      <c r="C88" s="7" t="s">
        <v>17</v>
      </c>
      <c r="D88" s="7">
        <v>7</v>
      </c>
      <c r="E88" t="s">
        <v>12</v>
      </c>
      <c r="G88" s="3" t="str">
        <f t="shared" si="16"/>
        <v xml:space="preserve">Q6: 7 of 7.  </v>
      </c>
    </row>
    <row r="89" spans="1:7" hidden="1" x14ac:dyDescent="0.25">
      <c r="B89" s="7" t="str">
        <f t="shared" si="17"/>
        <v>Likhit</v>
      </c>
      <c r="C89" s="7" t="s">
        <v>18</v>
      </c>
      <c r="D89" s="7">
        <v>8</v>
      </c>
      <c r="E89" t="s">
        <v>7</v>
      </c>
      <c r="G89" s="3" t="str">
        <f t="shared" si="16"/>
        <v xml:space="preserve">Q7: 8 of 8.  </v>
      </c>
    </row>
    <row r="90" spans="1:7" x14ac:dyDescent="0.25">
      <c r="B90" s="7" t="str">
        <f t="shared" si="17"/>
        <v>Likhit</v>
      </c>
      <c r="C90" s="7" t="s">
        <v>20</v>
      </c>
      <c r="D90" s="7">
        <f>SUM(D83:D89)</f>
        <v>45</v>
      </c>
      <c r="E90" t="s">
        <v>19</v>
      </c>
      <c r="G90" s="3" t="str">
        <f t="shared" si="16"/>
        <v xml:space="preserve">Total: 45 of 50. </v>
      </c>
    </row>
    <row r="91" spans="1:7" s="17" customFormat="1" ht="90" x14ac:dyDescent="0.25">
      <c r="A91" s="7"/>
      <c r="B91" s="16" t="str">
        <f t="shared" si="17"/>
        <v>Likhit</v>
      </c>
      <c r="C91" s="16" t="s">
        <v>89</v>
      </c>
      <c r="D91" s="16"/>
      <c r="F91" s="18"/>
      <c r="G91" s="18" t="str">
        <f>_xlfn.CONCAT(G82," ",G83," ",G84," ",G85," ",G86," ",G87," ",G88," ",G89," ",G90)</f>
        <v xml:space="preserve">Likhit, below are scores and comments for Homework 4. Q1: 7 of 7.   Q2: 4 of 7.  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45 of 50. </v>
      </c>
    </row>
    <row r="92" spans="1:7" hidden="1" x14ac:dyDescent="0.25">
      <c r="A92" s="7" t="s">
        <v>29</v>
      </c>
      <c r="B92" s="7" t="str">
        <f>TRIM(LEFT(SUBSTITUTE(A92," ",REPT(" ",255)),255))</f>
        <v>Keerthika</v>
      </c>
      <c r="C92" s="7" t="s">
        <v>177</v>
      </c>
      <c r="G92" s="3" t="str">
        <f>_xlfn.CONCAT(B92,C92)</f>
        <v>Keerthika, below are scores and comments for Homework 4.</v>
      </c>
    </row>
    <row r="93" spans="1:7" ht="30" hidden="1" x14ac:dyDescent="0.25">
      <c r="B93" s="7" t="str">
        <f>B92</f>
        <v>Keerthika</v>
      </c>
      <c r="C93" s="7" t="s">
        <v>10</v>
      </c>
      <c r="D93" s="7">
        <v>7</v>
      </c>
      <c r="E93" t="s">
        <v>12</v>
      </c>
      <c r="G93" s="3" t="str">
        <f t="shared" ref="G93:G100" si="18">_xlfn.CONCAT(C93," ",D93," ",E93," ",F93)</f>
        <v xml:space="preserve">Q1: 7 of 7.  </v>
      </c>
    </row>
    <row r="94" spans="1:7" ht="270" hidden="1" x14ac:dyDescent="0.25">
      <c r="B94" s="7" t="str">
        <f t="shared" ref="B94:B101" si="19">B93</f>
        <v>Keerthika</v>
      </c>
      <c r="C94" s="7" t="s">
        <v>11</v>
      </c>
      <c r="D94" s="7">
        <v>4.5</v>
      </c>
      <c r="E94" t="s">
        <v>12</v>
      </c>
      <c r="F94" s="3" t="s">
        <v>182</v>
      </c>
      <c r="G94" s="3" t="str">
        <f t="shared" si="18"/>
        <v xml:space="preserve">Q2: 4.5 of 7.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v>
      </c>
    </row>
    <row r="95" spans="1:7" ht="409.5" hidden="1" x14ac:dyDescent="0.25">
      <c r="B95" s="7" t="str">
        <f t="shared" si="19"/>
        <v>Keerthika</v>
      </c>
      <c r="C95" s="7" t="s">
        <v>14</v>
      </c>
      <c r="D95" s="7">
        <v>4.5</v>
      </c>
      <c r="E95" t="s">
        <v>12</v>
      </c>
      <c r="F95" s="19" t="s">
        <v>186</v>
      </c>
      <c r="G95" s="3" t="str">
        <f t="shared" si="18"/>
        <v xml:space="preserve">Q3: 4.5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96" spans="1:7" ht="45" hidden="1" x14ac:dyDescent="0.25">
      <c r="B96" s="7" t="str">
        <f t="shared" si="19"/>
        <v>Keerthika</v>
      </c>
      <c r="C96" s="7" t="s">
        <v>15</v>
      </c>
      <c r="D96" s="7">
        <v>7</v>
      </c>
      <c r="E96" t="s">
        <v>12</v>
      </c>
      <c r="G96" s="3" t="str">
        <f t="shared" si="18"/>
        <v xml:space="preserve">Q4: 7 of 7.  </v>
      </c>
    </row>
    <row r="97" spans="1:7" ht="330" hidden="1" x14ac:dyDescent="0.25">
      <c r="B97" s="7" t="str">
        <f t="shared" si="19"/>
        <v>Keerthika</v>
      </c>
      <c r="C97" s="7" t="s">
        <v>16</v>
      </c>
      <c r="D97" s="7">
        <v>6</v>
      </c>
      <c r="E97" t="s">
        <v>12</v>
      </c>
      <c r="F97" s="3" t="s">
        <v>199</v>
      </c>
      <c r="G97" s="3" t="str">
        <f t="shared" si="18"/>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98" spans="1:7" ht="75" hidden="1" x14ac:dyDescent="0.25">
      <c r="B98" s="7" t="str">
        <f t="shared" si="19"/>
        <v>Keerthika</v>
      </c>
      <c r="C98" s="7" t="s">
        <v>17</v>
      </c>
      <c r="D98" s="7">
        <v>7</v>
      </c>
      <c r="E98" t="s">
        <v>12</v>
      </c>
      <c r="G98" s="3" t="str">
        <f t="shared" si="18"/>
        <v xml:space="preserve">Q6: 7 of 7.  </v>
      </c>
    </row>
    <row r="99" spans="1:7" ht="60" hidden="1" x14ac:dyDescent="0.25">
      <c r="B99" s="7" t="str">
        <f t="shared" si="19"/>
        <v>Keerthika</v>
      </c>
      <c r="C99" s="7" t="s">
        <v>18</v>
      </c>
      <c r="D99" s="7">
        <v>7</v>
      </c>
      <c r="E99" t="s">
        <v>7</v>
      </c>
      <c r="F99" s="3" t="s">
        <v>195</v>
      </c>
      <c r="G99" s="3" t="str">
        <f t="shared" si="18"/>
        <v xml:space="preserve">Q7: 7 of 8.  
We did not discuss ta Tropicana case study, and we didn't discuss the machine learning method of reinforcement. </v>
      </c>
    </row>
    <row r="100" spans="1:7" x14ac:dyDescent="0.25">
      <c r="B100" s="7" t="str">
        <f t="shared" si="19"/>
        <v>Keerthika</v>
      </c>
      <c r="C100" s="7" t="s">
        <v>20</v>
      </c>
      <c r="D100" s="7">
        <f>SUM(D93:D99)</f>
        <v>43</v>
      </c>
      <c r="E100" t="s">
        <v>19</v>
      </c>
      <c r="G100" s="3" t="str">
        <f t="shared" si="18"/>
        <v xml:space="preserve">Total: 43 of 50. </v>
      </c>
    </row>
    <row r="101" spans="1:7" s="17" customFormat="1" ht="409.5" x14ac:dyDescent="0.25">
      <c r="A101" s="7"/>
      <c r="B101" s="16" t="str">
        <f t="shared" si="19"/>
        <v>Keerthika</v>
      </c>
      <c r="C101" s="16" t="s">
        <v>89</v>
      </c>
      <c r="D101" s="16"/>
      <c r="F101" s="18" t="s">
        <v>200</v>
      </c>
      <c r="G101" s="18" t="str">
        <f>_xlfn.CONCAT(G92," ",G93," ",G94," ",G95," ",G96," ",G97," ",G98," ",G99," ",G100)</f>
        <v xml:space="preserve">Keerthika, below are scores and comments for Homework 4. Q1: 7 of 7.   Q2: 4.5 of 7.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Q3: 4.5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7 of 8.  
We did not discuss ta Tropicana case study, and we didn't discuss the machine learning method of reinforcement.  Total: 43 of 50. </v>
      </c>
    </row>
    <row r="102" spans="1:7" hidden="1" x14ac:dyDescent="0.25">
      <c r="A102" s="7" t="s">
        <v>30</v>
      </c>
      <c r="B102" s="7" t="str">
        <f>TRIM(LEFT(SUBSTITUTE(A102," ",REPT(" ",255)),255))</f>
        <v>Gneneyeri</v>
      </c>
      <c r="C102" s="7" t="s">
        <v>177</v>
      </c>
      <c r="G102" s="3" t="str">
        <f>_xlfn.CONCAT(B102,C102)</f>
        <v>Gneneyeri, below are scores and comments for Homework 4.</v>
      </c>
    </row>
    <row r="103" spans="1:7" ht="30" hidden="1" x14ac:dyDescent="0.25">
      <c r="B103" s="7" t="str">
        <f>B102</f>
        <v>Gneneyeri</v>
      </c>
      <c r="C103" s="7" t="s">
        <v>10</v>
      </c>
      <c r="D103" s="7">
        <v>7</v>
      </c>
      <c r="E103" t="s">
        <v>12</v>
      </c>
      <c r="G103" s="3" t="str">
        <f t="shared" ref="G103:G110" si="20">_xlfn.CONCAT(C103," ",D103," ",E103," ",F103)</f>
        <v xml:space="preserve">Q1: 7 of 7.  </v>
      </c>
    </row>
    <row r="104" spans="1:7" ht="105" hidden="1" x14ac:dyDescent="0.25">
      <c r="B104" s="7" t="str">
        <f t="shared" ref="B104:B111" si="21">B103</f>
        <v>Gneneyeri</v>
      </c>
      <c r="C104" s="7" t="s">
        <v>11</v>
      </c>
      <c r="D104" s="7">
        <v>6.5</v>
      </c>
      <c r="E104" t="s">
        <v>12</v>
      </c>
      <c r="F104" s="3" t="s">
        <v>181</v>
      </c>
      <c r="G104" s="3" t="str">
        <f t="shared" si="20"/>
        <v xml:space="preserve">Q2: 6.5 of 7.  Preparation includes ensuring that the proper data will be collected and there will be sufficient computational resources available so that either frequentist statistical inference or Bayesian statistics may be used, and should be used, to analyze test results. </v>
      </c>
    </row>
    <row r="105" spans="1:7" ht="409.5" hidden="1" x14ac:dyDescent="0.25">
      <c r="B105" s="7" t="str">
        <f t="shared" si="21"/>
        <v>Gneneyeri</v>
      </c>
      <c r="C105" s="7" t="s">
        <v>14</v>
      </c>
      <c r="D105" s="7">
        <v>6.5</v>
      </c>
      <c r="E105" t="s">
        <v>12</v>
      </c>
      <c r="F105" s="19" t="s">
        <v>186</v>
      </c>
      <c r="G105" s="3" t="str">
        <f t="shared" si="20"/>
        <v xml:space="preserve">Q3: 6.5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06" spans="1:7" hidden="1" x14ac:dyDescent="0.25">
      <c r="B106" s="7" t="str">
        <f t="shared" si="21"/>
        <v>Gneneyeri</v>
      </c>
      <c r="C106" s="7" t="s">
        <v>15</v>
      </c>
      <c r="D106" s="7">
        <v>7</v>
      </c>
      <c r="E106" t="s">
        <v>12</v>
      </c>
      <c r="G106" s="3" t="str">
        <f t="shared" si="20"/>
        <v xml:space="preserve">Q4: 7 of 7.  </v>
      </c>
    </row>
    <row r="107" spans="1:7" ht="330" hidden="1" x14ac:dyDescent="0.25">
      <c r="B107" s="7" t="str">
        <f t="shared" si="21"/>
        <v>Gneneyeri</v>
      </c>
      <c r="C107" s="7" t="s">
        <v>16</v>
      </c>
      <c r="D107" s="7">
        <v>6</v>
      </c>
      <c r="E107" t="s">
        <v>12</v>
      </c>
      <c r="F107" s="3" t="s">
        <v>199</v>
      </c>
      <c r="G107" s="3" t="str">
        <f t="shared" si="2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08" spans="1:7" ht="45" hidden="1" x14ac:dyDescent="0.25">
      <c r="B108" s="7" t="str">
        <f t="shared" si="21"/>
        <v>Gneneyeri</v>
      </c>
      <c r="C108" s="7" t="s">
        <v>17</v>
      </c>
      <c r="D108" s="7">
        <v>7</v>
      </c>
      <c r="E108" t="s">
        <v>12</v>
      </c>
      <c r="F108" s="3" t="s">
        <v>198</v>
      </c>
      <c r="G108" s="3" t="str">
        <f t="shared" si="20"/>
        <v>Q6: 7 of 7.  The headline factor, with factor levels "Receive daily tips …" and "sign-up for our..."  is the independent variable.</v>
      </c>
    </row>
    <row r="109" spans="1:7" hidden="1" x14ac:dyDescent="0.25">
      <c r="B109" s="7" t="str">
        <f t="shared" si="21"/>
        <v>Gneneyeri</v>
      </c>
      <c r="C109" s="7" t="s">
        <v>18</v>
      </c>
      <c r="D109" s="7">
        <v>8</v>
      </c>
      <c r="E109" t="s">
        <v>7</v>
      </c>
      <c r="G109" s="3" t="str">
        <f t="shared" si="20"/>
        <v xml:space="preserve">Q7: 8 of 8.  </v>
      </c>
    </row>
    <row r="110" spans="1:7" x14ac:dyDescent="0.25">
      <c r="B110" s="7" t="str">
        <f t="shared" si="21"/>
        <v>Gneneyeri</v>
      </c>
      <c r="C110" s="7" t="s">
        <v>20</v>
      </c>
      <c r="D110" s="7">
        <f>SUM(D103:D109)</f>
        <v>48</v>
      </c>
      <c r="E110" t="s">
        <v>19</v>
      </c>
      <c r="G110" s="3" t="str">
        <f t="shared" si="20"/>
        <v xml:space="preserve">Total: 48 of 50. </v>
      </c>
    </row>
    <row r="111" spans="1:7" s="17" customFormat="1" ht="409.5" x14ac:dyDescent="0.25">
      <c r="A111" s="7"/>
      <c r="B111" s="16" t="str">
        <f t="shared" si="21"/>
        <v>Gneneyeri</v>
      </c>
      <c r="C111" s="16" t="s">
        <v>89</v>
      </c>
      <c r="D111" s="16"/>
      <c r="F111" s="18"/>
      <c r="G111" s="18" t="str">
        <f>_xlfn.CONCAT(G102," ",G103," ",G104," ",G105," ",G106," ",G107," ",G108," ",G109," ",G110)</f>
        <v xml:space="preserve">Gneneyeri, below are scores and comments for Homework 4. Q1: 7 of 7.   Q2: 6.5 of 7.  Preparation includes ensuring that the proper data will be collected and there will be sufficient computational resources available so that either frequentist statistical inference or Bayesian statistics may be used, and should be used, to analyze test results.  Q3: 6.5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48 of 50. </v>
      </c>
    </row>
    <row r="112" spans="1:7" hidden="1" x14ac:dyDescent="0.25">
      <c r="A112" s="7" t="s">
        <v>31</v>
      </c>
      <c r="B112" s="7" t="str">
        <f>TRIM(LEFT(SUBSTITUTE(A112," ",REPT(" ",255)),255))</f>
        <v>Monika</v>
      </c>
      <c r="C112" s="7" t="s">
        <v>177</v>
      </c>
      <c r="G112" s="3" t="str">
        <f>_xlfn.CONCAT(B112,C112)</f>
        <v>Monika, below are scores and comments for Homework 4.</v>
      </c>
    </row>
    <row r="113" spans="1:7" hidden="1" x14ac:dyDescent="0.25">
      <c r="A113" s="7" t="s">
        <v>13</v>
      </c>
      <c r="B113" s="7" t="str">
        <f>B112</f>
        <v>Monika</v>
      </c>
      <c r="C113" s="7" t="s">
        <v>10</v>
      </c>
      <c r="D113" s="7">
        <v>7</v>
      </c>
      <c r="E113" t="s">
        <v>12</v>
      </c>
      <c r="G113" s="3" t="str">
        <f t="shared" ref="G113:G120" si="22">_xlfn.CONCAT(C113," ",D113," ",E113," ",F113)</f>
        <v xml:space="preserve">Q1: 7 of 7.  </v>
      </c>
    </row>
    <row r="114" spans="1:7" ht="120" hidden="1" x14ac:dyDescent="0.25">
      <c r="B114" s="7" t="str">
        <f t="shared" ref="B114:B121" si="23">B113</f>
        <v>Monika</v>
      </c>
      <c r="C114" s="7" t="s">
        <v>11</v>
      </c>
      <c r="D114" s="7">
        <v>7</v>
      </c>
      <c r="E114" t="s">
        <v>12</v>
      </c>
      <c r="F114" s="3" t="s">
        <v>184</v>
      </c>
      <c r="G114" s="3" t="str">
        <f t="shared" si="22"/>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15" spans="1:7" hidden="1" x14ac:dyDescent="0.25">
      <c r="B115" s="7" t="str">
        <f t="shared" si="23"/>
        <v>Monika</v>
      </c>
      <c r="C115" s="7" t="s">
        <v>14</v>
      </c>
      <c r="D115" s="7">
        <v>7</v>
      </c>
      <c r="E115" t="s">
        <v>12</v>
      </c>
      <c r="G115" s="3" t="str">
        <f t="shared" si="22"/>
        <v xml:space="preserve">Q3: 7 of 7.  </v>
      </c>
    </row>
    <row r="116" spans="1:7" ht="375" hidden="1" x14ac:dyDescent="0.25">
      <c r="B116" s="7" t="str">
        <f t="shared" si="23"/>
        <v>Monika</v>
      </c>
      <c r="C116" s="7" t="s">
        <v>15</v>
      </c>
      <c r="D116" s="7">
        <v>6</v>
      </c>
      <c r="E116" t="s">
        <v>12</v>
      </c>
      <c r="F116" s="3" t="s">
        <v>188</v>
      </c>
      <c r="G116" s="3" t="str">
        <f t="shared" si="22"/>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117" spans="1:7" ht="330" hidden="1" x14ac:dyDescent="0.25">
      <c r="B117" s="7" t="str">
        <f t="shared" si="23"/>
        <v>Monika</v>
      </c>
      <c r="C117" s="7" t="s">
        <v>16</v>
      </c>
      <c r="D117" s="7">
        <v>7</v>
      </c>
      <c r="E117" t="s">
        <v>12</v>
      </c>
      <c r="F117" s="3" t="s">
        <v>199</v>
      </c>
      <c r="G117" s="3" t="str">
        <f t="shared" si="22"/>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18" spans="1:7" ht="45" hidden="1" x14ac:dyDescent="0.25">
      <c r="B118" s="7" t="str">
        <f t="shared" si="23"/>
        <v>Monika</v>
      </c>
      <c r="C118" s="7" t="s">
        <v>17</v>
      </c>
      <c r="D118" s="7">
        <v>7</v>
      </c>
      <c r="E118" t="s">
        <v>12</v>
      </c>
      <c r="F118" s="3" t="s">
        <v>198</v>
      </c>
      <c r="G118" s="3" t="str">
        <f t="shared" si="22"/>
        <v>Q6: 7 of 7.  The headline factor, with factor levels "Receive daily tips …" and "sign-up for our..."  is the independent variable.</v>
      </c>
    </row>
    <row r="119" spans="1:7" hidden="1" x14ac:dyDescent="0.25">
      <c r="B119" s="7" t="str">
        <f t="shared" si="23"/>
        <v>Monika</v>
      </c>
      <c r="C119" s="7" t="s">
        <v>18</v>
      </c>
      <c r="D119" s="7">
        <v>8</v>
      </c>
      <c r="E119" t="s">
        <v>7</v>
      </c>
      <c r="G119" s="3" t="str">
        <f t="shared" si="22"/>
        <v xml:space="preserve">Q7: 8 of 8.  </v>
      </c>
    </row>
    <row r="120" spans="1:7" x14ac:dyDescent="0.25">
      <c r="B120" s="7" t="str">
        <f t="shared" si="23"/>
        <v>Monika</v>
      </c>
      <c r="C120" s="7" t="s">
        <v>20</v>
      </c>
      <c r="D120" s="7">
        <f>SUM(D113:D119)</f>
        <v>49</v>
      </c>
      <c r="E120" t="s">
        <v>19</v>
      </c>
      <c r="G120" s="3" t="str">
        <f t="shared" si="22"/>
        <v xml:space="preserve">Total: 49 of 50. </v>
      </c>
    </row>
    <row r="121" spans="1:7" s="17" customFormat="1" ht="375" x14ac:dyDescent="0.25">
      <c r="A121" s="7"/>
      <c r="B121" s="16" t="str">
        <f t="shared" si="23"/>
        <v>Monika</v>
      </c>
      <c r="C121" s="16" t="s">
        <v>89</v>
      </c>
      <c r="D121" s="16"/>
      <c r="F121" s="18"/>
      <c r="G121" s="18" t="str">
        <f>_xlfn.CONCAT(G112," ",G113," ",G114," ",G115," ",G116," ",G117," ",G118," ",G119," ",G120)</f>
        <v xml:space="preserve">Monika,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49 of 50. </v>
      </c>
    </row>
  </sheetData>
  <autoFilter ref="A1:H121" xr:uid="{07D03183-3E36-478C-810D-9798C3B4ED75}">
    <filterColumn colId="2">
      <filters>
        <filter val="Final:"/>
        <filter val="Total:"/>
      </filters>
    </filterColumn>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83F0-E1E7-4211-959E-E51A6BFE2112}">
  <dimension ref="A1:N16"/>
  <sheetViews>
    <sheetView workbookViewId="0">
      <pane xSplit="1" ySplit="1" topLeftCell="B2" activePane="bottomRight" state="frozen"/>
      <selection pane="topRight" activeCell="B1" sqref="B1"/>
      <selection pane="bottomLeft" activeCell="A2" sqref="A2"/>
      <selection pane="bottomRight" activeCell="M24" sqref="M24"/>
    </sheetView>
  </sheetViews>
  <sheetFormatPr defaultRowHeight="12.75" x14ac:dyDescent="0.2"/>
  <cols>
    <col min="1" max="1" width="29.140625" style="31" bestFit="1" customWidth="1"/>
    <col min="2" max="9" width="12.7109375" style="31" customWidth="1"/>
    <col min="10" max="10" width="12.7109375" style="31" hidden="1" customWidth="1"/>
    <col min="11" max="11" width="9.140625" style="31" customWidth="1"/>
    <col min="12" max="12" width="30" style="31" hidden="1" customWidth="1"/>
    <col min="13" max="13" width="30" style="31" customWidth="1"/>
    <col min="14" max="16384" width="9.140625" style="31"/>
  </cols>
  <sheetData>
    <row r="1" spans="1:14" s="25" customFormat="1" x14ac:dyDescent="0.2">
      <c r="A1" s="20" t="s">
        <v>90</v>
      </c>
      <c r="B1" s="21" t="s">
        <v>205</v>
      </c>
      <c r="C1" s="21" t="s">
        <v>209</v>
      </c>
      <c r="D1" s="21" t="s">
        <v>211</v>
      </c>
      <c r="E1" s="22" t="s">
        <v>213</v>
      </c>
      <c r="F1" s="23" t="s">
        <v>218</v>
      </c>
      <c r="G1" s="24" t="s">
        <v>219</v>
      </c>
      <c r="H1" s="24" t="s">
        <v>215</v>
      </c>
      <c r="I1" s="24" t="s">
        <v>221</v>
      </c>
      <c r="J1" s="24" t="s">
        <v>224</v>
      </c>
      <c r="K1" s="25" t="s">
        <v>99</v>
      </c>
      <c r="L1" s="25" t="s">
        <v>13</v>
      </c>
    </row>
    <row r="2" spans="1:14" s="29" customFormat="1" ht="38.25" x14ac:dyDescent="0.25">
      <c r="A2" s="26" t="s">
        <v>208</v>
      </c>
      <c r="B2" s="27" t="s">
        <v>206</v>
      </c>
      <c r="C2" s="28" t="s">
        <v>210</v>
      </c>
      <c r="D2" s="27" t="s">
        <v>212</v>
      </c>
      <c r="E2" s="28" t="s">
        <v>214</v>
      </c>
      <c r="F2" s="27" t="s">
        <v>216</v>
      </c>
      <c r="G2" s="28" t="s">
        <v>223</v>
      </c>
      <c r="H2" s="27" t="s">
        <v>220</v>
      </c>
      <c r="I2" s="28" t="s">
        <v>222</v>
      </c>
      <c r="J2" s="27" t="s">
        <v>225</v>
      </c>
    </row>
    <row r="3" spans="1:14" s="29" customFormat="1" ht="25.5" x14ac:dyDescent="0.25">
      <c r="A3" s="26" t="s">
        <v>226</v>
      </c>
      <c r="C3" s="30"/>
      <c r="E3" s="30" t="s">
        <v>217</v>
      </c>
      <c r="G3" s="30"/>
      <c r="I3" s="30"/>
    </row>
    <row r="4" spans="1:14" s="25" customFormat="1" x14ac:dyDescent="0.2">
      <c r="A4" s="20" t="s">
        <v>207</v>
      </c>
      <c r="B4" s="23">
        <v>12.5</v>
      </c>
      <c r="C4" s="22">
        <v>12.5</v>
      </c>
      <c r="D4" s="23">
        <v>12.5</v>
      </c>
      <c r="E4" s="22">
        <v>7.5</v>
      </c>
      <c r="F4" s="23">
        <v>5</v>
      </c>
      <c r="G4" s="22">
        <v>10</v>
      </c>
      <c r="H4" s="23">
        <v>5</v>
      </c>
      <c r="I4" s="22">
        <v>5</v>
      </c>
      <c r="J4" s="23">
        <v>5</v>
      </c>
      <c r="N4" s="25" t="s">
        <v>236</v>
      </c>
    </row>
    <row r="5" spans="1:14" x14ac:dyDescent="0.2">
      <c r="A5" s="31" t="s">
        <v>91</v>
      </c>
      <c r="B5" s="31">
        <v>12.5</v>
      </c>
      <c r="C5" s="32">
        <v>12.5</v>
      </c>
      <c r="D5" s="31">
        <v>12.5</v>
      </c>
      <c r="E5" s="32">
        <v>0</v>
      </c>
      <c r="F5" s="31">
        <v>5</v>
      </c>
      <c r="G5" s="32">
        <v>10</v>
      </c>
      <c r="H5" s="31">
        <v>5</v>
      </c>
      <c r="I5" s="32">
        <v>5</v>
      </c>
      <c r="J5" s="31">
        <v>0</v>
      </c>
      <c r="K5" s="31">
        <f t="shared" ref="K5:K16" si="0">SUM(B5:J5)</f>
        <v>62.5</v>
      </c>
      <c r="L5" s="31" t="s">
        <v>227</v>
      </c>
      <c r="N5" s="31" t="str">
        <f>_xlfn.CONCAT(LEFT(A5,(FIND(" ",A5,1)-1)),", Below are my comments for Python Lab 2. ",L5)</f>
        <v>Krishna, Below are my comments for Python Lab 2. You didn't provide a graph of the Elbow Method (and its variables).  You didn't provide the non-standardized variable center values for the cluster with the largest number of observations.</v>
      </c>
    </row>
    <row r="6" spans="1:14" x14ac:dyDescent="0.2">
      <c r="A6" s="31" t="s">
        <v>21</v>
      </c>
      <c r="B6" s="31">
        <v>12.5</v>
      </c>
      <c r="C6" s="32">
        <v>12.5</v>
      </c>
      <c r="D6" s="31">
        <v>12.5</v>
      </c>
      <c r="E6" s="32">
        <v>7.5</v>
      </c>
      <c r="F6" s="31">
        <v>5</v>
      </c>
      <c r="G6" s="32">
        <v>10</v>
      </c>
      <c r="H6" s="31">
        <v>5</v>
      </c>
      <c r="I6" s="32">
        <v>5</v>
      </c>
      <c r="J6" s="31">
        <v>5</v>
      </c>
      <c r="K6" s="31">
        <f t="shared" si="0"/>
        <v>75</v>
      </c>
      <c r="L6" s="31" t="s">
        <v>237</v>
      </c>
      <c r="N6" s="31" t="str">
        <f t="shared" ref="N6:N16" si="1">_xlfn.CONCAT(LEFT(A6,(FIND(" ",A6,1)-1)),", Below are my comments for Python Lab 2. ",L6)</f>
        <v>Madhuri, Below are my comments for Python Lab 2. When providing a written description of your results,  ensure you sufficiently round numeric results.  Well done!</v>
      </c>
    </row>
    <row r="7" spans="1:14" x14ac:dyDescent="0.2">
      <c r="A7" s="31" t="s">
        <v>92</v>
      </c>
      <c r="B7" s="31">
        <v>12.5</v>
      </c>
      <c r="C7" s="32">
        <v>12.5</v>
      </c>
      <c r="D7" s="31">
        <v>12.5</v>
      </c>
      <c r="E7" s="32">
        <v>7.5</v>
      </c>
      <c r="F7" s="31">
        <v>5</v>
      </c>
      <c r="G7" s="32">
        <v>10</v>
      </c>
      <c r="H7" s="31">
        <v>5</v>
      </c>
      <c r="I7" s="32">
        <v>5</v>
      </c>
      <c r="J7" s="31">
        <v>5</v>
      </c>
      <c r="K7" s="31">
        <f t="shared" si="0"/>
        <v>75</v>
      </c>
      <c r="L7" s="31" t="s">
        <v>238</v>
      </c>
      <c r="N7" s="31" t="str">
        <f t="shared" si="1"/>
        <v>Nikhil, Below are my comments for Python Lab 2. When providing a written description of your results, ensure you sufficiently round numeric results.  Well done!</v>
      </c>
    </row>
    <row r="8" spans="1:14" x14ac:dyDescent="0.2">
      <c r="A8" s="31" t="s">
        <v>23</v>
      </c>
      <c r="B8" s="31">
        <v>12.5</v>
      </c>
      <c r="C8" s="32">
        <v>7.5</v>
      </c>
      <c r="D8" s="31">
        <v>12.5</v>
      </c>
      <c r="E8" s="32">
        <v>7.5</v>
      </c>
      <c r="F8" s="31">
        <v>5</v>
      </c>
      <c r="G8" s="32">
        <v>10</v>
      </c>
      <c r="H8" s="31">
        <v>5</v>
      </c>
      <c r="I8" s="32">
        <v>5</v>
      </c>
      <c r="J8" s="31">
        <v>5</v>
      </c>
      <c r="K8" s="31">
        <f t="shared" si="0"/>
        <v>70</v>
      </c>
      <c r="L8" s="31" t="s">
        <v>239</v>
      </c>
      <c r="N8" s="31" t="str">
        <f t="shared" si="1"/>
        <v>Keerthana, Below are my comments for Python Lab 2. Web Site is an ID that shouldn't be used as a variable for clustering.</v>
      </c>
    </row>
    <row r="9" spans="1:14" x14ac:dyDescent="0.2">
      <c r="A9" s="31" t="s">
        <v>24</v>
      </c>
      <c r="B9" s="31">
        <v>12.5</v>
      </c>
      <c r="C9" s="32">
        <v>12.5</v>
      </c>
      <c r="D9" s="31">
        <v>12.5</v>
      </c>
      <c r="E9" s="32">
        <v>7.5</v>
      </c>
      <c r="F9" s="31">
        <v>5</v>
      </c>
      <c r="G9" s="32">
        <v>10</v>
      </c>
      <c r="H9" s="31">
        <v>5</v>
      </c>
      <c r="I9" s="32">
        <v>5</v>
      </c>
      <c r="J9" s="31">
        <v>0</v>
      </c>
      <c r="K9" s="31">
        <f t="shared" si="0"/>
        <v>70</v>
      </c>
      <c r="L9" s="31" t="s">
        <v>240</v>
      </c>
      <c r="N9" s="31" t="str">
        <f t="shared" si="1"/>
        <v xml:space="preserve">Chaturvedy, Below are my comments for Python Lab 2. You didn't provide the number of observations for each cluster.  When providing a written description of your results, ensure you sufficiently round numeric results. </v>
      </c>
    </row>
    <row r="10" spans="1:14" x14ac:dyDescent="0.2">
      <c r="A10" s="31" t="s">
        <v>25</v>
      </c>
      <c r="B10" s="31">
        <v>12.5</v>
      </c>
      <c r="C10" s="32">
        <v>12.5</v>
      </c>
      <c r="D10" s="31">
        <v>12.5</v>
      </c>
      <c r="E10" s="32">
        <v>7.5</v>
      </c>
      <c r="F10" s="31">
        <v>5</v>
      </c>
      <c r="G10" s="32">
        <v>10</v>
      </c>
      <c r="H10" s="31">
        <v>5</v>
      </c>
      <c r="I10" s="32">
        <v>5</v>
      </c>
      <c r="J10" s="31">
        <v>2.5</v>
      </c>
      <c r="K10" s="31">
        <f t="shared" si="0"/>
        <v>72.5</v>
      </c>
      <c r="L10" s="31" t="s">
        <v>241</v>
      </c>
      <c r="N10" s="31" t="str">
        <f t="shared" si="1"/>
        <v>Shirisha, Below are my comments for Python Lab 2. For the last question, present your answer in the original scale of the variables.  In addition, when providing a written description of your results, ensure you sufficiently round numeric results.  Well done!</v>
      </c>
    </row>
    <row r="11" spans="1:14" x14ac:dyDescent="0.2">
      <c r="A11" s="31" t="s">
        <v>26</v>
      </c>
      <c r="B11" s="31">
        <v>12.5</v>
      </c>
      <c r="C11" s="32">
        <v>12.5</v>
      </c>
      <c r="D11" s="31">
        <v>12.5</v>
      </c>
      <c r="E11" s="32">
        <v>7.5</v>
      </c>
      <c r="F11" s="31">
        <v>5</v>
      </c>
      <c r="G11" s="32">
        <v>10</v>
      </c>
      <c r="H11" s="31">
        <v>5</v>
      </c>
      <c r="I11" s="32">
        <v>5</v>
      </c>
      <c r="J11" s="31">
        <v>2.5</v>
      </c>
      <c r="K11" s="31">
        <f t="shared" si="0"/>
        <v>72.5</v>
      </c>
      <c r="L11" s="31" t="s">
        <v>242</v>
      </c>
      <c r="N11" s="31" t="str">
        <f t="shared" si="1"/>
        <v>Sriya, Below are my comments for Python Lab 2. For the last question, present your answer in the original scale of the variables.  In addition, when providing a written description of your result, ensure you sufficiently round numeric results.  Well done!</v>
      </c>
    </row>
    <row r="12" spans="1:14" x14ac:dyDescent="0.2">
      <c r="A12" s="31" t="s">
        <v>27</v>
      </c>
      <c r="B12" s="31">
        <v>12.5</v>
      </c>
      <c r="C12" s="32">
        <v>12.5</v>
      </c>
      <c r="D12" s="31">
        <v>12.5</v>
      </c>
      <c r="E12" s="32">
        <v>7.5</v>
      </c>
      <c r="F12" s="31">
        <v>5</v>
      </c>
      <c r="G12" s="32">
        <v>10</v>
      </c>
      <c r="H12" s="31">
        <v>5</v>
      </c>
      <c r="I12" s="32">
        <v>5</v>
      </c>
      <c r="J12" s="31">
        <v>5</v>
      </c>
      <c r="K12" s="31">
        <f t="shared" si="0"/>
        <v>75</v>
      </c>
      <c r="L12" s="31" t="s">
        <v>238</v>
      </c>
      <c r="N12" s="31" t="str">
        <f t="shared" si="1"/>
        <v>Venkatesh, Below are my comments for Python Lab 2. When providing a written description of your results, ensure you sufficiently round numeric results.  Well done!</v>
      </c>
    </row>
    <row r="13" spans="1:14" x14ac:dyDescent="0.2">
      <c r="A13" s="31" t="s">
        <v>28</v>
      </c>
      <c r="B13" s="31">
        <v>12.5</v>
      </c>
      <c r="C13" s="32">
        <v>12.5</v>
      </c>
      <c r="D13" s="31">
        <v>12.5</v>
      </c>
      <c r="E13" s="32">
        <v>7.5</v>
      </c>
      <c r="F13" s="31">
        <v>5</v>
      </c>
      <c r="G13" s="32">
        <v>10</v>
      </c>
      <c r="H13" s="31">
        <v>5</v>
      </c>
      <c r="I13" s="32">
        <v>5</v>
      </c>
      <c r="J13" s="31">
        <v>2.5</v>
      </c>
      <c r="K13" s="31">
        <f t="shared" si="0"/>
        <v>72.5</v>
      </c>
      <c r="L13" s="31" t="s">
        <v>241</v>
      </c>
      <c r="N13" s="31" t="str">
        <f t="shared" si="1"/>
        <v>Likhit, Below are my comments for Python Lab 2. For the last question, present your answer in the original scale of the variables.  In addition, when providing a written description of your results, ensure you sufficiently round numeric results.  Well done!</v>
      </c>
    </row>
    <row r="14" spans="1:14" x14ac:dyDescent="0.2">
      <c r="A14" s="31" t="s">
        <v>29</v>
      </c>
      <c r="B14" s="31">
        <v>12.5</v>
      </c>
      <c r="C14" s="32">
        <v>7.5</v>
      </c>
      <c r="D14" s="31">
        <v>12.5</v>
      </c>
      <c r="E14" s="32">
        <v>0</v>
      </c>
      <c r="F14" s="31">
        <v>5</v>
      </c>
      <c r="G14" s="32">
        <v>10</v>
      </c>
      <c r="H14" s="31">
        <v>5</v>
      </c>
      <c r="I14" s="32">
        <v>5</v>
      </c>
      <c r="J14" s="31">
        <v>5</v>
      </c>
      <c r="K14" s="31">
        <f t="shared" si="0"/>
        <v>62.5</v>
      </c>
      <c r="L14" s="31" t="s">
        <v>243</v>
      </c>
      <c r="N14" s="31" t="str">
        <f t="shared" si="1"/>
        <v xml:space="preserve">Keerthika, Below are my comments for Python Lab 2. Web Site is an ID that shouldn't be used as a variable for clustering.  You didn't provide a graph of the Elbow Method (and its variables).  </v>
      </c>
    </row>
    <row r="15" spans="1:14" x14ac:dyDescent="0.2">
      <c r="A15" s="31" t="s">
        <v>30</v>
      </c>
      <c r="B15" s="31">
        <v>12.5</v>
      </c>
      <c r="C15" s="32">
        <v>12.5</v>
      </c>
      <c r="D15" s="31">
        <v>12.5</v>
      </c>
      <c r="E15" s="32">
        <v>7.5</v>
      </c>
      <c r="F15" s="31">
        <v>5</v>
      </c>
      <c r="G15" s="32">
        <v>10</v>
      </c>
      <c r="H15" s="31">
        <v>5</v>
      </c>
      <c r="I15" s="32">
        <v>5</v>
      </c>
      <c r="J15" s="31">
        <v>5</v>
      </c>
      <c r="K15" s="31">
        <f t="shared" si="0"/>
        <v>75</v>
      </c>
      <c r="L15" s="31" t="s">
        <v>238</v>
      </c>
      <c r="N15" s="31" t="str">
        <f t="shared" si="1"/>
        <v>Gneneyeri, Below are my comments for Python Lab 2. When providing a written description of your results, ensure you sufficiently round numeric results.  Well done!</v>
      </c>
    </row>
    <row r="16" spans="1:14" x14ac:dyDescent="0.2">
      <c r="A16" s="31" t="s">
        <v>31</v>
      </c>
      <c r="B16" s="31">
        <v>12.5</v>
      </c>
      <c r="C16" s="32">
        <v>12.5</v>
      </c>
      <c r="D16" s="31">
        <v>12.5</v>
      </c>
      <c r="E16" s="32">
        <v>7.5</v>
      </c>
      <c r="F16" s="31">
        <v>5</v>
      </c>
      <c r="G16" s="32">
        <v>10</v>
      </c>
      <c r="H16" s="31">
        <v>5</v>
      </c>
      <c r="I16" s="32">
        <v>5</v>
      </c>
      <c r="J16" s="31">
        <v>5</v>
      </c>
      <c r="K16" s="31">
        <f t="shared" si="0"/>
        <v>75</v>
      </c>
      <c r="L16" s="31" t="s">
        <v>238</v>
      </c>
      <c r="N16" s="31" t="str">
        <f t="shared" si="1"/>
        <v>Monika, Below are my comments for Python Lab 2. When providing a written description of your results, ensure you sufficiently round numeric results.  Well done!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D9BE-4978-41EA-A127-AC0B01A5B98A}">
  <dimension ref="A1:H169"/>
  <sheetViews>
    <sheetView zoomScale="88" zoomScaleNormal="88" workbookViewId="0">
      <pane ySplit="4" topLeftCell="A5" activePane="bottomLeft" state="frozen"/>
      <selection activeCell="F1" sqref="F1"/>
      <selection pane="bottomLeft" activeCell="G15" sqref="G15"/>
    </sheetView>
  </sheetViews>
  <sheetFormatPr defaultRowHeight="15" x14ac:dyDescent="0.25"/>
  <cols>
    <col min="1" max="1" width="25" style="7" customWidth="1"/>
    <col min="2" max="2" width="10.5703125" style="7" bestFit="1" customWidth="1"/>
    <col min="3" max="3" width="17.85546875" style="7" customWidth="1"/>
    <col min="4" max="4" width="9" style="7" customWidth="1"/>
    <col min="5" max="5" width="17.28515625" customWidth="1"/>
    <col min="6" max="6" width="16.28515625" style="3" bestFit="1" customWidth="1"/>
    <col min="7" max="7" width="80.28515625" style="3" customWidth="1"/>
    <col min="8" max="8" width="38" customWidth="1"/>
  </cols>
  <sheetData>
    <row r="1" spans="1:8" s="1" customFormat="1" x14ac:dyDescent="0.25">
      <c r="A1" s="5" t="s">
        <v>0</v>
      </c>
      <c r="B1" s="6" t="s">
        <v>2</v>
      </c>
      <c r="C1" s="6" t="s">
        <v>3</v>
      </c>
      <c r="D1" s="5" t="s">
        <v>9</v>
      </c>
      <c r="E1" s="1" t="s">
        <v>8</v>
      </c>
      <c r="F1" s="2" t="s">
        <v>6</v>
      </c>
      <c r="G1" s="4" t="s">
        <v>5</v>
      </c>
      <c r="H1" s="1" t="s">
        <v>178</v>
      </c>
    </row>
    <row r="2" spans="1:8" x14ac:dyDescent="0.25">
      <c r="A2" s="7" t="s">
        <v>1</v>
      </c>
      <c r="B2" s="7" t="str">
        <f>TRIM(LEFT(SUBSTITUTE(A2," ",REPT(" ",255)),255))</f>
        <v>Krishna</v>
      </c>
      <c r="C2" s="7" t="s">
        <v>233</v>
      </c>
      <c r="G2" s="3" t="str">
        <f>_xlfn.CONCAT(B2,C2)</f>
        <v>Krishna, below are scores and comments for Homework 5.</v>
      </c>
    </row>
    <row r="3" spans="1:8" x14ac:dyDescent="0.25">
      <c r="B3" s="7" t="str">
        <f>B2</f>
        <v>Krishna</v>
      </c>
      <c r="C3" s="7" t="s">
        <v>10</v>
      </c>
      <c r="D3" s="7">
        <v>4</v>
      </c>
      <c r="E3" t="s">
        <v>234</v>
      </c>
      <c r="F3" t="s">
        <v>271</v>
      </c>
      <c r="G3" s="3" t="str">
        <f t="shared" ref="G3:G14" si="0">_xlfn.CONCAT(C3," ",D3," ",E3," ",F3)</f>
        <v>Q1: 4 of 8. Note listed page.</v>
      </c>
    </row>
    <row r="4" spans="1:8" x14ac:dyDescent="0.25">
      <c r="B4" s="7" t="str">
        <f t="shared" ref="B4:B15" si="1">B3</f>
        <v>Krishna</v>
      </c>
      <c r="C4" s="7" t="s">
        <v>11</v>
      </c>
      <c r="D4" s="7">
        <v>8</v>
      </c>
      <c r="E4" t="s">
        <v>7</v>
      </c>
      <c r="G4" s="3" t="str">
        <f t="shared" si="0"/>
        <v xml:space="preserve">Q2: 8 of 8.  </v>
      </c>
    </row>
    <row r="5" spans="1:8" ht="30" x14ac:dyDescent="0.25">
      <c r="B5" s="7" t="str">
        <f t="shared" si="1"/>
        <v>Krishna</v>
      </c>
      <c r="C5" s="7" t="s">
        <v>14</v>
      </c>
      <c r="D5" s="7">
        <v>8</v>
      </c>
      <c r="E5" t="s">
        <v>7</v>
      </c>
      <c r="F5" s="3" t="s">
        <v>272</v>
      </c>
      <c r="G5" s="3" t="str">
        <f t="shared" si="0"/>
        <v>Q3: 8 of 8.  Didn't mention page.</v>
      </c>
      <c r="H5" s="19" t="s">
        <v>13</v>
      </c>
    </row>
    <row r="6" spans="1:8" ht="30" x14ac:dyDescent="0.25">
      <c r="B6" s="7" t="str">
        <f t="shared" si="1"/>
        <v>Krishna</v>
      </c>
      <c r="C6" s="7" t="s">
        <v>15</v>
      </c>
      <c r="D6" s="7">
        <v>6</v>
      </c>
      <c r="E6" t="s">
        <v>7</v>
      </c>
      <c r="F6" s="3" t="s">
        <v>273</v>
      </c>
      <c r="G6" s="3" t="str">
        <f t="shared" si="0"/>
        <v>Q4: 6 of 8.  Incorrect written results.</v>
      </c>
      <c r="H6" s="19" t="s">
        <v>13</v>
      </c>
    </row>
    <row r="7" spans="1:8" ht="30" x14ac:dyDescent="0.25">
      <c r="B7" s="7" t="str">
        <f t="shared" si="1"/>
        <v>Krishna</v>
      </c>
      <c r="C7" s="7" t="s">
        <v>16</v>
      </c>
      <c r="D7" s="7">
        <v>6</v>
      </c>
      <c r="E7" t="s">
        <v>7</v>
      </c>
      <c r="F7" s="3" t="s">
        <v>275</v>
      </c>
      <c r="G7" s="3" t="str">
        <f t="shared" si="0"/>
        <v>Q5: 6 of 8.  Incorrect value in aggregate.</v>
      </c>
      <c r="H7" s="19" t="s">
        <v>13</v>
      </c>
    </row>
    <row r="8" spans="1:8" x14ac:dyDescent="0.25">
      <c r="B8" s="7" t="str">
        <f t="shared" si="1"/>
        <v>Krishna</v>
      </c>
      <c r="C8" s="7" t="s">
        <v>17</v>
      </c>
      <c r="D8" s="7">
        <v>0</v>
      </c>
      <c r="E8" t="s">
        <v>7</v>
      </c>
      <c r="F8" s="3" t="s">
        <v>276</v>
      </c>
      <c r="G8" s="3" t="str">
        <f t="shared" si="0"/>
        <v>Q6: 0 of 8.  Not answered.</v>
      </c>
      <c r="H8" s="19" t="s">
        <v>13</v>
      </c>
    </row>
    <row r="9" spans="1:8" x14ac:dyDescent="0.25">
      <c r="B9" s="7" t="str">
        <f t="shared" si="1"/>
        <v>Krishna</v>
      </c>
      <c r="C9" s="7" t="s">
        <v>18</v>
      </c>
      <c r="D9" s="7">
        <v>4</v>
      </c>
      <c r="E9" t="s">
        <v>7</v>
      </c>
      <c r="F9" s="3" t="s">
        <v>274</v>
      </c>
      <c r="G9" s="3" t="str">
        <f t="shared" si="0"/>
        <v>Q7: 4 of 8.  Not France.</v>
      </c>
    </row>
    <row r="10" spans="1:8" x14ac:dyDescent="0.25">
      <c r="B10" s="7" t="str">
        <f t="shared" si="1"/>
        <v>Krishna</v>
      </c>
      <c r="C10" s="7" t="s">
        <v>235</v>
      </c>
      <c r="D10" s="7">
        <v>4</v>
      </c>
      <c r="E10" t="s">
        <v>234</v>
      </c>
      <c r="F10" s="3" t="s">
        <v>277</v>
      </c>
      <c r="G10" s="3" t="str">
        <f t="shared" si="0"/>
        <v>Q8: 4 of 8. Incorrect value.</v>
      </c>
    </row>
    <row r="11" spans="1:8" ht="30" x14ac:dyDescent="0.25">
      <c r="B11" s="7" t="str">
        <f t="shared" si="1"/>
        <v>Krishna</v>
      </c>
      <c r="C11" s="7" t="s">
        <v>267</v>
      </c>
      <c r="D11" s="7">
        <v>4</v>
      </c>
      <c r="E11" t="s">
        <v>234</v>
      </c>
      <c r="F11" s="3" t="s">
        <v>278</v>
      </c>
      <c r="G11" s="3" t="str">
        <f t="shared" si="0"/>
        <v>Q9: 4 of 8. Didn't list tablet value.</v>
      </c>
    </row>
    <row r="12" spans="1:8" x14ac:dyDescent="0.25">
      <c r="B12" s="7" t="str">
        <f t="shared" si="1"/>
        <v>Krishna</v>
      </c>
      <c r="C12" s="7" t="s">
        <v>268</v>
      </c>
      <c r="D12" s="7">
        <v>4</v>
      </c>
      <c r="E12" t="s">
        <v>234</v>
      </c>
    </row>
    <row r="13" spans="1:8" x14ac:dyDescent="0.25">
      <c r="B13" s="7" t="str">
        <f t="shared" si="1"/>
        <v>Krishna</v>
      </c>
      <c r="C13" s="14" t="s">
        <v>269</v>
      </c>
      <c r="D13" s="7">
        <v>0</v>
      </c>
      <c r="E13" t="s">
        <v>234</v>
      </c>
    </row>
    <row r="14" spans="1:8" x14ac:dyDescent="0.25">
      <c r="B14" s="7" t="str">
        <f t="shared" si="1"/>
        <v>Krishna</v>
      </c>
      <c r="C14" s="7" t="s">
        <v>20</v>
      </c>
      <c r="D14" s="7">
        <f>MIN(SUM(D3:D13),80)</f>
        <v>48</v>
      </c>
      <c r="E14" t="s">
        <v>270</v>
      </c>
      <c r="G14" s="3" t="str">
        <f t="shared" si="0"/>
        <v xml:space="preserve">Total: 48 of 80. </v>
      </c>
    </row>
    <row r="15" spans="1:8" s="17" customFormat="1" x14ac:dyDescent="0.25">
      <c r="A15" s="16"/>
      <c r="B15" s="16" t="str">
        <f t="shared" si="1"/>
        <v>Krishna</v>
      </c>
      <c r="C15" s="16" t="s">
        <v>89</v>
      </c>
      <c r="D15" s="16">
        <f>D14</f>
        <v>48</v>
      </c>
      <c r="F15" s="18"/>
      <c r="G15" s="18" t="str">
        <f>G14</f>
        <v xml:space="preserve">Total: 48 of 80. </v>
      </c>
    </row>
    <row r="16" spans="1:8" x14ac:dyDescent="0.25">
      <c r="A16" s="7" t="s">
        <v>21</v>
      </c>
      <c r="B16" s="7" t="str">
        <f>TRIM(LEFT(SUBSTITUTE(A16," ",REPT(" ",255)),255))</f>
        <v>Madhuri</v>
      </c>
      <c r="C16" s="7" t="s">
        <v>233</v>
      </c>
      <c r="G16" s="3" t="str">
        <f>_xlfn.CONCAT(B16,C16)</f>
        <v>Madhuri, below are scores and comments for Homework 5.</v>
      </c>
    </row>
    <row r="17" spans="1:8" x14ac:dyDescent="0.25">
      <c r="B17" s="7" t="str">
        <f>B16</f>
        <v>Madhuri</v>
      </c>
      <c r="C17" s="7" t="s">
        <v>10</v>
      </c>
      <c r="D17" s="7">
        <v>8</v>
      </c>
      <c r="E17" t="s">
        <v>234</v>
      </c>
      <c r="F17"/>
      <c r="G17" s="3" t="str">
        <f t="shared" ref="G17:G26" si="2">_xlfn.CONCAT(C17," ",D17," ",E17," ",F17)</f>
        <v xml:space="preserve">Q1: 8 of 8. </v>
      </c>
    </row>
    <row r="18" spans="1:8" x14ac:dyDescent="0.25">
      <c r="B18" s="7" t="str">
        <f t="shared" ref="B18:B29" si="3">B17</f>
        <v>Madhuri</v>
      </c>
      <c r="C18" s="7" t="s">
        <v>11</v>
      </c>
      <c r="D18" s="7">
        <v>8</v>
      </c>
      <c r="E18" t="s">
        <v>7</v>
      </c>
      <c r="G18" s="3" t="str">
        <f t="shared" si="2"/>
        <v xml:space="preserve">Q2: 8 of 8.  </v>
      </c>
    </row>
    <row r="19" spans="1:8" x14ac:dyDescent="0.25">
      <c r="B19" s="7" t="str">
        <f t="shared" si="3"/>
        <v>Madhuri</v>
      </c>
      <c r="C19" s="7" t="s">
        <v>14</v>
      </c>
      <c r="D19" s="7">
        <v>8</v>
      </c>
      <c r="E19" t="s">
        <v>7</v>
      </c>
      <c r="G19" s="3" t="str">
        <f t="shared" si="2"/>
        <v xml:space="preserve">Q3: 8 of 8.  </v>
      </c>
      <c r="H19" s="19" t="s">
        <v>13</v>
      </c>
    </row>
    <row r="20" spans="1:8" x14ac:dyDescent="0.25">
      <c r="B20" s="7" t="str">
        <f t="shared" si="3"/>
        <v>Madhuri</v>
      </c>
      <c r="C20" s="7" t="s">
        <v>15</v>
      </c>
      <c r="D20" s="7">
        <v>8</v>
      </c>
      <c r="E20" t="s">
        <v>7</v>
      </c>
      <c r="G20" s="3" t="str">
        <f t="shared" si="2"/>
        <v xml:space="preserve">Q4: 8 of 8.  </v>
      </c>
      <c r="H20" s="19" t="s">
        <v>13</v>
      </c>
    </row>
    <row r="21" spans="1:8" x14ac:dyDescent="0.25">
      <c r="B21" s="7" t="str">
        <f t="shared" si="3"/>
        <v>Madhuri</v>
      </c>
      <c r="C21" s="7" t="s">
        <v>16</v>
      </c>
      <c r="D21" s="7">
        <v>8</v>
      </c>
      <c r="E21" t="s">
        <v>7</v>
      </c>
      <c r="G21" s="3" t="str">
        <f t="shared" si="2"/>
        <v xml:space="preserve">Q5: 8 of 8.  </v>
      </c>
      <c r="H21" s="19" t="s">
        <v>13</v>
      </c>
    </row>
    <row r="22" spans="1:8" x14ac:dyDescent="0.25">
      <c r="B22" s="7" t="str">
        <f t="shared" si="3"/>
        <v>Madhuri</v>
      </c>
      <c r="C22" s="7" t="s">
        <v>17</v>
      </c>
      <c r="D22" s="7">
        <v>8</v>
      </c>
      <c r="E22" t="s">
        <v>7</v>
      </c>
      <c r="G22" s="3" t="str">
        <f t="shared" si="2"/>
        <v xml:space="preserve">Q6: 8 of 8.  </v>
      </c>
      <c r="H22" s="19" t="s">
        <v>13</v>
      </c>
    </row>
    <row r="23" spans="1:8" x14ac:dyDescent="0.25">
      <c r="B23" s="7" t="str">
        <f t="shared" si="3"/>
        <v>Madhuri</v>
      </c>
      <c r="C23" s="7" t="s">
        <v>18</v>
      </c>
      <c r="D23" s="7">
        <v>8</v>
      </c>
      <c r="E23" t="s">
        <v>7</v>
      </c>
      <c r="G23" s="3" t="str">
        <f t="shared" si="2"/>
        <v xml:space="preserve">Q7: 8 of 8.  </v>
      </c>
    </row>
    <row r="24" spans="1:8" x14ac:dyDescent="0.25">
      <c r="B24" s="7" t="str">
        <f t="shared" si="3"/>
        <v>Madhuri</v>
      </c>
      <c r="C24" s="7" t="s">
        <v>235</v>
      </c>
      <c r="D24" s="7">
        <v>8</v>
      </c>
      <c r="E24" t="s">
        <v>234</v>
      </c>
      <c r="G24" s="3" t="str">
        <f t="shared" si="2"/>
        <v xml:space="preserve">Q8: 8 of 8. </v>
      </c>
    </row>
    <row r="25" spans="1:8" ht="60" x14ac:dyDescent="0.25">
      <c r="B25" s="7" t="str">
        <f t="shared" si="3"/>
        <v>Madhuri</v>
      </c>
      <c r="C25" s="7" t="s">
        <v>267</v>
      </c>
      <c r="D25" s="7">
        <v>4</v>
      </c>
      <c r="E25" t="s">
        <v>234</v>
      </c>
      <c r="F25" s="3" t="s">
        <v>279</v>
      </c>
      <c r="G25" s="3" t="str">
        <f t="shared" si="2"/>
        <v>Q9: 4 of 8. 13 tablet sessions, with average session length of 1:59.</v>
      </c>
    </row>
    <row r="26" spans="1:8" ht="45" x14ac:dyDescent="0.25">
      <c r="B26" s="7" t="str">
        <f t="shared" si="3"/>
        <v>Madhuri</v>
      </c>
      <c r="C26" s="7" t="s">
        <v>268</v>
      </c>
      <c r="D26" s="7">
        <v>6</v>
      </c>
      <c r="E26" t="s">
        <v>234</v>
      </c>
      <c r="F26" s="3" t="s">
        <v>282</v>
      </c>
      <c r="G26" s="3" t="str">
        <f t="shared" si="2"/>
        <v>Q10: 6 of 8. Value provided wasn't an exit value.</v>
      </c>
    </row>
    <row r="27" spans="1:8" x14ac:dyDescent="0.25">
      <c r="B27" s="7" t="str">
        <f t="shared" si="3"/>
        <v>Madhuri</v>
      </c>
      <c r="C27" s="14" t="s">
        <v>269</v>
      </c>
      <c r="D27" s="7">
        <v>0</v>
      </c>
      <c r="E27" t="s">
        <v>234</v>
      </c>
      <c r="F27" s="3" t="s">
        <v>280</v>
      </c>
    </row>
    <row r="28" spans="1:8" x14ac:dyDescent="0.25">
      <c r="B28" s="7" t="str">
        <f t="shared" si="3"/>
        <v>Madhuri</v>
      </c>
      <c r="C28" s="7" t="s">
        <v>20</v>
      </c>
      <c r="D28" s="7">
        <f>MIN(SUM(D17:D27),80)</f>
        <v>74</v>
      </c>
      <c r="E28" t="s">
        <v>270</v>
      </c>
      <c r="G28" s="3" t="str">
        <f t="shared" ref="G28" si="4">_xlfn.CONCAT(C28," ",D28," ",E28," ",F28)</f>
        <v xml:space="preserve">Total: 74 of 80. </v>
      </c>
    </row>
    <row r="29" spans="1:8" s="17" customFormat="1" x14ac:dyDescent="0.25">
      <c r="A29" s="16"/>
      <c r="B29" s="16" t="str">
        <f t="shared" si="3"/>
        <v>Madhuri</v>
      </c>
      <c r="C29" s="16" t="s">
        <v>89</v>
      </c>
      <c r="D29" s="16">
        <f>D28</f>
        <v>74</v>
      </c>
      <c r="F29" s="18"/>
      <c r="G29" s="18" t="str">
        <f>G28</f>
        <v xml:space="preserve">Total: 74 of 80. </v>
      </c>
    </row>
    <row r="30" spans="1:8" ht="16.5" customHeight="1" x14ac:dyDescent="0.25">
      <c r="A30" s="7" t="s">
        <v>22</v>
      </c>
      <c r="B30" s="7" t="str">
        <f>TRIM(LEFT(SUBSTITUTE(A30," ",REPT(" ",255)),255))</f>
        <v>Nikhil</v>
      </c>
      <c r="C30" s="7" t="s">
        <v>233</v>
      </c>
      <c r="G30" s="3" t="str">
        <f>_xlfn.CONCAT(B30,C30)</f>
        <v>Nikhil, below are scores and comments for Homework 5.</v>
      </c>
    </row>
    <row r="31" spans="1:8" x14ac:dyDescent="0.25">
      <c r="B31" s="7" t="str">
        <f>B30</f>
        <v>Nikhil</v>
      </c>
      <c r="C31" s="7" t="s">
        <v>10</v>
      </c>
      <c r="D31" s="7">
        <v>8</v>
      </c>
      <c r="E31" t="s">
        <v>234</v>
      </c>
      <c r="F31"/>
      <c r="G31" s="3" t="str">
        <f t="shared" ref="G31:G39" si="5">_xlfn.CONCAT(C31," ",D31," ",E31," ",F31)</f>
        <v xml:space="preserve">Q1: 8 of 8. </v>
      </c>
    </row>
    <row r="32" spans="1:8" x14ac:dyDescent="0.25">
      <c r="B32" s="7" t="str">
        <f t="shared" ref="B32:B43" si="6">B31</f>
        <v>Nikhil</v>
      </c>
      <c r="C32" s="7" t="s">
        <v>11</v>
      </c>
      <c r="D32" s="7">
        <v>8</v>
      </c>
      <c r="E32" t="s">
        <v>7</v>
      </c>
      <c r="G32" s="3" t="str">
        <f t="shared" si="5"/>
        <v xml:space="preserve">Q2: 8 of 8.  </v>
      </c>
    </row>
    <row r="33" spans="1:8" ht="30" x14ac:dyDescent="0.25">
      <c r="B33" s="7" t="str">
        <f t="shared" si="6"/>
        <v>Nikhil</v>
      </c>
      <c r="C33" s="7" t="s">
        <v>14</v>
      </c>
      <c r="D33" s="7">
        <v>4</v>
      </c>
      <c r="E33" t="s">
        <v>7</v>
      </c>
      <c r="F33" s="3" t="s">
        <v>281</v>
      </c>
      <c r="G33" s="3" t="str">
        <f t="shared" si="5"/>
        <v>Q3: 4 of 8.  Answer is "merchandise".</v>
      </c>
      <c r="H33" s="19" t="s">
        <v>13</v>
      </c>
    </row>
    <row r="34" spans="1:8" x14ac:dyDescent="0.25">
      <c r="B34" s="7" t="str">
        <f t="shared" si="6"/>
        <v>Nikhil</v>
      </c>
      <c r="C34" s="7" t="s">
        <v>15</v>
      </c>
      <c r="D34" s="7">
        <v>8</v>
      </c>
      <c r="E34" t="s">
        <v>7</v>
      </c>
      <c r="G34" s="3" t="str">
        <f t="shared" si="5"/>
        <v xml:space="preserve">Q4: 8 of 8.  </v>
      </c>
      <c r="H34" s="19" t="s">
        <v>13</v>
      </c>
    </row>
    <row r="35" spans="1:8" x14ac:dyDescent="0.25">
      <c r="B35" s="7" t="str">
        <f t="shared" si="6"/>
        <v>Nikhil</v>
      </c>
      <c r="C35" s="7" t="s">
        <v>16</v>
      </c>
      <c r="D35" s="7">
        <v>8</v>
      </c>
      <c r="E35" t="s">
        <v>7</v>
      </c>
      <c r="G35" s="3" t="str">
        <f t="shared" si="5"/>
        <v xml:space="preserve">Q5: 8 of 8.  </v>
      </c>
      <c r="H35" s="19" t="s">
        <v>13</v>
      </c>
    </row>
    <row r="36" spans="1:8" x14ac:dyDescent="0.25">
      <c r="B36" s="7" t="str">
        <f t="shared" si="6"/>
        <v>Nikhil</v>
      </c>
      <c r="C36" s="7" t="s">
        <v>17</v>
      </c>
      <c r="D36" s="7">
        <v>8</v>
      </c>
      <c r="E36" t="s">
        <v>7</v>
      </c>
      <c r="G36" s="3" t="str">
        <f t="shared" si="5"/>
        <v xml:space="preserve">Q6: 8 of 8.  </v>
      </c>
      <c r="H36" s="19" t="s">
        <v>13</v>
      </c>
    </row>
    <row r="37" spans="1:8" x14ac:dyDescent="0.25">
      <c r="B37" s="7" t="str">
        <f t="shared" si="6"/>
        <v>Nikhil</v>
      </c>
      <c r="C37" s="7" t="s">
        <v>18</v>
      </c>
      <c r="D37" s="7">
        <v>8</v>
      </c>
      <c r="E37" t="s">
        <v>7</v>
      </c>
      <c r="G37" s="3" t="str">
        <f t="shared" si="5"/>
        <v xml:space="preserve">Q7: 8 of 8.  </v>
      </c>
    </row>
    <row r="38" spans="1:8" x14ac:dyDescent="0.25">
      <c r="B38" s="7" t="str">
        <f t="shared" si="6"/>
        <v>Nikhil</v>
      </c>
      <c r="C38" s="7" t="s">
        <v>235</v>
      </c>
      <c r="D38" s="7">
        <v>8</v>
      </c>
      <c r="E38" t="s">
        <v>234</v>
      </c>
      <c r="G38" s="3" t="str">
        <f t="shared" si="5"/>
        <v xml:space="preserve">Q8: 8 of 8. </v>
      </c>
    </row>
    <row r="39" spans="1:8" x14ac:dyDescent="0.25">
      <c r="B39" s="7" t="str">
        <f t="shared" si="6"/>
        <v>Nikhil</v>
      </c>
      <c r="C39" s="7" t="s">
        <v>267</v>
      </c>
      <c r="D39" s="7">
        <v>8</v>
      </c>
      <c r="E39" t="s">
        <v>234</v>
      </c>
      <c r="G39" s="3" t="str">
        <f t="shared" si="5"/>
        <v xml:space="preserve">Q9: 8 of 8. </v>
      </c>
    </row>
    <row r="40" spans="1:8" ht="45" x14ac:dyDescent="0.25">
      <c r="B40" s="7" t="str">
        <f t="shared" si="6"/>
        <v>Nikhil</v>
      </c>
      <c r="C40" s="7" t="s">
        <v>268</v>
      </c>
      <c r="D40" s="7">
        <v>6</v>
      </c>
      <c r="E40" t="s">
        <v>234</v>
      </c>
      <c r="F40" s="3" t="s">
        <v>282</v>
      </c>
    </row>
    <row r="41" spans="1:8" x14ac:dyDescent="0.25">
      <c r="B41" s="7" t="str">
        <f t="shared" si="6"/>
        <v>Nikhil</v>
      </c>
      <c r="C41" s="14" t="s">
        <v>269</v>
      </c>
      <c r="D41" s="7">
        <v>8</v>
      </c>
      <c r="E41" t="s">
        <v>234</v>
      </c>
    </row>
    <row r="42" spans="1:8" x14ac:dyDescent="0.25">
      <c r="B42" s="7" t="str">
        <f t="shared" si="6"/>
        <v>Nikhil</v>
      </c>
      <c r="C42" s="7" t="s">
        <v>20</v>
      </c>
      <c r="D42" s="7">
        <f>MIN(SUM(D31:D41),80)</f>
        <v>80</v>
      </c>
      <c r="E42" t="s">
        <v>270</v>
      </c>
      <c r="G42" s="3" t="str">
        <f t="shared" ref="G42" si="7">_xlfn.CONCAT(C42," ",D42," ",E42," ",F42)</f>
        <v xml:space="preserve">Total: 80 of 80. </v>
      </c>
    </row>
    <row r="43" spans="1:8" s="17" customFormat="1" x14ac:dyDescent="0.25">
      <c r="A43" s="16"/>
      <c r="B43" s="16" t="str">
        <f t="shared" si="6"/>
        <v>Nikhil</v>
      </c>
      <c r="C43" s="16" t="s">
        <v>89</v>
      </c>
      <c r="D43" s="16">
        <f>D42</f>
        <v>80</v>
      </c>
      <c r="F43" s="18"/>
      <c r="G43" s="18" t="str">
        <f>G42</f>
        <v xml:space="preserve">Total: 80 of 80. </v>
      </c>
    </row>
    <row r="44" spans="1:8" x14ac:dyDescent="0.25">
      <c r="A44" s="7" t="s">
        <v>23</v>
      </c>
      <c r="B44" s="7" t="str">
        <f>TRIM(LEFT(SUBSTITUTE(A44," ",REPT(" ",255)),255))</f>
        <v>Keerthana</v>
      </c>
      <c r="C44" s="7" t="s">
        <v>233</v>
      </c>
      <c r="G44" s="3" t="str">
        <f>_xlfn.CONCAT(B44,C44)</f>
        <v>Keerthana, below are scores and comments for Homework 5.</v>
      </c>
    </row>
    <row r="45" spans="1:8" x14ac:dyDescent="0.25">
      <c r="B45" s="7" t="str">
        <f>B44</f>
        <v>Keerthana</v>
      </c>
      <c r="C45" s="7" t="s">
        <v>10</v>
      </c>
      <c r="D45" s="7">
        <v>8</v>
      </c>
      <c r="E45" t="s">
        <v>234</v>
      </c>
      <c r="F45"/>
      <c r="G45" s="3" t="str">
        <f t="shared" ref="G45:G52" si="8">_xlfn.CONCAT(C45," ",D45," ",E45," ",F45)</f>
        <v xml:space="preserve">Q1: 8 of 8. </v>
      </c>
    </row>
    <row r="46" spans="1:8" x14ac:dyDescent="0.25">
      <c r="B46" s="7" t="str">
        <f t="shared" ref="B46:B57" si="9">B45</f>
        <v>Keerthana</v>
      </c>
      <c r="C46" s="7" t="s">
        <v>11</v>
      </c>
      <c r="D46" s="7">
        <v>8</v>
      </c>
      <c r="E46" t="s">
        <v>7</v>
      </c>
      <c r="G46" s="3" t="str">
        <f t="shared" si="8"/>
        <v xml:space="preserve">Q2: 8 of 8.  </v>
      </c>
    </row>
    <row r="47" spans="1:8" ht="30" x14ac:dyDescent="0.25">
      <c r="B47" s="7" t="str">
        <f t="shared" si="9"/>
        <v>Keerthana</v>
      </c>
      <c r="C47" s="7" t="s">
        <v>14</v>
      </c>
      <c r="D47" s="7">
        <v>4</v>
      </c>
      <c r="E47" t="s">
        <v>7</v>
      </c>
      <c r="F47" s="3" t="s">
        <v>281</v>
      </c>
      <c r="G47" s="3" t="str">
        <f t="shared" si="8"/>
        <v>Q3: 4 of 8.  Answer is "merchandise".</v>
      </c>
      <c r="H47" s="19" t="s">
        <v>13</v>
      </c>
    </row>
    <row r="48" spans="1:8" x14ac:dyDescent="0.25">
      <c r="B48" s="7" t="str">
        <f t="shared" si="9"/>
        <v>Keerthana</v>
      </c>
      <c r="C48" s="7" t="s">
        <v>15</v>
      </c>
      <c r="D48" s="7">
        <v>8</v>
      </c>
      <c r="E48" t="s">
        <v>7</v>
      </c>
      <c r="G48" s="3" t="str">
        <f t="shared" si="8"/>
        <v xml:space="preserve">Q4: 8 of 8.  </v>
      </c>
      <c r="H48" s="19" t="s">
        <v>13</v>
      </c>
    </row>
    <row r="49" spans="1:8" ht="30" x14ac:dyDescent="0.25">
      <c r="B49" s="7" t="str">
        <f t="shared" si="9"/>
        <v>Keerthana</v>
      </c>
      <c r="C49" s="7" t="s">
        <v>16</v>
      </c>
      <c r="D49" s="7">
        <v>6</v>
      </c>
      <c r="E49" t="s">
        <v>7</v>
      </c>
      <c r="F49" s="3" t="s">
        <v>285</v>
      </c>
      <c r="G49" s="3" t="str">
        <f t="shared" si="8"/>
        <v>Q5: 6 of 8.  Values is $264,434.34.</v>
      </c>
      <c r="H49" s="19" t="s">
        <v>13</v>
      </c>
    </row>
    <row r="50" spans="1:8" x14ac:dyDescent="0.25">
      <c r="B50" s="7" t="str">
        <f t="shared" si="9"/>
        <v>Keerthana</v>
      </c>
      <c r="C50" s="7" t="s">
        <v>17</v>
      </c>
      <c r="D50" s="7">
        <v>8</v>
      </c>
      <c r="E50" t="s">
        <v>7</v>
      </c>
      <c r="F50" s="3" t="s">
        <v>13</v>
      </c>
      <c r="G50" s="3" t="str">
        <f t="shared" si="8"/>
        <v xml:space="preserve">Q6: 8 of 8.   </v>
      </c>
      <c r="H50" s="19" t="s">
        <v>13</v>
      </c>
    </row>
    <row r="51" spans="1:8" x14ac:dyDescent="0.25">
      <c r="B51" s="7" t="str">
        <f t="shared" si="9"/>
        <v>Keerthana</v>
      </c>
      <c r="C51" s="7" t="s">
        <v>18</v>
      </c>
      <c r="D51" s="7">
        <v>8</v>
      </c>
      <c r="E51" t="s">
        <v>7</v>
      </c>
      <c r="G51" s="3" t="str">
        <f t="shared" si="8"/>
        <v xml:space="preserve">Q7: 8 of 8.  </v>
      </c>
    </row>
    <row r="52" spans="1:8" ht="45" x14ac:dyDescent="0.25">
      <c r="B52" s="7" t="str">
        <f t="shared" si="9"/>
        <v>Keerthana</v>
      </c>
      <c r="C52" s="7" t="s">
        <v>235</v>
      </c>
      <c r="D52" s="7">
        <v>4</v>
      </c>
      <c r="E52" t="s">
        <v>234</v>
      </c>
      <c r="F52" s="3" t="s">
        <v>283</v>
      </c>
      <c r="G52" s="3" t="str">
        <f t="shared" si="8"/>
        <v>Q8: 4 of 8. Only selected one day to examine.</v>
      </c>
    </row>
    <row r="53" spans="1:8" x14ac:dyDescent="0.25">
      <c r="B53" s="7" t="str">
        <f t="shared" si="9"/>
        <v>Keerthana</v>
      </c>
      <c r="C53" s="7" t="s">
        <v>267</v>
      </c>
      <c r="D53" s="7">
        <v>8</v>
      </c>
      <c r="E53" t="s">
        <v>234</v>
      </c>
    </row>
    <row r="54" spans="1:8" ht="30" x14ac:dyDescent="0.25">
      <c r="B54" s="7" t="str">
        <f t="shared" si="9"/>
        <v>Keerthana</v>
      </c>
      <c r="C54" s="7" t="s">
        <v>268</v>
      </c>
      <c r="D54" s="7">
        <v>4</v>
      </c>
      <c r="E54" t="s">
        <v>234</v>
      </c>
      <c r="F54" s="3" t="s">
        <v>284</v>
      </c>
    </row>
    <row r="55" spans="1:8" x14ac:dyDescent="0.25">
      <c r="B55" s="7" t="str">
        <f t="shared" si="9"/>
        <v>Keerthana</v>
      </c>
      <c r="C55" s="14" t="s">
        <v>269</v>
      </c>
      <c r="D55" s="7">
        <v>0</v>
      </c>
      <c r="E55" t="s">
        <v>234</v>
      </c>
    </row>
    <row r="56" spans="1:8" x14ac:dyDescent="0.25">
      <c r="B56" s="7" t="str">
        <f t="shared" si="9"/>
        <v>Keerthana</v>
      </c>
      <c r="C56" s="7" t="s">
        <v>20</v>
      </c>
      <c r="D56" s="7">
        <f>MIN(SUM(D45:D55),80)</f>
        <v>66</v>
      </c>
      <c r="E56" t="s">
        <v>270</v>
      </c>
      <c r="G56" s="3" t="str">
        <f t="shared" ref="G56" si="10">_xlfn.CONCAT(C56," ",D56," ",E56," ",F56)</f>
        <v xml:space="preserve">Total: 66 of 80. </v>
      </c>
    </row>
    <row r="57" spans="1:8" s="17" customFormat="1" x14ac:dyDescent="0.25">
      <c r="A57" s="16"/>
      <c r="B57" s="16" t="str">
        <f t="shared" si="9"/>
        <v>Keerthana</v>
      </c>
      <c r="C57" s="16" t="s">
        <v>89</v>
      </c>
      <c r="D57" s="16">
        <f>D56</f>
        <v>66</v>
      </c>
      <c r="F57" s="18"/>
      <c r="G57" s="18" t="str">
        <f>G56</f>
        <v xml:space="preserve">Total: 66 of 80. </v>
      </c>
    </row>
    <row r="58" spans="1:8" x14ac:dyDescent="0.25">
      <c r="A58" s="7" t="s">
        <v>24</v>
      </c>
      <c r="B58" s="7" t="str">
        <f>TRIM(LEFT(SUBSTITUTE(A58," ",REPT(" ",255)),255))</f>
        <v>Chaturvedy</v>
      </c>
      <c r="C58" s="7" t="s">
        <v>233</v>
      </c>
      <c r="G58" s="3" t="str">
        <f>_xlfn.CONCAT(B58,C58)</f>
        <v>Chaturvedy, below are scores and comments for Homework 5.</v>
      </c>
    </row>
    <row r="59" spans="1:8" x14ac:dyDescent="0.25">
      <c r="B59" s="7" t="str">
        <f>B58</f>
        <v>Chaturvedy</v>
      </c>
      <c r="C59" s="7" t="s">
        <v>10</v>
      </c>
      <c r="D59" s="7">
        <v>8</v>
      </c>
      <c r="E59" t="s">
        <v>234</v>
      </c>
      <c r="F59"/>
      <c r="G59" s="3" t="str">
        <f t="shared" ref="G59:G67" si="11">_xlfn.CONCAT(C59," ",D59," ",E59," ",F59)</f>
        <v xml:space="preserve">Q1: 8 of 8. </v>
      </c>
    </row>
    <row r="60" spans="1:8" x14ac:dyDescent="0.25">
      <c r="B60" s="7" t="str">
        <f t="shared" ref="B60:B71" si="12">B59</f>
        <v>Chaturvedy</v>
      </c>
      <c r="C60" s="7" t="s">
        <v>11</v>
      </c>
      <c r="D60" s="7">
        <v>8</v>
      </c>
      <c r="E60" t="s">
        <v>7</v>
      </c>
      <c r="G60" s="3" t="str">
        <f t="shared" si="11"/>
        <v xml:space="preserve">Q2: 8 of 8.  </v>
      </c>
    </row>
    <row r="61" spans="1:8" ht="30" x14ac:dyDescent="0.25">
      <c r="B61" s="7" t="str">
        <f t="shared" si="12"/>
        <v>Chaturvedy</v>
      </c>
      <c r="C61" s="7" t="s">
        <v>14</v>
      </c>
      <c r="D61" s="7">
        <v>4</v>
      </c>
      <c r="E61" t="s">
        <v>7</v>
      </c>
      <c r="F61" s="3" t="s">
        <v>281</v>
      </c>
      <c r="G61" s="3" t="str">
        <f t="shared" si="11"/>
        <v>Q3: 4 of 8.  Answer is "merchandise".</v>
      </c>
      <c r="H61" s="19" t="s">
        <v>13</v>
      </c>
    </row>
    <row r="62" spans="1:8" x14ac:dyDescent="0.25">
      <c r="B62" s="7" t="str">
        <f t="shared" si="12"/>
        <v>Chaturvedy</v>
      </c>
      <c r="C62" s="7" t="s">
        <v>15</v>
      </c>
      <c r="D62" s="7">
        <v>8</v>
      </c>
      <c r="E62" t="s">
        <v>7</v>
      </c>
      <c r="G62" s="3" t="str">
        <f t="shared" si="11"/>
        <v xml:space="preserve">Q4: 8 of 8.  </v>
      </c>
      <c r="H62" s="19" t="s">
        <v>13</v>
      </c>
    </row>
    <row r="63" spans="1:8" x14ac:dyDescent="0.25">
      <c r="B63" s="7" t="str">
        <f t="shared" si="12"/>
        <v>Chaturvedy</v>
      </c>
      <c r="C63" s="7" t="s">
        <v>16</v>
      </c>
      <c r="D63" s="7">
        <v>8</v>
      </c>
      <c r="E63" t="s">
        <v>7</v>
      </c>
      <c r="G63" s="3" t="str">
        <f t="shared" si="11"/>
        <v xml:space="preserve">Q5: 8 of 8.  </v>
      </c>
      <c r="H63" s="19" t="s">
        <v>13</v>
      </c>
    </row>
    <row r="64" spans="1:8" x14ac:dyDescent="0.25">
      <c r="B64" s="7" t="str">
        <f t="shared" si="12"/>
        <v>Chaturvedy</v>
      </c>
      <c r="C64" s="7" t="s">
        <v>17</v>
      </c>
      <c r="D64" s="7">
        <v>8</v>
      </c>
      <c r="E64" t="s">
        <v>7</v>
      </c>
      <c r="G64" s="3" t="str">
        <f t="shared" si="11"/>
        <v xml:space="preserve">Q6: 8 of 8.  </v>
      </c>
      <c r="H64" s="19" t="s">
        <v>13</v>
      </c>
    </row>
    <row r="65" spans="1:8" x14ac:dyDescent="0.25">
      <c r="B65" s="7" t="str">
        <f t="shared" si="12"/>
        <v>Chaturvedy</v>
      </c>
      <c r="C65" s="7" t="s">
        <v>18</v>
      </c>
      <c r="D65" s="7">
        <v>8</v>
      </c>
      <c r="E65" t="s">
        <v>7</v>
      </c>
      <c r="G65" s="3" t="str">
        <f t="shared" si="11"/>
        <v xml:space="preserve">Q7: 8 of 8.  </v>
      </c>
    </row>
    <row r="66" spans="1:8" x14ac:dyDescent="0.25">
      <c r="B66" s="7" t="str">
        <f t="shared" si="12"/>
        <v>Chaturvedy</v>
      </c>
      <c r="C66" s="7" t="s">
        <v>235</v>
      </c>
      <c r="D66" s="7">
        <v>8</v>
      </c>
      <c r="E66" t="s">
        <v>234</v>
      </c>
      <c r="G66" s="3" t="str">
        <f t="shared" si="11"/>
        <v xml:space="preserve">Q8: 8 of 8. </v>
      </c>
    </row>
    <row r="67" spans="1:8" x14ac:dyDescent="0.25">
      <c r="B67" s="7" t="str">
        <f t="shared" si="12"/>
        <v>Chaturvedy</v>
      </c>
      <c r="C67" s="7" t="s">
        <v>267</v>
      </c>
      <c r="D67" s="7">
        <v>8</v>
      </c>
      <c r="E67" t="s">
        <v>234</v>
      </c>
      <c r="G67" s="3" t="str">
        <f t="shared" si="11"/>
        <v xml:space="preserve">Q9: 8 of 8. </v>
      </c>
    </row>
    <row r="68" spans="1:8" ht="30" x14ac:dyDescent="0.25">
      <c r="B68" s="7" t="str">
        <f t="shared" si="12"/>
        <v>Chaturvedy</v>
      </c>
      <c r="C68" s="7" t="s">
        <v>268</v>
      </c>
      <c r="D68" s="7">
        <v>6</v>
      </c>
      <c r="E68" t="s">
        <v>234</v>
      </c>
      <c r="F68" s="3" t="s">
        <v>286</v>
      </c>
    </row>
    <row r="69" spans="1:8" x14ac:dyDescent="0.25">
      <c r="B69" s="7" t="str">
        <f t="shared" si="12"/>
        <v>Chaturvedy</v>
      </c>
      <c r="C69" s="14" t="s">
        <v>269</v>
      </c>
      <c r="D69" s="7">
        <v>8</v>
      </c>
      <c r="E69" t="s">
        <v>234</v>
      </c>
    </row>
    <row r="70" spans="1:8" x14ac:dyDescent="0.25">
      <c r="B70" s="7" t="str">
        <f t="shared" si="12"/>
        <v>Chaturvedy</v>
      </c>
      <c r="C70" s="7" t="s">
        <v>20</v>
      </c>
      <c r="D70" s="7">
        <f>MIN(SUM(D59:D69),80)</f>
        <v>80</v>
      </c>
      <c r="E70" t="s">
        <v>270</v>
      </c>
      <c r="G70" s="3" t="str">
        <f t="shared" ref="G70" si="13">_xlfn.CONCAT(C70," ",D70," ",E70," ",F70)</f>
        <v xml:space="preserve">Total: 80 of 80. </v>
      </c>
    </row>
    <row r="71" spans="1:8" s="17" customFormat="1" x14ac:dyDescent="0.25">
      <c r="A71" s="16"/>
      <c r="B71" s="16" t="str">
        <f t="shared" si="12"/>
        <v>Chaturvedy</v>
      </c>
      <c r="C71" s="16" t="s">
        <v>89</v>
      </c>
      <c r="D71" s="16">
        <f>D70</f>
        <v>80</v>
      </c>
      <c r="F71" s="18"/>
      <c r="G71" s="18" t="str">
        <f>G70</f>
        <v xml:space="preserve">Total: 80 of 80. </v>
      </c>
    </row>
    <row r="72" spans="1:8" x14ac:dyDescent="0.25">
      <c r="A72" s="7" t="s">
        <v>25</v>
      </c>
      <c r="B72" s="7" t="str">
        <f>TRIM(LEFT(SUBSTITUTE(A72," ",REPT(" ",255)),255))</f>
        <v>Shirisha</v>
      </c>
      <c r="C72" s="7" t="s">
        <v>233</v>
      </c>
      <c r="G72" s="3" t="str">
        <f>_xlfn.CONCAT(B72,C72)</f>
        <v>Shirisha, below are scores and comments for Homework 5.</v>
      </c>
    </row>
    <row r="73" spans="1:8" x14ac:dyDescent="0.25">
      <c r="B73" s="7" t="str">
        <f>B72</f>
        <v>Shirisha</v>
      </c>
      <c r="C73" s="7" t="s">
        <v>10</v>
      </c>
      <c r="D73" s="7">
        <v>8</v>
      </c>
      <c r="E73" t="s">
        <v>234</v>
      </c>
      <c r="F73"/>
      <c r="G73" s="3" t="str">
        <f t="shared" ref="G73:G81" si="14">_xlfn.CONCAT(C73," ",D73," ",E73," ",F73)</f>
        <v xml:space="preserve">Q1: 8 of 8. </v>
      </c>
    </row>
    <row r="74" spans="1:8" x14ac:dyDescent="0.25">
      <c r="B74" s="7" t="str">
        <f t="shared" ref="B74:B85" si="15">B73</f>
        <v>Shirisha</v>
      </c>
      <c r="C74" s="7" t="s">
        <v>11</v>
      </c>
      <c r="D74" s="7">
        <v>8</v>
      </c>
      <c r="E74" t="s">
        <v>7</v>
      </c>
      <c r="G74" s="3" t="str">
        <f t="shared" si="14"/>
        <v xml:space="preserve">Q2: 8 of 8.  </v>
      </c>
    </row>
    <row r="75" spans="1:8" x14ac:dyDescent="0.25">
      <c r="B75" s="7" t="str">
        <f t="shared" si="15"/>
        <v>Shirisha</v>
      </c>
      <c r="C75" s="7" t="s">
        <v>14</v>
      </c>
      <c r="D75" s="7">
        <v>8</v>
      </c>
      <c r="E75" t="s">
        <v>7</v>
      </c>
      <c r="G75" s="3" t="str">
        <f t="shared" si="14"/>
        <v xml:space="preserve">Q3: 8 of 8.  </v>
      </c>
      <c r="H75" s="19" t="s">
        <v>13</v>
      </c>
    </row>
    <row r="76" spans="1:8" x14ac:dyDescent="0.25">
      <c r="B76" s="7" t="str">
        <f t="shared" si="15"/>
        <v>Shirisha</v>
      </c>
      <c r="C76" s="7" t="s">
        <v>15</v>
      </c>
      <c r="D76" s="7">
        <v>8</v>
      </c>
      <c r="E76" t="s">
        <v>7</v>
      </c>
      <c r="G76" s="3" t="str">
        <f t="shared" si="14"/>
        <v xml:space="preserve">Q4: 8 of 8.  </v>
      </c>
      <c r="H76" s="19" t="s">
        <v>13</v>
      </c>
    </row>
    <row r="77" spans="1:8" x14ac:dyDescent="0.25">
      <c r="B77" s="7" t="str">
        <f t="shared" si="15"/>
        <v>Shirisha</v>
      </c>
      <c r="C77" s="7" t="s">
        <v>16</v>
      </c>
      <c r="D77" s="7">
        <v>8</v>
      </c>
      <c r="E77" t="s">
        <v>7</v>
      </c>
      <c r="G77" s="3" t="str">
        <f t="shared" si="14"/>
        <v xml:space="preserve">Q5: 8 of 8.  </v>
      </c>
      <c r="H77" s="19" t="s">
        <v>13</v>
      </c>
    </row>
    <row r="78" spans="1:8" x14ac:dyDescent="0.25">
      <c r="B78" s="7" t="str">
        <f t="shared" si="15"/>
        <v>Shirisha</v>
      </c>
      <c r="C78" s="7" t="s">
        <v>17</v>
      </c>
      <c r="D78" s="7">
        <v>8</v>
      </c>
      <c r="E78" t="s">
        <v>7</v>
      </c>
      <c r="G78" s="3" t="str">
        <f t="shared" si="14"/>
        <v xml:space="preserve">Q6: 8 of 8.  </v>
      </c>
      <c r="H78" s="19" t="s">
        <v>13</v>
      </c>
    </row>
    <row r="79" spans="1:8" x14ac:dyDescent="0.25">
      <c r="B79" s="7" t="str">
        <f t="shared" si="15"/>
        <v>Shirisha</v>
      </c>
      <c r="C79" s="7" t="s">
        <v>18</v>
      </c>
      <c r="D79" s="7">
        <v>8</v>
      </c>
      <c r="E79" t="s">
        <v>7</v>
      </c>
      <c r="G79" s="3" t="str">
        <f t="shared" si="14"/>
        <v xml:space="preserve">Q7: 8 of 8.  </v>
      </c>
    </row>
    <row r="80" spans="1:8" x14ac:dyDescent="0.25">
      <c r="B80" s="7" t="str">
        <f t="shared" si="15"/>
        <v>Shirisha</v>
      </c>
      <c r="C80" s="7" t="s">
        <v>235</v>
      </c>
      <c r="D80" s="7">
        <v>8</v>
      </c>
      <c r="E80" t="s">
        <v>234</v>
      </c>
      <c r="G80" s="3" t="str">
        <f t="shared" si="14"/>
        <v xml:space="preserve">Q8: 8 of 8. </v>
      </c>
    </row>
    <row r="81" spans="1:8" x14ac:dyDescent="0.25">
      <c r="B81" s="7" t="str">
        <f t="shared" si="15"/>
        <v>Shirisha</v>
      </c>
      <c r="C81" s="7" t="s">
        <v>267</v>
      </c>
      <c r="D81" s="7">
        <v>4</v>
      </c>
      <c r="E81" t="s">
        <v>234</v>
      </c>
      <c r="F81" s="3" t="s">
        <v>287</v>
      </c>
      <c r="G81" s="3" t="str">
        <f t="shared" si="14"/>
        <v>Q9: 4 of 8. Incorrect values.</v>
      </c>
    </row>
    <row r="82" spans="1:8" x14ac:dyDescent="0.25">
      <c r="B82" s="7" t="str">
        <f t="shared" si="15"/>
        <v>Shirisha</v>
      </c>
      <c r="C82" s="7" t="s">
        <v>268</v>
      </c>
      <c r="D82" s="7">
        <v>6</v>
      </c>
      <c r="E82" t="s">
        <v>234</v>
      </c>
      <c r="G82" s="3" t="s">
        <v>288</v>
      </c>
    </row>
    <row r="83" spans="1:8" x14ac:dyDescent="0.25">
      <c r="B83" s="7" t="str">
        <f t="shared" si="15"/>
        <v>Shirisha</v>
      </c>
      <c r="C83" s="14" t="s">
        <v>269</v>
      </c>
      <c r="D83" s="7">
        <v>0</v>
      </c>
      <c r="E83" t="s">
        <v>234</v>
      </c>
    </row>
    <row r="84" spans="1:8" x14ac:dyDescent="0.25">
      <c r="B84" s="7" t="str">
        <f t="shared" si="15"/>
        <v>Shirisha</v>
      </c>
      <c r="C84" s="7" t="s">
        <v>20</v>
      </c>
      <c r="D84" s="7">
        <f>MIN(SUM(D73:D83),80)</f>
        <v>74</v>
      </c>
      <c r="E84" t="s">
        <v>270</v>
      </c>
      <c r="G84" s="3" t="str">
        <f t="shared" ref="G84" si="16">_xlfn.CONCAT(C84," ",D84," ",E84," ",F84)</f>
        <v xml:space="preserve">Total: 74 of 80. </v>
      </c>
    </row>
    <row r="85" spans="1:8" s="17" customFormat="1" x14ac:dyDescent="0.25">
      <c r="A85" s="16"/>
      <c r="B85" s="16" t="str">
        <f t="shared" si="15"/>
        <v>Shirisha</v>
      </c>
      <c r="C85" s="16" t="s">
        <v>89</v>
      </c>
      <c r="D85" s="16">
        <f>D84</f>
        <v>74</v>
      </c>
      <c r="F85" s="18"/>
      <c r="G85" s="18" t="str">
        <f>G84</f>
        <v xml:space="preserve">Total: 74 of 80. </v>
      </c>
    </row>
    <row r="86" spans="1:8" x14ac:dyDescent="0.25">
      <c r="A86" s="7" t="s">
        <v>26</v>
      </c>
      <c r="B86" s="7" t="str">
        <f>TRIM(LEFT(SUBSTITUTE(A86," ",REPT(" ",255)),255))</f>
        <v>Sriya</v>
      </c>
      <c r="C86" s="7" t="s">
        <v>233</v>
      </c>
      <c r="G86" s="3" t="str">
        <f>_xlfn.CONCAT(B86,C86)</f>
        <v>Sriya, below are scores and comments for Homework 5.</v>
      </c>
    </row>
    <row r="87" spans="1:8" x14ac:dyDescent="0.25">
      <c r="B87" s="7" t="str">
        <f>B86</f>
        <v>Sriya</v>
      </c>
      <c r="C87" s="7" t="s">
        <v>10</v>
      </c>
      <c r="D87" s="7">
        <v>8</v>
      </c>
      <c r="E87" t="s">
        <v>234</v>
      </c>
      <c r="F87"/>
      <c r="G87" s="3" t="str">
        <f t="shared" ref="G87:G94" si="17">_xlfn.CONCAT(C87," ",D87," ",E87," ",F87)</f>
        <v xml:space="preserve">Q1: 8 of 8. </v>
      </c>
    </row>
    <row r="88" spans="1:8" x14ac:dyDescent="0.25">
      <c r="B88" s="7" t="str">
        <f t="shared" ref="B88:B99" si="18">B87</f>
        <v>Sriya</v>
      </c>
      <c r="C88" s="7" t="s">
        <v>11</v>
      </c>
      <c r="D88" s="7">
        <v>8</v>
      </c>
      <c r="E88" t="s">
        <v>7</v>
      </c>
      <c r="G88" s="3" t="str">
        <f t="shared" si="17"/>
        <v xml:space="preserve">Q2: 8 of 8.  </v>
      </c>
    </row>
    <row r="89" spans="1:8" ht="30" x14ac:dyDescent="0.25">
      <c r="B89" s="7" t="str">
        <f t="shared" si="18"/>
        <v>Sriya</v>
      </c>
      <c r="C89" s="7" t="s">
        <v>14</v>
      </c>
      <c r="D89" s="7">
        <v>4</v>
      </c>
      <c r="E89" t="s">
        <v>7</v>
      </c>
      <c r="F89" s="3" t="s">
        <v>281</v>
      </c>
      <c r="G89" s="3" t="str">
        <f t="shared" si="17"/>
        <v>Q3: 4 of 8.  Answer is "merchandise".</v>
      </c>
      <c r="H89" s="19" t="s">
        <v>13</v>
      </c>
    </row>
    <row r="90" spans="1:8" x14ac:dyDescent="0.25">
      <c r="B90" s="7" t="str">
        <f t="shared" si="18"/>
        <v>Sriya</v>
      </c>
      <c r="C90" s="7" t="s">
        <v>15</v>
      </c>
      <c r="D90" s="7">
        <v>8</v>
      </c>
      <c r="E90" t="s">
        <v>7</v>
      </c>
      <c r="G90" s="3" t="str">
        <f t="shared" si="17"/>
        <v xml:space="preserve">Q4: 8 of 8.  </v>
      </c>
      <c r="H90" s="19" t="s">
        <v>13</v>
      </c>
    </row>
    <row r="91" spans="1:8" ht="30" x14ac:dyDescent="0.25">
      <c r="B91" s="7" t="str">
        <f t="shared" si="18"/>
        <v>Sriya</v>
      </c>
      <c r="C91" s="7" t="s">
        <v>16</v>
      </c>
      <c r="D91" s="7">
        <v>6</v>
      </c>
      <c r="E91" t="s">
        <v>7</v>
      </c>
      <c r="F91" s="3" t="s">
        <v>289</v>
      </c>
      <c r="G91" s="3" t="str">
        <f t="shared" si="17"/>
        <v>Q5: 6 of 8.  Inccorrect top referrer.</v>
      </c>
      <c r="H91" s="19" t="s">
        <v>13</v>
      </c>
    </row>
    <row r="92" spans="1:8" x14ac:dyDescent="0.25">
      <c r="B92" s="7" t="str">
        <f t="shared" si="18"/>
        <v>Sriya</v>
      </c>
      <c r="C92" s="7" t="s">
        <v>17</v>
      </c>
      <c r="D92" s="7">
        <v>8</v>
      </c>
      <c r="E92" t="s">
        <v>7</v>
      </c>
      <c r="G92" s="3" t="str">
        <f t="shared" si="17"/>
        <v xml:space="preserve">Q6: 8 of 8.  </v>
      </c>
      <c r="H92" s="19" t="s">
        <v>13</v>
      </c>
    </row>
    <row r="93" spans="1:8" x14ac:dyDescent="0.25">
      <c r="B93" s="7" t="str">
        <f t="shared" si="18"/>
        <v>Sriya</v>
      </c>
      <c r="C93" s="7" t="s">
        <v>18</v>
      </c>
      <c r="D93" s="7">
        <v>8</v>
      </c>
      <c r="E93" t="s">
        <v>7</v>
      </c>
      <c r="G93" s="3" t="str">
        <f t="shared" si="17"/>
        <v xml:space="preserve">Q7: 8 of 8.  </v>
      </c>
    </row>
    <row r="94" spans="1:8" x14ac:dyDescent="0.25">
      <c r="B94" s="7" t="str">
        <f t="shared" si="18"/>
        <v>Sriya</v>
      </c>
      <c r="C94" s="7" t="s">
        <v>235</v>
      </c>
      <c r="D94" s="7">
        <v>6</v>
      </c>
      <c r="E94" t="s">
        <v>234</v>
      </c>
      <c r="F94" s="3" t="s">
        <v>290</v>
      </c>
      <c r="G94" s="3" t="str">
        <f t="shared" si="17"/>
        <v>Q8: 6 of 8. Inccorect value.</v>
      </c>
    </row>
    <row r="95" spans="1:8" ht="45" x14ac:dyDescent="0.25">
      <c r="B95" s="7" t="str">
        <f t="shared" si="18"/>
        <v>Sriya</v>
      </c>
      <c r="C95" s="7" t="s">
        <v>267</v>
      </c>
      <c r="D95" s="7">
        <v>6</v>
      </c>
      <c r="E95" t="s">
        <v>234</v>
      </c>
      <c r="F95" s="3" t="s">
        <v>291</v>
      </c>
    </row>
    <row r="96" spans="1:8" x14ac:dyDescent="0.25">
      <c r="B96" s="7" t="str">
        <f t="shared" si="18"/>
        <v>Sriya</v>
      </c>
      <c r="C96" s="7" t="s">
        <v>268</v>
      </c>
      <c r="D96" s="7">
        <v>6</v>
      </c>
      <c r="E96" t="s">
        <v>234</v>
      </c>
    </row>
    <row r="97" spans="1:8" x14ac:dyDescent="0.25">
      <c r="B97" s="7" t="str">
        <f t="shared" si="18"/>
        <v>Sriya</v>
      </c>
      <c r="C97" s="14" t="s">
        <v>269</v>
      </c>
      <c r="D97" s="7" t="s">
        <v>292</v>
      </c>
      <c r="E97" t="s">
        <v>234</v>
      </c>
    </row>
    <row r="98" spans="1:8" x14ac:dyDescent="0.25">
      <c r="B98" s="7" t="str">
        <f t="shared" si="18"/>
        <v>Sriya</v>
      </c>
      <c r="C98" s="7" t="s">
        <v>20</v>
      </c>
      <c r="D98" s="7">
        <f>MIN(SUM(D87:D97),80)</f>
        <v>68</v>
      </c>
      <c r="E98" t="s">
        <v>270</v>
      </c>
      <c r="G98" s="3" t="str">
        <f t="shared" ref="G98" si="19">_xlfn.CONCAT(C98," ",D98," ",E98," ",F98)</f>
        <v xml:space="preserve">Total: 68 of 80. </v>
      </c>
    </row>
    <row r="99" spans="1:8" s="17" customFormat="1" x14ac:dyDescent="0.25">
      <c r="A99" s="16"/>
      <c r="B99" s="16" t="str">
        <f t="shared" si="18"/>
        <v>Sriya</v>
      </c>
      <c r="C99" s="16" t="s">
        <v>89</v>
      </c>
      <c r="D99" s="16">
        <f>D98</f>
        <v>68</v>
      </c>
      <c r="F99" s="18"/>
      <c r="G99" s="18" t="str">
        <f>G98</f>
        <v xml:space="preserve">Total: 68 of 80. </v>
      </c>
    </row>
    <row r="100" spans="1:8" x14ac:dyDescent="0.25">
      <c r="A100" s="7" t="s">
        <v>27</v>
      </c>
      <c r="B100" s="7" t="str">
        <f>TRIM(LEFT(SUBSTITUTE(A100," ",REPT(" ",255)),255))</f>
        <v>Venkatesh</v>
      </c>
      <c r="C100" s="7" t="s">
        <v>233</v>
      </c>
      <c r="G100" s="3" t="str">
        <f>_xlfn.CONCAT(B100,C100)</f>
        <v>Venkatesh, below are scores and comments for Homework 5.</v>
      </c>
    </row>
    <row r="101" spans="1:8" x14ac:dyDescent="0.25">
      <c r="B101" s="7" t="str">
        <f>B100</f>
        <v>Venkatesh</v>
      </c>
      <c r="C101" s="7" t="s">
        <v>10</v>
      </c>
      <c r="D101" s="7">
        <v>8</v>
      </c>
      <c r="E101" t="s">
        <v>234</v>
      </c>
      <c r="F101"/>
      <c r="G101" s="3" t="str">
        <f t="shared" ref="G101:G111" si="20">_xlfn.CONCAT(C101," ",D101," ",E101," ",F101)</f>
        <v xml:space="preserve">Q1: 8 of 8. </v>
      </c>
    </row>
    <row r="102" spans="1:8" x14ac:dyDescent="0.25">
      <c r="B102" s="7" t="str">
        <f t="shared" ref="B102:B113" si="21">B101</f>
        <v>Venkatesh</v>
      </c>
      <c r="C102" s="7" t="s">
        <v>11</v>
      </c>
      <c r="D102" s="7">
        <v>8</v>
      </c>
      <c r="E102" t="s">
        <v>7</v>
      </c>
      <c r="G102" s="3" t="str">
        <f t="shared" si="20"/>
        <v xml:space="preserve">Q2: 8 of 8.  </v>
      </c>
    </row>
    <row r="103" spans="1:8" ht="30" x14ac:dyDescent="0.25">
      <c r="B103" s="7" t="str">
        <f t="shared" si="21"/>
        <v>Venkatesh</v>
      </c>
      <c r="C103" s="7" t="s">
        <v>14</v>
      </c>
      <c r="D103" s="7">
        <v>4</v>
      </c>
      <c r="E103" t="s">
        <v>7</v>
      </c>
      <c r="F103" s="3" t="s">
        <v>281</v>
      </c>
      <c r="G103" s="3" t="str">
        <f t="shared" si="20"/>
        <v>Q3: 4 of 8.  Answer is "merchandise".</v>
      </c>
      <c r="H103" s="19" t="s">
        <v>13</v>
      </c>
    </row>
    <row r="104" spans="1:8" x14ac:dyDescent="0.25">
      <c r="B104" s="7" t="str">
        <f t="shared" si="21"/>
        <v>Venkatesh</v>
      </c>
      <c r="C104" s="7" t="s">
        <v>15</v>
      </c>
      <c r="D104" s="7">
        <v>8</v>
      </c>
      <c r="E104" t="s">
        <v>7</v>
      </c>
      <c r="G104" s="3" t="str">
        <f t="shared" si="20"/>
        <v xml:space="preserve">Q4: 8 of 8.  </v>
      </c>
      <c r="H104" s="19" t="s">
        <v>13</v>
      </c>
    </row>
    <row r="105" spans="1:8" x14ac:dyDescent="0.25">
      <c r="B105" s="7" t="str">
        <f t="shared" si="21"/>
        <v>Venkatesh</v>
      </c>
      <c r="C105" s="7" t="s">
        <v>16</v>
      </c>
      <c r="D105" s="7">
        <v>8</v>
      </c>
      <c r="E105" t="s">
        <v>7</v>
      </c>
      <c r="G105" s="3" t="str">
        <f t="shared" si="20"/>
        <v xml:space="preserve">Q5: 8 of 8.  </v>
      </c>
      <c r="H105" s="19" t="s">
        <v>13</v>
      </c>
    </row>
    <row r="106" spans="1:8" x14ac:dyDescent="0.25">
      <c r="B106" s="7" t="str">
        <f t="shared" si="21"/>
        <v>Venkatesh</v>
      </c>
      <c r="C106" s="7" t="s">
        <v>17</v>
      </c>
      <c r="D106" s="7">
        <v>8</v>
      </c>
      <c r="E106" t="s">
        <v>7</v>
      </c>
      <c r="G106" s="3" t="str">
        <f t="shared" si="20"/>
        <v xml:space="preserve">Q6: 8 of 8.  </v>
      </c>
      <c r="H106" s="19" t="s">
        <v>13</v>
      </c>
    </row>
    <row r="107" spans="1:8" x14ac:dyDescent="0.25">
      <c r="B107" s="7" t="str">
        <f t="shared" si="21"/>
        <v>Venkatesh</v>
      </c>
      <c r="C107" s="7" t="s">
        <v>18</v>
      </c>
      <c r="D107" s="7">
        <v>8</v>
      </c>
      <c r="E107" t="s">
        <v>7</v>
      </c>
      <c r="G107" s="3" t="str">
        <f t="shared" si="20"/>
        <v xml:space="preserve">Q7: 8 of 8.  </v>
      </c>
    </row>
    <row r="108" spans="1:8" x14ac:dyDescent="0.25">
      <c r="B108" s="7" t="str">
        <f t="shared" si="21"/>
        <v>Venkatesh</v>
      </c>
      <c r="C108" s="7" t="s">
        <v>235</v>
      </c>
      <c r="D108" s="7">
        <v>8</v>
      </c>
      <c r="E108" t="s">
        <v>234</v>
      </c>
      <c r="G108" s="3" t="str">
        <f t="shared" si="20"/>
        <v xml:space="preserve">Q8: 8 of 8. </v>
      </c>
    </row>
    <row r="109" spans="1:8" x14ac:dyDescent="0.25">
      <c r="B109" s="7" t="str">
        <f t="shared" si="21"/>
        <v>Venkatesh</v>
      </c>
      <c r="C109" s="7" t="s">
        <v>267</v>
      </c>
      <c r="D109" s="7">
        <v>8</v>
      </c>
      <c r="E109" t="s">
        <v>234</v>
      </c>
      <c r="G109" s="3" t="str">
        <f t="shared" si="20"/>
        <v xml:space="preserve">Q9: 8 of 8. </v>
      </c>
    </row>
    <row r="110" spans="1:8" x14ac:dyDescent="0.25">
      <c r="B110" s="7" t="str">
        <f t="shared" si="21"/>
        <v>Venkatesh</v>
      </c>
      <c r="C110" s="7" t="s">
        <v>268</v>
      </c>
      <c r="D110" s="7">
        <v>6</v>
      </c>
      <c r="E110" t="s">
        <v>234</v>
      </c>
      <c r="G110" s="3" t="str">
        <f t="shared" si="20"/>
        <v xml:space="preserve">Q10: 6 of 8. </v>
      </c>
    </row>
    <row r="111" spans="1:8" x14ac:dyDescent="0.25">
      <c r="B111" s="7" t="str">
        <f t="shared" si="21"/>
        <v>Venkatesh</v>
      </c>
      <c r="C111" s="14" t="s">
        <v>269</v>
      </c>
      <c r="D111" s="7">
        <v>0</v>
      </c>
      <c r="E111" t="s">
        <v>234</v>
      </c>
      <c r="G111" s="3" t="str">
        <f t="shared" si="20"/>
        <v xml:space="preserve">Q11:   0 of 8. </v>
      </c>
    </row>
    <row r="112" spans="1:8" x14ac:dyDescent="0.25">
      <c r="B112" s="7" t="str">
        <f t="shared" si="21"/>
        <v>Venkatesh</v>
      </c>
      <c r="C112" s="7" t="s">
        <v>20</v>
      </c>
      <c r="D112" s="7">
        <f>MIN(SUM(D101:D111),80)</f>
        <v>74</v>
      </c>
      <c r="E112" t="s">
        <v>270</v>
      </c>
      <c r="G112" s="3" t="str">
        <f t="shared" ref="G112" si="22">_xlfn.CONCAT(C112," ",D112," ",E112," ",F112)</f>
        <v xml:space="preserve">Total: 74 of 80. </v>
      </c>
    </row>
    <row r="113" spans="1:8" s="17" customFormat="1" x14ac:dyDescent="0.25">
      <c r="A113" s="16"/>
      <c r="B113" s="16" t="str">
        <f t="shared" si="21"/>
        <v>Venkatesh</v>
      </c>
      <c r="C113" s="16" t="s">
        <v>89</v>
      </c>
      <c r="D113" s="16">
        <f>D112</f>
        <v>74</v>
      </c>
      <c r="F113" s="18"/>
      <c r="G113" s="18" t="str">
        <f>G112</f>
        <v xml:space="preserve">Total: 74 of 80. </v>
      </c>
    </row>
    <row r="114" spans="1:8" x14ac:dyDescent="0.25">
      <c r="A114" s="7" t="s">
        <v>28</v>
      </c>
      <c r="B114" s="7" t="str">
        <f>TRIM(LEFT(SUBSTITUTE(A114," ",REPT(" ",255)),255))</f>
        <v>Likhit</v>
      </c>
      <c r="C114" s="7" t="s">
        <v>233</v>
      </c>
      <c r="G114" s="3" t="str">
        <f>_xlfn.CONCAT(B114,C114)</f>
        <v>Likhit, below are scores and comments for Homework 5.</v>
      </c>
    </row>
    <row r="115" spans="1:8" x14ac:dyDescent="0.25">
      <c r="B115" s="7" t="str">
        <f>B114</f>
        <v>Likhit</v>
      </c>
      <c r="C115" s="7" t="s">
        <v>10</v>
      </c>
      <c r="D115" s="7">
        <v>8</v>
      </c>
      <c r="E115" t="s">
        <v>234</v>
      </c>
      <c r="F115"/>
      <c r="G115" s="3" t="str">
        <f t="shared" ref="G115:G125" si="23">_xlfn.CONCAT(C115," ",D115," ",E115," ",F115)</f>
        <v xml:space="preserve">Q1: 8 of 8. </v>
      </c>
    </row>
    <row r="116" spans="1:8" x14ac:dyDescent="0.25">
      <c r="B116" s="7" t="str">
        <f t="shared" ref="B116:B127" si="24">B115</f>
        <v>Likhit</v>
      </c>
      <c r="C116" s="7" t="s">
        <v>11</v>
      </c>
      <c r="D116" s="7">
        <v>8</v>
      </c>
      <c r="E116" t="s">
        <v>7</v>
      </c>
      <c r="G116" s="3" t="str">
        <f t="shared" si="23"/>
        <v xml:space="preserve">Q2: 8 of 8.  </v>
      </c>
    </row>
    <row r="117" spans="1:8" ht="30" x14ac:dyDescent="0.25">
      <c r="B117" s="7" t="str">
        <f t="shared" si="24"/>
        <v>Likhit</v>
      </c>
      <c r="C117" s="7" t="s">
        <v>14</v>
      </c>
      <c r="D117" s="7">
        <v>4</v>
      </c>
      <c r="E117" t="s">
        <v>7</v>
      </c>
      <c r="F117" s="3" t="s">
        <v>281</v>
      </c>
      <c r="G117" s="3" t="str">
        <f t="shared" si="23"/>
        <v>Q3: 4 of 8.  Answer is "merchandise".</v>
      </c>
      <c r="H117" s="19" t="s">
        <v>13</v>
      </c>
    </row>
    <row r="118" spans="1:8" x14ac:dyDescent="0.25">
      <c r="B118" s="7" t="str">
        <f t="shared" si="24"/>
        <v>Likhit</v>
      </c>
      <c r="C118" s="7" t="s">
        <v>15</v>
      </c>
      <c r="D118" s="7">
        <v>8</v>
      </c>
      <c r="E118" t="s">
        <v>7</v>
      </c>
      <c r="G118" s="3" t="str">
        <f t="shared" si="23"/>
        <v xml:space="preserve">Q4: 8 of 8.  </v>
      </c>
      <c r="H118" s="19" t="s">
        <v>13</v>
      </c>
    </row>
    <row r="119" spans="1:8" x14ac:dyDescent="0.25">
      <c r="B119" s="7" t="str">
        <f t="shared" si="24"/>
        <v>Likhit</v>
      </c>
      <c r="C119" s="7" t="s">
        <v>16</v>
      </c>
      <c r="D119" s="7">
        <v>8</v>
      </c>
      <c r="E119" t="s">
        <v>7</v>
      </c>
      <c r="G119" s="3" t="str">
        <f t="shared" si="23"/>
        <v xml:space="preserve">Q5: 8 of 8.  </v>
      </c>
      <c r="H119" s="19" t="s">
        <v>13</v>
      </c>
    </row>
    <row r="120" spans="1:8" x14ac:dyDescent="0.25">
      <c r="B120" s="7" t="str">
        <f t="shared" si="24"/>
        <v>Likhit</v>
      </c>
      <c r="C120" s="7" t="s">
        <v>17</v>
      </c>
      <c r="D120" s="7">
        <v>8</v>
      </c>
      <c r="E120" t="s">
        <v>7</v>
      </c>
      <c r="G120" s="3" t="str">
        <f t="shared" si="23"/>
        <v xml:space="preserve">Q6: 8 of 8.  </v>
      </c>
      <c r="H120" s="19" t="s">
        <v>13</v>
      </c>
    </row>
    <row r="121" spans="1:8" x14ac:dyDescent="0.25">
      <c r="B121" s="7" t="str">
        <f t="shared" si="24"/>
        <v>Likhit</v>
      </c>
      <c r="C121" s="7" t="s">
        <v>18</v>
      </c>
      <c r="D121" s="7">
        <v>8</v>
      </c>
      <c r="E121" t="s">
        <v>7</v>
      </c>
      <c r="G121" s="3" t="str">
        <f t="shared" si="23"/>
        <v xml:space="preserve">Q7: 8 of 8.  </v>
      </c>
    </row>
    <row r="122" spans="1:8" x14ac:dyDescent="0.25">
      <c r="B122" s="7" t="str">
        <f t="shared" si="24"/>
        <v>Likhit</v>
      </c>
      <c r="C122" s="7" t="s">
        <v>235</v>
      </c>
      <c r="D122" s="7">
        <v>8</v>
      </c>
      <c r="E122" t="s">
        <v>234</v>
      </c>
      <c r="G122" s="3" t="str">
        <f t="shared" si="23"/>
        <v xml:space="preserve">Q8: 8 of 8. </v>
      </c>
    </row>
    <row r="123" spans="1:8" x14ac:dyDescent="0.25">
      <c r="B123" s="7" t="str">
        <f t="shared" si="24"/>
        <v>Likhit</v>
      </c>
      <c r="C123" s="7" t="s">
        <v>267</v>
      </c>
      <c r="D123" s="7">
        <v>8</v>
      </c>
      <c r="E123" t="s">
        <v>234</v>
      </c>
      <c r="G123" s="3" t="str">
        <f t="shared" si="23"/>
        <v xml:space="preserve">Q9: 8 of 8. </v>
      </c>
    </row>
    <row r="124" spans="1:8" x14ac:dyDescent="0.25">
      <c r="B124" s="7" t="str">
        <f t="shared" si="24"/>
        <v>Likhit</v>
      </c>
      <c r="C124" s="7" t="s">
        <v>268</v>
      </c>
      <c r="D124" s="7">
        <v>6</v>
      </c>
      <c r="E124" t="s">
        <v>234</v>
      </c>
      <c r="G124" s="3" t="str">
        <f t="shared" si="23"/>
        <v xml:space="preserve">Q10: 6 of 8. </v>
      </c>
    </row>
    <row r="125" spans="1:8" x14ac:dyDescent="0.25">
      <c r="B125" s="7" t="str">
        <f t="shared" si="24"/>
        <v>Likhit</v>
      </c>
      <c r="C125" s="14" t="s">
        <v>269</v>
      </c>
      <c r="D125" s="7">
        <v>0</v>
      </c>
      <c r="E125" t="s">
        <v>234</v>
      </c>
      <c r="G125" s="3" t="str">
        <f t="shared" si="23"/>
        <v xml:space="preserve">Q11:   0 of 8. </v>
      </c>
    </row>
    <row r="126" spans="1:8" x14ac:dyDescent="0.25">
      <c r="B126" s="7" t="str">
        <f t="shared" si="24"/>
        <v>Likhit</v>
      </c>
      <c r="C126" s="7" t="s">
        <v>20</v>
      </c>
      <c r="D126" s="7">
        <f>MIN(SUM(D115:D125),80)</f>
        <v>74</v>
      </c>
      <c r="E126" t="s">
        <v>270</v>
      </c>
      <c r="G126" s="3" t="str">
        <f t="shared" ref="G126" si="25">_xlfn.CONCAT(C126," ",D126," ",E126," ",F126)</f>
        <v xml:space="preserve">Total: 74 of 80. </v>
      </c>
    </row>
    <row r="127" spans="1:8" s="17" customFormat="1" x14ac:dyDescent="0.25">
      <c r="A127" s="16"/>
      <c r="B127" s="16" t="str">
        <f t="shared" si="24"/>
        <v>Likhit</v>
      </c>
      <c r="C127" s="16" t="s">
        <v>89</v>
      </c>
      <c r="D127" s="16">
        <f>D126</f>
        <v>74</v>
      </c>
      <c r="F127" s="18"/>
      <c r="G127" s="18" t="str">
        <f>G126</f>
        <v xml:space="preserve">Total: 74 of 80. </v>
      </c>
    </row>
    <row r="128" spans="1:8" ht="13.5" customHeight="1" x14ac:dyDescent="0.25">
      <c r="A128" s="7" t="s">
        <v>29</v>
      </c>
      <c r="B128" s="7" t="str">
        <f>TRIM(LEFT(SUBSTITUTE(A128," ",REPT(" ",255)),255))</f>
        <v>Keerthika</v>
      </c>
      <c r="C128" s="7" t="s">
        <v>233</v>
      </c>
      <c r="G128" s="3" t="str">
        <f>_xlfn.CONCAT(B128,C128)</f>
        <v>Keerthika, below are scores and comments for Homework 5.</v>
      </c>
    </row>
    <row r="129" spans="1:8" x14ac:dyDescent="0.25">
      <c r="B129" s="7" t="str">
        <f>B128</f>
        <v>Keerthika</v>
      </c>
      <c r="C129" s="7" t="s">
        <v>10</v>
      </c>
      <c r="D129" s="7">
        <v>8</v>
      </c>
      <c r="E129" t="s">
        <v>234</v>
      </c>
      <c r="F129"/>
      <c r="G129" s="3" t="str">
        <f t="shared" ref="G129:G139" si="26">_xlfn.CONCAT(C129," ",D129," ",E129," ",F129)</f>
        <v xml:space="preserve">Q1: 8 of 8. </v>
      </c>
    </row>
    <row r="130" spans="1:8" x14ac:dyDescent="0.25">
      <c r="B130" s="7" t="str">
        <f t="shared" ref="B130:B141" si="27">B129</f>
        <v>Keerthika</v>
      </c>
      <c r="C130" s="7" t="s">
        <v>11</v>
      </c>
      <c r="D130" s="7">
        <v>8</v>
      </c>
      <c r="E130" t="s">
        <v>7</v>
      </c>
      <c r="G130" s="3" t="str">
        <f t="shared" si="26"/>
        <v xml:space="preserve">Q2: 8 of 8.  </v>
      </c>
    </row>
    <row r="131" spans="1:8" ht="30" x14ac:dyDescent="0.25">
      <c r="B131" s="7" t="str">
        <f t="shared" si="27"/>
        <v>Keerthika</v>
      </c>
      <c r="C131" s="7" t="s">
        <v>14</v>
      </c>
      <c r="D131" s="7">
        <v>4</v>
      </c>
      <c r="E131" t="s">
        <v>7</v>
      </c>
      <c r="F131" s="3" t="s">
        <v>281</v>
      </c>
      <c r="G131" s="3" t="str">
        <f t="shared" si="26"/>
        <v>Q3: 4 of 8.  Answer is "merchandise".</v>
      </c>
      <c r="H131" s="19" t="s">
        <v>13</v>
      </c>
    </row>
    <row r="132" spans="1:8" x14ac:dyDescent="0.25">
      <c r="B132" s="7" t="str">
        <f t="shared" si="27"/>
        <v>Keerthika</v>
      </c>
      <c r="C132" s="7" t="s">
        <v>15</v>
      </c>
      <c r="D132" s="7">
        <v>8</v>
      </c>
      <c r="E132" t="s">
        <v>7</v>
      </c>
      <c r="G132" s="3" t="str">
        <f t="shared" si="26"/>
        <v xml:space="preserve">Q4: 8 of 8.  </v>
      </c>
      <c r="H132" s="19" t="s">
        <v>13</v>
      </c>
    </row>
    <row r="133" spans="1:8" x14ac:dyDescent="0.25">
      <c r="B133" s="7" t="str">
        <f t="shared" si="27"/>
        <v>Keerthika</v>
      </c>
      <c r="C133" s="7" t="s">
        <v>16</v>
      </c>
      <c r="D133" s="7">
        <v>8</v>
      </c>
      <c r="E133" t="s">
        <v>7</v>
      </c>
      <c r="G133" s="3" t="str">
        <f t="shared" si="26"/>
        <v xml:space="preserve">Q5: 8 of 8.  </v>
      </c>
      <c r="H133" s="19" t="s">
        <v>13</v>
      </c>
    </row>
    <row r="134" spans="1:8" x14ac:dyDescent="0.25">
      <c r="B134" s="7" t="str">
        <f t="shared" si="27"/>
        <v>Keerthika</v>
      </c>
      <c r="C134" s="7" t="s">
        <v>17</v>
      </c>
      <c r="D134" s="7">
        <v>8</v>
      </c>
      <c r="E134" t="s">
        <v>7</v>
      </c>
      <c r="G134" s="3" t="str">
        <f t="shared" si="26"/>
        <v xml:space="preserve">Q6: 8 of 8.  </v>
      </c>
      <c r="H134" s="19" t="s">
        <v>13</v>
      </c>
    </row>
    <row r="135" spans="1:8" x14ac:dyDescent="0.25">
      <c r="B135" s="7" t="str">
        <f t="shared" si="27"/>
        <v>Keerthika</v>
      </c>
      <c r="C135" s="7" t="s">
        <v>18</v>
      </c>
      <c r="D135" s="7">
        <v>8</v>
      </c>
      <c r="E135" t="s">
        <v>7</v>
      </c>
      <c r="G135" s="3" t="str">
        <f t="shared" si="26"/>
        <v xml:space="preserve">Q7: 8 of 8.  </v>
      </c>
    </row>
    <row r="136" spans="1:8" x14ac:dyDescent="0.25">
      <c r="B136" s="7" t="str">
        <f t="shared" si="27"/>
        <v>Keerthika</v>
      </c>
      <c r="C136" s="7" t="s">
        <v>235</v>
      </c>
      <c r="D136" s="7">
        <v>8</v>
      </c>
      <c r="E136" t="s">
        <v>234</v>
      </c>
      <c r="G136" s="3" t="str">
        <f t="shared" si="26"/>
        <v xml:space="preserve">Q8: 8 of 8. </v>
      </c>
    </row>
    <row r="137" spans="1:8" x14ac:dyDescent="0.25">
      <c r="B137" s="7" t="str">
        <f t="shared" si="27"/>
        <v>Keerthika</v>
      </c>
      <c r="C137" s="7" t="s">
        <v>267</v>
      </c>
      <c r="D137" s="7">
        <v>8</v>
      </c>
      <c r="E137" t="s">
        <v>234</v>
      </c>
      <c r="G137" s="3" t="str">
        <f t="shared" si="26"/>
        <v xml:space="preserve">Q9: 8 of 8. </v>
      </c>
    </row>
    <row r="138" spans="1:8" x14ac:dyDescent="0.25">
      <c r="B138" s="7" t="str">
        <f t="shared" si="27"/>
        <v>Keerthika</v>
      </c>
      <c r="C138" s="7" t="s">
        <v>268</v>
      </c>
      <c r="D138" s="7">
        <v>6</v>
      </c>
      <c r="E138" t="s">
        <v>234</v>
      </c>
      <c r="G138" s="3" t="str">
        <f t="shared" si="26"/>
        <v xml:space="preserve">Q10: 6 of 8. </v>
      </c>
    </row>
    <row r="139" spans="1:8" x14ac:dyDescent="0.25">
      <c r="B139" s="7" t="str">
        <f t="shared" si="27"/>
        <v>Keerthika</v>
      </c>
      <c r="C139" s="14" t="s">
        <v>269</v>
      </c>
      <c r="D139" s="7">
        <v>0</v>
      </c>
      <c r="E139" t="s">
        <v>234</v>
      </c>
      <c r="G139" s="3" t="str">
        <f t="shared" si="26"/>
        <v xml:space="preserve">Q11:   0 of 8. </v>
      </c>
    </row>
    <row r="140" spans="1:8" x14ac:dyDescent="0.25">
      <c r="B140" s="7" t="str">
        <f t="shared" si="27"/>
        <v>Keerthika</v>
      </c>
      <c r="C140" s="7" t="s">
        <v>20</v>
      </c>
      <c r="D140" s="7">
        <f>MIN(SUM(D129:D139),80)</f>
        <v>74</v>
      </c>
      <c r="E140" t="s">
        <v>270</v>
      </c>
      <c r="G140" s="3" t="str">
        <f t="shared" ref="G140" si="28">_xlfn.CONCAT(C140," ",D140," ",E140," ",F140)</f>
        <v xml:space="preserve">Total: 74 of 80. </v>
      </c>
    </row>
    <row r="141" spans="1:8" s="17" customFormat="1" x14ac:dyDescent="0.25">
      <c r="A141" s="16"/>
      <c r="B141" s="16" t="str">
        <f t="shared" si="27"/>
        <v>Keerthika</v>
      </c>
      <c r="C141" s="16" t="s">
        <v>89</v>
      </c>
      <c r="D141" s="16">
        <f>D140</f>
        <v>74</v>
      </c>
      <c r="F141" s="18"/>
      <c r="G141" s="18" t="str">
        <f>G140</f>
        <v xml:space="preserve">Total: 74 of 80. </v>
      </c>
    </row>
    <row r="142" spans="1:8" x14ac:dyDescent="0.25">
      <c r="A142" s="7" t="s">
        <v>30</v>
      </c>
      <c r="B142" s="7" t="str">
        <f>TRIM(LEFT(SUBSTITUTE(A142," ",REPT(" ",255)),255))</f>
        <v>Gneneyeri</v>
      </c>
      <c r="C142" s="7" t="s">
        <v>233</v>
      </c>
      <c r="G142" s="3" t="str">
        <f>_xlfn.CONCAT(B142,C142)</f>
        <v>Gneneyeri, below are scores and comments for Homework 5.</v>
      </c>
    </row>
    <row r="143" spans="1:8" x14ac:dyDescent="0.25">
      <c r="B143" s="7" t="str">
        <f>B142</f>
        <v>Gneneyeri</v>
      </c>
      <c r="C143" s="7" t="s">
        <v>10</v>
      </c>
      <c r="D143" s="7">
        <v>4</v>
      </c>
      <c r="E143" t="s">
        <v>234</v>
      </c>
      <c r="F143" t="s">
        <v>277</v>
      </c>
      <c r="G143" s="3" t="str">
        <f t="shared" ref="G143:G152" si="29">_xlfn.CONCAT(C143," ",D143," ",E143," ",F143)</f>
        <v>Q1: 4 of 8. Incorrect value.</v>
      </c>
    </row>
    <row r="144" spans="1:8" x14ac:dyDescent="0.25">
      <c r="B144" s="7" t="str">
        <f t="shared" ref="B144:B155" si="30">B143</f>
        <v>Gneneyeri</v>
      </c>
      <c r="C144" s="7" t="s">
        <v>11</v>
      </c>
      <c r="D144" s="7">
        <v>8</v>
      </c>
      <c r="E144" t="s">
        <v>7</v>
      </c>
      <c r="G144" s="3" t="str">
        <f t="shared" si="29"/>
        <v xml:space="preserve">Q2: 8 of 8.  </v>
      </c>
    </row>
    <row r="145" spans="1:8" x14ac:dyDescent="0.25">
      <c r="B145" s="7" t="str">
        <f t="shared" si="30"/>
        <v>Gneneyeri</v>
      </c>
      <c r="C145" s="7" t="s">
        <v>14</v>
      </c>
      <c r="D145" s="7">
        <v>8</v>
      </c>
      <c r="E145" t="s">
        <v>7</v>
      </c>
      <c r="G145" s="3" t="str">
        <f t="shared" si="29"/>
        <v xml:space="preserve">Q3: 8 of 8.  </v>
      </c>
      <c r="H145" s="19" t="s">
        <v>13</v>
      </c>
    </row>
    <row r="146" spans="1:8" x14ac:dyDescent="0.25">
      <c r="B146" s="7" t="str">
        <f t="shared" si="30"/>
        <v>Gneneyeri</v>
      </c>
      <c r="C146" s="7" t="s">
        <v>15</v>
      </c>
      <c r="D146" s="7">
        <v>4</v>
      </c>
      <c r="E146" t="s">
        <v>7</v>
      </c>
      <c r="F146" s="3" t="s">
        <v>277</v>
      </c>
      <c r="G146" s="3" t="str">
        <f t="shared" si="29"/>
        <v>Q4: 4 of 8.  Incorrect value.</v>
      </c>
      <c r="H146" s="19" t="s">
        <v>13</v>
      </c>
    </row>
    <row r="147" spans="1:8" x14ac:dyDescent="0.25">
      <c r="B147" s="7" t="str">
        <f t="shared" si="30"/>
        <v>Gneneyeri</v>
      </c>
      <c r="C147" s="7" t="s">
        <v>16</v>
      </c>
      <c r="D147" s="7">
        <v>6</v>
      </c>
      <c r="E147" t="s">
        <v>7</v>
      </c>
      <c r="F147" s="3" t="s">
        <v>277</v>
      </c>
      <c r="G147" s="3" t="str">
        <f t="shared" si="29"/>
        <v>Q5: 6 of 8.  Incorrect value.</v>
      </c>
      <c r="H147" s="19" t="s">
        <v>13</v>
      </c>
    </row>
    <row r="148" spans="1:8" x14ac:dyDescent="0.25">
      <c r="B148" s="7" t="str">
        <f t="shared" si="30"/>
        <v>Gneneyeri</v>
      </c>
      <c r="C148" s="7" t="s">
        <v>17</v>
      </c>
      <c r="D148" s="7">
        <v>4</v>
      </c>
      <c r="E148" t="s">
        <v>7</v>
      </c>
      <c r="F148" s="3" t="s">
        <v>277</v>
      </c>
      <c r="G148" s="3" t="str">
        <f t="shared" si="29"/>
        <v>Q6: 4 of 8.  Incorrect value.</v>
      </c>
      <c r="H148" s="19" t="s">
        <v>13</v>
      </c>
    </row>
    <row r="149" spans="1:8" x14ac:dyDescent="0.25">
      <c r="B149" s="7" t="str">
        <f t="shared" si="30"/>
        <v>Gneneyeri</v>
      </c>
      <c r="C149" s="7" t="s">
        <v>18</v>
      </c>
      <c r="D149" s="7">
        <v>8</v>
      </c>
      <c r="E149" t="s">
        <v>7</v>
      </c>
      <c r="G149" s="3" t="str">
        <f t="shared" si="29"/>
        <v xml:space="preserve">Q7: 8 of 8.  </v>
      </c>
    </row>
    <row r="150" spans="1:8" x14ac:dyDescent="0.25">
      <c r="B150" s="7" t="str">
        <f t="shared" si="30"/>
        <v>Gneneyeri</v>
      </c>
      <c r="C150" s="7" t="s">
        <v>235</v>
      </c>
      <c r="D150" s="7">
        <v>6</v>
      </c>
      <c r="E150" t="s">
        <v>234</v>
      </c>
      <c r="F150" s="3" t="s">
        <v>277</v>
      </c>
      <c r="G150" s="3" t="str">
        <f t="shared" si="29"/>
        <v>Q8: 6 of 8. Incorrect value.</v>
      </c>
    </row>
    <row r="151" spans="1:8" x14ac:dyDescent="0.25">
      <c r="B151" s="7" t="str">
        <f t="shared" si="30"/>
        <v>Gneneyeri</v>
      </c>
      <c r="C151" s="7" t="s">
        <v>267</v>
      </c>
      <c r="D151" s="7">
        <v>8</v>
      </c>
      <c r="E151" t="s">
        <v>234</v>
      </c>
      <c r="G151" s="3" t="str">
        <f t="shared" si="29"/>
        <v xml:space="preserve">Q9: 8 of 8. </v>
      </c>
    </row>
    <row r="152" spans="1:8" x14ac:dyDescent="0.25">
      <c r="B152" s="7" t="str">
        <f t="shared" si="30"/>
        <v>Gneneyeri</v>
      </c>
      <c r="C152" s="7" t="s">
        <v>268</v>
      </c>
      <c r="D152" s="7">
        <v>6</v>
      </c>
      <c r="E152" t="s">
        <v>234</v>
      </c>
      <c r="G152" s="3" t="str">
        <f t="shared" si="29"/>
        <v xml:space="preserve">Q10: 6 of 8. </v>
      </c>
    </row>
    <row r="153" spans="1:8" x14ac:dyDescent="0.25">
      <c r="B153" s="7" t="str">
        <f t="shared" si="30"/>
        <v>Gneneyeri</v>
      </c>
      <c r="C153" s="14" t="s">
        <v>269</v>
      </c>
      <c r="E153" t="s">
        <v>234</v>
      </c>
    </row>
    <row r="154" spans="1:8" x14ac:dyDescent="0.25">
      <c r="B154" s="7" t="str">
        <f t="shared" si="30"/>
        <v>Gneneyeri</v>
      </c>
      <c r="C154" s="7" t="s">
        <v>20</v>
      </c>
      <c r="D154" s="7">
        <f>MIN(SUM(D143:D153),80)</f>
        <v>62</v>
      </c>
      <c r="E154" t="s">
        <v>270</v>
      </c>
      <c r="G154" s="3" t="str">
        <f t="shared" ref="G154" si="31">_xlfn.CONCAT(C154," ",D154," ",E154," ",F154)</f>
        <v xml:space="preserve">Total: 62 of 80. </v>
      </c>
    </row>
    <row r="155" spans="1:8" s="17" customFormat="1" x14ac:dyDescent="0.25">
      <c r="A155" s="16"/>
      <c r="B155" s="16" t="str">
        <f t="shared" si="30"/>
        <v>Gneneyeri</v>
      </c>
      <c r="C155" s="16" t="s">
        <v>89</v>
      </c>
      <c r="D155" s="16">
        <f>D154</f>
        <v>62</v>
      </c>
      <c r="F155" s="18"/>
      <c r="G155" s="18" t="str">
        <f>G154</f>
        <v xml:space="preserve">Total: 62 of 80. </v>
      </c>
    </row>
    <row r="156" spans="1:8" x14ac:dyDescent="0.25">
      <c r="A156" s="7" t="s">
        <v>31</v>
      </c>
      <c r="B156" s="7" t="str">
        <f>TRIM(LEFT(SUBSTITUTE(A156," ",REPT(" ",255)),255))</f>
        <v>Monika</v>
      </c>
      <c r="C156" s="7" t="s">
        <v>233</v>
      </c>
      <c r="G156" s="3" t="str">
        <f>_xlfn.CONCAT(B156,C156)</f>
        <v>Monika, below are scores and comments for Homework 5.</v>
      </c>
    </row>
    <row r="157" spans="1:8" x14ac:dyDescent="0.25">
      <c r="B157" s="7" t="str">
        <f>B156</f>
        <v>Monika</v>
      </c>
      <c r="C157" s="7" t="s">
        <v>10</v>
      </c>
      <c r="D157" s="7">
        <v>8</v>
      </c>
      <c r="E157" t="s">
        <v>234</v>
      </c>
      <c r="F157"/>
      <c r="G157" s="3" t="str">
        <f t="shared" ref="G157:G167" si="32">_xlfn.CONCAT(C157," ",D157," ",E157," ",F157)</f>
        <v xml:space="preserve">Q1: 8 of 8. </v>
      </c>
    </row>
    <row r="158" spans="1:8" x14ac:dyDescent="0.25">
      <c r="B158" s="7" t="str">
        <f t="shared" ref="B158:B169" si="33">B157</f>
        <v>Monika</v>
      </c>
      <c r="C158" s="7" t="s">
        <v>11</v>
      </c>
      <c r="D158" s="7">
        <v>8</v>
      </c>
      <c r="E158" t="s">
        <v>7</v>
      </c>
      <c r="G158" s="3" t="str">
        <f t="shared" si="32"/>
        <v xml:space="preserve">Q2: 8 of 8.  </v>
      </c>
    </row>
    <row r="159" spans="1:8" ht="30" x14ac:dyDescent="0.25">
      <c r="B159" s="7" t="str">
        <f t="shared" si="33"/>
        <v>Monika</v>
      </c>
      <c r="C159" s="7" t="s">
        <v>14</v>
      </c>
      <c r="D159" s="7">
        <v>4</v>
      </c>
      <c r="E159" t="s">
        <v>7</v>
      </c>
      <c r="F159" s="3" t="s">
        <v>281</v>
      </c>
      <c r="G159" s="3" t="str">
        <f t="shared" si="32"/>
        <v>Q3: 4 of 8.  Answer is "merchandise".</v>
      </c>
      <c r="H159" s="19" t="s">
        <v>13</v>
      </c>
    </row>
    <row r="160" spans="1:8" x14ac:dyDescent="0.25">
      <c r="B160" s="7" t="str">
        <f t="shared" si="33"/>
        <v>Monika</v>
      </c>
      <c r="C160" s="7" t="s">
        <v>15</v>
      </c>
      <c r="D160" s="7">
        <v>8</v>
      </c>
      <c r="E160" t="s">
        <v>7</v>
      </c>
      <c r="G160" s="3" t="str">
        <f t="shared" si="32"/>
        <v xml:space="preserve">Q4: 8 of 8.  </v>
      </c>
      <c r="H160" s="19" t="s">
        <v>13</v>
      </c>
    </row>
    <row r="161" spans="1:8" x14ac:dyDescent="0.25">
      <c r="B161" s="7" t="str">
        <f t="shared" si="33"/>
        <v>Monika</v>
      </c>
      <c r="C161" s="7" t="s">
        <v>16</v>
      </c>
      <c r="D161" s="7">
        <v>8</v>
      </c>
      <c r="E161" t="s">
        <v>7</v>
      </c>
      <c r="G161" s="3" t="str">
        <f t="shared" si="32"/>
        <v xml:space="preserve">Q5: 8 of 8.  </v>
      </c>
      <c r="H161" s="19" t="s">
        <v>13</v>
      </c>
    </row>
    <row r="162" spans="1:8" x14ac:dyDescent="0.25">
      <c r="B162" s="7" t="str">
        <f t="shared" si="33"/>
        <v>Monika</v>
      </c>
      <c r="C162" s="7" t="s">
        <v>17</v>
      </c>
      <c r="D162" s="7">
        <v>8</v>
      </c>
      <c r="E162" t="s">
        <v>7</v>
      </c>
      <c r="G162" s="3" t="str">
        <f t="shared" si="32"/>
        <v xml:space="preserve">Q6: 8 of 8.  </v>
      </c>
      <c r="H162" s="19" t="s">
        <v>13</v>
      </c>
    </row>
    <row r="163" spans="1:8" x14ac:dyDescent="0.25">
      <c r="B163" s="7" t="str">
        <f t="shared" si="33"/>
        <v>Monika</v>
      </c>
      <c r="C163" s="7" t="s">
        <v>18</v>
      </c>
      <c r="D163" s="7">
        <v>8</v>
      </c>
      <c r="E163" t="s">
        <v>7</v>
      </c>
      <c r="G163" s="3" t="str">
        <f t="shared" si="32"/>
        <v xml:space="preserve">Q7: 8 of 8.  </v>
      </c>
    </row>
    <row r="164" spans="1:8" x14ac:dyDescent="0.25">
      <c r="B164" s="7" t="str">
        <f t="shared" si="33"/>
        <v>Monika</v>
      </c>
      <c r="C164" s="7" t="s">
        <v>235</v>
      </c>
      <c r="D164" s="7">
        <v>8</v>
      </c>
      <c r="E164" t="s">
        <v>234</v>
      </c>
      <c r="G164" s="3" t="str">
        <f t="shared" si="32"/>
        <v xml:space="preserve">Q8: 8 of 8. </v>
      </c>
    </row>
    <row r="165" spans="1:8" x14ac:dyDescent="0.25">
      <c r="B165" s="7" t="str">
        <f t="shared" si="33"/>
        <v>Monika</v>
      </c>
      <c r="C165" s="7" t="s">
        <v>267</v>
      </c>
      <c r="D165" s="7">
        <v>8</v>
      </c>
      <c r="E165" t="s">
        <v>234</v>
      </c>
      <c r="G165" s="3" t="str">
        <f t="shared" si="32"/>
        <v xml:space="preserve">Q9: 8 of 8. </v>
      </c>
    </row>
    <row r="166" spans="1:8" x14ac:dyDescent="0.25">
      <c r="B166" s="7" t="str">
        <f t="shared" si="33"/>
        <v>Monika</v>
      </c>
      <c r="C166" s="7" t="s">
        <v>268</v>
      </c>
      <c r="D166" s="7">
        <v>6</v>
      </c>
      <c r="E166" t="s">
        <v>234</v>
      </c>
      <c r="G166" s="3" t="str">
        <f t="shared" si="32"/>
        <v xml:space="preserve">Q10: 6 of 8. </v>
      </c>
    </row>
    <row r="167" spans="1:8" x14ac:dyDescent="0.25">
      <c r="B167" s="7" t="str">
        <f t="shared" si="33"/>
        <v>Monika</v>
      </c>
      <c r="C167" s="14" t="s">
        <v>269</v>
      </c>
      <c r="D167" s="7">
        <v>8</v>
      </c>
      <c r="E167" t="s">
        <v>234</v>
      </c>
      <c r="G167" s="3" t="str">
        <f t="shared" si="32"/>
        <v xml:space="preserve">Q11:   8 of 8. </v>
      </c>
    </row>
    <row r="168" spans="1:8" x14ac:dyDescent="0.25">
      <c r="B168" s="7" t="str">
        <f t="shared" si="33"/>
        <v>Monika</v>
      </c>
      <c r="C168" s="7" t="s">
        <v>20</v>
      </c>
      <c r="D168" s="7">
        <f>MIN(SUM(D157:D167),80)</f>
        <v>80</v>
      </c>
      <c r="E168" t="s">
        <v>270</v>
      </c>
      <c r="G168" s="3" t="str">
        <f t="shared" ref="G168" si="34">_xlfn.CONCAT(C168," ",D168," ",E168," ",F168)</f>
        <v xml:space="preserve">Total: 80 of 80. </v>
      </c>
    </row>
    <row r="169" spans="1:8" s="17" customFormat="1" x14ac:dyDescent="0.25">
      <c r="A169" s="16"/>
      <c r="B169" s="16" t="str">
        <f t="shared" si="33"/>
        <v>Monika</v>
      </c>
      <c r="C169" s="16" t="s">
        <v>89</v>
      </c>
      <c r="D169" s="16">
        <f>D168</f>
        <v>80</v>
      </c>
      <c r="F169" s="18"/>
      <c r="G169" s="18" t="str">
        <f>G168</f>
        <v xml:space="preserve">Total: 80 of 80. </v>
      </c>
    </row>
  </sheetData>
  <autoFilter ref="A1:H169" xr:uid="{07D03183-3E36-478C-810D-9798C3B4ED75}"/>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7014-7170-4784-A435-99D8420FE9ED}">
  <dimension ref="A1:O17"/>
  <sheetViews>
    <sheetView showGridLines="0" workbookViewId="0">
      <pane xSplit="3" ySplit="1" topLeftCell="D10" activePane="bottomRight" state="frozen"/>
      <selection pane="topRight" activeCell="D1" sqref="D1"/>
      <selection pane="bottomLeft" activeCell="A2" sqref="A2"/>
      <selection pane="bottomRight" activeCell="B13" sqref="B13"/>
    </sheetView>
  </sheetViews>
  <sheetFormatPr defaultRowHeight="12.75" x14ac:dyDescent="0.2"/>
  <cols>
    <col min="1" max="1" width="10.85546875" style="82" bestFit="1" customWidth="1"/>
    <col min="2" max="2" width="53.85546875" style="35" bestFit="1" customWidth="1"/>
    <col min="3" max="4" width="8.42578125" style="35" customWidth="1"/>
    <col min="5" max="15" width="9.140625" style="35"/>
    <col min="16" max="16384" width="9.140625" style="31"/>
  </cols>
  <sheetData>
    <row r="1" spans="1:15" s="25" customFormat="1" ht="101.25" x14ac:dyDescent="0.2">
      <c r="A1" s="94" t="s">
        <v>317</v>
      </c>
      <c r="B1" s="95" t="s">
        <v>245</v>
      </c>
      <c r="C1" s="95" t="s">
        <v>246</v>
      </c>
      <c r="D1" s="97" t="s">
        <v>91</v>
      </c>
      <c r="E1" s="96" t="s">
        <v>21</v>
      </c>
      <c r="F1" s="96" t="s">
        <v>92</v>
      </c>
      <c r="G1" s="96" t="s">
        <v>23</v>
      </c>
      <c r="H1" s="96" t="s">
        <v>24</v>
      </c>
      <c r="I1" s="96" t="s">
        <v>25</v>
      </c>
      <c r="J1" s="96" t="s">
        <v>26</v>
      </c>
      <c r="K1" s="96" t="s">
        <v>27</v>
      </c>
      <c r="L1" s="96" t="s">
        <v>28</v>
      </c>
      <c r="M1" s="96" t="s">
        <v>29</v>
      </c>
      <c r="N1" s="96" t="s">
        <v>30</v>
      </c>
      <c r="O1" s="96" t="s">
        <v>31</v>
      </c>
    </row>
    <row r="2" spans="1:15" ht="25.5" x14ac:dyDescent="0.2">
      <c r="A2" s="83" t="s">
        <v>3</v>
      </c>
      <c r="B2" s="88" t="s">
        <v>303</v>
      </c>
      <c r="C2" s="106">
        <v>20</v>
      </c>
      <c r="D2" s="92">
        <v>18</v>
      </c>
      <c r="E2" s="92">
        <v>19.5</v>
      </c>
      <c r="F2" s="92">
        <v>19</v>
      </c>
      <c r="G2" s="92">
        <v>17</v>
      </c>
      <c r="H2" s="92">
        <v>19.5</v>
      </c>
      <c r="I2" s="92">
        <v>18</v>
      </c>
      <c r="J2" s="92">
        <v>18.5</v>
      </c>
      <c r="K2" s="92">
        <v>19.5</v>
      </c>
      <c r="L2" s="92">
        <v>15.5</v>
      </c>
      <c r="M2" s="92">
        <v>16</v>
      </c>
      <c r="N2" s="92">
        <v>14</v>
      </c>
      <c r="O2" s="98">
        <v>17.5</v>
      </c>
    </row>
    <row r="3" spans="1:15" x14ac:dyDescent="0.2">
      <c r="A3" s="119" t="s">
        <v>304</v>
      </c>
      <c r="B3" s="85" t="s">
        <v>308</v>
      </c>
      <c r="C3" s="107">
        <v>10</v>
      </c>
      <c r="D3" s="93">
        <v>9</v>
      </c>
      <c r="E3" s="93">
        <v>10</v>
      </c>
      <c r="F3" s="93">
        <v>9</v>
      </c>
      <c r="G3" s="93">
        <v>8.5</v>
      </c>
      <c r="H3" s="93">
        <v>9</v>
      </c>
      <c r="I3" s="93">
        <v>9.5</v>
      </c>
      <c r="J3" s="93">
        <v>9</v>
      </c>
      <c r="K3" s="93">
        <v>9.5</v>
      </c>
      <c r="L3" s="93">
        <v>8.5</v>
      </c>
      <c r="M3" s="93">
        <v>8</v>
      </c>
      <c r="N3" s="93">
        <v>8</v>
      </c>
      <c r="O3" s="99">
        <v>8.5</v>
      </c>
    </row>
    <row r="4" spans="1:15" ht="63.75" x14ac:dyDescent="0.2">
      <c r="A4" s="119"/>
      <c r="B4" s="86" t="s">
        <v>312</v>
      </c>
      <c r="C4" s="108"/>
      <c r="D4" s="79"/>
      <c r="E4" s="79"/>
      <c r="F4" s="79"/>
      <c r="G4" s="79"/>
      <c r="H4" s="79"/>
      <c r="I4" s="79"/>
      <c r="J4" s="79"/>
      <c r="K4" s="79"/>
      <c r="L4" s="79"/>
      <c r="M4" s="79"/>
      <c r="N4" s="79"/>
      <c r="O4" s="100"/>
    </row>
    <row r="5" spans="1:15" x14ac:dyDescent="0.2">
      <c r="A5" s="120" t="s">
        <v>305</v>
      </c>
      <c r="B5" s="88" t="s">
        <v>309</v>
      </c>
      <c r="C5" s="106">
        <v>25</v>
      </c>
      <c r="D5" s="92">
        <v>22</v>
      </c>
      <c r="E5" s="92">
        <v>23</v>
      </c>
      <c r="F5" s="92">
        <v>22.5</v>
      </c>
      <c r="G5" s="92">
        <v>21.5</v>
      </c>
      <c r="H5" s="92">
        <v>22.5</v>
      </c>
      <c r="I5" s="92">
        <v>21.5</v>
      </c>
      <c r="J5" s="92">
        <v>22</v>
      </c>
      <c r="K5" s="92">
        <v>21.5</v>
      </c>
      <c r="L5" s="92">
        <v>21</v>
      </c>
      <c r="M5" s="92">
        <v>21.5</v>
      </c>
      <c r="N5" s="92">
        <v>19</v>
      </c>
      <c r="O5" s="98">
        <v>22</v>
      </c>
    </row>
    <row r="6" spans="1:15" ht="38.25" x14ac:dyDescent="0.2">
      <c r="A6" s="120"/>
      <c r="B6" s="105" t="s">
        <v>313</v>
      </c>
      <c r="C6" s="109"/>
      <c r="D6" s="80"/>
      <c r="E6" s="80"/>
      <c r="F6" s="80"/>
      <c r="G6" s="80"/>
      <c r="H6" s="80"/>
      <c r="I6" s="80"/>
      <c r="J6" s="80"/>
      <c r="K6" s="80"/>
      <c r="L6" s="80"/>
      <c r="M6" s="80"/>
      <c r="N6" s="80"/>
      <c r="O6" s="101"/>
    </row>
    <row r="7" spans="1:15" ht="102" x14ac:dyDescent="0.2">
      <c r="A7" s="120"/>
      <c r="B7" s="87" t="s">
        <v>314</v>
      </c>
      <c r="C7" s="109"/>
      <c r="D7" s="80"/>
      <c r="E7" s="80"/>
      <c r="F7" s="80"/>
      <c r="G7" s="80"/>
      <c r="H7" s="80"/>
      <c r="I7" s="80"/>
      <c r="J7" s="80"/>
      <c r="K7" s="80"/>
      <c r="L7" s="80"/>
      <c r="M7" s="80"/>
      <c r="N7" s="80"/>
      <c r="O7" s="101"/>
    </row>
    <row r="8" spans="1:15" x14ac:dyDescent="0.2">
      <c r="A8" s="119" t="s">
        <v>306</v>
      </c>
      <c r="B8" s="88" t="s">
        <v>310</v>
      </c>
      <c r="C8" s="106">
        <v>25</v>
      </c>
      <c r="D8" s="92">
        <v>21</v>
      </c>
      <c r="E8" s="92">
        <v>23</v>
      </c>
      <c r="F8" s="92">
        <v>22</v>
      </c>
      <c r="G8" s="92">
        <v>20.5</v>
      </c>
      <c r="H8" s="92">
        <v>22.5</v>
      </c>
      <c r="I8" s="92">
        <v>21</v>
      </c>
      <c r="J8" s="92">
        <v>22</v>
      </c>
      <c r="K8" s="92">
        <v>23.5</v>
      </c>
      <c r="L8" s="92">
        <v>22</v>
      </c>
      <c r="M8" s="92">
        <v>21.5</v>
      </c>
      <c r="N8" s="92">
        <v>18.5</v>
      </c>
      <c r="O8" s="98">
        <v>22</v>
      </c>
    </row>
    <row r="9" spans="1:15" ht="38.25" x14ac:dyDescent="0.2">
      <c r="A9" s="119"/>
      <c r="B9" s="89" t="s">
        <v>315</v>
      </c>
      <c r="C9" s="110"/>
      <c r="D9" s="81"/>
      <c r="E9" s="81"/>
      <c r="F9" s="81"/>
      <c r="G9" s="81"/>
      <c r="H9" s="81"/>
      <c r="I9" s="81"/>
      <c r="J9" s="81"/>
      <c r="K9" s="81"/>
      <c r="L9" s="81"/>
      <c r="M9" s="81"/>
      <c r="N9" s="81"/>
      <c r="O9" s="102"/>
    </row>
    <row r="10" spans="1:15" ht="102" x14ac:dyDescent="0.2">
      <c r="A10" s="119"/>
      <c r="B10" s="90" t="s">
        <v>318</v>
      </c>
      <c r="C10" s="111"/>
      <c r="D10" s="84"/>
      <c r="E10" s="84"/>
      <c r="F10" s="84"/>
      <c r="G10" s="84"/>
      <c r="H10" s="84"/>
      <c r="I10" s="84"/>
      <c r="J10" s="84"/>
      <c r="K10" s="84"/>
      <c r="L10" s="84"/>
      <c r="M10" s="84"/>
      <c r="N10" s="84"/>
      <c r="O10" s="103"/>
    </row>
    <row r="11" spans="1:15" x14ac:dyDescent="0.2">
      <c r="A11" s="121" t="s">
        <v>307</v>
      </c>
      <c r="B11" s="88" t="s">
        <v>311</v>
      </c>
      <c r="C11" s="106">
        <v>20</v>
      </c>
      <c r="D11" s="92">
        <v>18</v>
      </c>
      <c r="E11" s="92">
        <v>18</v>
      </c>
      <c r="F11" s="92">
        <v>18.5</v>
      </c>
      <c r="G11" s="92">
        <v>17.5</v>
      </c>
      <c r="H11" s="92">
        <v>18.5</v>
      </c>
      <c r="I11" s="92">
        <v>17.5</v>
      </c>
      <c r="J11" s="92">
        <v>17</v>
      </c>
      <c r="K11" s="92">
        <v>19</v>
      </c>
      <c r="L11" s="92">
        <v>18</v>
      </c>
      <c r="M11" s="92">
        <v>18</v>
      </c>
      <c r="N11" s="92">
        <v>14</v>
      </c>
      <c r="O11" s="98">
        <v>17.5</v>
      </c>
    </row>
    <row r="12" spans="1:15" ht="153" x14ac:dyDescent="0.2">
      <c r="A12" s="121"/>
      <c r="B12" s="91" t="s">
        <v>316</v>
      </c>
      <c r="C12" s="112"/>
      <c r="D12" s="36"/>
      <c r="E12" s="36"/>
      <c r="F12" s="36"/>
      <c r="G12" s="36"/>
      <c r="H12" s="36"/>
      <c r="I12" s="36"/>
      <c r="J12" s="36"/>
      <c r="K12" s="36"/>
      <c r="L12" s="36"/>
      <c r="M12" s="36"/>
      <c r="N12" s="36"/>
      <c r="O12" s="104"/>
    </row>
    <row r="13" spans="1:15" ht="408" x14ac:dyDescent="0.2">
      <c r="A13" s="122"/>
      <c r="B13" s="91" t="s">
        <v>319</v>
      </c>
      <c r="C13" s="112"/>
      <c r="D13" s="36"/>
      <c r="E13" s="36"/>
      <c r="F13" s="36"/>
      <c r="G13" s="36"/>
      <c r="H13" s="36"/>
      <c r="I13" s="36"/>
      <c r="J13" s="36"/>
      <c r="K13" s="36"/>
      <c r="L13" s="36"/>
      <c r="M13" s="36"/>
      <c r="N13" s="36"/>
      <c r="O13" s="104"/>
    </row>
    <row r="14" spans="1:15" x14ac:dyDescent="0.2">
      <c r="B14" s="62" t="s">
        <v>246</v>
      </c>
      <c r="C14" s="115">
        <f>SUM(C2:C13)</f>
        <v>100</v>
      </c>
      <c r="D14" s="113">
        <f>SUM(D2:D13)*0.9</f>
        <v>79.2</v>
      </c>
      <c r="E14" s="113">
        <f>SUM(E2:E13)</f>
        <v>93.5</v>
      </c>
      <c r="F14" s="113">
        <f t="shared" ref="F14:O14" si="0">SUM(F2:F13)</f>
        <v>91</v>
      </c>
      <c r="G14" s="113">
        <f t="shared" si="0"/>
        <v>85</v>
      </c>
      <c r="H14" s="113">
        <f t="shared" si="0"/>
        <v>92</v>
      </c>
      <c r="I14" s="113">
        <f t="shared" si="0"/>
        <v>87.5</v>
      </c>
      <c r="J14" s="113">
        <f t="shared" si="0"/>
        <v>88.5</v>
      </c>
      <c r="K14" s="113">
        <f>SUM(K2:K13)*0.9</f>
        <v>83.7</v>
      </c>
      <c r="L14" s="113">
        <f t="shared" si="0"/>
        <v>85</v>
      </c>
      <c r="M14" s="113">
        <f>SUM(M2:M13)*0.9</f>
        <v>76.5</v>
      </c>
      <c r="N14" s="113">
        <f t="shared" si="0"/>
        <v>73.5</v>
      </c>
      <c r="O14" s="113">
        <f t="shared" si="0"/>
        <v>87.5</v>
      </c>
    </row>
    <row r="15" spans="1:15" x14ac:dyDescent="0.2">
      <c r="B15" s="114" t="s">
        <v>247</v>
      </c>
      <c r="C15" s="113">
        <v>210</v>
      </c>
      <c r="D15" s="116">
        <f t="shared" ref="D15" si="1">D14*$C$15/100</f>
        <v>166.32</v>
      </c>
      <c r="E15" s="116">
        <f t="shared" ref="E15:F15" si="2">E14*$C$15/100</f>
        <v>196.35</v>
      </c>
      <c r="F15" s="116">
        <f t="shared" si="2"/>
        <v>191.1</v>
      </c>
      <c r="G15" s="116">
        <f t="shared" ref="G15" si="3">G14*$C$15/100</f>
        <v>178.5</v>
      </c>
      <c r="H15" s="116">
        <f t="shared" ref="H15" si="4">H14*$C$15/100</f>
        <v>193.2</v>
      </c>
      <c r="I15" s="116">
        <f t="shared" ref="I15" si="5">I14*$C$15/100</f>
        <v>183.75</v>
      </c>
      <c r="J15" s="116">
        <f t="shared" ref="J15" si="6">J14*$C$15/100</f>
        <v>185.85</v>
      </c>
      <c r="K15" s="116">
        <f t="shared" ref="K15" si="7">K14*$C$15/100</f>
        <v>175.77</v>
      </c>
      <c r="L15" s="116">
        <f t="shared" ref="L15" si="8">L14*$C$15/100</f>
        <v>178.5</v>
      </c>
      <c r="M15" s="116">
        <f t="shared" ref="M15" si="9">M14*$C$15/100</f>
        <v>160.65</v>
      </c>
      <c r="N15" s="116">
        <f t="shared" ref="N15" si="10">N14*$C$15/100</f>
        <v>154.35</v>
      </c>
      <c r="O15" s="116">
        <f t="shared" ref="O15" si="11">O14*$C$15/100</f>
        <v>183.75</v>
      </c>
    </row>
    <row r="16" spans="1:15" x14ac:dyDescent="0.2">
      <c r="B16" s="114" t="s">
        <v>320</v>
      </c>
      <c r="C16" s="113" t="s">
        <v>292</v>
      </c>
      <c r="D16" s="117">
        <f t="shared" ref="D16:M16" si="12">D15*1.05</f>
        <v>174.636</v>
      </c>
      <c r="E16" s="117">
        <f t="shared" si="12"/>
        <v>206.16749999999999</v>
      </c>
      <c r="F16" s="117">
        <f t="shared" si="12"/>
        <v>200.655</v>
      </c>
      <c r="G16" s="117">
        <f t="shared" si="12"/>
        <v>187.42500000000001</v>
      </c>
      <c r="H16" s="117">
        <f t="shared" si="12"/>
        <v>202.85999999999999</v>
      </c>
      <c r="I16" s="117">
        <f t="shared" si="12"/>
        <v>192.9375</v>
      </c>
      <c r="J16" s="117">
        <f t="shared" si="12"/>
        <v>195.14250000000001</v>
      </c>
      <c r="K16" s="117">
        <f t="shared" si="12"/>
        <v>184.55850000000001</v>
      </c>
      <c r="L16" s="117">
        <f t="shared" si="12"/>
        <v>187.42500000000001</v>
      </c>
      <c r="M16" s="117">
        <f t="shared" si="12"/>
        <v>168.6825</v>
      </c>
      <c r="N16" s="117">
        <f>N15*1.05</f>
        <v>162.0675</v>
      </c>
      <c r="O16" s="117">
        <f>O15*1.05</f>
        <v>192.9375</v>
      </c>
    </row>
    <row r="17" spans="2:15" x14ac:dyDescent="0.2">
      <c r="B17" s="114" t="s">
        <v>321</v>
      </c>
      <c r="C17" s="113">
        <v>210</v>
      </c>
      <c r="D17" s="118">
        <f t="shared" ref="D17" si="13">D16/$C$17</f>
        <v>0.83160000000000001</v>
      </c>
      <c r="E17" s="118">
        <f>E16/$C$17</f>
        <v>0.9817499999999999</v>
      </c>
      <c r="F17" s="118">
        <f t="shared" ref="F17:O17" si="14">F16/$C$17</f>
        <v>0.95550000000000002</v>
      </c>
      <c r="G17" s="118">
        <f t="shared" si="14"/>
        <v>0.89250000000000007</v>
      </c>
      <c r="H17" s="118">
        <f t="shared" si="14"/>
        <v>0.96599999999999997</v>
      </c>
      <c r="I17" s="118">
        <f t="shared" si="14"/>
        <v>0.91874999999999996</v>
      </c>
      <c r="J17" s="118">
        <f t="shared" si="14"/>
        <v>0.92925000000000002</v>
      </c>
      <c r="K17" s="118">
        <f t="shared" si="14"/>
        <v>0.87885000000000002</v>
      </c>
      <c r="L17" s="118">
        <f t="shared" si="14"/>
        <v>0.89250000000000007</v>
      </c>
      <c r="M17" s="118">
        <f t="shared" ref="M17" si="15">M16/$C$17</f>
        <v>0.80325000000000002</v>
      </c>
      <c r="N17" s="118">
        <f t="shared" si="14"/>
        <v>0.77174999999999994</v>
      </c>
      <c r="O17" s="118">
        <f t="shared" si="14"/>
        <v>0.91874999999999996</v>
      </c>
    </row>
  </sheetData>
  <mergeCells count="4">
    <mergeCell ref="A3:A4"/>
    <mergeCell ref="A5:A7"/>
    <mergeCell ref="A8:A10"/>
    <mergeCell ref="A11:A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HW1</vt:lpstr>
      <vt:lpstr>Google Analytics</vt:lpstr>
      <vt:lpstr>Python_Labs_1</vt:lpstr>
      <vt:lpstr>HW2</vt:lpstr>
      <vt:lpstr>HW3</vt:lpstr>
      <vt:lpstr>HW4</vt:lpstr>
      <vt:lpstr>Python_Labs_2</vt:lpstr>
      <vt:lpstr>HW5</vt:lpstr>
      <vt:lpstr>Final_Exam</vt:lpstr>
      <vt:lpstr>Presentation_Supp_Rubrics</vt:lpstr>
      <vt:lpstr>Python_Labs_3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Weikel</dc:creator>
  <cp:lastModifiedBy>Brian Weikel</cp:lastModifiedBy>
  <dcterms:created xsi:type="dcterms:W3CDTF">2023-02-22T18:11:50Z</dcterms:created>
  <dcterms:modified xsi:type="dcterms:W3CDTF">2023-11-05T10:54:26Z</dcterms:modified>
</cp:coreProperties>
</file>