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kwei\R_projects\BUSA-603\Grade_Book\"/>
    </mc:Choice>
  </mc:AlternateContent>
  <xr:revisionPtr revIDLastSave="0" documentId="13_ncr:1_{538289F9-0315-477D-B755-5D930DBBA075}" xr6:coauthVersionLast="47" xr6:coauthVersionMax="47" xr10:uidLastSave="{00000000-0000-0000-0000-000000000000}"/>
  <bookViews>
    <workbookView xWindow="1020" yWindow="0" windowWidth="15390" windowHeight="15585" firstSheet="10" activeTab="11" xr2:uid="{41FF7139-A552-4FC6-9FD5-5055E9EA06A7}"/>
  </bookViews>
  <sheets>
    <sheet name="Attendence" sheetId="2" r:id="rId1"/>
    <sheet name="Students" sheetId="1" r:id="rId2"/>
    <sheet name="HW1" sheetId="4" r:id="rId3"/>
    <sheet name="Python_Labs_1" sheetId="6" r:id="rId4"/>
    <sheet name="HW2" sheetId="8" r:id="rId5"/>
    <sheet name="HW3" sheetId="17" r:id="rId6"/>
    <sheet name="Python_Labs_2" sheetId="19" r:id="rId7"/>
    <sheet name="HW4" sheetId="22" r:id="rId8"/>
    <sheet name="HW5" sheetId="23" r:id="rId9"/>
    <sheet name="Python_Labs_3" sheetId="28" r:id="rId10"/>
    <sheet name="Google_Prac" sheetId="29" r:id="rId11"/>
    <sheet name="Final" sheetId="30" r:id="rId12"/>
    <sheet name="HW1_Fall2023" sheetId="3" r:id="rId13"/>
    <sheet name="Python_Labs_1_Fall2023" sheetId="5" r:id="rId14"/>
    <sheet name="HW2_Fall_2023" sheetId="7" r:id="rId15"/>
    <sheet name="HW3_Fall_2023" sheetId="16" r:id="rId16"/>
    <sheet name="Python_Labs_2_Fall2023" sheetId="18" r:id="rId17"/>
    <sheet name="HW4_Fall2023" sheetId="21" r:id="rId18"/>
    <sheet name="HW5_Fall2023" sheetId="24" r:id="rId19"/>
    <sheet name="Python_Labs_3_Fall2023" sheetId="25" r:id="rId20"/>
    <sheet name="Google_Prac_Fall2023" sheetId="26" r:id="rId21"/>
    <sheet name="Final_Fall2023" sheetId="27" r:id="rId22"/>
  </sheets>
  <definedNames>
    <definedName name="_xlnm._FilterDatabase" localSheetId="2" hidden="1">'HW1'!$A$1:$G$291</definedName>
    <definedName name="_xlnm._FilterDatabase" localSheetId="12" hidden="1">HW1_Fall2023!$A$1:$G$321</definedName>
    <definedName name="_xlnm._FilterDatabase" localSheetId="4" hidden="1">'HW2'!$A$1:$G$370</definedName>
    <definedName name="_xlnm._FilterDatabase" localSheetId="14" hidden="1">HW2_Fall_2023!$A$1:$G$289</definedName>
    <definedName name="_xlnm._FilterDatabase" localSheetId="5" hidden="1">'HW3'!$A$1:$G$291</definedName>
    <definedName name="_xlnm._FilterDatabase" localSheetId="15" hidden="1">HW3_Fall_2023!$A$1:$G$321</definedName>
    <definedName name="_xlnm._FilterDatabase" localSheetId="7" hidden="1">'HW4'!$A$1:$G$291</definedName>
    <definedName name="_xlnm._FilterDatabase" localSheetId="17" hidden="1">HW4_Fall2023!$A$1:$G$321</definedName>
    <definedName name="_xlnm._FilterDatabase" localSheetId="8" hidden="1">'HW5'!$A$1:$G$320</definedName>
    <definedName name="_xlnm._FilterDatabase" localSheetId="18" hidden="1">HW5_Fall2023!$A$1:$G$353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0" i="30" l="1"/>
  <c r="N33" i="29"/>
  <c r="L33" i="29"/>
  <c r="K33" i="29"/>
  <c r="J33" i="29"/>
  <c r="I33" i="29"/>
  <c r="H33" i="29"/>
  <c r="G33" i="29"/>
  <c r="F33" i="29"/>
  <c r="E33" i="29"/>
  <c r="D33" i="29"/>
  <c r="C33" i="29"/>
  <c r="B33" i="29"/>
  <c r="A33" i="29"/>
  <c r="N32" i="29"/>
  <c r="L32" i="29"/>
  <c r="K32" i="29"/>
  <c r="J32" i="29"/>
  <c r="I32" i="29"/>
  <c r="H32" i="29"/>
  <c r="G32" i="29"/>
  <c r="F32" i="29"/>
  <c r="E32" i="29"/>
  <c r="D32" i="29"/>
  <c r="C32" i="29"/>
  <c r="B32" i="29"/>
  <c r="A32" i="29"/>
  <c r="N31" i="29"/>
  <c r="L31" i="29"/>
  <c r="K31" i="29"/>
  <c r="J31" i="29"/>
  <c r="I31" i="29"/>
  <c r="H31" i="29"/>
  <c r="G31" i="29"/>
  <c r="F31" i="29"/>
  <c r="E31" i="29"/>
  <c r="M31" i="29" s="1"/>
  <c r="D31" i="29"/>
  <c r="C31" i="29"/>
  <c r="O31" i="29" s="1"/>
  <c r="B31" i="29"/>
  <c r="A31" i="29"/>
  <c r="N30" i="29"/>
  <c r="L30" i="29"/>
  <c r="K30" i="29"/>
  <c r="J30" i="29"/>
  <c r="I30" i="29"/>
  <c r="H30" i="29"/>
  <c r="G30" i="29"/>
  <c r="F30" i="29"/>
  <c r="E30" i="29"/>
  <c r="D30" i="29"/>
  <c r="C30" i="29"/>
  <c r="B30" i="29"/>
  <c r="A30" i="29"/>
  <c r="N29" i="29"/>
  <c r="L29" i="29"/>
  <c r="K29" i="29"/>
  <c r="J29" i="29"/>
  <c r="I29" i="29"/>
  <c r="H29" i="29"/>
  <c r="G29" i="29"/>
  <c r="F29" i="29"/>
  <c r="E29" i="29"/>
  <c r="D29" i="29"/>
  <c r="C29" i="29"/>
  <c r="B29" i="29"/>
  <c r="A29" i="29"/>
  <c r="N28" i="29"/>
  <c r="L28" i="29"/>
  <c r="K28" i="29"/>
  <c r="J28" i="29"/>
  <c r="I28" i="29"/>
  <c r="H28" i="29"/>
  <c r="G28" i="29"/>
  <c r="F28" i="29"/>
  <c r="E28" i="29"/>
  <c r="D28" i="29"/>
  <c r="C28" i="29"/>
  <c r="B28" i="29"/>
  <c r="A28" i="29"/>
  <c r="N27" i="29"/>
  <c r="L27" i="29"/>
  <c r="K27" i="29"/>
  <c r="J27" i="29"/>
  <c r="I27" i="29"/>
  <c r="H27" i="29"/>
  <c r="G27" i="29"/>
  <c r="F27" i="29"/>
  <c r="E27" i="29"/>
  <c r="D27" i="29"/>
  <c r="C27" i="29"/>
  <c r="B27" i="29"/>
  <c r="A27" i="29"/>
  <c r="N26" i="29"/>
  <c r="L26" i="29"/>
  <c r="K26" i="29"/>
  <c r="J26" i="29"/>
  <c r="I26" i="29"/>
  <c r="H26" i="29"/>
  <c r="G26" i="29"/>
  <c r="F26" i="29"/>
  <c r="E26" i="29"/>
  <c r="D26" i="29"/>
  <c r="C26" i="29"/>
  <c r="B26" i="29"/>
  <c r="A26" i="29"/>
  <c r="N25" i="29"/>
  <c r="L25" i="29"/>
  <c r="K25" i="29"/>
  <c r="J25" i="29"/>
  <c r="I25" i="29"/>
  <c r="H25" i="29"/>
  <c r="G25" i="29"/>
  <c r="F25" i="29"/>
  <c r="E25" i="29"/>
  <c r="D25" i="29"/>
  <c r="C25" i="29"/>
  <c r="B25" i="29"/>
  <c r="A25" i="29"/>
  <c r="N24" i="29"/>
  <c r="L24" i="29"/>
  <c r="K24" i="29"/>
  <c r="J24" i="29"/>
  <c r="I24" i="29"/>
  <c r="H24" i="29"/>
  <c r="G24" i="29"/>
  <c r="F24" i="29"/>
  <c r="E24" i="29"/>
  <c r="D24" i="29"/>
  <c r="C24" i="29"/>
  <c r="B24" i="29"/>
  <c r="A24" i="29"/>
  <c r="N23" i="29"/>
  <c r="L23" i="29"/>
  <c r="K23" i="29"/>
  <c r="J23" i="29"/>
  <c r="I23" i="29"/>
  <c r="H23" i="29"/>
  <c r="G23" i="29"/>
  <c r="F23" i="29"/>
  <c r="E23" i="29"/>
  <c r="D23" i="29"/>
  <c r="C23" i="29"/>
  <c r="B23" i="29"/>
  <c r="A23" i="29"/>
  <c r="N22" i="29"/>
  <c r="L22" i="29"/>
  <c r="K22" i="29"/>
  <c r="J22" i="29"/>
  <c r="I22" i="29"/>
  <c r="H22" i="29"/>
  <c r="G22" i="29"/>
  <c r="F22" i="29"/>
  <c r="E22" i="29"/>
  <c r="D22" i="29"/>
  <c r="C22" i="29"/>
  <c r="B22" i="29"/>
  <c r="A22" i="29"/>
  <c r="N21" i="29"/>
  <c r="L21" i="29"/>
  <c r="K21" i="29"/>
  <c r="J21" i="29"/>
  <c r="I21" i="29"/>
  <c r="H21" i="29"/>
  <c r="G21" i="29"/>
  <c r="F21" i="29"/>
  <c r="E21" i="29"/>
  <c r="D21" i="29"/>
  <c r="C21" i="29"/>
  <c r="B21" i="29"/>
  <c r="A21" i="29"/>
  <c r="N20" i="29"/>
  <c r="L20" i="29"/>
  <c r="K20" i="29"/>
  <c r="J20" i="29"/>
  <c r="I20" i="29"/>
  <c r="H20" i="29"/>
  <c r="G20" i="29"/>
  <c r="F20" i="29"/>
  <c r="E20" i="29"/>
  <c r="D20" i="29"/>
  <c r="C20" i="29"/>
  <c r="B20" i="29"/>
  <c r="A20" i="29"/>
  <c r="N19" i="29"/>
  <c r="L19" i="29"/>
  <c r="K19" i="29"/>
  <c r="J19" i="29"/>
  <c r="I19" i="29"/>
  <c r="H19" i="29"/>
  <c r="G19" i="29"/>
  <c r="F19" i="29"/>
  <c r="E19" i="29"/>
  <c r="D19" i="29"/>
  <c r="C19" i="29"/>
  <c r="B19" i="29"/>
  <c r="A19" i="29"/>
  <c r="N18" i="29"/>
  <c r="L18" i="29"/>
  <c r="K18" i="29"/>
  <c r="J18" i="29"/>
  <c r="I18" i="29"/>
  <c r="H18" i="29"/>
  <c r="G18" i="29"/>
  <c r="F18" i="29"/>
  <c r="E18" i="29"/>
  <c r="D18" i="29"/>
  <c r="C18" i="29"/>
  <c r="B18" i="29"/>
  <c r="A18" i="29"/>
  <c r="N17" i="29"/>
  <c r="L17" i="29"/>
  <c r="K17" i="29"/>
  <c r="J17" i="29"/>
  <c r="I17" i="29"/>
  <c r="H17" i="29"/>
  <c r="G17" i="29"/>
  <c r="F17" i="29"/>
  <c r="E17" i="29"/>
  <c r="D17" i="29"/>
  <c r="C17" i="29"/>
  <c r="B17" i="29"/>
  <c r="A17" i="29"/>
  <c r="N16" i="29"/>
  <c r="L16" i="29"/>
  <c r="K16" i="29"/>
  <c r="J16" i="29"/>
  <c r="I16" i="29"/>
  <c r="H16" i="29"/>
  <c r="G16" i="29"/>
  <c r="F16" i="29"/>
  <c r="E16" i="29"/>
  <c r="D16" i="29"/>
  <c r="C16" i="29"/>
  <c r="B16" i="29"/>
  <c r="A16" i="29"/>
  <c r="N15" i="29"/>
  <c r="L15" i="29"/>
  <c r="K15" i="29"/>
  <c r="J15" i="29"/>
  <c r="I15" i="29"/>
  <c r="H15" i="29"/>
  <c r="G15" i="29"/>
  <c r="F15" i="29"/>
  <c r="E15" i="29"/>
  <c r="D15" i="29"/>
  <c r="C15" i="29"/>
  <c r="B15" i="29"/>
  <c r="A15" i="29"/>
  <c r="N14" i="29"/>
  <c r="L14" i="29"/>
  <c r="K14" i="29"/>
  <c r="J14" i="29"/>
  <c r="I14" i="29"/>
  <c r="H14" i="29"/>
  <c r="G14" i="29"/>
  <c r="F14" i="29"/>
  <c r="E14" i="29"/>
  <c r="D14" i="29"/>
  <c r="C14" i="29"/>
  <c r="B14" i="29"/>
  <c r="A14" i="29"/>
  <c r="N13" i="29"/>
  <c r="L13" i="29"/>
  <c r="K13" i="29"/>
  <c r="J13" i="29"/>
  <c r="I13" i="29"/>
  <c r="H13" i="29"/>
  <c r="G13" i="29"/>
  <c r="F13" i="29"/>
  <c r="E13" i="29"/>
  <c r="D13" i="29"/>
  <c r="C13" i="29"/>
  <c r="B13" i="29"/>
  <c r="A13" i="29"/>
  <c r="N12" i="29"/>
  <c r="L12" i="29"/>
  <c r="K12" i="29"/>
  <c r="J12" i="29"/>
  <c r="I12" i="29"/>
  <c r="H12" i="29"/>
  <c r="G12" i="29"/>
  <c r="F12" i="29"/>
  <c r="E12" i="29"/>
  <c r="D12" i="29"/>
  <c r="C12" i="29"/>
  <c r="B12" i="29"/>
  <c r="A12" i="29"/>
  <c r="N11" i="29"/>
  <c r="L11" i="29"/>
  <c r="K11" i="29"/>
  <c r="J11" i="29"/>
  <c r="I11" i="29"/>
  <c r="H11" i="29"/>
  <c r="G11" i="29"/>
  <c r="F11" i="29"/>
  <c r="E11" i="29"/>
  <c r="D11" i="29"/>
  <c r="C11" i="29"/>
  <c r="B11" i="29"/>
  <c r="A11" i="29"/>
  <c r="N10" i="29"/>
  <c r="L10" i="29"/>
  <c r="K10" i="29"/>
  <c r="J10" i="29"/>
  <c r="I10" i="29"/>
  <c r="H10" i="29"/>
  <c r="G10" i="29"/>
  <c r="F10" i="29"/>
  <c r="E10" i="29"/>
  <c r="D10" i="29"/>
  <c r="C10" i="29"/>
  <c r="B10" i="29"/>
  <c r="A10" i="29"/>
  <c r="N9" i="29"/>
  <c r="L9" i="29"/>
  <c r="K9" i="29"/>
  <c r="J9" i="29"/>
  <c r="I9" i="29"/>
  <c r="H9" i="29"/>
  <c r="G9" i="29"/>
  <c r="F9" i="29"/>
  <c r="E9" i="29"/>
  <c r="D9" i="29"/>
  <c r="C9" i="29"/>
  <c r="B9" i="29"/>
  <c r="A9" i="29"/>
  <c r="N8" i="29"/>
  <c r="L8" i="29"/>
  <c r="K8" i="29"/>
  <c r="J8" i="29"/>
  <c r="I8" i="29"/>
  <c r="H8" i="29"/>
  <c r="G8" i="29"/>
  <c r="F8" i="29"/>
  <c r="E8" i="29"/>
  <c r="D8" i="29"/>
  <c r="C8" i="29"/>
  <c r="B8" i="29"/>
  <c r="A8" i="29"/>
  <c r="N7" i="29"/>
  <c r="L7" i="29"/>
  <c r="K7" i="29"/>
  <c r="J7" i="29"/>
  <c r="I7" i="29"/>
  <c r="H7" i="29"/>
  <c r="G7" i="29"/>
  <c r="F7" i="29"/>
  <c r="E7" i="29"/>
  <c r="D7" i="29"/>
  <c r="C7" i="29"/>
  <c r="B7" i="29"/>
  <c r="A7" i="29"/>
  <c r="A6" i="29"/>
  <c r="N6" i="29"/>
  <c r="L6" i="29"/>
  <c r="K6" i="29"/>
  <c r="J6" i="29"/>
  <c r="I6" i="29"/>
  <c r="H6" i="29"/>
  <c r="G6" i="29"/>
  <c r="F6" i="29"/>
  <c r="E6" i="29"/>
  <c r="D6" i="29"/>
  <c r="C6" i="29"/>
  <c r="B6" i="29"/>
  <c r="L5" i="29"/>
  <c r="K5" i="29"/>
  <c r="J5" i="29"/>
  <c r="I5" i="29"/>
  <c r="H5" i="29"/>
  <c r="G5" i="29"/>
  <c r="F5" i="29"/>
  <c r="E5" i="29"/>
  <c r="C5" i="29"/>
  <c r="D5" i="29"/>
  <c r="N5" i="29"/>
  <c r="B5" i="29"/>
  <c r="A5" i="29"/>
  <c r="K64" i="28"/>
  <c r="K63" i="28"/>
  <c r="K62" i="28"/>
  <c r="K61" i="28"/>
  <c r="K60" i="28"/>
  <c r="K59" i="28"/>
  <c r="K58" i="28"/>
  <c r="K57" i="28"/>
  <c r="K56" i="28"/>
  <c r="K55" i="28"/>
  <c r="K54" i="28"/>
  <c r="K53" i="28"/>
  <c r="K52" i="28"/>
  <c r="K51" i="28"/>
  <c r="K50" i="28"/>
  <c r="K49" i="28"/>
  <c r="K48" i="28"/>
  <c r="K47" i="28"/>
  <c r="K46" i="28"/>
  <c r="K45" i="28"/>
  <c r="K44" i="28"/>
  <c r="K43" i="28"/>
  <c r="K42" i="28"/>
  <c r="K41" i="28"/>
  <c r="K40" i="28"/>
  <c r="K39" i="28"/>
  <c r="K38" i="28"/>
  <c r="K37" i="28"/>
  <c r="K36" i="28"/>
  <c r="M13" i="30"/>
  <c r="J64" i="28"/>
  <c r="I64" i="28"/>
  <c r="H64" i="28"/>
  <c r="G64" i="28"/>
  <c r="F64" i="28"/>
  <c r="E64" i="28"/>
  <c r="D64" i="28"/>
  <c r="C64" i="28"/>
  <c r="J63" i="28"/>
  <c r="I63" i="28"/>
  <c r="H63" i="28"/>
  <c r="G63" i="28"/>
  <c r="F63" i="28"/>
  <c r="E63" i="28"/>
  <c r="D63" i="28"/>
  <c r="C63" i="28"/>
  <c r="J62" i="28"/>
  <c r="I62" i="28"/>
  <c r="H62" i="28"/>
  <c r="G62" i="28"/>
  <c r="F62" i="28"/>
  <c r="E62" i="28"/>
  <c r="D62" i="28"/>
  <c r="C62" i="28"/>
  <c r="J61" i="28"/>
  <c r="I61" i="28"/>
  <c r="H61" i="28"/>
  <c r="G61" i="28"/>
  <c r="F61" i="28"/>
  <c r="E61" i="28"/>
  <c r="D61" i="28"/>
  <c r="C61" i="28"/>
  <c r="J60" i="28"/>
  <c r="I60" i="28"/>
  <c r="H60" i="28"/>
  <c r="G60" i="28"/>
  <c r="F60" i="28"/>
  <c r="E60" i="28"/>
  <c r="D60" i="28"/>
  <c r="C60" i="28"/>
  <c r="J59" i="28"/>
  <c r="I59" i="28"/>
  <c r="H59" i="28"/>
  <c r="G59" i="28"/>
  <c r="F59" i="28"/>
  <c r="E59" i="28"/>
  <c r="D59" i="28"/>
  <c r="C59" i="28"/>
  <c r="L59" i="28" s="1"/>
  <c r="J58" i="28"/>
  <c r="I58" i="28"/>
  <c r="H58" i="28"/>
  <c r="G58" i="28"/>
  <c r="F58" i="28"/>
  <c r="E58" i="28"/>
  <c r="D58" i="28"/>
  <c r="L58" i="28" s="1"/>
  <c r="C58" i="28"/>
  <c r="J57" i="28"/>
  <c r="I57" i="28"/>
  <c r="H57" i="28"/>
  <c r="G57" i="28"/>
  <c r="F57" i="28"/>
  <c r="E57" i="28"/>
  <c r="D57" i="28"/>
  <c r="C57" i="28"/>
  <c r="J56" i="28"/>
  <c r="I56" i="28"/>
  <c r="H56" i="28"/>
  <c r="G56" i="28"/>
  <c r="F56" i="28"/>
  <c r="E56" i="28"/>
  <c r="D56" i="28"/>
  <c r="C56" i="28"/>
  <c r="J55" i="28"/>
  <c r="I55" i="28"/>
  <c r="H55" i="28"/>
  <c r="G55" i="28"/>
  <c r="F55" i="28"/>
  <c r="E55" i="28"/>
  <c r="D55" i="28"/>
  <c r="L55" i="28" s="1"/>
  <c r="C55" i="28"/>
  <c r="J54" i="28"/>
  <c r="I54" i="28"/>
  <c r="H54" i="28"/>
  <c r="G54" i="28"/>
  <c r="F54" i="28"/>
  <c r="E54" i="28"/>
  <c r="D54" i="28"/>
  <c r="C54" i="28"/>
  <c r="J53" i="28"/>
  <c r="I53" i="28"/>
  <c r="H53" i="28"/>
  <c r="G53" i="28"/>
  <c r="F53" i="28"/>
  <c r="E53" i="28"/>
  <c r="D53" i="28"/>
  <c r="L53" i="28" s="1"/>
  <c r="C53" i="28"/>
  <c r="J52" i="28"/>
  <c r="I52" i="28"/>
  <c r="H52" i="28"/>
  <c r="G52" i="28"/>
  <c r="F52" i="28"/>
  <c r="E52" i="28"/>
  <c r="D52" i="28"/>
  <c r="C52" i="28"/>
  <c r="L52" i="28" s="1"/>
  <c r="J51" i="28"/>
  <c r="I51" i="28"/>
  <c r="H51" i="28"/>
  <c r="G51" i="28"/>
  <c r="F51" i="28"/>
  <c r="E51" i="28"/>
  <c r="D51" i="28"/>
  <c r="C51" i="28"/>
  <c r="L51" i="28" s="1"/>
  <c r="J50" i="28"/>
  <c r="I50" i="28"/>
  <c r="H50" i="28"/>
  <c r="G50" i="28"/>
  <c r="F50" i="28"/>
  <c r="E50" i="28"/>
  <c r="D50" i="28"/>
  <c r="C50" i="28"/>
  <c r="J49" i="28"/>
  <c r="I49" i="28"/>
  <c r="H49" i="28"/>
  <c r="G49" i="28"/>
  <c r="F49" i="28"/>
  <c r="E49" i="28"/>
  <c r="D49" i="28"/>
  <c r="C49" i="28"/>
  <c r="J48" i="28"/>
  <c r="I48" i="28"/>
  <c r="H48" i="28"/>
  <c r="G48" i="28"/>
  <c r="F48" i="28"/>
  <c r="E48" i="28"/>
  <c r="D48" i="28"/>
  <c r="C48" i="28"/>
  <c r="J47" i="28"/>
  <c r="I47" i="28"/>
  <c r="H47" i="28"/>
  <c r="G47" i="28"/>
  <c r="F47" i="28"/>
  <c r="E47" i="28"/>
  <c r="D47" i="28"/>
  <c r="L47" i="28" s="1"/>
  <c r="C47" i="28"/>
  <c r="J46" i="28"/>
  <c r="I46" i="28"/>
  <c r="H46" i="28"/>
  <c r="G46" i="28"/>
  <c r="F46" i="28"/>
  <c r="E46" i="28"/>
  <c r="D46" i="28"/>
  <c r="C46" i="28"/>
  <c r="J45" i="28"/>
  <c r="I45" i="28"/>
  <c r="H45" i="28"/>
  <c r="G45" i="28"/>
  <c r="F45" i="28"/>
  <c r="E45" i="28"/>
  <c r="D45" i="28"/>
  <c r="L45" i="28" s="1"/>
  <c r="C45" i="28"/>
  <c r="J44" i="28"/>
  <c r="I44" i="28"/>
  <c r="H44" i="28"/>
  <c r="G44" i="28"/>
  <c r="F44" i="28"/>
  <c r="E44" i="28"/>
  <c r="D44" i="28"/>
  <c r="L44" i="28" s="1"/>
  <c r="C44" i="28"/>
  <c r="J43" i="28"/>
  <c r="I43" i="28"/>
  <c r="H43" i="28"/>
  <c r="G43" i="28"/>
  <c r="F43" i="28"/>
  <c r="E43" i="28"/>
  <c r="D43" i="28"/>
  <c r="C43" i="28"/>
  <c r="J42" i="28"/>
  <c r="I42" i="28"/>
  <c r="H42" i="28"/>
  <c r="G42" i="28"/>
  <c r="F42" i="28"/>
  <c r="E42" i="28"/>
  <c r="D42" i="28"/>
  <c r="C42" i="28"/>
  <c r="J41" i="28"/>
  <c r="I41" i="28"/>
  <c r="H41" i="28"/>
  <c r="G41" i="28"/>
  <c r="F41" i="28"/>
  <c r="E41" i="28"/>
  <c r="D41" i="28"/>
  <c r="C41" i="28"/>
  <c r="J40" i="28"/>
  <c r="I40" i="28"/>
  <c r="H40" i="28"/>
  <c r="G40" i="28"/>
  <c r="F40" i="28"/>
  <c r="E40" i="28"/>
  <c r="D40" i="28"/>
  <c r="C40" i="28"/>
  <c r="J39" i="28"/>
  <c r="I39" i="28"/>
  <c r="H39" i="28"/>
  <c r="G39" i="28"/>
  <c r="F39" i="28"/>
  <c r="E39" i="28"/>
  <c r="D39" i="28"/>
  <c r="L39" i="28" s="1"/>
  <c r="C39" i="28"/>
  <c r="J38" i="28"/>
  <c r="I38" i="28"/>
  <c r="H38" i="28"/>
  <c r="G38" i="28"/>
  <c r="F38" i="28"/>
  <c r="E38" i="28"/>
  <c r="D38" i="28"/>
  <c r="C38" i="28"/>
  <c r="J37" i="28"/>
  <c r="I37" i="28"/>
  <c r="H37" i="28"/>
  <c r="G37" i="28"/>
  <c r="F37" i="28"/>
  <c r="E37" i="28"/>
  <c r="D37" i="28"/>
  <c r="L37" i="28" s="1"/>
  <c r="C37" i="28"/>
  <c r="I36" i="28"/>
  <c r="J36" i="28"/>
  <c r="H36" i="28"/>
  <c r="G36" i="28"/>
  <c r="F36" i="28"/>
  <c r="E36" i="28"/>
  <c r="D36" i="28"/>
  <c r="C36" i="28"/>
  <c r="L36" i="28" s="1"/>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AF13" i="30"/>
  <c r="AE13" i="30"/>
  <c r="AD13" i="30"/>
  <c r="AC13" i="30"/>
  <c r="AB13" i="30"/>
  <c r="AA13" i="30"/>
  <c r="Z13" i="30"/>
  <c r="Y13" i="30"/>
  <c r="X13" i="30"/>
  <c r="W13" i="30"/>
  <c r="V13" i="30"/>
  <c r="U13" i="30"/>
  <c r="T13" i="30"/>
  <c r="S13" i="30"/>
  <c r="R13" i="30"/>
  <c r="Q13" i="30"/>
  <c r="P13" i="30"/>
  <c r="O13" i="30"/>
  <c r="N13" i="30"/>
  <c r="L13" i="30"/>
  <c r="K13" i="30"/>
  <c r="J13" i="30"/>
  <c r="I13" i="30"/>
  <c r="H13" i="30"/>
  <c r="G13" i="30"/>
  <c r="F13" i="30"/>
  <c r="E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5" i="30"/>
  <c r="D14" i="30"/>
  <c r="D13" i="30"/>
  <c r="D12" i="30"/>
  <c r="D11" i="30"/>
  <c r="AF10"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8" i="30"/>
  <c r="M37" i="29"/>
  <c r="O37" i="29" s="1"/>
  <c r="O65" i="29"/>
  <c r="M64" i="29"/>
  <c r="O64" i="29" s="1"/>
  <c r="M63" i="29"/>
  <c r="O63" i="29" s="1"/>
  <c r="M62" i="29"/>
  <c r="O62" i="29" s="1"/>
  <c r="M61" i="29"/>
  <c r="O61" i="29" s="1"/>
  <c r="O60" i="29"/>
  <c r="M59" i="29"/>
  <c r="O59" i="29" s="1"/>
  <c r="M58" i="29"/>
  <c r="O58" i="29" s="1"/>
  <c r="M57" i="29"/>
  <c r="O57" i="29" s="1"/>
  <c r="M56" i="29"/>
  <c r="O56" i="29" s="1"/>
  <c r="M55" i="29"/>
  <c r="O55" i="29" s="1"/>
  <c r="M54" i="29"/>
  <c r="O54" i="29" s="1"/>
  <c r="M53" i="29"/>
  <c r="O53" i="29" s="1"/>
  <c r="M52" i="29"/>
  <c r="O52" i="29" s="1"/>
  <c r="M51" i="29"/>
  <c r="O51" i="29" s="1"/>
  <c r="M50" i="29"/>
  <c r="O50" i="29" s="1"/>
  <c r="M49" i="29"/>
  <c r="O49" i="29" s="1"/>
  <c r="M48" i="29"/>
  <c r="O48" i="29" s="1"/>
  <c r="M47" i="29"/>
  <c r="O47" i="29" s="1"/>
  <c r="M46" i="29"/>
  <c r="O46" i="29" s="1"/>
  <c r="M45" i="29"/>
  <c r="O45" i="29" s="1"/>
  <c r="M44" i="29"/>
  <c r="O44" i="29" s="1"/>
  <c r="M43" i="29"/>
  <c r="O43" i="29" s="1"/>
  <c r="M42" i="29"/>
  <c r="O42" i="29" s="1"/>
  <c r="M41" i="29"/>
  <c r="O41" i="29" s="1"/>
  <c r="M40" i="29"/>
  <c r="O40" i="29" s="1"/>
  <c r="M39" i="29"/>
  <c r="O39" i="29" s="1"/>
  <c r="M38" i="29"/>
  <c r="O38" i="29" s="1"/>
  <c r="L32" i="28"/>
  <c r="L31" i="28"/>
  <c r="L30" i="28"/>
  <c r="L29" i="28"/>
  <c r="L28" i="28"/>
  <c r="L27" i="28"/>
  <c r="L26" i="28"/>
  <c r="L25" i="28"/>
  <c r="L24" i="28"/>
  <c r="L23" i="28"/>
  <c r="L22" i="28"/>
  <c r="L21" i="28"/>
  <c r="L20" i="28"/>
  <c r="L19" i="28"/>
  <c r="L18" i="28"/>
  <c r="L17" i="28"/>
  <c r="L16" i="28"/>
  <c r="L15" i="28"/>
  <c r="L14" i="28"/>
  <c r="L13" i="28"/>
  <c r="L12" i="28"/>
  <c r="L11" i="28"/>
  <c r="L10" i="28"/>
  <c r="L9" i="28"/>
  <c r="L8" i="28"/>
  <c r="L7" i="28"/>
  <c r="L6" i="28"/>
  <c r="L5" i="28"/>
  <c r="L4" i="28"/>
  <c r="L3" i="18"/>
  <c r="AA17" i="27"/>
  <c r="S17" i="27"/>
  <c r="K17" i="27"/>
  <c r="AH16" i="27"/>
  <c r="AH17" i="27" s="1"/>
  <c r="AD16" i="27"/>
  <c r="AD17" i="27" s="1"/>
  <c r="AA16" i="27"/>
  <c r="Z16" i="27"/>
  <c r="Z17" i="27" s="1"/>
  <c r="V16" i="27"/>
  <c r="V17" i="27" s="1"/>
  <c r="S16" i="27"/>
  <c r="R16" i="27"/>
  <c r="R17" i="27" s="1"/>
  <c r="N16" i="27"/>
  <c r="N17" i="27" s="1"/>
  <c r="K16" i="27"/>
  <c r="J16" i="27"/>
  <c r="J17" i="27" s="1"/>
  <c r="F16" i="27"/>
  <c r="F17" i="27" s="1"/>
  <c r="AH15" i="27"/>
  <c r="AG15" i="27"/>
  <c r="AG16" i="27" s="1"/>
  <c r="AG17" i="27" s="1"/>
  <c r="AD15" i="27"/>
  <c r="AC15" i="27"/>
  <c r="AC16" i="27" s="1"/>
  <c r="AC17" i="27" s="1"/>
  <c r="AA15" i="27"/>
  <c r="Z15" i="27"/>
  <c r="Y15" i="27"/>
  <c r="Y16" i="27" s="1"/>
  <c r="Y17" i="27" s="1"/>
  <c r="V15" i="27"/>
  <c r="U15" i="27"/>
  <c r="U16" i="27" s="1"/>
  <c r="U17" i="27" s="1"/>
  <c r="S15" i="27"/>
  <c r="R15" i="27"/>
  <c r="Q15" i="27"/>
  <c r="Q16" i="27" s="1"/>
  <c r="Q17" i="27" s="1"/>
  <c r="N15" i="27"/>
  <c r="M15" i="27"/>
  <c r="M16" i="27" s="1"/>
  <c r="M17" i="27" s="1"/>
  <c r="K15" i="27"/>
  <c r="J15" i="27"/>
  <c r="I15" i="27"/>
  <c r="I16" i="27" s="1"/>
  <c r="I17" i="27" s="1"/>
  <c r="F15" i="27"/>
  <c r="E15" i="27"/>
  <c r="E16" i="27" s="1"/>
  <c r="E17" i="27" s="1"/>
  <c r="AH14" i="27"/>
  <c r="AG14" i="27"/>
  <c r="AF14" i="27"/>
  <c r="AF15" i="27" s="1"/>
  <c r="AF16" i="27" s="1"/>
  <c r="AF17" i="27" s="1"/>
  <c r="AE14" i="27"/>
  <c r="AE15" i="27" s="1"/>
  <c r="AE16" i="27" s="1"/>
  <c r="AE17" i="27" s="1"/>
  <c r="AD14" i="27"/>
  <c r="AC14" i="27"/>
  <c r="AB14" i="27"/>
  <c r="AB15" i="27" s="1"/>
  <c r="AB16" i="27" s="1"/>
  <c r="AB17" i="27" s="1"/>
  <c r="AA14" i="27"/>
  <c r="Z14" i="27"/>
  <c r="Y14" i="27"/>
  <c r="X14" i="27"/>
  <c r="X15" i="27" s="1"/>
  <c r="X16" i="27" s="1"/>
  <c r="X17" i="27" s="1"/>
  <c r="W14" i="27"/>
  <c r="W15" i="27" s="1"/>
  <c r="W16" i="27" s="1"/>
  <c r="W17" i="27" s="1"/>
  <c r="V14" i="27"/>
  <c r="U14" i="27"/>
  <c r="T14" i="27"/>
  <c r="T15" i="27" s="1"/>
  <c r="T16" i="27" s="1"/>
  <c r="T17" i="27" s="1"/>
  <c r="S14" i="27"/>
  <c r="R14" i="27"/>
  <c r="Q14" i="27"/>
  <c r="P14" i="27"/>
  <c r="P15" i="27" s="1"/>
  <c r="P16" i="27" s="1"/>
  <c r="P17" i="27" s="1"/>
  <c r="O14" i="27"/>
  <c r="O15" i="27" s="1"/>
  <c r="O16" i="27" s="1"/>
  <c r="O17" i="27" s="1"/>
  <c r="N14" i="27"/>
  <c r="M14" i="27"/>
  <c r="L14" i="27"/>
  <c r="L15" i="27" s="1"/>
  <c r="L16" i="27" s="1"/>
  <c r="L17" i="27" s="1"/>
  <c r="K14" i="27"/>
  <c r="J14" i="27"/>
  <c r="I14" i="27"/>
  <c r="H14" i="27"/>
  <c r="H15" i="27" s="1"/>
  <c r="H16" i="27" s="1"/>
  <c r="H17" i="27" s="1"/>
  <c r="G14" i="27"/>
  <c r="G15" i="27" s="1"/>
  <c r="G16" i="27" s="1"/>
  <c r="G17" i="27" s="1"/>
  <c r="F14" i="27"/>
  <c r="E14" i="27"/>
  <c r="D14" i="27"/>
  <c r="D15" i="27" s="1"/>
  <c r="D16" i="27" s="1"/>
  <c r="D17" i="27" s="1"/>
  <c r="C14" i="27"/>
  <c r="M35" i="26"/>
  <c r="O35" i="26" s="1"/>
  <c r="M34" i="26"/>
  <c r="O34" i="26" s="1"/>
  <c r="O33" i="26"/>
  <c r="M33" i="26"/>
  <c r="M32" i="26"/>
  <c r="O32" i="26" s="1"/>
  <c r="O31" i="26"/>
  <c r="M31" i="26"/>
  <c r="M30" i="26"/>
  <c r="O30" i="26" s="1"/>
  <c r="O29" i="26"/>
  <c r="M29" i="26"/>
  <c r="M28" i="26"/>
  <c r="O28" i="26" s="1"/>
  <c r="O27" i="26"/>
  <c r="M27" i="26"/>
  <c r="M26" i="26"/>
  <c r="O26" i="26" s="1"/>
  <c r="O25" i="26"/>
  <c r="M25" i="26"/>
  <c r="M24" i="26"/>
  <c r="O24" i="26" s="1"/>
  <c r="O23" i="26"/>
  <c r="M23" i="26"/>
  <c r="M22" i="26"/>
  <c r="O22" i="26" s="1"/>
  <c r="O21" i="26"/>
  <c r="M21" i="26"/>
  <c r="M20" i="26"/>
  <c r="O20" i="26" s="1"/>
  <c r="O19" i="26"/>
  <c r="M19" i="26"/>
  <c r="M18" i="26"/>
  <c r="O18" i="26" s="1"/>
  <c r="O17" i="26"/>
  <c r="M17" i="26"/>
  <c r="M16" i="26"/>
  <c r="O16" i="26" s="1"/>
  <c r="O15" i="26"/>
  <c r="M15" i="26"/>
  <c r="M14" i="26"/>
  <c r="O14" i="26" s="1"/>
  <c r="O13" i="26"/>
  <c r="M13" i="26"/>
  <c r="M12" i="26"/>
  <c r="O12" i="26" s="1"/>
  <c r="O11" i="26"/>
  <c r="M11" i="26"/>
  <c r="M10" i="26"/>
  <c r="O10" i="26" s="1"/>
  <c r="O9" i="26"/>
  <c r="M9" i="26"/>
  <c r="M8" i="26"/>
  <c r="O8" i="26" s="1"/>
  <c r="O7" i="26"/>
  <c r="M7" i="26"/>
  <c r="M6" i="26"/>
  <c r="O6" i="26" s="1"/>
  <c r="O5" i="26"/>
  <c r="M5" i="26"/>
  <c r="L66" i="25"/>
  <c r="J66" i="25"/>
  <c r="I66" i="25"/>
  <c r="H66" i="25"/>
  <c r="G66" i="25"/>
  <c r="F66" i="25"/>
  <c r="E66" i="25"/>
  <c r="D66" i="25"/>
  <c r="C66" i="25"/>
  <c r="K66" i="25" s="1"/>
  <c r="M66" i="25" s="1"/>
  <c r="L65" i="25"/>
  <c r="J65" i="25"/>
  <c r="I65" i="25"/>
  <c r="H65" i="25"/>
  <c r="G65" i="25"/>
  <c r="F65" i="25"/>
  <c r="E65" i="25"/>
  <c r="D65" i="25"/>
  <c r="M65" i="25" s="1"/>
  <c r="C65" i="25"/>
  <c r="K65" i="25" s="1"/>
  <c r="L64" i="25"/>
  <c r="J64" i="25"/>
  <c r="I64" i="25"/>
  <c r="H64" i="25"/>
  <c r="G64" i="25"/>
  <c r="F64" i="25"/>
  <c r="E64" i="25"/>
  <c r="D64" i="25"/>
  <c r="C64" i="25"/>
  <c r="L63" i="25"/>
  <c r="J63" i="25"/>
  <c r="I63" i="25"/>
  <c r="H63" i="25"/>
  <c r="G63" i="25"/>
  <c r="F63" i="25"/>
  <c r="E63" i="25"/>
  <c r="D63" i="25"/>
  <c r="C63" i="25"/>
  <c r="L62" i="25"/>
  <c r="J62" i="25"/>
  <c r="I62" i="25"/>
  <c r="H62" i="25"/>
  <c r="G62" i="25"/>
  <c r="F62" i="25"/>
  <c r="E62" i="25"/>
  <c r="D62" i="25"/>
  <c r="C62" i="25"/>
  <c r="K62" i="25" s="1"/>
  <c r="L61" i="25"/>
  <c r="J61" i="25"/>
  <c r="I61" i="25"/>
  <c r="H61" i="25"/>
  <c r="G61" i="25"/>
  <c r="F61" i="25"/>
  <c r="E61" i="25"/>
  <c r="D61" i="25"/>
  <c r="M61" i="25" s="1"/>
  <c r="C61" i="25"/>
  <c r="K61" i="25" s="1"/>
  <c r="L60" i="25"/>
  <c r="J60" i="25"/>
  <c r="I60" i="25"/>
  <c r="H60" i="25"/>
  <c r="G60" i="25"/>
  <c r="F60" i="25"/>
  <c r="E60" i="25"/>
  <c r="D60" i="25"/>
  <c r="C60" i="25"/>
  <c r="K60" i="25" s="1"/>
  <c r="L59" i="25"/>
  <c r="J59" i="25"/>
  <c r="I59" i="25"/>
  <c r="H59" i="25"/>
  <c r="G59" i="25"/>
  <c r="F59" i="25"/>
  <c r="E59" i="25"/>
  <c r="D59" i="25"/>
  <c r="C59" i="25"/>
  <c r="L58" i="25"/>
  <c r="J58" i="25"/>
  <c r="I58" i="25"/>
  <c r="H58" i="25"/>
  <c r="G58" i="25"/>
  <c r="F58" i="25"/>
  <c r="E58" i="25"/>
  <c r="D58" i="25"/>
  <c r="C58" i="25"/>
  <c r="K58" i="25" s="1"/>
  <c r="L57" i="25"/>
  <c r="I57" i="25"/>
  <c r="H57" i="25"/>
  <c r="G57" i="25"/>
  <c r="F57" i="25"/>
  <c r="E57" i="25"/>
  <c r="D57" i="25"/>
  <c r="C57" i="25"/>
  <c r="L56" i="25"/>
  <c r="J56" i="25"/>
  <c r="I56" i="25"/>
  <c r="H56" i="25"/>
  <c r="G56" i="25"/>
  <c r="F56" i="25"/>
  <c r="E56" i="25"/>
  <c r="D56" i="25"/>
  <c r="C56" i="25"/>
  <c r="L55" i="25"/>
  <c r="J55" i="25"/>
  <c r="I55" i="25"/>
  <c r="H55" i="25"/>
  <c r="G55" i="25"/>
  <c r="F55" i="25"/>
  <c r="E55" i="25"/>
  <c r="M55" i="25" s="1"/>
  <c r="D55" i="25"/>
  <c r="C55" i="25"/>
  <c r="K55" i="25" s="1"/>
  <c r="L54" i="25"/>
  <c r="J54" i="25"/>
  <c r="I54" i="25"/>
  <c r="H54" i="25"/>
  <c r="G54" i="25"/>
  <c r="F54" i="25"/>
  <c r="E54" i="25"/>
  <c r="D54" i="25"/>
  <c r="C54" i="25"/>
  <c r="K54" i="25" s="1"/>
  <c r="L53" i="25"/>
  <c r="J53" i="25"/>
  <c r="I53" i="25"/>
  <c r="H53" i="25"/>
  <c r="G53" i="25"/>
  <c r="F53" i="25"/>
  <c r="E53" i="25"/>
  <c r="D53" i="25"/>
  <c r="C53" i="25"/>
  <c r="K53" i="25" s="1"/>
  <c r="L52" i="25"/>
  <c r="J52" i="25"/>
  <c r="I52" i="25"/>
  <c r="H52" i="25"/>
  <c r="G52" i="25"/>
  <c r="F52" i="25"/>
  <c r="E52" i="25"/>
  <c r="D52" i="25"/>
  <c r="C52" i="25"/>
  <c r="L51" i="25"/>
  <c r="J51" i="25"/>
  <c r="I51" i="25"/>
  <c r="H51" i="25"/>
  <c r="G51" i="25"/>
  <c r="F51" i="25"/>
  <c r="E51" i="25"/>
  <c r="M51" i="25" s="1"/>
  <c r="D51" i="25"/>
  <c r="C51" i="25"/>
  <c r="K51" i="25" s="1"/>
  <c r="L50" i="25"/>
  <c r="J50" i="25"/>
  <c r="I50" i="25"/>
  <c r="H50" i="25"/>
  <c r="G50" i="25"/>
  <c r="F50" i="25"/>
  <c r="E50" i="25"/>
  <c r="D50" i="25"/>
  <c r="C50" i="25"/>
  <c r="K50" i="25" s="1"/>
  <c r="L49" i="25"/>
  <c r="J49" i="25"/>
  <c r="I49" i="25"/>
  <c r="H49" i="25"/>
  <c r="G49" i="25"/>
  <c r="F49" i="25"/>
  <c r="E49" i="25"/>
  <c r="D49" i="25"/>
  <c r="C49" i="25"/>
  <c r="L48" i="25"/>
  <c r="J48" i="25"/>
  <c r="I48" i="25"/>
  <c r="H48" i="25"/>
  <c r="G48" i="25"/>
  <c r="F48" i="25"/>
  <c r="E48" i="25"/>
  <c r="D48" i="25"/>
  <c r="C48" i="25"/>
  <c r="L47" i="25"/>
  <c r="J47" i="25"/>
  <c r="I47" i="25"/>
  <c r="H47" i="25"/>
  <c r="G47" i="25"/>
  <c r="F47" i="25"/>
  <c r="E47" i="25"/>
  <c r="M47" i="25" s="1"/>
  <c r="D47" i="25"/>
  <c r="C47" i="25"/>
  <c r="K47" i="25" s="1"/>
  <c r="L46" i="25"/>
  <c r="J46" i="25"/>
  <c r="I46" i="25"/>
  <c r="H46" i="25"/>
  <c r="G46" i="25"/>
  <c r="F46" i="25"/>
  <c r="E46" i="25"/>
  <c r="D46" i="25"/>
  <c r="C46" i="25"/>
  <c r="K46" i="25" s="1"/>
  <c r="L45" i="25"/>
  <c r="K45" i="25"/>
  <c r="J45" i="25"/>
  <c r="I45" i="25"/>
  <c r="H45" i="25"/>
  <c r="G45" i="25"/>
  <c r="F45" i="25"/>
  <c r="E45" i="25"/>
  <c r="D45" i="25"/>
  <c r="C45" i="25"/>
  <c r="M45" i="25" s="1"/>
  <c r="L44" i="25"/>
  <c r="J44" i="25"/>
  <c r="I44" i="25"/>
  <c r="H44" i="25"/>
  <c r="G44" i="25"/>
  <c r="F44" i="25"/>
  <c r="E44" i="25"/>
  <c r="D44" i="25"/>
  <c r="C44" i="25"/>
  <c r="L43" i="25"/>
  <c r="J43" i="25"/>
  <c r="I43" i="25"/>
  <c r="H43" i="25"/>
  <c r="G43" i="25"/>
  <c r="F43" i="25"/>
  <c r="E43" i="25"/>
  <c r="M43" i="25" s="1"/>
  <c r="D43" i="25"/>
  <c r="C43" i="25"/>
  <c r="K43" i="25" s="1"/>
  <c r="L42" i="25"/>
  <c r="J42" i="25"/>
  <c r="I42" i="25"/>
  <c r="H42" i="25"/>
  <c r="G42" i="25"/>
  <c r="F42" i="25"/>
  <c r="E42" i="25"/>
  <c r="D42" i="25"/>
  <c r="C42" i="25"/>
  <c r="K42" i="25" s="1"/>
  <c r="L41" i="25"/>
  <c r="J41" i="25"/>
  <c r="I41" i="25"/>
  <c r="H41" i="25"/>
  <c r="G41" i="25"/>
  <c r="F41" i="25"/>
  <c r="E41" i="25"/>
  <c r="D41" i="25"/>
  <c r="C41" i="25"/>
  <c r="L40" i="25"/>
  <c r="J40" i="25"/>
  <c r="I40" i="25"/>
  <c r="H40" i="25"/>
  <c r="G40" i="25"/>
  <c r="F40" i="25"/>
  <c r="E40" i="25"/>
  <c r="D40" i="25"/>
  <c r="C40" i="25"/>
  <c r="K40" i="25" s="1"/>
  <c r="L39" i="25"/>
  <c r="J39" i="25"/>
  <c r="I39" i="25"/>
  <c r="H39" i="25"/>
  <c r="G39" i="25"/>
  <c r="F39" i="25"/>
  <c r="E39" i="25"/>
  <c r="D39" i="25"/>
  <c r="C39" i="25"/>
  <c r="K39" i="25" s="1"/>
  <c r="M39" i="25" s="1"/>
  <c r="L38" i="25"/>
  <c r="J38" i="25"/>
  <c r="I38" i="25"/>
  <c r="H38" i="25"/>
  <c r="G38" i="25"/>
  <c r="F38" i="25"/>
  <c r="E38" i="25"/>
  <c r="D38" i="25"/>
  <c r="C38" i="25"/>
  <c r="K38" i="25" s="1"/>
  <c r="L37" i="25"/>
  <c r="J37" i="25"/>
  <c r="I37" i="25"/>
  <c r="H37" i="25"/>
  <c r="G37" i="25"/>
  <c r="F37" i="25"/>
  <c r="E37" i="25"/>
  <c r="D37" i="25"/>
  <c r="C37" i="25"/>
  <c r="K37" i="25" s="1"/>
  <c r="L36" i="25"/>
  <c r="J36" i="25"/>
  <c r="I36" i="25"/>
  <c r="H36" i="25"/>
  <c r="G36" i="25"/>
  <c r="F36" i="25"/>
  <c r="E36" i="25"/>
  <c r="D36" i="25"/>
  <c r="C36" i="25"/>
  <c r="M27" i="29" l="1"/>
  <c r="O27" i="29" s="1"/>
  <c r="M33" i="29"/>
  <c r="O33" i="29" s="1"/>
  <c r="M32" i="29"/>
  <c r="O32" i="29" s="1"/>
  <c r="M30" i="29"/>
  <c r="O30" i="29" s="1"/>
  <c r="M29" i="29"/>
  <c r="O29" i="29" s="1"/>
  <c r="M28" i="29"/>
  <c r="O28" i="29" s="1"/>
  <c r="M26" i="29"/>
  <c r="O26" i="29" s="1"/>
  <c r="M25" i="29"/>
  <c r="O25" i="29" s="1"/>
  <c r="M24" i="29"/>
  <c r="O24" i="29" s="1"/>
  <c r="M23" i="29"/>
  <c r="O23" i="29" s="1"/>
  <c r="M22" i="29"/>
  <c r="O22" i="29" s="1"/>
  <c r="O21" i="29"/>
  <c r="M21" i="29"/>
  <c r="M20" i="29"/>
  <c r="O20" i="29" s="1"/>
  <c r="M19" i="29"/>
  <c r="O19" i="29" s="1"/>
  <c r="M18" i="29"/>
  <c r="O18" i="29" s="1"/>
  <c r="M17" i="29"/>
  <c r="O17" i="29" s="1"/>
  <c r="O16" i="29"/>
  <c r="M16" i="29"/>
  <c r="O15" i="29"/>
  <c r="M15" i="29"/>
  <c r="M14" i="29"/>
  <c r="O14" i="29" s="1"/>
  <c r="M13" i="29"/>
  <c r="O13" i="29" s="1"/>
  <c r="O12" i="29"/>
  <c r="M12" i="29"/>
  <c r="M11" i="29"/>
  <c r="O11" i="29" s="1"/>
  <c r="M10" i="29"/>
  <c r="O10" i="29" s="1"/>
  <c r="M9" i="29"/>
  <c r="O9" i="29" s="1"/>
  <c r="M8" i="29"/>
  <c r="O8" i="29" s="1"/>
  <c r="M7" i="29"/>
  <c r="O7" i="29" s="1"/>
  <c r="M6" i="29"/>
  <c r="O6" i="29" s="1"/>
  <c r="O5" i="29"/>
  <c r="M5" i="29"/>
  <c r="L43" i="28"/>
  <c r="L50" i="28"/>
  <c r="L42" i="28"/>
  <c r="AF18" i="30"/>
  <c r="AF19" i="30" s="1"/>
  <c r="AF20" i="30" s="1"/>
  <c r="AF21" i="30" s="1"/>
  <c r="AE18" i="30"/>
  <c r="AE19" i="30" s="1"/>
  <c r="AE20" i="30" s="1"/>
  <c r="AE21" i="30" s="1"/>
  <c r="AD18" i="30"/>
  <c r="AD19" i="30" s="1"/>
  <c r="AD20" i="30" s="1"/>
  <c r="AD21" i="30" s="1"/>
  <c r="AA18" i="30"/>
  <c r="AA19" i="30" s="1"/>
  <c r="AA20" i="30" s="1"/>
  <c r="AA21" i="30" s="1"/>
  <c r="AC18" i="30"/>
  <c r="AC19" i="30" s="1"/>
  <c r="AC20" i="30" s="1"/>
  <c r="AC21" i="30" s="1"/>
  <c r="Z18" i="30"/>
  <c r="Z19" i="30" s="1"/>
  <c r="Z20" i="30" s="1"/>
  <c r="Z21" i="30" s="1"/>
  <c r="Y18" i="30"/>
  <c r="Y19" i="30" s="1"/>
  <c r="Y20" i="30" s="1"/>
  <c r="Y21" i="30" s="1"/>
  <c r="V18" i="30"/>
  <c r="V19" i="30" s="1"/>
  <c r="V20" i="30" s="1"/>
  <c r="V21" i="30" s="1"/>
  <c r="T18" i="30"/>
  <c r="T19" i="30" s="1"/>
  <c r="T20" i="30" s="1"/>
  <c r="T21" i="30" s="1"/>
  <c r="R18" i="30"/>
  <c r="R19" i="30" s="1"/>
  <c r="R21" i="30" s="1"/>
  <c r="O18" i="30"/>
  <c r="O19" i="30" s="1"/>
  <c r="O20" i="30" s="1"/>
  <c r="O21" i="30" s="1"/>
  <c r="M18" i="30"/>
  <c r="M19" i="30" s="1"/>
  <c r="M20" i="30" s="1"/>
  <c r="M21" i="30" s="1"/>
  <c r="L18" i="30"/>
  <c r="L19" i="30" s="1"/>
  <c r="L20" i="30" s="1"/>
  <c r="L21" i="30" s="1"/>
  <c r="K18" i="30"/>
  <c r="K19" i="30" s="1"/>
  <c r="K20" i="30" s="1"/>
  <c r="K21" i="30" s="1"/>
  <c r="J18" i="30"/>
  <c r="J19" i="30" s="1"/>
  <c r="J20" i="30" s="1"/>
  <c r="J21" i="30" s="1"/>
  <c r="I18" i="30"/>
  <c r="I19" i="30" s="1"/>
  <c r="I20" i="30" s="1"/>
  <c r="I21" i="30" s="1"/>
  <c r="F18" i="30"/>
  <c r="F19" i="30" s="1"/>
  <c r="F20" i="30" s="1"/>
  <c r="F21" i="30" s="1"/>
  <c r="L38" i="28"/>
  <c r="L40" i="28"/>
  <c r="L41" i="28"/>
  <c r="L46" i="28"/>
  <c r="L48" i="28"/>
  <c r="L49" i="28"/>
  <c r="L54" i="28"/>
  <c r="L56" i="28"/>
  <c r="L57" i="28"/>
  <c r="L60" i="28"/>
  <c r="L61" i="28"/>
  <c r="L62" i="28"/>
  <c r="L63" i="28"/>
  <c r="L64" i="28"/>
  <c r="U18" i="30"/>
  <c r="U19" i="30" s="1"/>
  <c r="U20" i="30" s="1"/>
  <c r="U21" i="30" s="1"/>
  <c r="N18" i="30"/>
  <c r="N19" i="30" s="1"/>
  <c r="N20" i="30" s="1"/>
  <c r="N21" i="30" s="1"/>
  <c r="AB18" i="30"/>
  <c r="AB19" i="30" s="1"/>
  <c r="AB20" i="30" s="1"/>
  <c r="AB21" i="30" s="1"/>
  <c r="W18" i="30"/>
  <c r="W19" i="30" s="1"/>
  <c r="W20" i="30" s="1"/>
  <c r="W21" i="30" s="1"/>
  <c r="Q18" i="30"/>
  <c r="Q19" i="30" s="1"/>
  <c r="Q20" i="30" s="1"/>
  <c r="Q21" i="30" s="1"/>
  <c r="P18" i="30"/>
  <c r="P19" i="30" s="1"/>
  <c r="P20" i="30" s="1"/>
  <c r="P21" i="30" s="1"/>
  <c r="H18" i="30"/>
  <c r="H19" i="30" s="1"/>
  <c r="H20" i="30" s="1"/>
  <c r="H21" i="30" s="1"/>
  <c r="G18" i="30"/>
  <c r="G19" i="30" s="1"/>
  <c r="G20" i="30" s="1"/>
  <c r="G21" i="30" s="1"/>
  <c r="X18" i="30"/>
  <c r="X19" i="30" s="1"/>
  <c r="X20" i="30" s="1"/>
  <c r="X21" i="30" s="1"/>
  <c r="S18" i="30"/>
  <c r="S19" i="30" s="1"/>
  <c r="S20" i="30" s="1"/>
  <c r="S21" i="30" s="1"/>
  <c r="E18" i="30"/>
  <c r="E19" i="30" s="1"/>
  <c r="E20" i="30" s="1"/>
  <c r="E21" i="30" s="1"/>
  <c r="D18" i="30"/>
  <c r="D19" i="30" s="1"/>
  <c r="D20" i="30" s="1"/>
  <c r="D21" i="30" s="1"/>
  <c r="M59" i="25"/>
  <c r="M42" i="25"/>
  <c r="M50" i="25"/>
  <c r="M58" i="25"/>
  <c r="M49" i="25"/>
  <c r="M63" i="25"/>
  <c r="M46" i="25"/>
  <c r="M54" i="25"/>
  <c r="M62" i="25"/>
  <c r="M64" i="25"/>
  <c r="M38" i="25"/>
  <c r="M41" i="25"/>
  <c r="M48" i="25"/>
  <c r="M56" i="25"/>
  <c r="K64" i="25"/>
  <c r="K48" i="25"/>
  <c r="K56" i="25"/>
  <c r="K59" i="25"/>
  <c r="M37" i="25"/>
  <c r="M53" i="25"/>
  <c r="M40" i="25"/>
  <c r="K57" i="25"/>
  <c r="M57" i="25" s="1"/>
  <c r="K41" i="25"/>
  <c r="K49" i="25"/>
  <c r="K36" i="25"/>
  <c r="M36" i="25" s="1"/>
  <c r="K63" i="25"/>
  <c r="M60" i="25"/>
  <c r="K44" i="25"/>
  <c r="M44" i="25" s="1"/>
  <c r="K52" i="25"/>
  <c r="M52" i="25" s="1"/>
  <c r="D319" i="23" l="1"/>
  <c r="G319" i="23" s="1"/>
  <c r="G318" i="23"/>
  <c r="G317" i="23"/>
  <c r="G316" i="23"/>
  <c r="G315" i="23"/>
  <c r="G314" i="23"/>
  <c r="G313" i="23"/>
  <c r="G312" i="23"/>
  <c r="G311" i="23"/>
  <c r="D308" i="23"/>
  <c r="G308" i="23" s="1"/>
  <c r="G307" i="23"/>
  <c r="G306" i="23"/>
  <c r="G305" i="23"/>
  <c r="G304" i="23"/>
  <c r="G303" i="23"/>
  <c r="G302" i="23"/>
  <c r="G301" i="23"/>
  <c r="G300" i="23"/>
  <c r="D297" i="23"/>
  <c r="G297" i="23" s="1"/>
  <c r="G296" i="23"/>
  <c r="G295" i="23"/>
  <c r="G294" i="23"/>
  <c r="G293" i="23"/>
  <c r="G292" i="23"/>
  <c r="G291" i="23"/>
  <c r="G290" i="23"/>
  <c r="G289" i="23"/>
  <c r="D286" i="23"/>
  <c r="G286" i="23" s="1"/>
  <c r="G285" i="23"/>
  <c r="G284" i="23"/>
  <c r="G283" i="23"/>
  <c r="G282" i="23"/>
  <c r="G281" i="23"/>
  <c r="G280" i="23"/>
  <c r="G279" i="23"/>
  <c r="G278" i="23"/>
  <c r="D275" i="23"/>
  <c r="G275" i="23" s="1"/>
  <c r="G274" i="23"/>
  <c r="G273" i="23"/>
  <c r="G272" i="23"/>
  <c r="G271" i="23"/>
  <c r="G270" i="23"/>
  <c r="G269" i="23"/>
  <c r="G268" i="23"/>
  <c r="G267" i="23"/>
  <c r="D264" i="23"/>
  <c r="G264" i="23" s="1"/>
  <c r="G263" i="23"/>
  <c r="G262" i="23"/>
  <c r="G261" i="23"/>
  <c r="G260" i="23"/>
  <c r="G259" i="23"/>
  <c r="G258" i="23"/>
  <c r="G257" i="23"/>
  <c r="G256" i="23"/>
  <c r="D253" i="23"/>
  <c r="G253" i="23" s="1"/>
  <c r="G252" i="23"/>
  <c r="G251" i="23"/>
  <c r="G250" i="23"/>
  <c r="G249" i="23"/>
  <c r="G248" i="23"/>
  <c r="G247" i="23"/>
  <c r="G246" i="23"/>
  <c r="G245" i="23"/>
  <c r="D242" i="23"/>
  <c r="G242" i="23" s="1"/>
  <c r="G241" i="23"/>
  <c r="G240" i="23"/>
  <c r="G239" i="23"/>
  <c r="G238" i="23"/>
  <c r="G237" i="23"/>
  <c r="G236" i="23"/>
  <c r="G235" i="23"/>
  <c r="G234" i="23"/>
  <c r="D231" i="23"/>
  <c r="G231" i="23" s="1"/>
  <c r="G230" i="23"/>
  <c r="G229" i="23"/>
  <c r="G228" i="23"/>
  <c r="G227" i="23"/>
  <c r="G226" i="23"/>
  <c r="G225" i="23"/>
  <c r="G224" i="23"/>
  <c r="G223" i="23"/>
  <c r="D220" i="23"/>
  <c r="G220" i="23" s="1"/>
  <c r="G219" i="23"/>
  <c r="G218" i="23"/>
  <c r="G217" i="23"/>
  <c r="G216" i="23"/>
  <c r="G215" i="23"/>
  <c r="G214" i="23"/>
  <c r="G213" i="23"/>
  <c r="G212" i="23"/>
  <c r="D209" i="23"/>
  <c r="G209" i="23" s="1"/>
  <c r="G208" i="23"/>
  <c r="G207" i="23"/>
  <c r="G206" i="23"/>
  <c r="G205" i="23"/>
  <c r="G204" i="23"/>
  <c r="G203" i="23"/>
  <c r="G202" i="23"/>
  <c r="G201" i="23"/>
  <c r="D198" i="23"/>
  <c r="G198" i="23" s="1"/>
  <c r="G197" i="23"/>
  <c r="G196" i="23"/>
  <c r="G195" i="23"/>
  <c r="G194" i="23"/>
  <c r="G193" i="23"/>
  <c r="G192" i="23"/>
  <c r="G191" i="23"/>
  <c r="G190" i="23"/>
  <c r="D187" i="23"/>
  <c r="G187" i="23" s="1"/>
  <c r="G186" i="23"/>
  <c r="G185" i="23"/>
  <c r="G184" i="23"/>
  <c r="G183" i="23"/>
  <c r="G182" i="23"/>
  <c r="G181" i="23"/>
  <c r="G180" i="23"/>
  <c r="G179" i="23"/>
  <c r="D176" i="23"/>
  <c r="G176" i="23" s="1"/>
  <c r="G175" i="23"/>
  <c r="G174" i="23"/>
  <c r="G173" i="23"/>
  <c r="G172" i="23"/>
  <c r="G171" i="23"/>
  <c r="G170" i="23"/>
  <c r="G169" i="23"/>
  <c r="G168" i="23"/>
  <c r="D165" i="23"/>
  <c r="G165" i="23" s="1"/>
  <c r="G164" i="23"/>
  <c r="G163" i="23"/>
  <c r="G162" i="23"/>
  <c r="G161" i="23"/>
  <c r="G160" i="23"/>
  <c r="G159" i="23"/>
  <c r="G158" i="23"/>
  <c r="G157" i="23"/>
  <c r="D154" i="23"/>
  <c r="G154" i="23" s="1"/>
  <c r="G153" i="23"/>
  <c r="G152" i="23"/>
  <c r="G151" i="23"/>
  <c r="G150" i="23"/>
  <c r="G149" i="23"/>
  <c r="G148" i="23"/>
  <c r="G147" i="23"/>
  <c r="G146" i="23"/>
  <c r="D143" i="23"/>
  <c r="G143" i="23" s="1"/>
  <c r="G142" i="23"/>
  <c r="G141" i="23"/>
  <c r="G140" i="23"/>
  <c r="G139" i="23"/>
  <c r="G138" i="23"/>
  <c r="G137" i="23"/>
  <c r="G136" i="23"/>
  <c r="G135" i="23"/>
  <c r="D132" i="23"/>
  <c r="G132" i="23" s="1"/>
  <c r="G131" i="23"/>
  <c r="G130" i="23"/>
  <c r="G129" i="23"/>
  <c r="G128" i="23"/>
  <c r="G127" i="23"/>
  <c r="G126" i="23"/>
  <c r="G125" i="23"/>
  <c r="G124" i="23"/>
  <c r="D121" i="23"/>
  <c r="G121" i="23" s="1"/>
  <c r="G120" i="23"/>
  <c r="G119" i="23"/>
  <c r="G118" i="23"/>
  <c r="G117" i="23"/>
  <c r="G116" i="23"/>
  <c r="G115" i="23"/>
  <c r="G114" i="23"/>
  <c r="G113" i="23"/>
  <c r="D110" i="23"/>
  <c r="G110" i="23" s="1"/>
  <c r="G109" i="23"/>
  <c r="G108" i="23"/>
  <c r="G107" i="23"/>
  <c r="G106" i="23"/>
  <c r="G105" i="23"/>
  <c r="G104" i="23"/>
  <c r="G103" i="23"/>
  <c r="G102" i="23"/>
  <c r="D99" i="23"/>
  <c r="G99" i="23" s="1"/>
  <c r="G98" i="23"/>
  <c r="G97" i="23"/>
  <c r="G96" i="23"/>
  <c r="G95" i="23"/>
  <c r="G94" i="23"/>
  <c r="G93" i="23"/>
  <c r="G92" i="23"/>
  <c r="G91" i="23"/>
  <c r="D88" i="23"/>
  <c r="G88" i="23" s="1"/>
  <c r="G87" i="23"/>
  <c r="G86" i="23"/>
  <c r="G85" i="23"/>
  <c r="G84" i="23"/>
  <c r="G83" i="23"/>
  <c r="G82" i="23"/>
  <c r="G81" i="23"/>
  <c r="G80" i="23"/>
  <c r="D77" i="23"/>
  <c r="G77" i="23" s="1"/>
  <c r="G76" i="23"/>
  <c r="G75" i="23"/>
  <c r="G74" i="23"/>
  <c r="G73" i="23"/>
  <c r="G72" i="23"/>
  <c r="G71" i="23"/>
  <c r="G70" i="23"/>
  <c r="G69" i="23"/>
  <c r="D66" i="23"/>
  <c r="G66" i="23" s="1"/>
  <c r="G65" i="23"/>
  <c r="G64" i="23"/>
  <c r="G63" i="23"/>
  <c r="G62" i="23"/>
  <c r="G61" i="23"/>
  <c r="G60" i="23"/>
  <c r="G59" i="23"/>
  <c r="G58" i="23"/>
  <c r="D55" i="23"/>
  <c r="G55" i="23" s="1"/>
  <c r="G54" i="23"/>
  <c r="G53" i="23"/>
  <c r="G52" i="23"/>
  <c r="G51" i="23"/>
  <c r="G50" i="23"/>
  <c r="G49" i="23"/>
  <c r="G48" i="23"/>
  <c r="G47" i="23"/>
  <c r="D44" i="23"/>
  <c r="G44" i="23" s="1"/>
  <c r="G43" i="23"/>
  <c r="G42" i="23"/>
  <c r="G41" i="23"/>
  <c r="G40" i="23"/>
  <c r="G39" i="23"/>
  <c r="G38" i="23"/>
  <c r="G37" i="23"/>
  <c r="G36" i="23"/>
  <c r="D33" i="23"/>
  <c r="G33" i="23" s="1"/>
  <c r="G32" i="23"/>
  <c r="G31" i="23"/>
  <c r="G30" i="23"/>
  <c r="G29" i="23"/>
  <c r="G28" i="23"/>
  <c r="G27" i="23"/>
  <c r="G26" i="23"/>
  <c r="G25" i="23"/>
  <c r="D22" i="23"/>
  <c r="G22" i="23" s="1"/>
  <c r="G21" i="23"/>
  <c r="G20" i="23"/>
  <c r="G19" i="23"/>
  <c r="G18" i="23"/>
  <c r="G17" i="23"/>
  <c r="G16" i="23"/>
  <c r="G15" i="23"/>
  <c r="G14" i="23"/>
  <c r="G10" i="23"/>
  <c r="D11" i="23"/>
  <c r="G11" i="23" s="1"/>
  <c r="D352" i="24"/>
  <c r="G352" i="24" s="1"/>
  <c r="G351" i="24"/>
  <c r="G350" i="24"/>
  <c r="G349" i="24"/>
  <c r="G348" i="24"/>
  <c r="G347" i="24"/>
  <c r="G346" i="24"/>
  <c r="G345" i="24"/>
  <c r="G344" i="24"/>
  <c r="G343" i="24"/>
  <c r="G353" i="24" s="1"/>
  <c r="B343" i="24"/>
  <c r="B344" i="24" s="1"/>
  <c r="B345" i="24" s="1"/>
  <c r="B346" i="24" s="1"/>
  <c r="B347" i="24" s="1"/>
  <c r="B348" i="24" s="1"/>
  <c r="B349" i="24" s="1"/>
  <c r="B350" i="24" s="1"/>
  <c r="B351" i="24" s="1"/>
  <c r="B352" i="24" s="1"/>
  <c r="B353" i="24" s="1"/>
  <c r="G341" i="24"/>
  <c r="D341" i="24"/>
  <c r="G340" i="24"/>
  <c r="G339" i="24"/>
  <c r="G338" i="24"/>
  <c r="G337" i="24"/>
  <c r="G336" i="24"/>
  <c r="G335" i="24"/>
  <c r="G334" i="24"/>
  <c r="G333" i="24"/>
  <c r="B333" i="24"/>
  <c r="B334" i="24" s="1"/>
  <c r="B335" i="24" s="1"/>
  <c r="B336" i="24" s="1"/>
  <c r="B337" i="24" s="1"/>
  <c r="B338" i="24" s="1"/>
  <c r="B339" i="24" s="1"/>
  <c r="B340" i="24" s="1"/>
  <c r="B341" i="24" s="1"/>
  <c r="B342" i="24" s="1"/>
  <c r="G332" i="24"/>
  <c r="G342" i="24" s="1"/>
  <c r="G330" i="24"/>
  <c r="D330" i="24"/>
  <c r="G329" i="24"/>
  <c r="G328" i="24"/>
  <c r="G327" i="24"/>
  <c r="G326" i="24"/>
  <c r="G325" i="24"/>
  <c r="G324" i="24"/>
  <c r="G323" i="24"/>
  <c r="B323" i="24"/>
  <c r="B324" i="24" s="1"/>
  <c r="B325" i="24" s="1"/>
  <c r="B326" i="24" s="1"/>
  <c r="B327" i="24" s="1"/>
  <c r="B328" i="24" s="1"/>
  <c r="B329" i="24" s="1"/>
  <c r="B330" i="24" s="1"/>
  <c r="B331" i="24" s="1"/>
  <c r="G322" i="24"/>
  <c r="B322" i="24"/>
  <c r="G321" i="24"/>
  <c r="G331" i="24" s="1"/>
  <c r="D319" i="24"/>
  <c r="G319" i="24" s="1"/>
  <c r="G318" i="24"/>
  <c r="G317" i="24"/>
  <c r="G316" i="24"/>
  <c r="G315" i="24"/>
  <c r="G314" i="24"/>
  <c r="G313" i="24"/>
  <c r="G312" i="24"/>
  <c r="G311" i="24"/>
  <c r="B311" i="24"/>
  <c r="B312" i="24" s="1"/>
  <c r="B313" i="24" s="1"/>
  <c r="B314" i="24" s="1"/>
  <c r="B315" i="24" s="1"/>
  <c r="B316" i="24" s="1"/>
  <c r="B317" i="24" s="1"/>
  <c r="B318" i="24" s="1"/>
  <c r="B319" i="24" s="1"/>
  <c r="B320" i="24" s="1"/>
  <c r="G310" i="24"/>
  <c r="G320" i="24" s="1"/>
  <c r="D308" i="24"/>
  <c r="G308" i="24" s="1"/>
  <c r="G307" i="24"/>
  <c r="G306" i="24"/>
  <c r="G305" i="24"/>
  <c r="G304" i="24"/>
  <c r="G303" i="24"/>
  <c r="G302" i="24"/>
  <c r="G301" i="24"/>
  <c r="G300" i="24"/>
  <c r="G299" i="24"/>
  <c r="G309" i="24" s="1"/>
  <c r="B299" i="24"/>
  <c r="B300" i="24" s="1"/>
  <c r="B301" i="24" s="1"/>
  <c r="B302" i="24" s="1"/>
  <c r="B303" i="24" s="1"/>
  <c r="B304" i="24" s="1"/>
  <c r="B305" i="24" s="1"/>
  <c r="B306" i="24" s="1"/>
  <c r="B307" i="24" s="1"/>
  <c r="B308" i="24" s="1"/>
  <c r="B309" i="24" s="1"/>
  <c r="G297" i="24"/>
  <c r="D297" i="24"/>
  <c r="G296" i="24"/>
  <c r="G295" i="24"/>
  <c r="G294" i="24"/>
  <c r="G293" i="24"/>
  <c r="G292" i="24"/>
  <c r="G291" i="24"/>
  <c r="G290" i="24"/>
  <c r="G289" i="24"/>
  <c r="B288" i="24"/>
  <c r="B289" i="24" s="1"/>
  <c r="B290" i="24" s="1"/>
  <c r="B291" i="24" s="1"/>
  <c r="B292" i="24" s="1"/>
  <c r="B293" i="24" s="1"/>
  <c r="B294" i="24" s="1"/>
  <c r="B295" i="24" s="1"/>
  <c r="B296" i="24" s="1"/>
  <c r="B297" i="24" s="1"/>
  <c r="B298" i="24" s="1"/>
  <c r="D286" i="24"/>
  <c r="G286" i="24" s="1"/>
  <c r="G285" i="24"/>
  <c r="G284" i="24"/>
  <c r="G283" i="24"/>
  <c r="G282" i="24"/>
  <c r="G281" i="24"/>
  <c r="G280" i="24"/>
  <c r="G279" i="24"/>
  <c r="G278" i="24"/>
  <c r="B278" i="24"/>
  <c r="B279" i="24" s="1"/>
  <c r="B280" i="24" s="1"/>
  <c r="B281" i="24" s="1"/>
  <c r="B282" i="24" s="1"/>
  <c r="B283" i="24" s="1"/>
  <c r="B284" i="24" s="1"/>
  <c r="B285" i="24" s="1"/>
  <c r="B286" i="24" s="1"/>
  <c r="B287" i="24" s="1"/>
  <c r="G277" i="24"/>
  <c r="D275" i="24"/>
  <c r="G275" i="24" s="1"/>
  <c r="G274" i="24"/>
  <c r="G273" i="24"/>
  <c r="G272" i="24"/>
  <c r="G271" i="24"/>
  <c r="G270" i="24"/>
  <c r="G269" i="24"/>
  <c r="G268" i="24"/>
  <c r="G267" i="24"/>
  <c r="G266" i="24"/>
  <c r="G276" i="24" s="1"/>
  <c r="B266" i="24"/>
  <c r="B267" i="24" s="1"/>
  <c r="B268" i="24" s="1"/>
  <c r="B269" i="24" s="1"/>
  <c r="B270" i="24" s="1"/>
  <c r="B271" i="24" s="1"/>
  <c r="B272" i="24" s="1"/>
  <c r="B273" i="24" s="1"/>
  <c r="B274" i="24" s="1"/>
  <c r="B275" i="24" s="1"/>
  <c r="B276" i="24" s="1"/>
  <c r="G264" i="24"/>
  <c r="G265" i="24" s="1"/>
  <c r="D264" i="24"/>
  <c r="G263" i="24"/>
  <c r="G262" i="24"/>
  <c r="G261" i="24"/>
  <c r="G260" i="24"/>
  <c r="G259" i="24"/>
  <c r="G258" i="24"/>
  <c r="G257" i="24"/>
  <c r="B257" i="24"/>
  <c r="B258" i="24" s="1"/>
  <c r="B259" i="24" s="1"/>
  <c r="B260" i="24" s="1"/>
  <c r="B261" i="24" s="1"/>
  <c r="B262" i="24" s="1"/>
  <c r="B263" i="24" s="1"/>
  <c r="B264" i="24" s="1"/>
  <c r="B265" i="24" s="1"/>
  <c r="G256" i="24"/>
  <c r="B256" i="24"/>
  <c r="G255" i="24"/>
  <c r="G253" i="24"/>
  <c r="D253" i="24"/>
  <c r="G252" i="24"/>
  <c r="G251" i="24"/>
  <c r="G250" i="24"/>
  <c r="G249" i="24"/>
  <c r="G248" i="24"/>
  <c r="G247" i="24"/>
  <c r="G246" i="24"/>
  <c r="G245" i="24"/>
  <c r="B245" i="24"/>
  <c r="B246" i="24" s="1"/>
  <c r="B247" i="24" s="1"/>
  <c r="B248" i="24" s="1"/>
  <c r="B249" i="24" s="1"/>
  <c r="B250" i="24" s="1"/>
  <c r="B251" i="24" s="1"/>
  <c r="B252" i="24" s="1"/>
  <c r="B253" i="24" s="1"/>
  <c r="B254" i="24" s="1"/>
  <c r="B244" i="24"/>
  <c r="G244" i="24" s="1"/>
  <c r="G254" i="24" s="1"/>
  <c r="D242" i="24"/>
  <c r="G242" i="24" s="1"/>
  <c r="G241" i="24"/>
  <c r="G240" i="24"/>
  <c r="G239" i="24"/>
  <c r="G238" i="24"/>
  <c r="G237" i="24"/>
  <c r="G236" i="24"/>
  <c r="G235" i="24"/>
  <c r="G234" i="24"/>
  <c r="G233" i="24"/>
  <c r="B233" i="24"/>
  <c r="B234" i="24" s="1"/>
  <c r="B235" i="24" s="1"/>
  <c r="B236" i="24" s="1"/>
  <c r="B237" i="24" s="1"/>
  <c r="B238" i="24" s="1"/>
  <c r="B239" i="24" s="1"/>
  <c r="B240" i="24" s="1"/>
  <c r="B241" i="24" s="1"/>
  <c r="B242" i="24" s="1"/>
  <c r="B243" i="24" s="1"/>
  <c r="G231" i="24"/>
  <c r="G232" i="24" s="1"/>
  <c r="D231" i="24"/>
  <c r="G230" i="24"/>
  <c r="G229" i="24"/>
  <c r="G228" i="24"/>
  <c r="G227" i="24"/>
  <c r="G226" i="24"/>
  <c r="G225" i="24"/>
  <c r="G224" i="24"/>
  <c r="B224" i="24"/>
  <c r="B225" i="24" s="1"/>
  <c r="B226" i="24" s="1"/>
  <c r="B227" i="24" s="1"/>
  <c r="B228" i="24" s="1"/>
  <c r="B229" i="24" s="1"/>
  <c r="B230" i="24" s="1"/>
  <c r="B231" i="24" s="1"/>
  <c r="B232" i="24" s="1"/>
  <c r="G223" i="24"/>
  <c r="B223" i="24"/>
  <c r="G222" i="24"/>
  <c r="G220" i="24"/>
  <c r="D220" i="24"/>
  <c r="G219" i="24"/>
  <c r="G218" i="24"/>
  <c r="G217" i="24"/>
  <c r="G216" i="24"/>
  <c r="G215" i="24"/>
  <c r="G214" i="24"/>
  <c r="G213" i="24"/>
  <c r="G212" i="24"/>
  <c r="B212" i="24"/>
  <c r="B213" i="24" s="1"/>
  <c r="B214" i="24" s="1"/>
  <c r="B215" i="24" s="1"/>
  <c r="B216" i="24" s="1"/>
  <c r="B217" i="24" s="1"/>
  <c r="B218" i="24" s="1"/>
  <c r="B219" i="24" s="1"/>
  <c r="B220" i="24" s="1"/>
  <c r="B221" i="24" s="1"/>
  <c r="B211" i="24"/>
  <c r="G211" i="24" s="1"/>
  <c r="G221" i="24" s="1"/>
  <c r="D209" i="24"/>
  <c r="G209" i="24" s="1"/>
  <c r="G208" i="24"/>
  <c r="G207" i="24"/>
  <c r="G206" i="24"/>
  <c r="G205" i="24"/>
  <c r="G204" i="24"/>
  <c r="G203" i="24"/>
  <c r="G202" i="24"/>
  <c r="G201" i="24"/>
  <c r="B201" i="24"/>
  <c r="B202" i="24" s="1"/>
  <c r="B203" i="24" s="1"/>
  <c r="B204" i="24" s="1"/>
  <c r="B205" i="24" s="1"/>
  <c r="B206" i="24" s="1"/>
  <c r="B207" i="24" s="1"/>
  <c r="B208" i="24" s="1"/>
  <c r="B209" i="24" s="1"/>
  <c r="B210" i="24" s="1"/>
  <c r="G200" i="24"/>
  <c r="G210" i="24" s="1"/>
  <c r="D198" i="24"/>
  <c r="G198" i="24" s="1"/>
  <c r="G197" i="24"/>
  <c r="G196" i="24"/>
  <c r="G195" i="24"/>
  <c r="G194" i="24"/>
  <c r="G193" i="24"/>
  <c r="G192" i="24"/>
  <c r="G191" i="24"/>
  <c r="G190" i="24"/>
  <c r="G189" i="24"/>
  <c r="B189" i="24"/>
  <c r="B190" i="24" s="1"/>
  <c r="B191" i="24" s="1"/>
  <c r="B192" i="24" s="1"/>
  <c r="B193" i="24" s="1"/>
  <c r="B194" i="24" s="1"/>
  <c r="B195" i="24" s="1"/>
  <c r="B196" i="24" s="1"/>
  <c r="B197" i="24" s="1"/>
  <c r="B198" i="24" s="1"/>
  <c r="B199" i="24" s="1"/>
  <c r="G187" i="24"/>
  <c r="D187" i="24"/>
  <c r="G186" i="24"/>
  <c r="G185" i="24"/>
  <c r="G184" i="24"/>
  <c r="G183" i="24"/>
  <c r="G182" i="24"/>
  <c r="G181" i="24"/>
  <c r="G180" i="24"/>
  <c r="G179" i="24"/>
  <c r="B179" i="24"/>
  <c r="B180" i="24" s="1"/>
  <c r="B181" i="24" s="1"/>
  <c r="B182" i="24" s="1"/>
  <c r="B183" i="24" s="1"/>
  <c r="B184" i="24" s="1"/>
  <c r="B185" i="24" s="1"/>
  <c r="B186" i="24" s="1"/>
  <c r="B187" i="24" s="1"/>
  <c r="B188" i="24" s="1"/>
  <c r="B178" i="24"/>
  <c r="G178" i="24" s="1"/>
  <c r="G188" i="24" s="1"/>
  <c r="D176" i="24"/>
  <c r="G176" i="24" s="1"/>
  <c r="G175" i="24"/>
  <c r="G174" i="24"/>
  <c r="G173" i="24"/>
  <c r="G172" i="24"/>
  <c r="G171" i="24"/>
  <c r="G170" i="24"/>
  <c r="G169" i="24"/>
  <c r="G168" i="24"/>
  <c r="B168" i="24"/>
  <c r="B169" i="24" s="1"/>
  <c r="B170" i="24" s="1"/>
  <c r="B171" i="24" s="1"/>
  <c r="B172" i="24" s="1"/>
  <c r="B173" i="24" s="1"/>
  <c r="B174" i="24" s="1"/>
  <c r="B175" i="24" s="1"/>
  <c r="B176" i="24" s="1"/>
  <c r="B177" i="24" s="1"/>
  <c r="G167" i="24"/>
  <c r="G177" i="24" s="1"/>
  <c r="D165" i="24"/>
  <c r="G165" i="24" s="1"/>
  <c r="G164" i="24"/>
  <c r="G163" i="24"/>
  <c r="G162" i="24"/>
  <c r="G161" i="24"/>
  <c r="G160" i="24"/>
  <c r="G159" i="24"/>
  <c r="G158" i="24"/>
  <c r="B158" i="24"/>
  <c r="B159" i="24" s="1"/>
  <c r="B160" i="24" s="1"/>
  <c r="B161" i="24" s="1"/>
  <c r="B162" i="24" s="1"/>
  <c r="B163" i="24" s="1"/>
  <c r="B164" i="24" s="1"/>
  <c r="B165" i="24" s="1"/>
  <c r="B166" i="24" s="1"/>
  <c r="G157" i="24"/>
  <c r="B157" i="24"/>
  <c r="G156" i="24"/>
  <c r="G166" i="24" s="1"/>
  <c r="D154" i="24"/>
  <c r="G154" i="24" s="1"/>
  <c r="G153" i="24"/>
  <c r="G152" i="24"/>
  <c r="G151" i="24"/>
  <c r="G150" i="24"/>
  <c r="G149" i="24"/>
  <c r="G148" i="24"/>
  <c r="G147" i="24"/>
  <c r="G146" i="24"/>
  <c r="G145" i="24"/>
  <c r="B145" i="24"/>
  <c r="B146" i="24" s="1"/>
  <c r="B147" i="24" s="1"/>
  <c r="B148" i="24" s="1"/>
  <c r="B149" i="24" s="1"/>
  <c r="B150" i="24" s="1"/>
  <c r="B151" i="24" s="1"/>
  <c r="B152" i="24" s="1"/>
  <c r="B153" i="24" s="1"/>
  <c r="B154" i="24" s="1"/>
  <c r="B155" i="24" s="1"/>
  <c r="G143" i="24"/>
  <c r="G144" i="24" s="1"/>
  <c r="D143" i="24"/>
  <c r="G142" i="24"/>
  <c r="G141" i="24"/>
  <c r="G140" i="24"/>
  <c r="G139" i="24"/>
  <c r="G138" i="24"/>
  <c r="G137" i="24"/>
  <c r="G136" i="24"/>
  <c r="B136" i="24"/>
  <c r="B137" i="24" s="1"/>
  <c r="B138" i="24" s="1"/>
  <c r="B139" i="24" s="1"/>
  <c r="B140" i="24" s="1"/>
  <c r="B141" i="24" s="1"/>
  <c r="B142" i="24" s="1"/>
  <c r="B143" i="24" s="1"/>
  <c r="B144" i="24" s="1"/>
  <c r="G135" i="24"/>
  <c r="B135" i="24"/>
  <c r="G134" i="24"/>
  <c r="G133" i="24"/>
  <c r="G132" i="24"/>
  <c r="D132" i="24"/>
  <c r="G131" i="24"/>
  <c r="G130" i="24"/>
  <c r="G129" i="24"/>
  <c r="G128" i="24"/>
  <c r="G127" i="24"/>
  <c r="G126" i="24"/>
  <c r="G125" i="24"/>
  <c r="G124" i="24"/>
  <c r="B124" i="24"/>
  <c r="B125" i="24" s="1"/>
  <c r="B126" i="24" s="1"/>
  <c r="B127" i="24" s="1"/>
  <c r="B128" i="24" s="1"/>
  <c r="B129" i="24" s="1"/>
  <c r="B130" i="24" s="1"/>
  <c r="B131" i="24" s="1"/>
  <c r="B132" i="24" s="1"/>
  <c r="B133" i="24" s="1"/>
  <c r="G123" i="24"/>
  <c r="G121" i="24"/>
  <c r="G122" i="24" s="1"/>
  <c r="D121" i="24"/>
  <c r="G120" i="24"/>
  <c r="G119" i="24"/>
  <c r="G118" i="24"/>
  <c r="G117" i="24"/>
  <c r="G116" i="24"/>
  <c r="G115" i="24"/>
  <c r="G114" i="24"/>
  <c r="B114" i="24"/>
  <c r="B115" i="24" s="1"/>
  <c r="B116" i="24" s="1"/>
  <c r="B117" i="24" s="1"/>
  <c r="B118" i="24" s="1"/>
  <c r="B119" i="24" s="1"/>
  <c r="B120" i="24" s="1"/>
  <c r="B121" i="24" s="1"/>
  <c r="B122" i="24" s="1"/>
  <c r="G113" i="24"/>
  <c r="B113" i="24"/>
  <c r="G112" i="24"/>
  <c r="G111" i="24"/>
  <c r="G110" i="24"/>
  <c r="D110" i="24"/>
  <c r="G109" i="24"/>
  <c r="G108" i="24"/>
  <c r="G107" i="24"/>
  <c r="G106" i="24"/>
  <c r="G105" i="24"/>
  <c r="G104" i="24"/>
  <c r="G103" i="24"/>
  <c r="G102" i="24"/>
  <c r="B102" i="24"/>
  <c r="B103" i="24" s="1"/>
  <c r="B104" i="24" s="1"/>
  <c r="B105" i="24" s="1"/>
  <c r="B106" i="24" s="1"/>
  <c r="B107" i="24" s="1"/>
  <c r="B108" i="24" s="1"/>
  <c r="B109" i="24" s="1"/>
  <c r="B110" i="24" s="1"/>
  <c r="B111" i="24" s="1"/>
  <c r="G101" i="24"/>
  <c r="G99" i="24"/>
  <c r="G100" i="24" s="1"/>
  <c r="D99" i="24"/>
  <c r="G98" i="24"/>
  <c r="G97" i="24"/>
  <c r="G96" i="24"/>
  <c r="G95" i="24"/>
  <c r="G94" i="24"/>
  <c r="G93" i="24"/>
  <c r="G92" i="24"/>
  <c r="B92" i="24"/>
  <c r="B93" i="24" s="1"/>
  <c r="B94" i="24" s="1"/>
  <c r="B95" i="24" s="1"/>
  <c r="B96" i="24" s="1"/>
  <c r="B97" i="24" s="1"/>
  <c r="B98" i="24" s="1"/>
  <c r="B99" i="24" s="1"/>
  <c r="B100" i="24" s="1"/>
  <c r="G91" i="24"/>
  <c r="B91" i="24"/>
  <c r="G90" i="24"/>
  <c r="G89" i="24"/>
  <c r="G88" i="24"/>
  <c r="D88" i="24"/>
  <c r="G87" i="24"/>
  <c r="G86" i="24"/>
  <c r="G85" i="24"/>
  <c r="G84" i="24"/>
  <c r="G83" i="24"/>
  <c r="G82" i="24"/>
  <c r="G81" i="24"/>
  <c r="G80" i="24"/>
  <c r="B80" i="24"/>
  <c r="B81" i="24" s="1"/>
  <c r="B82" i="24" s="1"/>
  <c r="B83" i="24" s="1"/>
  <c r="B84" i="24" s="1"/>
  <c r="B85" i="24" s="1"/>
  <c r="B86" i="24" s="1"/>
  <c r="B87" i="24" s="1"/>
  <c r="B88" i="24" s="1"/>
  <c r="B89" i="24" s="1"/>
  <c r="G79" i="24"/>
  <c r="G77" i="24"/>
  <c r="D77" i="24"/>
  <c r="G76" i="24"/>
  <c r="G75" i="24"/>
  <c r="G74" i="24"/>
  <c r="G73" i="24"/>
  <c r="G72" i="24"/>
  <c r="G71" i="24"/>
  <c r="G70" i="24"/>
  <c r="B70" i="24"/>
  <c r="B71" i="24" s="1"/>
  <c r="B72" i="24" s="1"/>
  <c r="B73" i="24" s="1"/>
  <c r="B74" i="24" s="1"/>
  <c r="B75" i="24" s="1"/>
  <c r="B76" i="24" s="1"/>
  <c r="B77" i="24" s="1"/>
  <c r="B78" i="24" s="1"/>
  <c r="G69" i="24"/>
  <c r="B69" i="24"/>
  <c r="G68" i="24"/>
  <c r="G78" i="24" s="1"/>
  <c r="D66" i="24"/>
  <c r="G66" i="24" s="1"/>
  <c r="G65" i="24"/>
  <c r="G64" i="24"/>
  <c r="G63" i="24"/>
  <c r="G62" i="24"/>
  <c r="G61" i="24"/>
  <c r="G60" i="24"/>
  <c r="G59" i="24"/>
  <c r="G58" i="24"/>
  <c r="B58" i="24"/>
  <c r="B59" i="24" s="1"/>
  <c r="B60" i="24" s="1"/>
  <c r="B61" i="24" s="1"/>
  <c r="B62" i="24" s="1"/>
  <c r="B63" i="24" s="1"/>
  <c r="B64" i="24" s="1"/>
  <c r="B65" i="24" s="1"/>
  <c r="B66" i="24" s="1"/>
  <c r="B67" i="24" s="1"/>
  <c r="B57" i="24"/>
  <c r="G57" i="24" s="1"/>
  <c r="G67" i="24" s="1"/>
  <c r="G55" i="24"/>
  <c r="D55" i="24"/>
  <c r="G54" i="24"/>
  <c r="G53" i="24"/>
  <c r="G52" i="24"/>
  <c r="G51" i="24"/>
  <c r="G50" i="24"/>
  <c r="G49" i="24"/>
  <c r="G48" i="24"/>
  <c r="G47" i="24"/>
  <c r="G46" i="24"/>
  <c r="G56" i="24" s="1"/>
  <c r="B46" i="24"/>
  <c r="B47" i="24" s="1"/>
  <c r="B48" i="24" s="1"/>
  <c r="B49" i="24" s="1"/>
  <c r="B50" i="24" s="1"/>
  <c r="B51" i="24" s="1"/>
  <c r="B52" i="24" s="1"/>
  <c r="B53" i="24" s="1"/>
  <c r="B54" i="24" s="1"/>
  <c r="B55" i="24" s="1"/>
  <c r="B56" i="24" s="1"/>
  <c r="G44" i="24"/>
  <c r="D44" i="24"/>
  <c r="G43" i="24"/>
  <c r="G42" i="24"/>
  <c r="G41" i="24"/>
  <c r="G40" i="24"/>
  <c r="G39" i="24"/>
  <c r="G38" i="24"/>
  <c r="G45" i="24" s="1"/>
  <c r="G37" i="24"/>
  <c r="B37" i="24"/>
  <c r="B38" i="24" s="1"/>
  <c r="B39" i="24" s="1"/>
  <c r="B40" i="24" s="1"/>
  <c r="B41" i="24" s="1"/>
  <c r="B42" i="24" s="1"/>
  <c r="B43" i="24" s="1"/>
  <c r="B44" i="24" s="1"/>
  <c r="B45" i="24" s="1"/>
  <c r="G36" i="24"/>
  <c r="B36" i="24"/>
  <c r="G35" i="24"/>
  <c r="G34" i="24"/>
  <c r="G33" i="24"/>
  <c r="D33" i="24"/>
  <c r="G32" i="24"/>
  <c r="G31" i="24"/>
  <c r="G30" i="24"/>
  <c r="G29" i="24"/>
  <c r="G28" i="24"/>
  <c r="G27" i="24"/>
  <c r="G26" i="24"/>
  <c r="G25" i="24"/>
  <c r="B25" i="24"/>
  <c r="B26" i="24" s="1"/>
  <c r="B27" i="24" s="1"/>
  <c r="B28" i="24" s="1"/>
  <c r="B29" i="24" s="1"/>
  <c r="B30" i="24" s="1"/>
  <c r="B31" i="24" s="1"/>
  <c r="B32" i="24" s="1"/>
  <c r="B33" i="24" s="1"/>
  <c r="B34" i="24" s="1"/>
  <c r="G24" i="24"/>
  <c r="G22" i="24"/>
  <c r="D22" i="24"/>
  <c r="G21" i="24"/>
  <c r="G20" i="24"/>
  <c r="G19" i="24"/>
  <c r="G18" i="24"/>
  <c r="G17" i="24"/>
  <c r="G16" i="24"/>
  <c r="G15" i="24"/>
  <c r="G14" i="24"/>
  <c r="B13" i="24"/>
  <c r="B14" i="24" s="1"/>
  <c r="B15" i="24" s="1"/>
  <c r="B16" i="24" s="1"/>
  <c r="B17" i="24" s="1"/>
  <c r="B18" i="24" s="1"/>
  <c r="B19" i="24" s="1"/>
  <c r="B20" i="24" s="1"/>
  <c r="B21" i="24" s="1"/>
  <c r="B22" i="24" s="1"/>
  <c r="B23" i="24" s="1"/>
  <c r="D11" i="24"/>
  <c r="G11" i="24" s="1"/>
  <c r="G10" i="24"/>
  <c r="G9" i="24"/>
  <c r="G8" i="24"/>
  <c r="G7" i="24"/>
  <c r="G6" i="24"/>
  <c r="G5" i="24"/>
  <c r="G4" i="24"/>
  <c r="G3" i="24"/>
  <c r="B2" i="24"/>
  <c r="B3" i="24" s="1"/>
  <c r="B4" i="24" s="1"/>
  <c r="B5" i="24" s="1"/>
  <c r="B6" i="24" s="1"/>
  <c r="B7" i="24" s="1"/>
  <c r="B8" i="24" s="1"/>
  <c r="B9" i="24" s="1"/>
  <c r="B10" i="24" s="1"/>
  <c r="B11" i="24" s="1"/>
  <c r="B12" i="24" s="1"/>
  <c r="B310" i="23"/>
  <c r="G310" i="23" s="1"/>
  <c r="B299" i="23"/>
  <c r="B300" i="23" s="1"/>
  <c r="B301" i="23" s="1"/>
  <c r="B302" i="23" s="1"/>
  <c r="B303" i="23" s="1"/>
  <c r="B304" i="23" s="1"/>
  <c r="B305" i="23" s="1"/>
  <c r="B306" i="23" s="1"/>
  <c r="B307" i="23" s="1"/>
  <c r="B308" i="23" s="1"/>
  <c r="B288" i="23"/>
  <c r="B289" i="23" s="1"/>
  <c r="B290" i="23" s="1"/>
  <c r="B291" i="23" s="1"/>
  <c r="B292" i="23" s="1"/>
  <c r="B293" i="23" s="1"/>
  <c r="B294" i="23" s="1"/>
  <c r="B295" i="23" s="1"/>
  <c r="B296" i="23" s="1"/>
  <c r="B297" i="23" s="1"/>
  <c r="B277" i="23"/>
  <c r="G277" i="23" s="1"/>
  <c r="B266" i="23"/>
  <c r="B267" i="23" s="1"/>
  <c r="B268" i="23" s="1"/>
  <c r="B269" i="23" s="1"/>
  <c r="B270" i="23" s="1"/>
  <c r="B271" i="23" s="1"/>
  <c r="B272" i="23" s="1"/>
  <c r="B273" i="23" s="1"/>
  <c r="B274" i="23" s="1"/>
  <c r="B275" i="23" s="1"/>
  <c r="B255" i="23"/>
  <c r="B256" i="23" s="1"/>
  <c r="B257" i="23" s="1"/>
  <c r="B258" i="23" s="1"/>
  <c r="B259" i="23" s="1"/>
  <c r="B260" i="23" s="1"/>
  <c r="B261" i="23" s="1"/>
  <c r="B262" i="23" s="1"/>
  <c r="B263" i="23" s="1"/>
  <c r="B264" i="23" s="1"/>
  <c r="B244" i="23"/>
  <c r="G244" i="23" s="1"/>
  <c r="B233" i="23"/>
  <c r="B234" i="23" s="1"/>
  <c r="B235" i="23" s="1"/>
  <c r="B236" i="23" s="1"/>
  <c r="B237" i="23" s="1"/>
  <c r="B238" i="23" s="1"/>
  <c r="B239" i="23" s="1"/>
  <c r="B240" i="23" s="1"/>
  <c r="B241" i="23" s="1"/>
  <c r="B242" i="23" s="1"/>
  <c r="B222" i="23"/>
  <c r="B223" i="23" s="1"/>
  <c r="B224" i="23" s="1"/>
  <c r="B225" i="23" s="1"/>
  <c r="B226" i="23" s="1"/>
  <c r="B227" i="23" s="1"/>
  <c r="B228" i="23" s="1"/>
  <c r="B229" i="23" s="1"/>
  <c r="B230" i="23" s="1"/>
  <c r="B231" i="23" s="1"/>
  <c r="B211" i="23"/>
  <c r="G211" i="23" s="1"/>
  <c r="B200" i="23"/>
  <c r="B201" i="23" s="1"/>
  <c r="B202" i="23" s="1"/>
  <c r="B203" i="23" s="1"/>
  <c r="B204" i="23" s="1"/>
  <c r="B205" i="23" s="1"/>
  <c r="B206" i="23" s="1"/>
  <c r="B207" i="23" s="1"/>
  <c r="B208" i="23" s="1"/>
  <c r="B209" i="23" s="1"/>
  <c r="B189" i="23"/>
  <c r="G189" i="23" s="1"/>
  <c r="B178" i="23"/>
  <c r="B179" i="23" s="1"/>
  <c r="B180" i="23" s="1"/>
  <c r="B181" i="23" s="1"/>
  <c r="B182" i="23" s="1"/>
  <c r="B183" i="23" s="1"/>
  <c r="B184" i="23" s="1"/>
  <c r="B185" i="23" s="1"/>
  <c r="B186" i="23" s="1"/>
  <c r="B187" i="23" s="1"/>
  <c r="B167" i="23"/>
  <c r="G167" i="23" s="1"/>
  <c r="B156" i="23"/>
  <c r="B157" i="23" s="1"/>
  <c r="B158" i="23" s="1"/>
  <c r="B159" i="23" s="1"/>
  <c r="B160" i="23" s="1"/>
  <c r="B161" i="23" s="1"/>
  <c r="B162" i="23" s="1"/>
  <c r="B163" i="23" s="1"/>
  <c r="B164" i="23" s="1"/>
  <c r="B165" i="23" s="1"/>
  <c r="B145" i="23"/>
  <c r="G145" i="23" s="1"/>
  <c r="B134" i="23"/>
  <c r="B135" i="23" s="1"/>
  <c r="B136" i="23" s="1"/>
  <c r="B137" i="23" s="1"/>
  <c r="B138" i="23" s="1"/>
  <c r="B139" i="23" s="1"/>
  <c r="B140" i="23" s="1"/>
  <c r="B141" i="23" s="1"/>
  <c r="B142" i="23" s="1"/>
  <c r="B143" i="23" s="1"/>
  <c r="B123" i="23"/>
  <c r="G123" i="23" s="1"/>
  <c r="B112" i="23"/>
  <c r="B113" i="23" s="1"/>
  <c r="B114" i="23" s="1"/>
  <c r="B115" i="23" s="1"/>
  <c r="B116" i="23" s="1"/>
  <c r="B117" i="23" s="1"/>
  <c r="B118" i="23" s="1"/>
  <c r="B119" i="23" s="1"/>
  <c r="B120" i="23" s="1"/>
  <c r="B121" i="23" s="1"/>
  <c r="B101" i="23"/>
  <c r="G101" i="23" s="1"/>
  <c r="B90" i="23"/>
  <c r="B91" i="23" s="1"/>
  <c r="B92" i="23" s="1"/>
  <c r="B93" i="23" s="1"/>
  <c r="B94" i="23" s="1"/>
  <c r="B95" i="23" s="1"/>
  <c r="B96" i="23" s="1"/>
  <c r="B97" i="23" s="1"/>
  <c r="B98" i="23" s="1"/>
  <c r="B99" i="23" s="1"/>
  <c r="B79" i="23"/>
  <c r="G79" i="23" s="1"/>
  <c r="B68" i="23"/>
  <c r="B69" i="23" s="1"/>
  <c r="B70" i="23" s="1"/>
  <c r="B71" i="23" s="1"/>
  <c r="B72" i="23" s="1"/>
  <c r="B73" i="23" s="1"/>
  <c r="B74" i="23" s="1"/>
  <c r="B75" i="23" s="1"/>
  <c r="B76" i="23" s="1"/>
  <c r="B77" i="23" s="1"/>
  <c r="B57" i="23"/>
  <c r="G57" i="23" s="1"/>
  <c r="B46" i="23"/>
  <c r="B47" i="23" s="1"/>
  <c r="B48" i="23" s="1"/>
  <c r="B49" i="23" s="1"/>
  <c r="B50" i="23" s="1"/>
  <c r="B51" i="23" s="1"/>
  <c r="B52" i="23" s="1"/>
  <c r="B53" i="23" s="1"/>
  <c r="B54" i="23" s="1"/>
  <c r="B55" i="23" s="1"/>
  <c r="B35" i="23"/>
  <c r="G35" i="23" s="1"/>
  <c r="B24" i="23"/>
  <c r="B25" i="23" s="1"/>
  <c r="B26" i="23" s="1"/>
  <c r="B27" i="23" s="1"/>
  <c r="B28" i="23" s="1"/>
  <c r="B29" i="23" s="1"/>
  <c r="B30" i="23" s="1"/>
  <c r="B31" i="23" s="1"/>
  <c r="B32" i="23" s="1"/>
  <c r="B33" i="23" s="1"/>
  <c r="B34" i="23" s="1"/>
  <c r="B13" i="23"/>
  <c r="G13" i="23" s="1"/>
  <c r="G9" i="23"/>
  <c r="G8" i="23"/>
  <c r="G7" i="23"/>
  <c r="G6" i="23"/>
  <c r="G5" i="23"/>
  <c r="G4" i="23"/>
  <c r="G3" i="23"/>
  <c r="B2" i="23"/>
  <c r="B3" i="23" s="1"/>
  <c r="B4" i="23" s="1"/>
  <c r="B5" i="23" s="1"/>
  <c r="B6" i="23" s="1"/>
  <c r="B7" i="23" s="1"/>
  <c r="B8" i="23" s="1"/>
  <c r="B9" i="23" s="1"/>
  <c r="B10" i="23" l="1"/>
  <c r="B11" i="23" s="1"/>
  <c r="B12" i="23" s="1"/>
  <c r="B122" i="23"/>
  <c r="B309" i="23"/>
  <c r="B298" i="23"/>
  <c r="B276" i="23"/>
  <c r="B265" i="23"/>
  <c r="B243" i="23"/>
  <c r="B232" i="23"/>
  <c r="B210" i="23"/>
  <c r="B188" i="23"/>
  <c r="B166" i="23"/>
  <c r="B144" i="23"/>
  <c r="B100" i="23"/>
  <c r="B78" i="23"/>
  <c r="B56" i="23"/>
  <c r="G112" i="23"/>
  <c r="G122" i="23" s="1"/>
  <c r="G255" i="23"/>
  <c r="G266" i="23"/>
  <c r="G276" i="23" s="1"/>
  <c r="G2" i="23"/>
  <c r="G90" i="23"/>
  <c r="G100" i="23" s="1"/>
  <c r="G287" i="23"/>
  <c r="G254" i="23"/>
  <c r="G177" i="23"/>
  <c r="G67" i="23"/>
  <c r="G134" i="23"/>
  <c r="G144" i="23" s="1"/>
  <c r="G45" i="23"/>
  <c r="G222" i="23"/>
  <c r="G232" i="23" s="1"/>
  <c r="G68" i="23"/>
  <c r="G78" i="23" s="1"/>
  <c r="G46" i="23"/>
  <c r="G56" i="23" s="1"/>
  <c r="G265" i="23"/>
  <c r="G299" i="23"/>
  <c r="G309" i="23" s="1"/>
  <c r="G111" i="23"/>
  <c r="G178" i="23"/>
  <c r="G188" i="23" s="1"/>
  <c r="G288" i="23"/>
  <c r="G298" i="23" s="1"/>
  <c r="G156" i="23"/>
  <c r="G166" i="23" s="1"/>
  <c r="G23" i="23"/>
  <c r="G24" i="23"/>
  <c r="G34" i="23" s="1"/>
  <c r="G200" i="23"/>
  <c r="G210" i="23" s="1"/>
  <c r="G233" i="23"/>
  <c r="G243" i="23" s="1"/>
  <c r="G155" i="23"/>
  <c r="G89" i="23"/>
  <c r="G133" i="23"/>
  <c r="G221" i="23"/>
  <c r="G199" i="23"/>
  <c r="G320" i="23"/>
  <c r="B146" i="23"/>
  <c r="B147" i="23" s="1"/>
  <c r="B148" i="23" s="1"/>
  <c r="B149" i="23" s="1"/>
  <c r="B150" i="23" s="1"/>
  <c r="B151" i="23" s="1"/>
  <c r="B152" i="23" s="1"/>
  <c r="B245" i="23"/>
  <c r="B246" i="23" s="1"/>
  <c r="B247" i="23" s="1"/>
  <c r="B248" i="23" s="1"/>
  <c r="B249" i="23" s="1"/>
  <c r="B250" i="23" s="1"/>
  <c r="B251" i="23" s="1"/>
  <c r="B80" i="23"/>
  <c r="B81" i="23" s="1"/>
  <c r="B82" i="23" s="1"/>
  <c r="B83" i="23" s="1"/>
  <c r="B84" i="23" s="1"/>
  <c r="B85" i="23" s="1"/>
  <c r="B86" i="23" s="1"/>
  <c r="B102" i="23"/>
  <c r="B103" i="23" s="1"/>
  <c r="B104" i="23" s="1"/>
  <c r="B105" i="23" s="1"/>
  <c r="B106" i="23" s="1"/>
  <c r="B107" i="23" s="1"/>
  <c r="B108" i="23" s="1"/>
  <c r="B168" i="23"/>
  <c r="B169" i="23" s="1"/>
  <c r="B170" i="23" s="1"/>
  <c r="B171" i="23" s="1"/>
  <c r="B172" i="23" s="1"/>
  <c r="B173" i="23" s="1"/>
  <c r="B174" i="23" s="1"/>
  <c r="B311" i="23"/>
  <c r="B312" i="23" s="1"/>
  <c r="B313" i="23" s="1"/>
  <c r="B314" i="23" s="1"/>
  <c r="B315" i="23" s="1"/>
  <c r="B316" i="23" s="1"/>
  <c r="B317" i="23" s="1"/>
  <c r="B190" i="23"/>
  <c r="B191" i="23" s="1"/>
  <c r="B192" i="23" s="1"/>
  <c r="B193" i="23" s="1"/>
  <c r="B194" i="23" s="1"/>
  <c r="B195" i="23" s="1"/>
  <c r="B196" i="23" s="1"/>
  <c r="B14" i="23"/>
  <c r="B15" i="23" s="1"/>
  <c r="B16" i="23" s="1"/>
  <c r="B17" i="23" s="1"/>
  <c r="B18" i="23" s="1"/>
  <c r="B19" i="23" s="1"/>
  <c r="B20" i="23" s="1"/>
  <c r="B21" i="23" s="1"/>
  <c r="B22" i="23" s="1"/>
  <c r="B23" i="23" s="1"/>
  <c r="B58" i="23"/>
  <c r="B59" i="23" s="1"/>
  <c r="B60" i="23" s="1"/>
  <c r="B61" i="23" s="1"/>
  <c r="B62" i="23" s="1"/>
  <c r="B63" i="23" s="1"/>
  <c r="B64" i="23" s="1"/>
  <c r="B278" i="23"/>
  <c r="B279" i="23" s="1"/>
  <c r="B280" i="23" s="1"/>
  <c r="B281" i="23" s="1"/>
  <c r="B282" i="23" s="1"/>
  <c r="B283" i="23" s="1"/>
  <c r="B284" i="23" s="1"/>
  <c r="G287" i="24"/>
  <c r="G243" i="24"/>
  <c r="G199" i="24"/>
  <c r="G155" i="24"/>
  <c r="G13" i="24"/>
  <c r="G23" i="24" s="1"/>
  <c r="G288" i="24"/>
  <c r="G298" i="24" s="1"/>
  <c r="G2" i="24"/>
  <c r="G12" i="24" s="1"/>
  <c r="B36" i="23"/>
  <c r="B37" i="23" s="1"/>
  <c r="B38" i="23" s="1"/>
  <c r="B39" i="23" s="1"/>
  <c r="B40" i="23" s="1"/>
  <c r="B41" i="23" s="1"/>
  <c r="B42" i="23" s="1"/>
  <c r="B43" i="23" s="1"/>
  <c r="B44" i="23" s="1"/>
  <c r="B45" i="23" s="1"/>
  <c r="B124" i="23"/>
  <c r="B125" i="23" s="1"/>
  <c r="B126" i="23" s="1"/>
  <c r="B127" i="23" s="1"/>
  <c r="B128" i="23" s="1"/>
  <c r="B129" i="23" s="1"/>
  <c r="B130" i="23" s="1"/>
  <c r="B212" i="23"/>
  <c r="B213" i="23" s="1"/>
  <c r="B214" i="23" s="1"/>
  <c r="B215" i="23" s="1"/>
  <c r="B216" i="23" s="1"/>
  <c r="B217" i="23" s="1"/>
  <c r="B218" i="23" s="1"/>
  <c r="G12" i="23"/>
  <c r="B197" i="23" l="1"/>
  <c r="B198" i="23" s="1"/>
  <c r="B199" i="23" s="1"/>
  <c r="B153" i="23"/>
  <c r="B154" i="23" s="1"/>
  <c r="B155" i="23" s="1"/>
  <c r="B318" i="23"/>
  <c r="B319" i="23" s="1"/>
  <c r="B320" i="23" s="1"/>
  <c r="B175" i="23"/>
  <c r="B176" i="23" s="1"/>
  <c r="B177" i="23" s="1"/>
  <c r="B219" i="23"/>
  <c r="B220" i="23" s="1"/>
  <c r="B221" i="23" s="1"/>
  <c r="B109" i="23"/>
  <c r="B110" i="23" s="1"/>
  <c r="B111" i="23" s="1"/>
  <c r="B131" i="23"/>
  <c r="B132" i="23" s="1"/>
  <c r="B133" i="23" s="1"/>
  <c r="B87" i="23"/>
  <c r="B88" i="23" s="1"/>
  <c r="B89" i="23" s="1"/>
  <c r="B65" i="23"/>
  <c r="B66" i="23" s="1"/>
  <c r="B67" i="23" s="1"/>
  <c r="B285" i="23"/>
  <c r="B286" i="23" s="1"/>
  <c r="B287" i="23" s="1"/>
  <c r="B252" i="23"/>
  <c r="B253" i="23" s="1"/>
  <c r="B254" i="23" s="1"/>
  <c r="G156" i="22"/>
  <c r="G289" i="22"/>
  <c r="G288" i="22"/>
  <c r="G287" i="22"/>
  <c r="G286" i="22"/>
  <c r="G285" i="22"/>
  <c r="G284" i="22"/>
  <c r="G283" i="22"/>
  <c r="G279" i="22"/>
  <c r="G278" i="22"/>
  <c r="G277" i="22"/>
  <c r="G276" i="22"/>
  <c r="G275" i="22"/>
  <c r="G274" i="22"/>
  <c r="G273" i="22"/>
  <c r="G269" i="22"/>
  <c r="G268" i="22"/>
  <c r="G267" i="22"/>
  <c r="G266" i="22"/>
  <c r="G265" i="22"/>
  <c r="G264" i="22"/>
  <c r="G263" i="22"/>
  <c r="J15" i="19"/>
  <c r="J9" i="19"/>
  <c r="D290" i="22"/>
  <c r="G290" i="22" s="1"/>
  <c r="B282" i="22"/>
  <c r="B283" i="22" s="1"/>
  <c r="B284" i="22" s="1"/>
  <c r="B285" i="22" s="1"/>
  <c r="B286" i="22" s="1"/>
  <c r="B287" i="22" s="1"/>
  <c r="B288" i="22" s="1"/>
  <c r="B289" i="22" s="1"/>
  <c r="B290" i="22" s="1"/>
  <c r="B291" i="22" s="1"/>
  <c r="D280" i="22"/>
  <c r="G280" i="22" s="1"/>
  <c r="B272" i="22"/>
  <c r="B273" i="22" s="1"/>
  <c r="B274" i="22" s="1"/>
  <c r="B275" i="22" s="1"/>
  <c r="B276" i="22" s="1"/>
  <c r="B277" i="22" s="1"/>
  <c r="B278" i="22" s="1"/>
  <c r="B279" i="22" s="1"/>
  <c r="B280" i="22" s="1"/>
  <c r="B281" i="22" s="1"/>
  <c r="D270" i="22"/>
  <c r="G270" i="22" s="1"/>
  <c r="B262" i="22"/>
  <c r="G262" i="22" s="1"/>
  <c r="D260" i="22"/>
  <c r="G260" i="22" s="1"/>
  <c r="G259" i="22"/>
  <c r="G258" i="22"/>
  <c r="G257" i="22"/>
  <c r="G256" i="22"/>
  <c r="G255" i="22"/>
  <c r="G254" i="22"/>
  <c r="G253" i="22"/>
  <c r="B252" i="22"/>
  <c r="B253" i="22" s="1"/>
  <c r="B254" i="22" s="1"/>
  <c r="B255" i="22" s="1"/>
  <c r="B256" i="22" s="1"/>
  <c r="B257" i="22" s="1"/>
  <c r="B258" i="22" s="1"/>
  <c r="B259" i="22" s="1"/>
  <c r="B260" i="22" s="1"/>
  <c r="B261" i="22" s="1"/>
  <c r="D250" i="22"/>
  <c r="G250" i="22" s="1"/>
  <c r="G249" i="22"/>
  <c r="G248" i="22"/>
  <c r="G247" i="22"/>
  <c r="G246" i="22"/>
  <c r="G245" i="22"/>
  <c r="G244" i="22"/>
  <c r="G243" i="22"/>
  <c r="B242" i="22"/>
  <c r="B243" i="22" s="1"/>
  <c r="B244" i="22" s="1"/>
  <c r="B245" i="22" s="1"/>
  <c r="B246" i="22" s="1"/>
  <c r="B247" i="22" s="1"/>
  <c r="B248" i="22" s="1"/>
  <c r="B249" i="22" s="1"/>
  <c r="B250" i="22" s="1"/>
  <c r="B251" i="22" s="1"/>
  <c r="D240" i="22"/>
  <c r="G240" i="22" s="1"/>
  <c r="G239" i="22"/>
  <c r="G238" i="22"/>
  <c r="G237" i="22"/>
  <c r="G236" i="22"/>
  <c r="G235" i="22"/>
  <c r="G234" i="22"/>
  <c r="G233" i="22"/>
  <c r="B232" i="22"/>
  <c r="B233" i="22" s="1"/>
  <c r="B234" i="22" s="1"/>
  <c r="B235" i="22" s="1"/>
  <c r="B236" i="22" s="1"/>
  <c r="B237" i="22" s="1"/>
  <c r="B238" i="22" s="1"/>
  <c r="B239" i="22" s="1"/>
  <c r="B240" i="22" s="1"/>
  <c r="B241" i="22" s="1"/>
  <c r="D230" i="22"/>
  <c r="G230" i="22" s="1"/>
  <c r="G229" i="22"/>
  <c r="G228" i="22"/>
  <c r="G227" i="22"/>
  <c r="G226" i="22"/>
  <c r="G225" i="22"/>
  <c r="G224" i="22"/>
  <c r="G223" i="22"/>
  <c r="B222" i="22"/>
  <c r="G222" i="22" s="1"/>
  <c r="D220" i="22"/>
  <c r="G220" i="22" s="1"/>
  <c r="G219" i="22"/>
  <c r="G218" i="22"/>
  <c r="G217" i="22"/>
  <c r="G216" i="22"/>
  <c r="G215" i="22"/>
  <c r="G214" i="22"/>
  <c r="G213" i="22"/>
  <c r="B212" i="22"/>
  <c r="B213" i="22" s="1"/>
  <c r="B214" i="22" s="1"/>
  <c r="B215" i="22" s="1"/>
  <c r="B216" i="22" s="1"/>
  <c r="B217" i="22" s="1"/>
  <c r="B218" i="22" s="1"/>
  <c r="B219" i="22" s="1"/>
  <c r="B220" i="22" s="1"/>
  <c r="B221" i="22" s="1"/>
  <c r="D210" i="22"/>
  <c r="G210" i="22" s="1"/>
  <c r="G209" i="22"/>
  <c r="G208" i="22"/>
  <c r="G207" i="22"/>
  <c r="G206" i="22"/>
  <c r="G205" i="22"/>
  <c r="G204" i="22"/>
  <c r="G203" i="22"/>
  <c r="B202" i="22"/>
  <c r="B203" i="22" s="1"/>
  <c r="B204" i="22" s="1"/>
  <c r="B205" i="22" s="1"/>
  <c r="B206" i="22" s="1"/>
  <c r="B207" i="22" s="1"/>
  <c r="B208" i="22" s="1"/>
  <c r="B209" i="22" s="1"/>
  <c r="B210" i="22" s="1"/>
  <c r="B211" i="22" s="1"/>
  <c r="D200" i="22"/>
  <c r="G200" i="22" s="1"/>
  <c r="G199" i="22"/>
  <c r="G198" i="22"/>
  <c r="G197" i="22"/>
  <c r="G196" i="22"/>
  <c r="G195" i="22"/>
  <c r="G194" i="22"/>
  <c r="G193" i="22"/>
  <c r="B192" i="22"/>
  <c r="B193" i="22" s="1"/>
  <c r="B194" i="22" s="1"/>
  <c r="B195" i="22" s="1"/>
  <c r="B196" i="22" s="1"/>
  <c r="B197" i="22" s="1"/>
  <c r="B198" i="22" s="1"/>
  <c r="B199" i="22" s="1"/>
  <c r="B200" i="22" s="1"/>
  <c r="B201" i="22" s="1"/>
  <c r="D190" i="22"/>
  <c r="G190" i="22" s="1"/>
  <c r="G189" i="22"/>
  <c r="G188" i="22"/>
  <c r="G187" i="22"/>
  <c r="G186" i="22"/>
  <c r="G185" i="22"/>
  <c r="G184" i="22"/>
  <c r="G183" i="22"/>
  <c r="B182" i="22"/>
  <c r="G182" i="22" s="1"/>
  <c r="D180" i="22"/>
  <c r="G180" i="22" s="1"/>
  <c r="G179" i="22"/>
  <c r="G178" i="22"/>
  <c r="G177" i="22"/>
  <c r="G176" i="22"/>
  <c r="G175" i="22"/>
  <c r="G174" i="22"/>
  <c r="G173" i="22"/>
  <c r="B172" i="22"/>
  <c r="G172" i="22" s="1"/>
  <c r="D170" i="22"/>
  <c r="G170" i="22" s="1"/>
  <c r="G169" i="22"/>
  <c r="G168" i="22"/>
  <c r="G167" i="22"/>
  <c r="G166" i="22"/>
  <c r="G165" i="22"/>
  <c r="G164" i="22"/>
  <c r="G163" i="22"/>
  <c r="B162" i="22"/>
  <c r="B163" i="22" s="1"/>
  <c r="B164" i="22" s="1"/>
  <c r="B165" i="22" s="1"/>
  <c r="B166" i="22" s="1"/>
  <c r="B167" i="22" s="1"/>
  <c r="B168" i="22" s="1"/>
  <c r="B169" i="22" s="1"/>
  <c r="B170" i="22" s="1"/>
  <c r="B171" i="22" s="1"/>
  <c r="D160" i="22"/>
  <c r="G160" i="22" s="1"/>
  <c r="G159" i="22"/>
  <c r="G158" i="22"/>
  <c r="G157" i="22"/>
  <c r="G155" i="22"/>
  <c r="G154" i="22"/>
  <c r="G153" i="22"/>
  <c r="B152" i="22"/>
  <c r="B153" i="22" s="1"/>
  <c r="B154" i="22" s="1"/>
  <c r="B155" i="22" s="1"/>
  <c r="B156" i="22" s="1"/>
  <c r="B157" i="22" s="1"/>
  <c r="B158" i="22" s="1"/>
  <c r="B159" i="22" s="1"/>
  <c r="B160" i="22" s="1"/>
  <c r="B161" i="22" s="1"/>
  <c r="D150" i="22"/>
  <c r="G150" i="22" s="1"/>
  <c r="G149" i="22"/>
  <c r="G148" i="22"/>
  <c r="G147" i="22"/>
  <c r="G146" i="22"/>
  <c r="G145" i="22"/>
  <c r="G144" i="22"/>
  <c r="G143" i="22"/>
  <c r="B142" i="22"/>
  <c r="G142" i="22" s="1"/>
  <c r="D140" i="22"/>
  <c r="G140" i="22" s="1"/>
  <c r="G139" i="22"/>
  <c r="G138" i="22"/>
  <c r="G137" i="22"/>
  <c r="G136" i="22"/>
  <c r="G135" i="22"/>
  <c r="G134" i="22"/>
  <c r="G133" i="22"/>
  <c r="B132" i="22"/>
  <c r="B133" i="22" s="1"/>
  <c r="B134" i="22" s="1"/>
  <c r="B135" i="22" s="1"/>
  <c r="B136" i="22" s="1"/>
  <c r="B137" i="22" s="1"/>
  <c r="B138" i="22" s="1"/>
  <c r="B139" i="22" s="1"/>
  <c r="B140" i="22" s="1"/>
  <c r="B141" i="22" s="1"/>
  <c r="D130" i="22"/>
  <c r="G130" i="22" s="1"/>
  <c r="G129" i="22"/>
  <c r="G128" i="22"/>
  <c r="G127" i="22"/>
  <c r="G126" i="22"/>
  <c r="G125" i="22"/>
  <c r="G124" i="22"/>
  <c r="G123" i="22"/>
  <c r="B122" i="22"/>
  <c r="B123" i="22" s="1"/>
  <c r="B124" i="22" s="1"/>
  <c r="B125" i="22" s="1"/>
  <c r="B126" i="22" s="1"/>
  <c r="B127" i="22" s="1"/>
  <c r="B128" i="22" s="1"/>
  <c r="B129" i="22" s="1"/>
  <c r="B130" i="22" s="1"/>
  <c r="B131" i="22" s="1"/>
  <c r="D120" i="22"/>
  <c r="G120" i="22" s="1"/>
  <c r="G119" i="22"/>
  <c r="G118" i="22"/>
  <c r="G117" i="22"/>
  <c r="G116" i="22"/>
  <c r="G115" i="22"/>
  <c r="G114" i="22"/>
  <c r="G113" i="22"/>
  <c r="B112" i="22"/>
  <c r="G112" i="22" s="1"/>
  <c r="D110" i="22"/>
  <c r="G110" i="22" s="1"/>
  <c r="G109" i="22"/>
  <c r="G108" i="22"/>
  <c r="G107" i="22"/>
  <c r="G106" i="22"/>
  <c r="G105" i="22"/>
  <c r="G104" i="22"/>
  <c r="G103" i="22"/>
  <c r="B102" i="22"/>
  <c r="G102" i="22" s="1"/>
  <c r="D100" i="22"/>
  <c r="G100" i="22" s="1"/>
  <c r="G99" i="22"/>
  <c r="G98" i="22"/>
  <c r="G97" i="22"/>
  <c r="G96" i="22"/>
  <c r="G95" i="22"/>
  <c r="G94" i="22"/>
  <c r="G93" i="22"/>
  <c r="B92" i="22"/>
  <c r="B93" i="22" s="1"/>
  <c r="B94" i="22" s="1"/>
  <c r="B95" i="22" s="1"/>
  <c r="B96" i="22" s="1"/>
  <c r="B97" i="22" s="1"/>
  <c r="B98" i="22" s="1"/>
  <c r="B99" i="22" s="1"/>
  <c r="B100" i="22" s="1"/>
  <c r="B101" i="22" s="1"/>
  <c r="D90" i="22"/>
  <c r="G90" i="22" s="1"/>
  <c r="G89" i="22"/>
  <c r="G88" i="22"/>
  <c r="G87" i="22"/>
  <c r="G86" i="22"/>
  <c r="G85" i="22"/>
  <c r="G84" i="22"/>
  <c r="G83" i="22"/>
  <c r="B82" i="22"/>
  <c r="B83" i="22" s="1"/>
  <c r="B84" i="22" s="1"/>
  <c r="B85" i="22" s="1"/>
  <c r="B86" i="22" s="1"/>
  <c r="B87" i="22" s="1"/>
  <c r="B88" i="22" s="1"/>
  <c r="B89" i="22" s="1"/>
  <c r="B90" i="22" s="1"/>
  <c r="B91" i="22" s="1"/>
  <c r="D80" i="22"/>
  <c r="G80" i="22" s="1"/>
  <c r="G79" i="22"/>
  <c r="G78" i="22"/>
  <c r="G77" i="22"/>
  <c r="G76" i="22"/>
  <c r="G75" i="22"/>
  <c r="G74" i="22"/>
  <c r="G73" i="22"/>
  <c r="B72" i="22"/>
  <c r="B73" i="22" s="1"/>
  <c r="B74" i="22" s="1"/>
  <c r="B75" i="22" s="1"/>
  <c r="B76" i="22" s="1"/>
  <c r="B77" i="22" s="1"/>
  <c r="B78" i="22" s="1"/>
  <c r="B79" i="22" s="1"/>
  <c r="B80" i="22" s="1"/>
  <c r="B81" i="22" s="1"/>
  <c r="D70" i="22"/>
  <c r="G70" i="22" s="1"/>
  <c r="G69" i="22"/>
  <c r="G68" i="22"/>
  <c r="G67" i="22"/>
  <c r="G66" i="22"/>
  <c r="G65" i="22"/>
  <c r="G64" i="22"/>
  <c r="G63" i="22"/>
  <c r="B62" i="22"/>
  <c r="B63" i="22" s="1"/>
  <c r="B64" i="22" s="1"/>
  <c r="B65" i="22" s="1"/>
  <c r="B66" i="22" s="1"/>
  <c r="B67" i="22" s="1"/>
  <c r="B68" i="22" s="1"/>
  <c r="B69" i="22" s="1"/>
  <c r="B70" i="22" s="1"/>
  <c r="B71" i="22" s="1"/>
  <c r="D60" i="22"/>
  <c r="G60" i="22" s="1"/>
  <c r="G59" i="22"/>
  <c r="G58" i="22"/>
  <c r="G57" i="22"/>
  <c r="G56" i="22"/>
  <c r="G55" i="22"/>
  <c r="G54" i="22"/>
  <c r="G53" i="22"/>
  <c r="B52" i="22"/>
  <c r="B53" i="22" s="1"/>
  <c r="B54" i="22" s="1"/>
  <c r="B55" i="22" s="1"/>
  <c r="B56" i="22" s="1"/>
  <c r="B57" i="22" s="1"/>
  <c r="B58" i="22" s="1"/>
  <c r="B59" i="22" s="1"/>
  <c r="B60" i="22" s="1"/>
  <c r="B61" i="22" s="1"/>
  <c r="D50" i="22"/>
  <c r="G50" i="22" s="1"/>
  <c r="G49" i="22"/>
  <c r="G48" i="22"/>
  <c r="G47" i="22"/>
  <c r="G46" i="22"/>
  <c r="G45" i="22"/>
  <c r="G44" i="22"/>
  <c r="G43" i="22"/>
  <c r="B42" i="22"/>
  <c r="B43" i="22" s="1"/>
  <c r="B44" i="22" s="1"/>
  <c r="B45" i="22" s="1"/>
  <c r="B46" i="22" s="1"/>
  <c r="B47" i="22" s="1"/>
  <c r="B48" i="22" s="1"/>
  <c r="B49" i="22" s="1"/>
  <c r="B50" i="22" s="1"/>
  <c r="B51" i="22" s="1"/>
  <c r="D40" i="22"/>
  <c r="G40" i="22" s="1"/>
  <c r="G39" i="22"/>
  <c r="G38" i="22"/>
  <c r="G37" i="22"/>
  <c r="G36" i="22"/>
  <c r="G35" i="22"/>
  <c r="G34" i="22"/>
  <c r="G33" i="22"/>
  <c r="B32" i="22"/>
  <c r="B33" i="22" s="1"/>
  <c r="B34" i="22" s="1"/>
  <c r="B35" i="22" s="1"/>
  <c r="B36" i="22" s="1"/>
  <c r="B37" i="22" s="1"/>
  <c r="B38" i="22" s="1"/>
  <c r="B39" i="22" s="1"/>
  <c r="B40" i="22" s="1"/>
  <c r="B41" i="22" s="1"/>
  <c r="D30" i="22"/>
  <c r="G30" i="22" s="1"/>
  <c r="G29" i="22"/>
  <c r="G28" i="22"/>
  <c r="G27" i="22"/>
  <c r="G26" i="22"/>
  <c r="G25" i="22"/>
  <c r="G24" i="22"/>
  <c r="G23" i="22"/>
  <c r="B22" i="22"/>
  <c r="G22" i="22" s="1"/>
  <c r="D20" i="22"/>
  <c r="G20" i="22" s="1"/>
  <c r="G19" i="22"/>
  <c r="G18" i="22"/>
  <c r="G17" i="22"/>
  <c r="G16" i="22"/>
  <c r="G15" i="22"/>
  <c r="G14" i="22"/>
  <c r="G13" i="22"/>
  <c r="B12" i="22"/>
  <c r="G12" i="22" s="1"/>
  <c r="D10" i="22"/>
  <c r="G10" i="22" s="1"/>
  <c r="G9" i="22"/>
  <c r="G8" i="22"/>
  <c r="G7" i="22"/>
  <c r="G6" i="22"/>
  <c r="G5" i="22"/>
  <c r="G4" i="22"/>
  <c r="G3" i="22"/>
  <c r="B2" i="22"/>
  <c r="B3" i="22" s="1"/>
  <c r="B4" i="22" s="1"/>
  <c r="B5" i="22" s="1"/>
  <c r="B6" i="22" s="1"/>
  <c r="B7" i="22" s="1"/>
  <c r="B8" i="22" s="1"/>
  <c r="B9" i="22" s="1"/>
  <c r="B10" i="22" s="1"/>
  <c r="B11" i="22" s="1"/>
  <c r="G320" i="21"/>
  <c r="D320" i="21"/>
  <c r="G319" i="21"/>
  <c r="G318" i="21"/>
  <c r="G317" i="21"/>
  <c r="G316" i="21"/>
  <c r="G315" i="21"/>
  <c r="G314" i="21"/>
  <c r="G313" i="21"/>
  <c r="B312" i="21"/>
  <c r="B313" i="21" s="1"/>
  <c r="B314" i="21" s="1"/>
  <c r="B315" i="21" s="1"/>
  <c r="B316" i="21" s="1"/>
  <c r="B317" i="21" s="1"/>
  <c r="B318" i="21" s="1"/>
  <c r="B319" i="21" s="1"/>
  <c r="B320" i="21" s="1"/>
  <c r="B321" i="21" s="1"/>
  <c r="D310" i="21"/>
  <c r="G310" i="21" s="1"/>
  <c r="G309" i="21"/>
  <c r="G308" i="21"/>
  <c r="G307" i="21"/>
  <c r="G306" i="21"/>
  <c r="G305" i="21"/>
  <c r="G304" i="21"/>
  <c r="G303" i="21"/>
  <c r="B303" i="21"/>
  <c r="B304" i="21" s="1"/>
  <c r="B305" i="21" s="1"/>
  <c r="B306" i="21" s="1"/>
  <c r="B307" i="21" s="1"/>
  <c r="B308" i="21" s="1"/>
  <c r="B309" i="21" s="1"/>
  <c r="B310" i="21" s="1"/>
  <c r="B311" i="21" s="1"/>
  <c r="G302" i="21"/>
  <c r="D300" i="21"/>
  <c r="G300" i="21" s="1"/>
  <c r="G299" i="21"/>
  <c r="G298" i="21"/>
  <c r="G297" i="21"/>
  <c r="G296" i="21"/>
  <c r="G295" i="21"/>
  <c r="G294" i="21"/>
  <c r="G293" i="21"/>
  <c r="B293" i="21"/>
  <c r="B294" i="21" s="1"/>
  <c r="B295" i="21" s="1"/>
  <c r="B296" i="21" s="1"/>
  <c r="B297" i="21" s="1"/>
  <c r="B298" i="21" s="1"/>
  <c r="B299" i="21" s="1"/>
  <c r="B300" i="21" s="1"/>
  <c r="B301" i="21" s="1"/>
  <c r="G292" i="21"/>
  <c r="D290" i="21"/>
  <c r="G290" i="21" s="1"/>
  <c r="G289" i="21"/>
  <c r="G288" i="21"/>
  <c r="G287" i="21"/>
  <c r="G286" i="21"/>
  <c r="G285" i="21"/>
  <c r="G284" i="21"/>
  <c r="G283" i="21"/>
  <c r="B283" i="21"/>
  <c r="B284" i="21" s="1"/>
  <c r="B285" i="21" s="1"/>
  <c r="B286" i="21" s="1"/>
  <c r="B287" i="21" s="1"/>
  <c r="B288" i="21" s="1"/>
  <c r="B289" i="21" s="1"/>
  <c r="B290" i="21" s="1"/>
  <c r="B291" i="21" s="1"/>
  <c r="G282" i="21"/>
  <c r="D280" i="21"/>
  <c r="G280" i="21" s="1"/>
  <c r="G279" i="21"/>
  <c r="G278" i="21"/>
  <c r="G277" i="21"/>
  <c r="G276" i="21"/>
  <c r="G275" i="21"/>
  <c r="G274" i="21"/>
  <c r="G273" i="21"/>
  <c r="B272" i="21"/>
  <c r="B273" i="21" s="1"/>
  <c r="B274" i="21" s="1"/>
  <c r="B275" i="21" s="1"/>
  <c r="B276" i="21" s="1"/>
  <c r="B277" i="21" s="1"/>
  <c r="B278" i="21" s="1"/>
  <c r="B279" i="21" s="1"/>
  <c r="B280" i="21" s="1"/>
  <c r="B281" i="21" s="1"/>
  <c r="D270" i="21"/>
  <c r="G270" i="21" s="1"/>
  <c r="G269" i="21"/>
  <c r="G268" i="21"/>
  <c r="G267" i="21"/>
  <c r="G266" i="21"/>
  <c r="G265" i="21"/>
  <c r="G264" i="21"/>
  <c r="G263" i="21"/>
  <c r="B262" i="21"/>
  <c r="B263" i="21" s="1"/>
  <c r="B264" i="21" s="1"/>
  <c r="B265" i="21" s="1"/>
  <c r="B266" i="21" s="1"/>
  <c r="B267" i="21" s="1"/>
  <c r="B268" i="21" s="1"/>
  <c r="B269" i="21" s="1"/>
  <c r="B270" i="21" s="1"/>
  <c r="B271" i="21" s="1"/>
  <c r="D260" i="21"/>
  <c r="G260" i="21" s="1"/>
  <c r="G259" i="21"/>
  <c r="G258" i="21"/>
  <c r="G257" i="21"/>
  <c r="G256" i="21"/>
  <c r="G255" i="21"/>
  <c r="G254" i="21"/>
  <c r="G253" i="21"/>
  <c r="B253" i="21"/>
  <c r="B254" i="21" s="1"/>
  <c r="B255" i="21" s="1"/>
  <c r="B256" i="21" s="1"/>
  <c r="B257" i="21" s="1"/>
  <c r="B258" i="21" s="1"/>
  <c r="B259" i="21" s="1"/>
  <c r="B260" i="21" s="1"/>
  <c r="B261" i="21" s="1"/>
  <c r="G252" i="21"/>
  <c r="D250" i="21"/>
  <c r="G250" i="21" s="1"/>
  <c r="G249" i="21"/>
  <c r="G248" i="21"/>
  <c r="G247" i="21"/>
  <c r="G246" i="21"/>
  <c r="G245" i="21"/>
  <c r="G244" i="21"/>
  <c r="G243" i="21"/>
  <c r="B242" i="21"/>
  <c r="B243" i="21" s="1"/>
  <c r="B244" i="21" s="1"/>
  <c r="B245" i="21" s="1"/>
  <c r="B246" i="21" s="1"/>
  <c r="B247" i="21" s="1"/>
  <c r="B248" i="21" s="1"/>
  <c r="B249" i="21" s="1"/>
  <c r="B250" i="21" s="1"/>
  <c r="B251" i="21" s="1"/>
  <c r="D240" i="21"/>
  <c r="G240" i="21" s="1"/>
  <c r="G239" i="21"/>
  <c r="G238" i="21"/>
  <c r="G237" i="21"/>
  <c r="G236" i="21"/>
  <c r="G235" i="21"/>
  <c r="G234" i="21"/>
  <c r="G233" i="21"/>
  <c r="B233" i="21"/>
  <c r="B234" i="21" s="1"/>
  <c r="B235" i="21" s="1"/>
  <c r="B236" i="21" s="1"/>
  <c r="B237" i="21" s="1"/>
  <c r="B238" i="21" s="1"/>
  <c r="B239" i="21" s="1"/>
  <c r="B240" i="21" s="1"/>
  <c r="B241" i="21" s="1"/>
  <c r="G232" i="21"/>
  <c r="D230" i="21"/>
  <c r="G230" i="21" s="1"/>
  <c r="G229" i="21"/>
  <c r="G228" i="21"/>
  <c r="G227" i="21"/>
  <c r="G226" i="21"/>
  <c r="G225" i="21"/>
  <c r="G224" i="21"/>
  <c r="G223" i="21"/>
  <c r="B222" i="21"/>
  <c r="B223" i="21" s="1"/>
  <c r="B224" i="21" s="1"/>
  <c r="B225" i="21" s="1"/>
  <c r="B226" i="21" s="1"/>
  <c r="B227" i="21" s="1"/>
  <c r="B228" i="21" s="1"/>
  <c r="B229" i="21" s="1"/>
  <c r="B230" i="21" s="1"/>
  <c r="B231" i="21" s="1"/>
  <c r="D220" i="21"/>
  <c r="G220" i="21" s="1"/>
  <c r="G219" i="21"/>
  <c r="G218" i="21"/>
  <c r="G217" i="21"/>
  <c r="G216" i="21"/>
  <c r="G215" i="21"/>
  <c r="G214" i="21"/>
  <c r="G213" i="21"/>
  <c r="B212" i="21"/>
  <c r="B213" i="21" s="1"/>
  <c r="B214" i="21" s="1"/>
  <c r="B215" i="21" s="1"/>
  <c r="B216" i="21" s="1"/>
  <c r="B217" i="21" s="1"/>
  <c r="B218" i="21" s="1"/>
  <c r="B219" i="21" s="1"/>
  <c r="B220" i="21" s="1"/>
  <c r="B221" i="21" s="1"/>
  <c r="D210" i="21"/>
  <c r="G210" i="21" s="1"/>
  <c r="G209" i="21"/>
  <c r="G208" i="21"/>
  <c r="G207" i="21"/>
  <c r="G206" i="21"/>
  <c r="G205" i="21"/>
  <c r="G204" i="21"/>
  <c r="G203" i="21"/>
  <c r="B203" i="21"/>
  <c r="B204" i="21" s="1"/>
  <c r="B205" i="21" s="1"/>
  <c r="B206" i="21" s="1"/>
  <c r="B207" i="21" s="1"/>
  <c r="B208" i="21" s="1"/>
  <c r="B209" i="21" s="1"/>
  <c r="B210" i="21" s="1"/>
  <c r="B211" i="21" s="1"/>
  <c r="G202" i="21"/>
  <c r="D200" i="21"/>
  <c r="G200" i="21" s="1"/>
  <c r="G199" i="21"/>
  <c r="G198" i="21"/>
  <c r="G197" i="21"/>
  <c r="G196" i="21"/>
  <c r="G195" i="21"/>
  <c r="G194" i="21"/>
  <c r="G193" i="21"/>
  <c r="B192" i="21"/>
  <c r="B193" i="21" s="1"/>
  <c r="B194" i="21" s="1"/>
  <c r="B195" i="21" s="1"/>
  <c r="B196" i="21" s="1"/>
  <c r="B197" i="21" s="1"/>
  <c r="B198" i="21" s="1"/>
  <c r="B199" i="21" s="1"/>
  <c r="B200" i="21" s="1"/>
  <c r="B201" i="21" s="1"/>
  <c r="D190" i="21"/>
  <c r="G190" i="21" s="1"/>
  <c r="G189" i="21"/>
  <c r="G188" i="21"/>
  <c r="G187" i="21"/>
  <c r="G186" i="21"/>
  <c r="G185" i="21"/>
  <c r="G184" i="21"/>
  <c r="G183" i="21"/>
  <c r="B183" i="21"/>
  <c r="B184" i="21" s="1"/>
  <c r="B185" i="21" s="1"/>
  <c r="B186" i="21" s="1"/>
  <c r="B187" i="21" s="1"/>
  <c r="B188" i="21" s="1"/>
  <c r="B189" i="21" s="1"/>
  <c r="B190" i="21" s="1"/>
  <c r="B191" i="21" s="1"/>
  <c r="G182" i="21"/>
  <c r="D180" i="21"/>
  <c r="G180" i="21" s="1"/>
  <c r="G179" i="21"/>
  <c r="G178" i="21"/>
  <c r="G177" i="21"/>
  <c r="G176" i="21"/>
  <c r="G175" i="21"/>
  <c r="G174" i="21"/>
  <c r="G173" i="21"/>
  <c r="B172" i="21"/>
  <c r="B173" i="21" s="1"/>
  <c r="B174" i="21" s="1"/>
  <c r="B175" i="21" s="1"/>
  <c r="B176" i="21" s="1"/>
  <c r="B177" i="21" s="1"/>
  <c r="B178" i="21" s="1"/>
  <c r="B179" i="21" s="1"/>
  <c r="B180" i="21" s="1"/>
  <c r="B181" i="21" s="1"/>
  <c r="D170" i="21"/>
  <c r="G170" i="21" s="1"/>
  <c r="G169" i="21"/>
  <c r="G168" i="21"/>
  <c r="G167" i="21"/>
  <c r="G166" i="21"/>
  <c r="G165" i="21"/>
  <c r="G164" i="21"/>
  <c r="G163" i="21"/>
  <c r="B162" i="21"/>
  <c r="G162" i="21" s="1"/>
  <c r="D160" i="21"/>
  <c r="G160" i="21" s="1"/>
  <c r="G159" i="21"/>
  <c r="G158" i="21"/>
  <c r="G157" i="21"/>
  <c r="G156" i="21"/>
  <c r="G155" i="21"/>
  <c r="G154" i="21"/>
  <c r="G153" i="21"/>
  <c r="B153" i="21"/>
  <c r="B154" i="21" s="1"/>
  <c r="B155" i="21" s="1"/>
  <c r="B156" i="21" s="1"/>
  <c r="B157" i="21" s="1"/>
  <c r="B158" i="21" s="1"/>
  <c r="B159" i="21" s="1"/>
  <c r="B160" i="21" s="1"/>
  <c r="B161" i="21" s="1"/>
  <c r="G152" i="21"/>
  <c r="D150" i="21"/>
  <c r="G150" i="21" s="1"/>
  <c r="G149" i="21"/>
  <c r="G148" i="21"/>
  <c r="G147" i="21"/>
  <c r="G146" i="21"/>
  <c r="G145" i="21"/>
  <c r="G144" i="21"/>
  <c r="G143" i="21"/>
  <c r="B143" i="21"/>
  <c r="B144" i="21" s="1"/>
  <c r="B145" i="21" s="1"/>
  <c r="B146" i="21" s="1"/>
  <c r="B147" i="21" s="1"/>
  <c r="B148" i="21" s="1"/>
  <c r="B149" i="21" s="1"/>
  <c r="B150" i="21" s="1"/>
  <c r="B151" i="21" s="1"/>
  <c r="G142" i="21"/>
  <c r="D140" i="21"/>
  <c r="G140" i="21" s="1"/>
  <c r="G139" i="21"/>
  <c r="G138" i="21"/>
  <c r="G137" i="21"/>
  <c r="G136" i="21"/>
  <c r="G135" i="21"/>
  <c r="G134" i="21"/>
  <c r="G133" i="21"/>
  <c r="B132" i="21"/>
  <c r="G132" i="21" s="1"/>
  <c r="D130" i="21"/>
  <c r="G130" i="21" s="1"/>
  <c r="G129" i="21"/>
  <c r="G128" i="21"/>
  <c r="G127" i="21"/>
  <c r="G126" i="21"/>
  <c r="G125" i="21"/>
  <c r="G124" i="21"/>
  <c r="G123" i="21"/>
  <c r="B123" i="21"/>
  <c r="B124" i="21" s="1"/>
  <c r="B125" i="21" s="1"/>
  <c r="B126" i="21" s="1"/>
  <c r="B127" i="21" s="1"/>
  <c r="B128" i="21" s="1"/>
  <c r="B129" i="21" s="1"/>
  <c r="B130" i="21" s="1"/>
  <c r="B131" i="21" s="1"/>
  <c r="G122" i="21"/>
  <c r="D120" i="21"/>
  <c r="G120" i="21" s="1"/>
  <c r="G119" i="21"/>
  <c r="G118" i="21"/>
  <c r="G117" i="21"/>
  <c r="G116" i="21"/>
  <c r="G115" i="21"/>
  <c r="G114" i="21"/>
  <c r="G113" i="21"/>
  <c r="B113" i="21"/>
  <c r="B114" i="21" s="1"/>
  <c r="B115" i="21" s="1"/>
  <c r="B116" i="21" s="1"/>
  <c r="B117" i="21" s="1"/>
  <c r="B118" i="21" s="1"/>
  <c r="B119" i="21" s="1"/>
  <c r="B120" i="21" s="1"/>
  <c r="B121" i="21" s="1"/>
  <c r="G112" i="21"/>
  <c r="D110" i="21"/>
  <c r="G110" i="21" s="1"/>
  <c r="G109" i="21"/>
  <c r="G108" i="21"/>
  <c r="G107" i="21"/>
  <c r="G106" i="21"/>
  <c r="G105" i="21"/>
  <c r="G104" i="21"/>
  <c r="G103" i="21"/>
  <c r="B103" i="21"/>
  <c r="B104" i="21" s="1"/>
  <c r="B105" i="21" s="1"/>
  <c r="B106" i="21" s="1"/>
  <c r="B107" i="21" s="1"/>
  <c r="B108" i="21" s="1"/>
  <c r="B109" i="21" s="1"/>
  <c r="B110" i="21" s="1"/>
  <c r="B111" i="21" s="1"/>
  <c r="G102" i="21"/>
  <c r="D100" i="21"/>
  <c r="G100" i="21" s="1"/>
  <c r="G99" i="21"/>
  <c r="G98" i="21"/>
  <c r="G97" i="21"/>
  <c r="G96" i="21"/>
  <c r="G95" i="21"/>
  <c r="G94" i="21"/>
  <c r="G93" i="21"/>
  <c r="B93" i="21"/>
  <c r="B94" i="21" s="1"/>
  <c r="B95" i="21" s="1"/>
  <c r="B96" i="21" s="1"/>
  <c r="B97" i="21" s="1"/>
  <c r="B98" i="21" s="1"/>
  <c r="B99" i="21" s="1"/>
  <c r="B100" i="21" s="1"/>
  <c r="B101" i="21" s="1"/>
  <c r="G92" i="21"/>
  <c r="D90" i="21"/>
  <c r="G90" i="21" s="1"/>
  <c r="G89" i="21"/>
  <c r="G88" i="21"/>
  <c r="G87" i="21"/>
  <c r="G86" i="21"/>
  <c r="G85" i="21"/>
  <c r="G84" i="21"/>
  <c r="G83" i="21"/>
  <c r="B83" i="21"/>
  <c r="B84" i="21" s="1"/>
  <c r="B85" i="21" s="1"/>
  <c r="B86" i="21" s="1"/>
  <c r="B87" i="21" s="1"/>
  <c r="B88" i="21" s="1"/>
  <c r="B89" i="21" s="1"/>
  <c r="B90" i="21" s="1"/>
  <c r="B91" i="21" s="1"/>
  <c r="G82" i="21"/>
  <c r="D80" i="21"/>
  <c r="G80" i="21" s="1"/>
  <c r="G79" i="21"/>
  <c r="G78" i="21"/>
  <c r="G77" i="21"/>
  <c r="G76" i="21"/>
  <c r="G75" i="21"/>
  <c r="G74" i="21"/>
  <c r="G73" i="21"/>
  <c r="B73" i="21"/>
  <c r="B74" i="21" s="1"/>
  <c r="B75" i="21" s="1"/>
  <c r="B76" i="21" s="1"/>
  <c r="B77" i="21" s="1"/>
  <c r="B78" i="21" s="1"/>
  <c r="B79" i="21" s="1"/>
  <c r="B80" i="21" s="1"/>
  <c r="B81" i="21" s="1"/>
  <c r="G72" i="21"/>
  <c r="D70" i="21"/>
  <c r="G70" i="21" s="1"/>
  <c r="G69" i="21"/>
  <c r="G68" i="21"/>
  <c r="G67" i="21"/>
  <c r="G66" i="21"/>
  <c r="G65" i="21"/>
  <c r="G64" i="21"/>
  <c r="G63" i="21"/>
  <c r="B63" i="21"/>
  <c r="B64" i="21" s="1"/>
  <c r="B65" i="21" s="1"/>
  <c r="B66" i="21" s="1"/>
  <c r="B67" i="21" s="1"/>
  <c r="B68" i="21" s="1"/>
  <c r="B69" i="21" s="1"/>
  <c r="B70" i="21" s="1"/>
  <c r="B71" i="21" s="1"/>
  <c r="G62" i="21"/>
  <c r="D60" i="21"/>
  <c r="G60" i="21" s="1"/>
  <c r="G59" i="21"/>
  <c r="G58" i="21"/>
  <c r="G57" i="21"/>
  <c r="G56" i="21"/>
  <c r="G55" i="21"/>
  <c r="G54" i="21"/>
  <c r="G53" i="21"/>
  <c r="B52" i="21"/>
  <c r="B53" i="21" s="1"/>
  <c r="B54" i="21" s="1"/>
  <c r="B55" i="21" s="1"/>
  <c r="B56" i="21" s="1"/>
  <c r="B57" i="21" s="1"/>
  <c r="B58" i="21" s="1"/>
  <c r="B59" i="21" s="1"/>
  <c r="B60" i="21" s="1"/>
  <c r="B61" i="21" s="1"/>
  <c r="D50" i="21"/>
  <c r="G50" i="21" s="1"/>
  <c r="G49" i="21"/>
  <c r="G48" i="21"/>
  <c r="G47" i="21"/>
  <c r="G46" i="21"/>
  <c r="G45" i="21"/>
  <c r="G44" i="21"/>
  <c r="G43" i="21"/>
  <c r="B42" i="21"/>
  <c r="B43" i="21" s="1"/>
  <c r="B44" i="21" s="1"/>
  <c r="B45" i="21" s="1"/>
  <c r="B46" i="21" s="1"/>
  <c r="B47" i="21" s="1"/>
  <c r="B48" i="21" s="1"/>
  <c r="B49" i="21" s="1"/>
  <c r="B50" i="21" s="1"/>
  <c r="B51" i="21" s="1"/>
  <c r="D40" i="21"/>
  <c r="G40" i="21" s="1"/>
  <c r="G39" i="21"/>
  <c r="G38" i="21"/>
  <c r="G37" i="21"/>
  <c r="G36" i="21"/>
  <c r="G35" i="21"/>
  <c r="G34" i="21"/>
  <c r="G33" i="21"/>
  <c r="B33" i="21"/>
  <c r="B34" i="21" s="1"/>
  <c r="B35" i="21" s="1"/>
  <c r="B36" i="21" s="1"/>
  <c r="B37" i="21" s="1"/>
  <c r="B38" i="21" s="1"/>
  <c r="B39" i="21" s="1"/>
  <c r="B40" i="21" s="1"/>
  <c r="B41" i="21" s="1"/>
  <c r="G32" i="21"/>
  <c r="D30" i="21"/>
  <c r="G30" i="21" s="1"/>
  <c r="G29" i="21"/>
  <c r="G28" i="21"/>
  <c r="G27" i="21"/>
  <c r="G26" i="21"/>
  <c r="G25" i="21"/>
  <c r="G24" i="21"/>
  <c r="G23" i="21"/>
  <c r="B23" i="21"/>
  <c r="B24" i="21" s="1"/>
  <c r="B25" i="21" s="1"/>
  <c r="B26" i="21" s="1"/>
  <c r="B27" i="21" s="1"/>
  <c r="B28" i="21" s="1"/>
  <c r="B29" i="21" s="1"/>
  <c r="B30" i="21" s="1"/>
  <c r="B31" i="21" s="1"/>
  <c r="G22" i="21"/>
  <c r="D20" i="21"/>
  <c r="G20" i="21" s="1"/>
  <c r="G19" i="21"/>
  <c r="G18" i="21"/>
  <c r="G17" i="21"/>
  <c r="G16" i="21"/>
  <c r="G15" i="21"/>
  <c r="G14" i="21"/>
  <c r="G13" i="21"/>
  <c r="B12" i="21"/>
  <c r="B13" i="21" s="1"/>
  <c r="B14" i="21" s="1"/>
  <c r="B15" i="21" s="1"/>
  <c r="B16" i="21" s="1"/>
  <c r="B17" i="21" s="1"/>
  <c r="B18" i="21" s="1"/>
  <c r="B19" i="21" s="1"/>
  <c r="B20" i="21" s="1"/>
  <c r="B21" i="21" s="1"/>
  <c r="D10" i="21"/>
  <c r="G10" i="21" s="1"/>
  <c r="G9" i="21"/>
  <c r="G8" i="21"/>
  <c r="G7" i="21"/>
  <c r="G6" i="21"/>
  <c r="G5" i="21"/>
  <c r="G4" i="21"/>
  <c r="G3" i="21"/>
  <c r="B2" i="21"/>
  <c r="B3" i="21" s="1"/>
  <c r="B4" i="21" s="1"/>
  <c r="B5" i="21" s="1"/>
  <c r="B6" i="21" s="1"/>
  <c r="B7" i="21" s="1"/>
  <c r="B8" i="21" s="1"/>
  <c r="B9" i="21" s="1"/>
  <c r="B10" i="21" s="1"/>
  <c r="B11" i="21" s="1"/>
  <c r="J34" i="19"/>
  <c r="L34" i="19" s="1"/>
  <c r="J33" i="19"/>
  <c r="L33" i="19" s="1"/>
  <c r="J32" i="19"/>
  <c r="L32" i="19" s="1"/>
  <c r="J31" i="19"/>
  <c r="L31" i="19" s="1"/>
  <c r="J30" i="19"/>
  <c r="L30" i="19" s="1"/>
  <c r="J29" i="19"/>
  <c r="L29" i="19" s="1"/>
  <c r="J28" i="19"/>
  <c r="L28" i="19" s="1"/>
  <c r="L27" i="19"/>
  <c r="J27" i="19"/>
  <c r="J26" i="19"/>
  <c r="L26" i="19" s="1"/>
  <c r="J25" i="19"/>
  <c r="L25" i="19" s="1"/>
  <c r="J24" i="19"/>
  <c r="L24" i="19" s="1"/>
  <c r="J23" i="19"/>
  <c r="L23" i="19" s="1"/>
  <c r="J22" i="19"/>
  <c r="L22" i="19" s="1"/>
  <c r="J21" i="19"/>
  <c r="L21" i="19" s="1"/>
  <c r="J20" i="19"/>
  <c r="L20" i="19" s="1"/>
  <c r="J19" i="19"/>
  <c r="L19" i="19" s="1"/>
  <c r="J18" i="19"/>
  <c r="L18" i="19" s="1"/>
  <c r="J17" i="19"/>
  <c r="L17" i="19" s="1"/>
  <c r="J16" i="19"/>
  <c r="L16" i="19" s="1"/>
  <c r="L15" i="19"/>
  <c r="J14" i="19"/>
  <c r="L14" i="19" s="1"/>
  <c r="J13" i="19"/>
  <c r="L13" i="19" s="1"/>
  <c r="J12" i="19"/>
  <c r="L12" i="19" s="1"/>
  <c r="J11" i="19"/>
  <c r="L11" i="19" s="1"/>
  <c r="J10" i="19"/>
  <c r="L10" i="19" s="1"/>
  <c r="L9" i="19"/>
  <c r="J8" i="19"/>
  <c r="L8" i="19" s="1"/>
  <c r="J7" i="19"/>
  <c r="L7" i="19" s="1"/>
  <c r="J6" i="19"/>
  <c r="L6" i="19" s="1"/>
  <c r="L33" i="18"/>
  <c r="J33" i="18"/>
  <c r="L32" i="18"/>
  <c r="J32" i="18"/>
  <c r="L31" i="18"/>
  <c r="J31" i="18"/>
  <c r="L30" i="18"/>
  <c r="J30" i="18"/>
  <c r="L29" i="18"/>
  <c r="J29" i="18"/>
  <c r="L28" i="18"/>
  <c r="J28" i="18"/>
  <c r="L27" i="18"/>
  <c r="J27" i="18"/>
  <c r="L26" i="18"/>
  <c r="J26" i="18"/>
  <c r="L25" i="18"/>
  <c r="J25" i="18"/>
  <c r="L24" i="18"/>
  <c r="J24" i="18"/>
  <c r="L23" i="18"/>
  <c r="J23" i="18"/>
  <c r="L22" i="18"/>
  <c r="J22" i="18"/>
  <c r="L21" i="18"/>
  <c r="J21" i="18"/>
  <c r="L20" i="18"/>
  <c r="J20" i="18"/>
  <c r="L19" i="18"/>
  <c r="J19" i="18"/>
  <c r="L18" i="18"/>
  <c r="J18" i="18"/>
  <c r="L17" i="18"/>
  <c r="J17" i="18"/>
  <c r="L16" i="18"/>
  <c r="J16" i="18"/>
  <c r="L15" i="18"/>
  <c r="J15" i="18"/>
  <c r="L14" i="18"/>
  <c r="J14" i="18"/>
  <c r="L13" i="18"/>
  <c r="J13" i="18"/>
  <c r="L12" i="18"/>
  <c r="J12" i="18"/>
  <c r="L11" i="18"/>
  <c r="J11" i="18"/>
  <c r="L10" i="18"/>
  <c r="J10" i="18"/>
  <c r="L9" i="18"/>
  <c r="J9" i="18"/>
  <c r="L8" i="18"/>
  <c r="J8" i="18"/>
  <c r="L7" i="18"/>
  <c r="J7" i="18"/>
  <c r="L6" i="18"/>
  <c r="J6" i="18"/>
  <c r="G5" i="18"/>
  <c r="J5" i="18" s="1"/>
  <c r="J4" i="18"/>
  <c r="L4" i="18" s="1"/>
  <c r="G4" i="18"/>
  <c r="J3" i="18"/>
  <c r="G272" i="22" l="1"/>
  <c r="G281" i="22" s="1"/>
  <c r="G282" i="22"/>
  <c r="G291" i="22" s="1"/>
  <c r="G271" i="22"/>
  <c r="B223" i="22"/>
  <c r="B224" i="22" s="1"/>
  <c r="B225" i="22" s="1"/>
  <c r="B226" i="22" s="1"/>
  <c r="B227" i="22" s="1"/>
  <c r="B228" i="22" s="1"/>
  <c r="B229" i="22" s="1"/>
  <c r="B230" i="22" s="1"/>
  <c r="B231" i="22" s="1"/>
  <c r="G2" i="21"/>
  <c r="G212" i="21"/>
  <c r="G171" i="21"/>
  <c r="G242" i="21"/>
  <c r="G251" i="21" s="1"/>
  <c r="G71" i="21"/>
  <c r="G261" i="21"/>
  <c r="G11" i="21"/>
  <c r="G41" i="21"/>
  <c r="G141" i="21"/>
  <c r="G12" i="21"/>
  <c r="G21" i="21" s="1"/>
  <c r="G42" i="21"/>
  <c r="B133" i="21"/>
  <c r="B134" i="21" s="1"/>
  <c r="B135" i="21" s="1"/>
  <c r="B136" i="21" s="1"/>
  <c r="B137" i="21" s="1"/>
  <c r="B138" i="21" s="1"/>
  <c r="B139" i="21" s="1"/>
  <c r="B140" i="21" s="1"/>
  <c r="B141" i="21" s="1"/>
  <c r="B163" i="21"/>
  <c r="B164" i="21" s="1"/>
  <c r="B165" i="21" s="1"/>
  <c r="B166" i="21" s="1"/>
  <c r="B167" i="21" s="1"/>
  <c r="B168" i="21" s="1"/>
  <c r="B169" i="21" s="1"/>
  <c r="B170" i="21" s="1"/>
  <c r="B171" i="21" s="1"/>
  <c r="G301" i="21"/>
  <c r="G51" i="21"/>
  <c r="G151" i="21"/>
  <c r="G241" i="21"/>
  <c r="G311" i="21"/>
  <c r="G101" i="21"/>
  <c r="G121" i="21"/>
  <c r="G31" i="21"/>
  <c r="G81" i="21"/>
  <c r="G111" i="21"/>
  <c r="G131" i="21"/>
  <c r="G172" i="21"/>
  <c r="G181" i="21" s="1"/>
  <c r="G272" i="21"/>
  <c r="G281" i="21" s="1"/>
  <c r="G91" i="21"/>
  <c r="G161" i="21"/>
  <c r="G191" i="21"/>
  <c r="G211" i="21"/>
  <c r="G221" i="21"/>
  <c r="G291" i="21"/>
  <c r="B183" i="22"/>
  <c r="B184" i="22" s="1"/>
  <c r="B185" i="22" s="1"/>
  <c r="B186" i="22" s="1"/>
  <c r="B187" i="22" s="1"/>
  <c r="B188" i="22" s="1"/>
  <c r="B189" i="22" s="1"/>
  <c r="B190" i="22" s="1"/>
  <c r="B191" i="22" s="1"/>
  <c r="G162" i="22"/>
  <c r="G171" i="22" s="1"/>
  <c r="G31" i="22"/>
  <c r="G252" i="22"/>
  <c r="G261" i="22" s="1"/>
  <c r="G181" i="22"/>
  <c r="G111" i="22"/>
  <c r="B103" i="22"/>
  <c r="B104" i="22" s="1"/>
  <c r="B105" i="22" s="1"/>
  <c r="B106" i="22" s="1"/>
  <c r="B107" i="22" s="1"/>
  <c r="B108" i="22" s="1"/>
  <c r="B109" i="22" s="1"/>
  <c r="B110" i="22" s="1"/>
  <c r="B111" i="22" s="1"/>
  <c r="G192" i="22"/>
  <c r="G201" i="22" s="1"/>
  <c r="G2" i="22"/>
  <c r="G11" i="22" s="1"/>
  <c r="G121" i="22"/>
  <c r="G232" i="22"/>
  <c r="G241" i="22" s="1"/>
  <c r="G151" i="22"/>
  <c r="B113" i="22"/>
  <c r="B114" i="22" s="1"/>
  <c r="B115" i="22" s="1"/>
  <c r="B116" i="22" s="1"/>
  <c r="B117" i="22" s="1"/>
  <c r="B118" i="22" s="1"/>
  <c r="B119" i="22" s="1"/>
  <c r="B120" i="22" s="1"/>
  <c r="B121" i="22" s="1"/>
  <c r="B23" i="22"/>
  <c r="B24" i="22" s="1"/>
  <c r="B25" i="22" s="1"/>
  <c r="B26" i="22" s="1"/>
  <c r="B27" i="22" s="1"/>
  <c r="B28" i="22" s="1"/>
  <c r="B29" i="22" s="1"/>
  <c r="B30" i="22" s="1"/>
  <c r="B31" i="22" s="1"/>
  <c r="G82" i="22"/>
  <c r="G91" i="22" s="1"/>
  <c r="B143" i="22"/>
  <c r="B144" i="22" s="1"/>
  <c r="B145" i="22" s="1"/>
  <c r="B146" i="22" s="1"/>
  <c r="B147" i="22" s="1"/>
  <c r="B148" i="22" s="1"/>
  <c r="B149" i="22" s="1"/>
  <c r="B150" i="22" s="1"/>
  <c r="B151" i="22" s="1"/>
  <c r="B173" i="22"/>
  <c r="B174" i="22" s="1"/>
  <c r="B175" i="22" s="1"/>
  <c r="B176" i="22" s="1"/>
  <c r="B177" i="22" s="1"/>
  <c r="B178" i="22" s="1"/>
  <c r="B179" i="22" s="1"/>
  <c r="B180" i="22" s="1"/>
  <c r="B181" i="22" s="1"/>
  <c r="B263" i="22"/>
  <c r="B264" i="22" s="1"/>
  <c r="B265" i="22" s="1"/>
  <c r="B266" i="22" s="1"/>
  <c r="B267" i="22" s="1"/>
  <c r="B268" i="22" s="1"/>
  <c r="B269" i="22" s="1"/>
  <c r="B270" i="22" s="1"/>
  <c r="B271" i="22" s="1"/>
  <c r="G231" i="22"/>
  <c r="G21" i="22"/>
  <c r="G62" i="22"/>
  <c r="G71" i="22" s="1"/>
  <c r="B13" i="22"/>
  <c r="B14" i="22" s="1"/>
  <c r="B15" i="22" s="1"/>
  <c r="B16" i="22" s="1"/>
  <c r="B17" i="22" s="1"/>
  <c r="B18" i="22" s="1"/>
  <c r="B19" i="22" s="1"/>
  <c r="B20" i="22" s="1"/>
  <c r="B21" i="22" s="1"/>
  <c r="G32" i="22"/>
  <c r="G41" i="22" s="1"/>
  <c r="G152" i="22"/>
  <c r="G161" i="22" s="1"/>
  <c r="G191" i="22"/>
  <c r="G72" i="22"/>
  <c r="G81" i="22" s="1"/>
  <c r="G242" i="22"/>
  <c r="G251" i="22" s="1"/>
  <c r="G52" i="22"/>
  <c r="G61" i="22" s="1"/>
  <c r="G132" i="22"/>
  <c r="G141" i="22" s="1"/>
  <c r="G212" i="22"/>
  <c r="G221" i="22" s="1"/>
  <c r="G42" i="22"/>
  <c r="G51" i="22" s="1"/>
  <c r="G122" i="22"/>
  <c r="G131" i="22" s="1"/>
  <c r="G202" i="22"/>
  <c r="G211" i="22" s="1"/>
  <c r="G92" i="22"/>
  <c r="G101" i="22" s="1"/>
  <c r="G52" i="21"/>
  <c r="G61" i="21" s="1"/>
  <c r="G222" i="21"/>
  <c r="G231" i="21" s="1"/>
  <c r="G312" i="21"/>
  <c r="G321" i="21" s="1"/>
  <c r="G192" i="21"/>
  <c r="G201" i="21" s="1"/>
  <c r="G262" i="21"/>
  <c r="G271" i="21" s="1"/>
  <c r="L5" i="18"/>
  <c r="G81" i="17" l="1"/>
  <c r="D280" i="17"/>
  <c r="D290" i="17"/>
  <c r="D270" i="17"/>
  <c r="G270" i="17" s="1"/>
  <c r="D260" i="17"/>
  <c r="G260" i="17" s="1"/>
  <c r="D250" i="17"/>
  <c r="G250" i="17" s="1"/>
  <c r="D240" i="17"/>
  <c r="G240" i="17" s="1"/>
  <c r="D230" i="17"/>
  <c r="G230" i="17" s="1"/>
  <c r="D220" i="17"/>
  <c r="G220" i="17" s="1"/>
  <c r="D210" i="17"/>
  <c r="D200" i="17"/>
  <c r="D190" i="17"/>
  <c r="G190" i="17" s="1"/>
  <c r="D180" i="17"/>
  <c r="G180" i="17" s="1"/>
  <c r="D170" i="17"/>
  <c r="G170" i="17" s="1"/>
  <c r="D160" i="17"/>
  <c r="G160" i="17" s="1"/>
  <c r="D150" i="17"/>
  <c r="G150" i="17" s="1"/>
  <c r="D140" i="17"/>
  <c r="G140" i="17" s="1"/>
  <c r="D130" i="17"/>
  <c r="D120" i="17"/>
  <c r="G120" i="17" s="1"/>
  <c r="D110" i="17"/>
  <c r="G110" i="17" s="1"/>
  <c r="D100" i="17"/>
  <c r="G100" i="17" s="1"/>
  <c r="D90" i="17"/>
  <c r="G90" i="17" s="1"/>
  <c r="D80" i="17"/>
  <c r="G80" i="17" s="1"/>
  <c r="D70" i="17"/>
  <c r="G70" i="17" s="1"/>
  <c r="D60" i="17"/>
  <c r="G60" i="17" s="1"/>
  <c r="D50" i="17"/>
  <c r="G50" i="17" s="1"/>
  <c r="D40" i="17"/>
  <c r="D30" i="17"/>
  <c r="G30" i="17" s="1"/>
  <c r="D20" i="17"/>
  <c r="G20" i="17" s="1"/>
  <c r="D10" i="17"/>
  <c r="G10" i="17" s="1"/>
  <c r="G198" i="17"/>
  <c r="G215" i="17"/>
  <c r="G290" i="17"/>
  <c r="G289" i="17"/>
  <c r="G288" i="17"/>
  <c r="G287" i="17"/>
  <c r="G286" i="17"/>
  <c r="G285" i="17"/>
  <c r="G284" i="17"/>
  <c r="G283" i="17"/>
  <c r="B282" i="17"/>
  <c r="G282" i="17" s="1"/>
  <c r="G280" i="17"/>
  <c r="G279" i="17"/>
  <c r="G278" i="17"/>
  <c r="G277" i="17"/>
  <c r="G276" i="17"/>
  <c r="G275" i="17"/>
  <c r="G274" i="17"/>
  <c r="G273" i="17"/>
  <c r="B272" i="17"/>
  <c r="B273" i="17" s="1"/>
  <c r="B274" i="17" s="1"/>
  <c r="B275" i="17" s="1"/>
  <c r="B276" i="17" s="1"/>
  <c r="B277" i="17" s="1"/>
  <c r="B278" i="17" s="1"/>
  <c r="B279" i="17" s="1"/>
  <c r="B280" i="17" s="1"/>
  <c r="B281" i="17" s="1"/>
  <c r="G269" i="17"/>
  <c r="G268" i="17"/>
  <c r="G267" i="17"/>
  <c r="G266" i="17"/>
  <c r="G265" i="17"/>
  <c r="G264" i="17"/>
  <c r="G263" i="17"/>
  <c r="B262" i="17"/>
  <c r="B263" i="17" s="1"/>
  <c r="B264" i="17" s="1"/>
  <c r="B265" i="17" s="1"/>
  <c r="B266" i="17" s="1"/>
  <c r="B267" i="17" s="1"/>
  <c r="B268" i="17" s="1"/>
  <c r="B269" i="17" s="1"/>
  <c r="B270" i="17" s="1"/>
  <c r="B271" i="17" s="1"/>
  <c r="G259" i="17"/>
  <c r="G258" i="17"/>
  <c r="G257" i="17"/>
  <c r="G256" i="17"/>
  <c r="G255" i="17"/>
  <c r="G254" i="17"/>
  <c r="G253" i="17"/>
  <c r="B252" i="17"/>
  <c r="B253" i="17" s="1"/>
  <c r="B254" i="17" s="1"/>
  <c r="B255" i="17" s="1"/>
  <c r="B256" i="17" s="1"/>
  <c r="B257" i="17" s="1"/>
  <c r="B258" i="17" s="1"/>
  <c r="B259" i="17" s="1"/>
  <c r="B260" i="17" s="1"/>
  <c r="B261" i="17" s="1"/>
  <c r="G249" i="17"/>
  <c r="G248" i="17"/>
  <c r="G247" i="17"/>
  <c r="G246" i="17"/>
  <c r="G245" i="17"/>
  <c r="G244" i="17"/>
  <c r="G243" i="17"/>
  <c r="B242" i="17"/>
  <c r="B243" i="17" s="1"/>
  <c r="B244" i="17" s="1"/>
  <c r="B245" i="17" s="1"/>
  <c r="B246" i="17" s="1"/>
  <c r="B247" i="17" s="1"/>
  <c r="B248" i="17" s="1"/>
  <c r="B249" i="17" s="1"/>
  <c r="B250" i="17" s="1"/>
  <c r="B251" i="17" s="1"/>
  <c r="G239" i="17"/>
  <c r="G238" i="17"/>
  <c r="G237" i="17"/>
  <c r="G236" i="17"/>
  <c r="G235" i="17"/>
  <c r="G234" i="17"/>
  <c r="G233" i="17"/>
  <c r="B232" i="17"/>
  <c r="B233" i="17" s="1"/>
  <c r="B234" i="17" s="1"/>
  <c r="B235" i="17" s="1"/>
  <c r="B236" i="17" s="1"/>
  <c r="B237" i="17" s="1"/>
  <c r="B238" i="17" s="1"/>
  <c r="B239" i="17" s="1"/>
  <c r="B240" i="17" s="1"/>
  <c r="B241" i="17" s="1"/>
  <c r="G229" i="17"/>
  <c r="G228" i="17"/>
  <c r="G227" i="17"/>
  <c r="G226" i="17"/>
  <c r="G225" i="17"/>
  <c r="G224" i="17"/>
  <c r="G223" i="17"/>
  <c r="B222" i="17"/>
  <c r="G222" i="17" s="1"/>
  <c r="G219" i="17"/>
  <c r="G218" i="17"/>
  <c r="G217" i="17"/>
  <c r="G216" i="17"/>
  <c r="G214" i="17"/>
  <c r="G213" i="17"/>
  <c r="B212" i="17"/>
  <c r="B213" i="17" s="1"/>
  <c r="B214" i="17" s="1"/>
  <c r="B215" i="17" s="1"/>
  <c r="B216" i="17" s="1"/>
  <c r="B217" i="17" s="1"/>
  <c r="B218" i="17" s="1"/>
  <c r="B219" i="17" s="1"/>
  <c r="B220" i="17" s="1"/>
  <c r="B221" i="17" s="1"/>
  <c r="G210" i="17"/>
  <c r="G209" i="17"/>
  <c r="G208" i="17"/>
  <c r="G207" i="17"/>
  <c r="G206" i="17"/>
  <c r="G205" i="17"/>
  <c r="G204" i="17"/>
  <c r="G203" i="17"/>
  <c r="B202" i="17"/>
  <c r="G202" i="17" s="1"/>
  <c r="G200" i="17"/>
  <c r="G199" i="17"/>
  <c r="G197" i="17"/>
  <c r="G196" i="17"/>
  <c r="G195" i="17"/>
  <c r="G194" i="17"/>
  <c r="G193" i="17"/>
  <c r="B192" i="17"/>
  <c r="G192" i="17" s="1"/>
  <c r="G189" i="17"/>
  <c r="G188" i="17"/>
  <c r="G187" i="17"/>
  <c r="G186" i="17"/>
  <c r="G185" i="17"/>
  <c r="G184" i="17"/>
  <c r="G183" i="17"/>
  <c r="B182" i="17"/>
  <c r="B183" i="17" s="1"/>
  <c r="B184" i="17" s="1"/>
  <c r="B185" i="17" s="1"/>
  <c r="B186" i="17" s="1"/>
  <c r="B187" i="17" s="1"/>
  <c r="B188" i="17" s="1"/>
  <c r="B189" i="17" s="1"/>
  <c r="B190" i="17" s="1"/>
  <c r="B191" i="17" s="1"/>
  <c r="G179" i="17"/>
  <c r="G178" i="17"/>
  <c r="G177" i="17"/>
  <c r="G176" i="17"/>
  <c r="G175" i="17"/>
  <c r="G174" i="17"/>
  <c r="G173" i="17"/>
  <c r="B172" i="17"/>
  <c r="B173" i="17" s="1"/>
  <c r="B174" i="17" s="1"/>
  <c r="B175" i="17" s="1"/>
  <c r="B176" i="17" s="1"/>
  <c r="B177" i="17" s="1"/>
  <c r="B178" i="17" s="1"/>
  <c r="B179" i="17" s="1"/>
  <c r="B180" i="17" s="1"/>
  <c r="B181" i="17" s="1"/>
  <c r="G169" i="17"/>
  <c r="G168" i="17"/>
  <c r="G167" i="17"/>
  <c r="G166" i="17"/>
  <c r="G165" i="17"/>
  <c r="G164" i="17"/>
  <c r="G163" i="17"/>
  <c r="B162" i="17"/>
  <c r="G162" i="17" s="1"/>
  <c r="G159" i="17"/>
  <c r="G158" i="17"/>
  <c r="G157" i="17"/>
  <c r="G156" i="17"/>
  <c r="G155" i="17"/>
  <c r="G154" i="17"/>
  <c r="G153" i="17"/>
  <c r="B152" i="17"/>
  <c r="G152" i="17" s="1"/>
  <c r="G149" i="17"/>
  <c r="G148" i="17"/>
  <c r="G147" i="17"/>
  <c r="G146" i="17"/>
  <c r="G145" i="17"/>
  <c r="G144" i="17"/>
  <c r="G143" i="17"/>
  <c r="B142" i="17"/>
  <c r="G142" i="17" s="1"/>
  <c r="G139" i="17"/>
  <c r="G138" i="17"/>
  <c r="G137" i="17"/>
  <c r="G136" i="17"/>
  <c r="G135" i="17"/>
  <c r="G134" i="17"/>
  <c r="G133" i="17"/>
  <c r="B132" i="17"/>
  <c r="B133" i="17" s="1"/>
  <c r="B134" i="17" s="1"/>
  <c r="B135" i="17" s="1"/>
  <c r="B136" i="17" s="1"/>
  <c r="B137" i="17" s="1"/>
  <c r="B138" i="17" s="1"/>
  <c r="B139" i="17" s="1"/>
  <c r="B140" i="17" s="1"/>
  <c r="B141" i="17" s="1"/>
  <c r="G130" i="17"/>
  <c r="G129" i="17"/>
  <c r="G128" i="17"/>
  <c r="G127" i="17"/>
  <c r="G126" i="17"/>
  <c r="G125" i="17"/>
  <c r="G124" i="17"/>
  <c r="G123" i="17"/>
  <c r="B122" i="17"/>
  <c r="G122" i="17" s="1"/>
  <c r="G119" i="17"/>
  <c r="G118" i="17"/>
  <c r="G117" i="17"/>
  <c r="G116" i="17"/>
  <c r="G115" i="17"/>
  <c r="G114" i="17"/>
  <c r="G113" i="17"/>
  <c r="B112" i="17"/>
  <c r="B113" i="17" s="1"/>
  <c r="B114" i="17" s="1"/>
  <c r="B115" i="17" s="1"/>
  <c r="B116" i="17" s="1"/>
  <c r="B117" i="17" s="1"/>
  <c r="B118" i="17" s="1"/>
  <c r="B119" i="17" s="1"/>
  <c r="B120" i="17" s="1"/>
  <c r="B121" i="17" s="1"/>
  <c r="G109" i="17"/>
  <c r="G108" i="17"/>
  <c r="G107" i="17"/>
  <c r="G106" i="17"/>
  <c r="G105" i="17"/>
  <c r="G104" i="17"/>
  <c r="G103" i="17"/>
  <c r="B102" i="17"/>
  <c r="B103" i="17" s="1"/>
  <c r="B104" i="17" s="1"/>
  <c r="B105" i="17" s="1"/>
  <c r="B106" i="17" s="1"/>
  <c r="B107" i="17" s="1"/>
  <c r="B108" i="17" s="1"/>
  <c r="B109" i="17" s="1"/>
  <c r="B110" i="17" s="1"/>
  <c r="B111" i="17" s="1"/>
  <c r="G99" i="17"/>
  <c r="G98" i="17"/>
  <c r="G97" i="17"/>
  <c r="G96" i="17"/>
  <c r="G95" i="17"/>
  <c r="G94" i="17"/>
  <c r="G93" i="17"/>
  <c r="B92" i="17"/>
  <c r="B93" i="17" s="1"/>
  <c r="B94" i="17" s="1"/>
  <c r="B95" i="17" s="1"/>
  <c r="B96" i="17" s="1"/>
  <c r="B97" i="17" s="1"/>
  <c r="B98" i="17" s="1"/>
  <c r="B99" i="17" s="1"/>
  <c r="B100" i="17" s="1"/>
  <c r="B101" i="17" s="1"/>
  <c r="G89" i="17"/>
  <c r="G88" i="17"/>
  <c r="G87" i="17"/>
  <c r="G86" i="17"/>
  <c r="G85" i="17"/>
  <c r="G84" i="17"/>
  <c r="G83" i="17"/>
  <c r="B82" i="17"/>
  <c r="B83" i="17" s="1"/>
  <c r="B84" i="17" s="1"/>
  <c r="B85" i="17" s="1"/>
  <c r="B86" i="17" s="1"/>
  <c r="B87" i="17" s="1"/>
  <c r="B88" i="17" s="1"/>
  <c r="B89" i="17" s="1"/>
  <c r="B90" i="17" s="1"/>
  <c r="B91" i="17" s="1"/>
  <c r="G79" i="17"/>
  <c r="G78" i="17"/>
  <c r="G77" i="17"/>
  <c r="G76" i="17"/>
  <c r="G75" i="17"/>
  <c r="G74" i="17"/>
  <c r="G73" i="17"/>
  <c r="B72" i="17"/>
  <c r="B73" i="17" s="1"/>
  <c r="B74" i="17" s="1"/>
  <c r="B75" i="17" s="1"/>
  <c r="B76" i="17" s="1"/>
  <c r="B77" i="17" s="1"/>
  <c r="B78" i="17" s="1"/>
  <c r="B79" i="17" s="1"/>
  <c r="B80" i="17" s="1"/>
  <c r="B81" i="17" s="1"/>
  <c r="G69" i="17"/>
  <c r="G68" i="17"/>
  <c r="G67" i="17"/>
  <c r="G66" i="17"/>
  <c r="G65" i="17"/>
  <c r="G64" i="17"/>
  <c r="G63" i="17"/>
  <c r="B62" i="17"/>
  <c r="G62" i="17" s="1"/>
  <c r="G59" i="17"/>
  <c r="G58" i="17"/>
  <c r="G57" i="17"/>
  <c r="G56" i="17"/>
  <c r="G55" i="17"/>
  <c r="G54" i="17"/>
  <c r="G53" i="17"/>
  <c r="B52" i="17"/>
  <c r="B53" i="17" s="1"/>
  <c r="B54" i="17" s="1"/>
  <c r="B55" i="17" s="1"/>
  <c r="B56" i="17" s="1"/>
  <c r="B57" i="17" s="1"/>
  <c r="B58" i="17" s="1"/>
  <c r="B59" i="17" s="1"/>
  <c r="B60" i="17" s="1"/>
  <c r="B61" i="17" s="1"/>
  <c r="G49" i="17"/>
  <c r="G48" i="17"/>
  <c r="G47" i="17"/>
  <c r="G46" i="17"/>
  <c r="G45" i="17"/>
  <c r="G44" i="17"/>
  <c r="G43" i="17"/>
  <c r="B42" i="17"/>
  <c r="G42" i="17" s="1"/>
  <c r="G40" i="17"/>
  <c r="G39" i="17"/>
  <c r="G38" i="17"/>
  <c r="G37" i="17"/>
  <c r="G36" i="17"/>
  <c r="G35" i="17"/>
  <c r="G34" i="17"/>
  <c r="G33" i="17"/>
  <c r="B32" i="17"/>
  <c r="G32" i="17" s="1"/>
  <c r="G29" i="17"/>
  <c r="G28" i="17"/>
  <c r="G27" i="17"/>
  <c r="G26" i="17"/>
  <c r="G25" i="17"/>
  <c r="G24" i="17"/>
  <c r="G23" i="17"/>
  <c r="B22" i="17"/>
  <c r="B23" i="17" s="1"/>
  <c r="B24" i="17" s="1"/>
  <c r="B25" i="17" s="1"/>
  <c r="B26" i="17" s="1"/>
  <c r="B27" i="17" s="1"/>
  <c r="B28" i="17" s="1"/>
  <c r="B29" i="17" s="1"/>
  <c r="B30" i="17" s="1"/>
  <c r="B31" i="17" s="1"/>
  <c r="G19" i="17"/>
  <c r="G18" i="17"/>
  <c r="G17" i="17"/>
  <c r="G16" i="17"/>
  <c r="G15" i="17"/>
  <c r="G14" i="17"/>
  <c r="G13" i="17"/>
  <c r="B12" i="17"/>
  <c r="B13" i="17" s="1"/>
  <c r="B14" i="17" s="1"/>
  <c r="B15" i="17" s="1"/>
  <c r="B16" i="17" s="1"/>
  <c r="B17" i="17" s="1"/>
  <c r="B18" i="17" s="1"/>
  <c r="B19" i="17" s="1"/>
  <c r="B20" i="17" s="1"/>
  <c r="B21" i="17" s="1"/>
  <c r="G9" i="17"/>
  <c r="G8" i="17"/>
  <c r="G7" i="17"/>
  <c r="G6" i="17"/>
  <c r="G5" i="17"/>
  <c r="G4" i="17"/>
  <c r="G3" i="17"/>
  <c r="B2" i="17"/>
  <c r="B3" i="17" s="1"/>
  <c r="B4" i="17" s="1"/>
  <c r="B5" i="17" s="1"/>
  <c r="B6" i="17" s="1"/>
  <c r="B7" i="17" s="1"/>
  <c r="B8" i="17" s="1"/>
  <c r="B9" i="17" s="1"/>
  <c r="B10" i="17" s="1"/>
  <c r="B11" i="17" s="1"/>
  <c r="D320" i="16"/>
  <c r="G320" i="16" s="1"/>
  <c r="G319" i="16"/>
  <c r="G318" i="16"/>
  <c r="G317" i="16"/>
  <c r="G316" i="16"/>
  <c r="G315" i="16"/>
  <c r="G314" i="16"/>
  <c r="G313" i="16"/>
  <c r="B312" i="16"/>
  <c r="B313" i="16" s="1"/>
  <c r="B314" i="16" s="1"/>
  <c r="B315" i="16" s="1"/>
  <c r="B316" i="16" s="1"/>
  <c r="B317" i="16" s="1"/>
  <c r="B318" i="16" s="1"/>
  <c r="B319" i="16" s="1"/>
  <c r="B320" i="16" s="1"/>
  <c r="B321" i="16" s="1"/>
  <c r="D310" i="16"/>
  <c r="G310" i="16" s="1"/>
  <c r="G309" i="16"/>
  <c r="G308" i="16"/>
  <c r="G307" i="16"/>
  <c r="G306" i="16"/>
  <c r="G305" i="16"/>
  <c r="G304" i="16"/>
  <c r="G303" i="16"/>
  <c r="B303" i="16"/>
  <c r="B304" i="16" s="1"/>
  <c r="B305" i="16" s="1"/>
  <c r="B306" i="16" s="1"/>
  <c r="B307" i="16" s="1"/>
  <c r="B308" i="16" s="1"/>
  <c r="B309" i="16" s="1"/>
  <c r="B310" i="16" s="1"/>
  <c r="B311" i="16" s="1"/>
  <c r="G302" i="16"/>
  <c r="D300" i="16"/>
  <c r="G300" i="16" s="1"/>
  <c r="G299" i="16"/>
  <c r="G298" i="16"/>
  <c r="G297" i="16"/>
  <c r="G296" i="16"/>
  <c r="G295" i="16"/>
  <c r="G294" i="16"/>
  <c r="G293" i="16"/>
  <c r="B293" i="16"/>
  <c r="B294" i="16" s="1"/>
  <c r="B295" i="16" s="1"/>
  <c r="B296" i="16" s="1"/>
  <c r="B297" i="16" s="1"/>
  <c r="B298" i="16" s="1"/>
  <c r="B299" i="16" s="1"/>
  <c r="B300" i="16" s="1"/>
  <c r="B301" i="16" s="1"/>
  <c r="G292" i="16"/>
  <c r="D290" i="16"/>
  <c r="G290" i="16" s="1"/>
  <c r="G289" i="16"/>
  <c r="G288" i="16"/>
  <c r="G287" i="16"/>
  <c r="G286" i="16"/>
  <c r="G285" i="16"/>
  <c r="G284" i="16"/>
  <c r="G283" i="16"/>
  <c r="B283" i="16"/>
  <c r="B284" i="16" s="1"/>
  <c r="B285" i="16" s="1"/>
  <c r="B286" i="16" s="1"/>
  <c r="B287" i="16" s="1"/>
  <c r="B288" i="16" s="1"/>
  <c r="B289" i="16" s="1"/>
  <c r="B290" i="16" s="1"/>
  <c r="B291" i="16" s="1"/>
  <c r="G282" i="16"/>
  <c r="D280" i="16"/>
  <c r="G280" i="16" s="1"/>
  <c r="G279" i="16"/>
  <c r="G278" i="16"/>
  <c r="G277" i="16"/>
  <c r="G276" i="16"/>
  <c r="G275" i="16"/>
  <c r="G274" i="16"/>
  <c r="G273" i="16"/>
  <c r="B272" i="16"/>
  <c r="B273" i="16" s="1"/>
  <c r="B274" i="16" s="1"/>
  <c r="B275" i="16" s="1"/>
  <c r="B276" i="16" s="1"/>
  <c r="B277" i="16" s="1"/>
  <c r="B278" i="16" s="1"/>
  <c r="B279" i="16" s="1"/>
  <c r="B280" i="16" s="1"/>
  <c r="B281" i="16" s="1"/>
  <c r="D270" i="16"/>
  <c r="G270" i="16" s="1"/>
  <c r="G269" i="16"/>
  <c r="G268" i="16"/>
  <c r="G267" i="16"/>
  <c r="G266" i="16"/>
  <c r="G265" i="16"/>
  <c r="G264" i="16"/>
  <c r="G263" i="16"/>
  <c r="B262" i="16"/>
  <c r="B263" i="16" s="1"/>
  <c r="B264" i="16" s="1"/>
  <c r="B265" i="16" s="1"/>
  <c r="B266" i="16" s="1"/>
  <c r="B267" i="16" s="1"/>
  <c r="B268" i="16" s="1"/>
  <c r="B269" i="16" s="1"/>
  <c r="B270" i="16" s="1"/>
  <c r="B271" i="16" s="1"/>
  <c r="D260" i="16"/>
  <c r="G260" i="16" s="1"/>
  <c r="G259" i="16"/>
  <c r="G258" i="16"/>
  <c r="G257" i="16"/>
  <c r="G256" i="16"/>
  <c r="G255" i="16"/>
  <c r="G254" i="16"/>
  <c r="G253" i="16"/>
  <c r="B253" i="16"/>
  <c r="B254" i="16" s="1"/>
  <c r="B255" i="16" s="1"/>
  <c r="B256" i="16" s="1"/>
  <c r="B257" i="16" s="1"/>
  <c r="B258" i="16" s="1"/>
  <c r="B259" i="16" s="1"/>
  <c r="B260" i="16" s="1"/>
  <c r="B261" i="16" s="1"/>
  <c r="G252" i="16"/>
  <c r="D250" i="16"/>
  <c r="G250" i="16" s="1"/>
  <c r="G249" i="16"/>
  <c r="G248" i="16"/>
  <c r="G247" i="16"/>
  <c r="G246" i="16"/>
  <c r="G245" i="16"/>
  <c r="G244" i="16"/>
  <c r="G243" i="16"/>
  <c r="B242" i="16"/>
  <c r="B243" i="16" s="1"/>
  <c r="B244" i="16" s="1"/>
  <c r="B245" i="16" s="1"/>
  <c r="B246" i="16" s="1"/>
  <c r="B247" i="16" s="1"/>
  <c r="B248" i="16" s="1"/>
  <c r="B249" i="16" s="1"/>
  <c r="B250" i="16" s="1"/>
  <c r="B251" i="16" s="1"/>
  <c r="D240" i="16"/>
  <c r="G240" i="16" s="1"/>
  <c r="G239" i="16"/>
  <c r="G238" i="16"/>
  <c r="G237" i="16"/>
  <c r="G236" i="16"/>
  <c r="G235" i="16"/>
  <c r="G234" i="16"/>
  <c r="G233" i="16"/>
  <c r="B233" i="16"/>
  <c r="B234" i="16" s="1"/>
  <c r="B235" i="16" s="1"/>
  <c r="B236" i="16" s="1"/>
  <c r="B237" i="16" s="1"/>
  <c r="B238" i="16" s="1"/>
  <c r="B239" i="16" s="1"/>
  <c r="B240" i="16" s="1"/>
  <c r="B241" i="16" s="1"/>
  <c r="G232" i="16"/>
  <c r="D230" i="16"/>
  <c r="G230" i="16" s="1"/>
  <c r="G229" i="16"/>
  <c r="G228" i="16"/>
  <c r="G227" i="16"/>
  <c r="G226" i="16"/>
  <c r="G225" i="16"/>
  <c r="G224" i="16"/>
  <c r="G223" i="16"/>
  <c r="B222" i="16"/>
  <c r="G222" i="16" s="1"/>
  <c r="D220" i="16"/>
  <c r="G220" i="16" s="1"/>
  <c r="G219" i="16"/>
  <c r="G218" i="16"/>
  <c r="G217" i="16"/>
  <c r="G216" i="16"/>
  <c r="G215" i="16"/>
  <c r="G214" i="16"/>
  <c r="G213" i="16"/>
  <c r="B212" i="16"/>
  <c r="G212" i="16" s="1"/>
  <c r="D210" i="16"/>
  <c r="G210" i="16" s="1"/>
  <c r="G209" i="16"/>
  <c r="G208" i="16"/>
  <c r="G207" i="16"/>
  <c r="G206" i="16"/>
  <c r="G205" i="16"/>
  <c r="G204" i="16"/>
  <c r="G203" i="16"/>
  <c r="B203" i="16"/>
  <c r="B204" i="16" s="1"/>
  <c r="B205" i="16" s="1"/>
  <c r="B206" i="16" s="1"/>
  <c r="B207" i="16" s="1"/>
  <c r="B208" i="16" s="1"/>
  <c r="B209" i="16" s="1"/>
  <c r="B210" i="16" s="1"/>
  <c r="B211" i="16" s="1"/>
  <c r="G202" i="16"/>
  <c r="D200" i="16"/>
  <c r="G200" i="16" s="1"/>
  <c r="G199" i="16"/>
  <c r="G198" i="16"/>
  <c r="G197" i="16"/>
  <c r="G196" i="16"/>
  <c r="G195" i="16"/>
  <c r="G194" i="16"/>
  <c r="G193" i="16"/>
  <c r="B192" i="16"/>
  <c r="G192" i="16" s="1"/>
  <c r="D190" i="16"/>
  <c r="G190" i="16" s="1"/>
  <c r="G189" i="16"/>
  <c r="G188" i="16"/>
  <c r="G187" i="16"/>
  <c r="G186" i="16"/>
  <c r="G185" i="16"/>
  <c r="G184" i="16"/>
  <c r="G183" i="16"/>
  <c r="B183" i="16"/>
  <c r="B184" i="16" s="1"/>
  <c r="B185" i="16" s="1"/>
  <c r="B186" i="16" s="1"/>
  <c r="B187" i="16" s="1"/>
  <c r="B188" i="16" s="1"/>
  <c r="B189" i="16" s="1"/>
  <c r="B190" i="16" s="1"/>
  <c r="B191" i="16" s="1"/>
  <c r="G182" i="16"/>
  <c r="D180" i="16"/>
  <c r="G180" i="16" s="1"/>
  <c r="G179" i="16"/>
  <c r="G178" i="16"/>
  <c r="G177" i="16"/>
  <c r="G176" i="16"/>
  <c r="G175" i="16"/>
  <c r="G174" i="16"/>
  <c r="G173" i="16"/>
  <c r="B172" i="16"/>
  <c r="B173" i="16" s="1"/>
  <c r="B174" i="16" s="1"/>
  <c r="B175" i="16" s="1"/>
  <c r="B176" i="16" s="1"/>
  <c r="B177" i="16" s="1"/>
  <c r="B178" i="16" s="1"/>
  <c r="B179" i="16" s="1"/>
  <c r="B180" i="16" s="1"/>
  <c r="B181" i="16" s="1"/>
  <c r="D170" i="16"/>
  <c r="G170" i="16" s="1"/>
  <c r="G169" i="16"/>
  <c r="G168" i="16"/>
  <c r="G167" i="16"/>
  <c r="G166" i="16"/>
  <c r="G165" i="16"/>
  <c r="G164" i="16"/>
  <c r="G163" i="16"/>
  <c r="B162" i="16"/>
  <c r="B163" i="16" s="1"/>
  <c r="B164" i="16" s="1"/>
  <c r="B165" i="16" s="1"/>
  <c r="B166" i="16" s="1"/>
  <c r="B167" i="16" s="1"/>
  <c r="B168" i="16" s="1"/>
  <c r="B169" i="16" s="1"/>
  <c r="B170" i="16" s="1"/>
  <c r="B171" i="16" s="1"/>
  <c r="D160" i="16"/>
  <c r="G160" i="16" s="1"/>
  <c r="G159" i="16"/>
  <c r="G158" i="16"/>
  <c r="G157" i="16"/>
  <c r="G156" i="16"/>
  <c r="G155" i="16"/>
  <c r="G154" i="16"/>
  <c r="G153" i="16"/>
  <c r="B153" i="16"/>
  <c r="B154" i="16" s="1"/>
  <c r="B155" i="16" s="1"/>
  <c r="B156" i="16" s="1"/>
  <c r="B157" i="16" s="1"/>
  <c r="B158" i="16" s="1"/>
  <c r="B159" i="16" s="1"/>
  <c r="B160" i="16" s="1"/>
  <c r="B161" i="16" s="1"/>
  <c r="G152" i="16"/>
  <c r="D150" i="16"/>
  <c r="G150" i="16" s="1"/>
  <c r="G149" i="16"/>
  <c r="G148" i="16"/>
  <c r="G147" i="16"/>
  <c r="G146" i="16"/>
  <c r="G145" i="16"/>
  <c r="G144" i="16"/>
  <c r="G143" i="16"/>
  <c r="B143" i="16"/>
  <c r="B144" i="16" s="1"/>
  <c r="B145" i="16" s="1"/>
  <c r="B146" i="16" s="1"/>
  <c r="B147" i="16" s="1"/>
  <c r="B148" i="16" s="1"/>
  <c r="B149" i="16" s="1"/>
  <c r="B150" i="16" s="1"/>
  <c r="B151" i="16" s="1"/>
  <c r="G142" i="16"/>
  <c r="D140" i="16"/>
  <c r="G140" i="16" s="1"/>
  <c r="G139" i="16"/>
  <c r="G138" i="16"/>
  <c r="G137" i="16"/>
  <c r="G136" i="16"/>
  <c r="G135" i="16"/>
  <c r="G134" i="16"/>
  <c r="G133" i="16"/>
  <c r="B132" i="16"/>
  <c r="B133" i="16" s="1"/>
  <c r="B134" i="16" s="1"/>
  <c r="B135" i="16" s="1"/>
  <c r="B136" i="16" s="1"/>
  <c r="B137" i="16" s="1"/>
  <c r="B138" i="16" s="1"/>
  <c r="B139" i="16" s="1"/>
  <c r="B140" i="16" s="1"/>
  <c r="B141" i="16" s="1"/>
  <c r="D130" i="16"/>
  <c r="G130" i="16" s="1"/>
  <c r="G129" i="16"/>
  <c r="G128" i="16"/>
  <c r="G127" i="16"/>
  <c r="G126" i="16"/>
  <c r="G125" i="16"/>
  <c r="G124" i="16"/>
  <c r="G123" i="16"/>
  <c r="B123" i="16"/>
  <c r="B124" i="16" s="1"/>
  <c r="B125" i="16" s="1"/>
  <c r="B126" i="16" s="1"/>
  <c r="B127" i="16" s="1"/>
  <c r="B128" i="16" s="1"/>
  <c r="B129" i="16" s="1"/>
  <c r="B130" i="16" s="1"/>
  <c r="B131" i="16" s="1"/>
  <c r="G122" i="16"/>
  <c r="D120" i="16"/>
  <c r="G120" i="16" s="1"/>
  <c r="G119" i="16"/>
  <c r="G118" i="16"/>
  <c r="G117" i="16"/>
  <c r="G116" i="16"/>
  <c r="G115" i="16"/>
  <c r="G114" i="16"/>
  <c r="G113" i="16"/>
  <c r="B113" i="16"/>
  <c r="B114" i="16" s="1"/>
  <c r="B115" i="16" s="1"/>
  <c r="B116" i="16" s="1"/>
  <c r="B117" i="16" s="1"/>
  <c r="B118" i="16" s="1"/>
  <c r="B119" i="16" s="1"/>
  <c r="B120" i="16" s="1"/>
  <c r="B121" i="16" s="1"/>
  <c r="G112" i="16"/>
  <c r="D110" i="16"/>
  <c r="G110" i="16" s="1"/>
  <c r="G109" i="16"/>
  <c r="G108" i="16"/>
  <c r="G107" i="16"/>
  <c r="G106" i="16"/>
  <c r="G105" i="16"/>
  <c r="G104" i="16"/>
  <c r="G103" i="16"/>
  <c r="B103" i="16"/>
  <c r="B104" i="16" s="1"/>
  <c r="B105" i="16" s="1"/>
  <c r="B106" i="16" s="1"/>
  <c r="B107" i="16" s="1"/>
  <c r="B108" i="16" s="1"/>
  <c r="B109" i="16" s="1"/>
  <c r="B110" i="16" s="1"/>
  <c r="B111" i="16" s="1"/>
  <c r="G102" i="16"/>
  <c r="D100" i="16"/>
  <c r="G100" i="16" s="1"/>
  <c r="G99" i="16"/>
  <c r="G98" i="16"/>
  <c r="G97" i="16"/>
  <c r="G96" i="16"/>
  <c r="G95" i="16"/>
  <c r="G94" i="16"/>
  <c r="G93" i="16"/>
  <c r="B93" i="16"/>
  <c r="B94" i="16" s="1"/>
  <c r="B95" i="16" s="1"/>
  <c r="B96" i="16" s="1"/>
  <c r="B97" i="16" s="1"/>
  <c r="B98" i="16" s="1"/>
  <c r="B99" i="16" s="1"/>
  <c r="B100" i="16" s="1"/>
  <c r="B101" i="16" s="1"/>
  <c r="G92" i="16"/>
  <c r="D90" i="16"/>
  <c r="G90" i="16" s="1"/>
  <c r="G89" i="16"/>
  <c r="G88" i="16"/>
  <c r="G87" i="16"/>
  <c r="G86" i="16"/>
  <c r="G85" i="16"/>
  <c r="G84" i="16"/>
  <c r="G83" i="16"/>
  <c r="B83" i="16"/>
  <c r="B84" i="16" s="1"/>
  <c r="B85" i="16" s="1"/>
  <c r="B86" i="16" s="1"/>
  <c r="B87" i="16" s="1"/>
  <c r="B88" i="16" s="1"/>
  <c r="B89" i="16" s="1"/>
  <c r="B90" i="16" s="1"/>
  <c r="B91" i="16" s="1"/>
  <c r="G82" i="16"/>
  <c r="D80" i="16"/>
  <c r="G80" i="16" s="1"/>
  <c r="G79" i="16"/>
  <c r="G78" i="16"/>
  <c r="G77" i="16"/>
  <c r="G76" i="16"/>
  <c r="G75" i="16"/>
  <c r="G74" i="16"/>
  <c r="G73" i="16"/>
  <c r="B73" i="16"/>
  <c r="B74" i="16" s="1"/>
  <c r="B75" i="16" s="1"/>
  <c r="B76" i="16" s="1"/>
  <c r="B77" i="16" s="1"/>
  <c r="B78" i="16" s="1"/>
  <c r="B79" i="16" s="1"/>
  <c r="B80" i="16" s="1"/>
  <c r="B81" i="16" s="1"/>
  <c r="G72" i="16"/>
  <c r="D70" i="16"/>
  <c r="G70" i="16" s="1"/>
  <c r="G69" i="16"/>
  <c r="G68" i="16"/>
  <c r="G67" i="16"/>
  <c r="G66" i="16"/>
  <c r="G65" i="16"/>
  <c r="G64" i="16"/>
  <c r="G63" i="16"/>
  <c r="B63" i="16"/>
  <c r="B64" i="16" s="1"/>
  <c r="B65" i="16" s="1"/>
  <c r="B66" i="16" s="1"/>
  <c r="B67" i="16" s="1"/>
  <c r="B68" i="16" s="1"/>
  <c r="B69" i="16" s="1"/>
  <c r="B70" i="16" s="1"/>
  <c r="B71" i="16" s="1"/>
  <c r="G62" i="16"/>
  <c r="D60" i="16"/>
  <c r="G60" i="16" s="1"/>
  <c r="G59" i="16"/>
  <c r="G58" i="16"/>
  <c r="G57" i="16"/>
  <c r="G56" i="16"/>
  <c r="G55" i="16"/>
  <c r="G54" i="16"/>
  <c r="G53" i="16"/>
  <c r="B52" i="16"/>
  <c r="B53" i="16" s="1"/>
  <c r="B54" i="16" s="1"/>
  <c r="B55" i="16" s="1"/>
  <c r="B56" i="16" s="1"/>
  <c r="B57" i="16" s="1"/>
  <c r="B58" i="16" s="1"/>
  <c r="B59" i="16" s="1"/>
  <c r="B60" i="16" s="1"/>
  <c r="B61" i="16" s="1"/>
  <c r="D50" i="16"/>
  <c r="G50" i="16" s="1"/>
  <c r="G49" i="16"/>
  <c r="G48" i="16"/>
  <c r="G47" i="16"/>
  <c r="G46" i="16"/>
  <c r="G45" i="16"/>
  <c r="G44" i="16"/>
  <c r="G43" i="16"/>
  <c r="B42" i="16"/>
  <c r="G42" i="16" s="1"/>
  <c r="D40" i="16"/>
  <c r="G40" i="16" s="1"/>
  <c r="G39" i="16"/>
  <c r="G38" i="16"/>
  <c r="G37" i="16"/>
  <c r="G36" i="16"/>
  <c r="G35" i="16"/>
  <c r="G34" i="16"/>
  <c r="G33" i="16"/>
  <c r="B33" i="16"/>
  <c r="B34" i="16" s="1"/>
  <c r="B35" i="16" s="1"/>
  <c r="B36" i="16" s="1"/>
  <c r="B37" i="16" s="1"/>
  <c r="B38" i="16" s="1"/>
  <c r="B39" i="16" s="1"/>
  <c r="B40" i="16" s="1"/>
  <c r="B41" i="16" s="1"/>
  <c r="G32" i="16"/>
  <c r="D30" i="16"/>
  <c r="G30" i="16" s="1"/>
  <c r="G29" i="16"/>
  <c r="G28" i="16"/>
  <c r="G27" i="16"/>
  <c r="G26" i="16"/>
  <c r="G25" i="16"/>
  <c r="G24" i="16"/>
  <c r="G23" i="16"/>
  <c r="B23" i="16"/>
  <c r="B24" i="16" s="1"/>
  <c r="B25" i="16" s="1"/>
  <c r="B26" i="16" s="1"/>
  <c r="B27" i="16" s="1"/>
  <c r="B28" i="16" s="1"/>
  <c r="B29" i="16" s="1"/>
  <c r="B30" i="16" s="1"/>
  <c r="B31" i="16" s="1"/>
  <c r="G22" i="16"/>
  <c r="D20" i="16"/>
  <c r="G20" i="16" s="1"/>
  <c r="G19" i="16"/>
  <c r="G18" i="16"/>
  <c r="G17" i="16"/>
  <c r="G16" i="16"/>
  <c r="G15" i="16"/>
  <c r="G14" i="16"/>
  <c r="G13" i="16"/>
  <c r="B12" i="16"/>
  <c r="B13" i="16" s="1"/>
  <c r="B14" i="16" s="1"/>
  <c r="B15" i="16" s="1"/>
  <c r="B16" i="16" s="1"/>
  <c r="B17" i="16" s="1"/>
  <c r="B18" i="16" s="1"/>
  <c r="B19" i="16" s="1"/>
  <c r="B20" i="16" s="1"/>
  <c r="B21" i="16" s="1"/>
  <c r="D10" i="16"/>
  <c r="G10" i="16" s="1"/>
  <c r="G9" i="16"/>
  <c r="G8" i="16"/>
  <c r="G7" i="16"/>
  <c r="G6" i="16"/>
  <c r="G5" i="16"/>
  <c r="G4" i="16"/>
  <c r="G3" i="16"/>
  <c r="B2" i="16"/>
  <c r="B3" i="16" s="1"/>
  <c r="B4" i="16" s="1"/>
  <c r="B5" i="16" s="1"/>
  <c r="B6" i="16" s="1"/>
  <c r="B7" i="16" s="1"/>
  <c r="B8" i="16" s="1"/>
  <c r="B9" i="16" s="1"/>
  <c r="B10" i="16" s="1"/>
  <c r="B11" i="16" s="1"/>
  <c r="B153" i="17" l="1"/>
  <c r="B154" i="17" s="1"/>
  <c r="B155" i="17" s="1"/>
  <c r="B156" i="17" s="1"/>
  <c r="B157" i="17" s="1"/>
  <c r="B158" i="17" s="1"/>
  <c r="B159" i="17" s="1"/>
  <c r="B160" i="17" s="1"/>
  <c r="B161" i="17" s="1"/>
  <c r="G112" i="17"/>
  <c r="G121" i="17" s="1"/>
  <c r="G22" i="17"/>
  <c r="G31" i="17" s="1"/>
  <c r="G172" i="17"/>
  <c r="G181" i="17" s="1"/>
  <c r="G232" i="17"/>
  <c r="G241" i="17" s="1"/>
  <c r="B33" i="17"/>
  <c r="B34" i="17" s="1"/>
  <c r="B35" i="17" s="1"/>
  <c r="B36" i="17" s="1"/>
  <c r="B37" i="17" s="1"/>
  <c r="B38" i="17" s="1"/>
  <c r="B39" i="17" s="1"/>
  <c r="B40" i="17" s="1"/>
  <c r="B41" i="17" s="1"/>
  <c r="G102" i="17"/>
  <c r="G111" i="17" s="1"/>
  <c r="B193" i="17"/>
  <c r="B194" i="17" s="1"/>
  <c r="B195" i="17" s="1"/>
  <c r="B196" i="17" s="1"/>
  <c r="B197" i="17" s="1"/>
  <c r="B198" i="17" s="1"/>
  <c r="B199" i="17" s="1"/>
  <c r="B200" i="17" s="1"/>
  <c r="B201" i="17" s="1"/>
  <c r="G72" i="17"/>
  <c r="B143" i="17"/>
  <c r="B144" i="17" s="1"/>
  <c r="B145" i="17" s="1"/>
  <c r="B146" i="17" s="1"/>
  <c r="B147" i="17" s="1"/>
  <c r="B148" i="17" s="1"/>
  <c r="B149" i="17" s="1"/>
  <c r="B150" i="17" s="1"/>
  <c r="B151" i="17" s="1"/>
  <c r="G182" i="17"/>
  <c r="G191" i="17" s="1"/>
  <c r="B203" i="17"/>
  <c r="B204" i="17" s="1"/>
  <c r="B205" i="17" s="1"/>
  <c r="B206" i="17" s="1"/>
  <c r="B207" i="17" s="1"/>
  <c r="B208" i="17" s="1"/>
  <c r="B209" i="17" s="1"/>
  <c r="B210" i="17" s="1"/>
  <c r="B211" i="17" s="1"/>
  <c r="G272" i="17"/>
  <c r="G281" i="17" s="1"/>
  <c r="G252" i="17"/>
  <c r="G261" i="17" s="1"/>
  <c r="G12" i="17"/>
  <c r="G21" i="17" s="1"/>
  <c r="B43" i="17"/>
  <c r="B44" i="17" s="1"/>
  <c r="B45" i="17" s="1"/>
  <c r="B46" i="17" s="1"/>
  <c r="B47" i="17" s="1"/>
  <c r="B48" i="17" s="1"/>
  <c r="B49" i="17" s="1"/>
  <c r="B50" i="17" s="1"/>
  <c r="B51" i="17" s="1"/>
  <c r="G92" i="17"/>
  <c r="G101" i="17" s="1"/>
  <c r="B223" i="17"/>
  <c r="B224" i="17" s="1"/>
  <c r="B225" i="17" s="1"/>
  <c r="B226" i="17" s="1"/>
  <c r="B227" i="17" s="1"/>
  <c r="B228" i="17" s="1"/>
  <c r="B229" i="17" s="1"/>
  <c r="B230" i="17" s="1"/>
  <c r="B231" i="17" s="1"/>
  <c r="G262" i="17"/>
  <c r="G271" i="17" s="1"/>
  <c r="B283" i="17"/>
  <c r="B284" i="17" s="1"/>
  <c r="B285" i="17" s="1"/>
  <c r="B286" i="17" s="1"/>
  <c r="B287" i="17" s="1"/>
  <c r="B288" i="17" s="1"/>
  <c r="B289" i="17" s="1"/>
  <c r="B290" i="17" s="1"/>
  <c r="B291" i="17" s="1"/>
  <c r="B123" i="17"/>
  <c r="B124" i="17" s="1"/>
  <c r="B125" i="17" s="1"/>
  <c r="B126" i="17" s="1"/>
  <c r="B127" i="17" s="1"/>
  <c r="B128" i="17" s="1"/>
  <c r="B129" i="17" s="1"/>
  <c r="B130" i="17" s="1"/>
  <c r="B131" i="17" s="1"/>
  <c r="G151" i="17"/>
  <c r="G201" i="17"/>
  <c r="G71" i="17"/>
  <c r="G231" i="17"/>
  <c r="G41" i="17"/>
  <c r="G131" i="17"/>
  <c r="G211" i="17"/>
  <c r="G291" i="17"/>
  <c r="G51" i="17"/>
  <c r="G171" i="17"/>
  <c r="G161" i="17"/>
  <c r="G2" i="17"/>
  <c r="G11" i="17" s="1"/>
  <c r="G82" i="17"/>
  <c r="G91" i="17" s="1"/>
  <c r="G242" i="17"/>
  <c r="G251" i="17" s="1"/>
  <c r="G52" i="17"/>
  <c r="G61" i="17" s="1"/>
  <c r="G132" i="17"/>
  <c r="G141" i="17" s="1"/>
  <c r="B163" i="17"/>
  <c r="B164" i="17" s="1"/>
  <c r="B165" i="17" s="1"/>
  <c r="B166" i="17" s="1"/>
  <c r="B167" i="17" s="1"/>
  <c r="B168" i="17" s="1"/>
  <c r="B169" i="17" s="1"/>
  <c r="B170" i="17" s="1"/>
  <c r="B171" i="17" s="1"/>
  <c r="G212" i="17"/>
  <c r="G221" i="17" s="1"/>
  <c r="B63" i="17"/>
  <c r="B64" i="17" s="1"/>
  <c r="B65" i="17" s="1"/>
  <c r="B66" i="17" s="1"/>
  <c r="B67" i="17" s="1"/>
  <c r="B68" i="17" s="1"/>
  <c r="B69" i="17" s="1"/>
  <c r="B70" i="17" s="1"/>
  <c r="B71" i="17" s="1"/>
  <c r="G151" i="16"/>
  <c r="G242" i="16"/>
  <c r="G251" i="16" s="1"/>
  <c r="G12" i="16"/>
  <c r="G52" i="16"/>
  <c r="G201" i="16"/>
  <c r="B193" i="16"/>
  <c r="B194" i="16" s="1"/>
  <c r="B195" i="16" s="1"/>
  <c r="B196" i="16" s="1"/>
  <c r="B197" i="16" s="1"/>
  <c r="B198" i="16" s="1"/>
  <c r="B199" i="16" s="1"/>
  <c r="B200" i="16" s="1"/>
  <c r="B201" i="16" s="1"/>
  <c r="G262" i="16"/>
  <c r="G271" i="16" s="1"/>
  <c r="B43" i="16"/>
  <c r="B44" i="16" s="1"/>
  <c r="B45" i="16" s="1"/>
  <c r="B46" i="16" s="1"/>
  <c r="B47" i="16" s="1"/>
  <c r="B48" i="16" s="1"/>
  <c r="B49" i="16" s="1"/>
  <c r="B50" i="16" s="1"/>
  <c r="B51" i="16" s="1"/>
  <c r="G162" i="16"/>
  <c r="G171" i="16" s="1"/>
  <c r="G311" i="16"/>
  <c r="G231" i="16"/>
  <c r="G291" i="16"/>
  <c r="G41" i="16"/>
  <c r="G21" i="16"/>
  <c r="G161" i="16"/>
  <c r="G31" i="16"/>
  <c r="G61" i="16"/>
  <c r="G101" i="16"/>
  <c r="G301" i="16"/>
  <c r="G172" i="16"/>
  <c r="G181" i="16" s="1"/>
  <c r="G211" i="16"/>
  <c r="G261" i="16"/>
  <c r="G51" i="16"/>
  <c r="G111" i="16"/>
  <c r="B223" i="16"/>
  <c r="B224" i="16" s="1"/>
  <c r="B225" i="16" s="1"/>
  <c r="B226" i="16" s="1"/>
  <c r="B227" i="16" s="1"/>
  <c r="B228" i="16" s="1"/>
  <c r="B229" i="16" s="1"/>
  <c r="B230" i="16" s="1"/>
  <c r="B231" i="16" s="1"/>
  <c r="G191" i="16"/>
  <c r="G241" i="16"/>
  <c r="G312" i="16"/>
  <c r="G321" i="16" s="1"/>
  <c r="G71" i="16"/>
  <c r="G221" i="16"/>
  <c r="G81" i="16"/>
  <c r="G121" i="16"/>
  <c r="G91" i="16"/>
  <c r="G131" i="16"/>
  <c r="B213" i="16"/>
  <c r="B214" i="16" s="1"/>
  <c r="B215" i="16" s="1"/>
  <c r="B216" i="16" s="1"/>
  <c r="B217" i="16" s="1"/>
  <c r="B218" i="16" s="1"/>
  <c r="B219" i="16" s="1"/>
  <c r="B220" i="16" s="1"/>
  <c r="B221" i="16" s="1"/>
  <c r="G2" i="16"/>
  <c r="G11" i="16" s="1"/>
  <c r="G132" i="16"/>
  <c r="G141" i="16" s="1"/>
  <c r="G272" i="16"/>
  <c r="G281" i="16" s="1"/>
  <c r="K15" i="6" l="1"/>
  <c r="G94" i="8"/>
  <c r="G229" i="8"/>
  <c r="B20" i="8"/>
  <c r="B21" i="8" s="1"/>
  <c r="B22" i="8" s="1"/>
  <c r="B23" i="8" s="1"/>
  <c r="B24" i="8" s="1"/>
  <c r="B25" i="8" s="1"/>
  <c r="B26" i="8" s="1"/>
  <c r="D27" i="8"/>
  <c r="G27" i="8" s="1"/>
  <c r="G26" i="8"/>
  <c r="G25" i="8"/>
  <c r="G24" i="8"/>
  <c r="G23" i="8"/>
  <c r="G22" i="8"/>
  <c r="G21" i="8"/>
  <c r="G20" i="8"/>
  <c r="B254" i="8"/>
  <c r="B255" i="8" s="1"/>
  <c r="B256" i="8" s="1"/>
  <c r="B257" i="8" s="1"/>
  <c r="B258" i="8" s="1"/>
  <c r="B259" i="8" s="1"/>
  <c r="B260" i="8" s="1"/>
  <c r="B245" i="8"/>
  <c r="B246" i="8" s="1"/>
  <c r="B247" i="8" s="1"/>
  <c r="B248" i="8" s="1"/>
  <c r="B249" i="8" s="1"/>
  <c r="B250" i="8" s="1"/>
  <c r="B251" i="8" s="1"/>
  <c r="B236" i="8"/>
  <c r="B237" i="8" s="1"/>
  <c r="B238" i="8" s="1"/>
  <c r="B239" i="8" s="1"/>
  <c r="B240" i="8" s="1"/>
  <c r="B241" i="8" s="1"/>
  <c r="B242" i="8" s="1"/>
  <c r="B227" i="8"/>
  <c r="B228" i="8" s="1"/>
  <c r="B229" i="8" s="1"/>
  <c r="B230" i="8" s="1"/>
  <c r="B231" i="8" s="1"/>
  <c r="B232" i="8" s="1"/>
  <c r="B233" i="8" s="1"/>
  <c r="B218" i="8"/>
  <c r="G218" i="8" s="1"/>
  <c r="B209" i="8"/>
  <c r="B210" i="8" s="1"/>
  <c r="B211" i="8" s="1"/>
  <c r="B212" i="8" s="1"/>
  <c r="B213" i="8" s="1"/>
  <c r="B214" i="8" s="1"/>
  <c r="B215" i="8" s="1"/>
  <c r="B200" i="8"/>
  <c r="B201" i="8" s="1"/>
  <c r="B202" i="8" s="1"/>
  <c r="B203" i="8" s="1"/>
  <c r="B204" i="8" s="1"/>
  <c r="B205" i="8" s="1"/>
  <c r="B206" i="8" s="1"/>
  <c r="B191" i="8"/>
  <c r="B192" i="8" s="1"/>
  <c r="B193" i="8" s="1"/>
  <c r="B194" i="8" s="1"/>
  <c r="B195" i="8" s="1"/>
  <c r="B196" i="8" s="1"/>
  <c r="B197" i="8" s="1"/>
  <c r="B182" i="8"/>
  <c r="B173" i="8"/>
  <c r="B174" i="8" s="1"/>
  <c r="B175" i="8" s="1"/>
  <c r="B176" i="8" s="1"/>
  <c r="B177" i="8" s="1"/>
  <c r="B178" i="8" s="1"/>
  <c r="B179" i="8" s="1"/>
  <c r="B164" i="8"/>
  <c r="B165" i="8" s="1"/>
  <c r="B166" i="8" s="1"/>
  <c r="B167" i="8" s="1"/>
  <c r="B168" i="8" s="1"/>
  <c r="B169" i="8" s="1"/>
  <c r="B170" i="8" s="1"/>
  <c r="B155" i="8"/>
  <c r="B156" i="8" s="1"/>
  <c r="B157" i="8" s="1"/>
  <c r="B158" i="8" s="1"/>
  <c r="B159" i="8" s="1"/>
  <c r="B160" i="8" s="1"/>
  <c r="B161" i="8" s="1"/>
  <c r="B146" i="8"/>
  <c r="B147" i="8" s="1"/>
  <c r="B148" i="8" s="1"/>
  <c r="B149" i="8" s="1"/>
  <c r="B150" i="8" s="1"/>
  <c r="B151" i="8" s="1"/>
  <c r="B152" i="8" s="1"/>
  <c r="B137" i="8"/>
  <c r="B138" i="8" s="1"/>
  <c r="B139" i="8" s="1"/>
  <c r="B140" i="8" s="1"/>
  <c r="B141" i="8" s="1"/>
  <c r="B142" i="8" s="1"/>
  <c r="B143" i="8" s="1"/>
  <c r="B128" i="8"/>
  <c r="B129" i="8" s="1"/>
  <c r="B130" i="8" s="1"/>
  <c r="B131" i="8" s="1"/>
  <c r="B132" i="8" s="1"/>
  <c r="B133" i="8" s="1"/>
  <c r="B134" i="8" s="1"/>
  <c r="B119" i="8"/>
  <c r="B120" i="8" s="1"/>
  <c r="B121" i="8" s="1"/>
  <c r="B122" i="8" s="1"/>
  <c r="B123" i="8" s="1"/>
  <c r="B124" i="8" s="1"/>
  <c r="B125" i="8" s="1"/>
  <c r="B110" i="8"/>
  <c r="B111" i="8" s="1"/>
  <c r="B112" i="8" s="1"/>
  <c r="B113" i="8" s="1"/>
  <c r="B114" i="8" s="1"/>
  <c r="B115" i="8" s="1"/>
  <c r="B116" i="8" s="1"/>
  <c r="B101" i="8"/>
  <c r="B102" i="8" s="1"/>
  <c r="B103" i="8" s="1"/>
  <c r="B104" i="8" s="1"/>
  <c r="B105" i="8" s="1"/>
  <c r="B106" i="8" s="1"/>
  <c r="B107" i="8" s="1"/>
  <c r="B92" i="8"/>
  <c r="B93" i="8" s="1"/>
  <c r="B94" i="8" s="1"/>
  <c r="B95" i="8" s="1"/>
  <c r="B96" i="8" s="1"/>
  <c r="B97" i="8" s="1"/>
  <c r="B98" i="8" s="1"/>
  <c r="B83" i="8"/>
  <c r="B84" i="8" s="1"/>
  <c r="B85" i="8" s="1"/>
  <c r="B86" i="8" s="1"/>
  <c r="B87" i="8" s="1"/>
  <c r="B88" i="8" s="1"/>
  <c r="B89" i="8" s="1"/>
  <c r="B74" i="8"/>
  <c r="G74" i="8" s="1"/>
  <c r="B65" i="8"/>
  <c r="B66" i="8" s="1"/>
  <c r="B67" i="8" s="1"/>
  <c r="B68" i="8" s="1"/>
  <c r="B69" i="8" s="1"/>
  <c r="B70" i="8" s="1"/>
  <c r="B71" i="8" s="1"/>
  <c r="B56" i="8"/>
  <c r="B57" i="8" s="1"/>
  <c r="B58" i="8" s="1"/>
  <c r="B59" i="8" s="1"/>
  <c r="B60" i="8" s="1"/>
  <c r="B61" i="8" s="1"/>
  <c r="B62" i="8" s="1"/>
  <c r="B47" i="8"/>
  <c r="B48" i="8" s="1"/>
  <c r="B49" i="8" s="1"/>
  <c r="B50" i="8" s="1"/>
  <c r="B51" i="8" s="1"/>
  <c r="B52" i="8" s="1"/>
  <c r="B53" i="8" s="1"/>
  <c r="B38" i="8"/>
  <c r="B39" i="8" s="1"/>
  <c r="B40" i="8" s="1"/>
  <c r="B41" i="8" s="1"/>
  <c r="B42" i="8" s="1"/>
  <c r="B43" i="8" s="1"/>
  <c r="B44" i="8" s="1"/>
  <c r="B29" i="8"/>
  <c r="B30" i="8" s="1"/>
  <c r="B31" i="8" s="1"/>
  <c r="B32" i="8" s="1"/>
  <c r="B33" i="8" s="1"/>
  <c r="B34" i="8" s="1"/>
  <c r="B35" i="8" s="1"/>
  <c r="B11" i="8"/>
  <c r="B18" i="8" s="1"/>
  <c r="B19" i="8" s="1"/>
  <c r="B2" i="8"/>
  <c r="B9" i="8" s="1"/>
  <c r="B10" i="8" s="1"/>
  <c r="D261" i="8"/>
  <c r="G261" i="8" s="1"/>
  <c r="G260" i="8"/>
  <c r="G259" i="8"/>
  <c r="G258" i="8"/>
  <c r="G257" i="8"/>
  <c r="G256" i="8"/>
  <c r="G255" i="8"/>
  <c r="D252" i="8"/>
  <c r="G252" i="8" s="1"/>
  <c r="G251" i="8"/>
  <c r="G250" i="8"/>
  <c r="G249" i="8"/>
  <c r="G248" i="8"/>
  <c r="G247" i="8"/>
  <c r="G246" i="8"/>
  <c r="D243" i="8"/>
  <c r="G243" i="8" s="1"/>
  <c r="G242" i="8"/>
  <c r="G241" i="8"/>
  <c r="G240" i="8"/>
  <c r="G239" i="8"/>
  <c r="G238" i="8"/>
  <c r="G237" i="8"/>
  <c r="D234" i="8"/>
  <c r="G234" i="8" s="1"/>
  <c r="G233" i="8"/>
  <c r="G232" i="8"/>
  <c r="G231" i="8"/>
  <c r="G230" i="8"/>
  <c r="G228" i="8"/>
  <c r="D225" i="8"/>
  <c r="G225" i="8" s="1"/>
  <c r="G224" i="8"/>
  <c r="G223" i="8"/>
  <c r="G222" i="8"/>
  <c r="G221" i="8"/>
  <c r="G220" i="8"/>
  <c r="G219" i="8"/>
  <c r="D216" i="8"/>
  <c r="G216" i="8" s="1"/>
  <c r="G215" i="8"/>
  <c r="G214" i="8"/>
  <c r="G213" i="8"/>
  <c r="G212" i="8"/>
  <c r="G211" i="8"/>
  <c r="G210" i="8"/>
  <c r="D207" i="8"/>
  <c r="G207" i="8" s="1"/>
  <c r="G206" i="8"/>
  <c r="G205" i="8"/>
  <c r="G204" i="8"/>
  <c r="G203" i="8"/>
  <c r="G202" i="8"/>
  <c r="G201" i="8"/>
  <c r="D198" i="8"/>
  <c r="G198" i="8" s="1"/>
  <c r="G197" i="8"/>
  <c r="G196" i="8"/>
  <c r="G195" i="8"/>
  <c r="G194" i="8"/>
  <c r="G193" i="8"/>
  <c r="G192" i="8"/>
  <c r="D189" i="8"/>
  <c r="G189" i="8" s="1"/>
  <c r="G188" i="8"/>
  <c r="G187" i="8"/>
  <c r="G186" i="8"/>
  <c r="G185" i="8"/>
  <c r="G184" i="8"/>
  <c r="G183" i="8"/>
  <c r="G182" i="8"/>
  <c r="D180" i="8"/>
  <c r="G180" i="8" s="1"/>
  <c r="G179" i="8"/>
  <c r="G178" i="8"/>
  <c r="G177" i="8"/>
  <c r="G176" i="8"/>
  <c r="G175" i="8"/>
  <c r="G174" i="8"/>
  <c r="D171" i="8"/>
  <c r="G171" i="8" s="1"/>
  <c r="G170" i="8"/>
  <c r="G169" i="8"/>
  <c r="G168" i="8"/>
  <c r="G167" i="8"/>
  <c r="G166" i="8"/>
  <c r="G165" i="8"/>
  <c r="D162" i="8"/>
  <c r="G162" i="8" s="1"/>
  <c r="G161" i="8"/>
  <c r="G160" i="8"/>
  <c r="G159" i="8"/>
  <c r="G158" i="8"/>
  <c r="G157" i="8"/>
  <c r="G156" i="8"/>
  <c r="D153" i="8"/>
  <c r="G153" i="8" s="1"/>
  <c r="G152" i="8"/>
  <c r="G151" i="8"/>
  <c r="G150" i="8"/>
  <c r="G149" i="8"/>
  <c r="G148" i="8"/>
  <c r="G147" i="8"/>
  <c r="D144" i="8"/>
  <c r="G144" i="8" s="1"/>
  <c r="G143" i="8"/>
  <c r="G142" i="8"/>
  <c r="G141" i="8"/>
  <c r="G140" i="8"/>
  <c r="G139" i="8"/>
  <c r="G138" i="8"/>
  <c r="D135" i="8"/>
  <c r="G135" i="8" s="1"/>
  <c r="G134" i="8"/>
  <c r="G133" i="8"/>
  <c r="G132" i="8"/>
  <c r="G131" i="8"/>
  <c r="G130" i="8"/>
  <c r="G129" i="8"/>
  <c r="D126" i="8"/>
  <c r="G126" i="8" s="1"/>
  <c r="G125" i="8"/>
  <c r="G124" i="8"/>
  <c r="G123" i="8"/>
  <c r="G122" i="8"/>
  <c r="G121" i="8"/>
  <c r="G120" i="8"/>
  <c r="D117" i="8"/>
  <c r="G117" i="8" s="1"/>
  <c r="G116" i="8"/>
  <c r="G115" i="8"/>
  <c r="G114" i="8"/>
  <c r="G113" i="8"/>
  <c r="G112" i="8"/>
  <c r="G111" i="8"/>
  <c r="D108" i="8"/>
  <c r="G108" i="8" s="1"/>
  <c r="G107" i="8"/>
  <c r="G106" i="8"/>
  <c r="G105" i="8"/>
  <c r="G104" i="8"/>
  <c r="G103" i="8"/>
  <c r="G102" i="8"/>
  <c r="D99" i="8"/>
  <c r="G99" i="8" s="1"/>
  <c r="G98" i="8"/>
  <c r="G97" i="8"/>
  <c r="G96" i="8"/>
  <c r="G95" i="8"/>
  <c r="G93" i="8"/>
  <c r="D90" i="8"/>
  <c r="G90" i="8" s="1"/>
  <c r="G89" i="8"/>
  <c r="G88" i="8"/>
  <c r="G87" i="8"/>
  <c r="G86" i="8"/>
  <c r="G85" i="8"/>
  <c r="G84" i="8"/>
  <c r="D81" i="8"/>
  <c r="G81" i="8" s="1"/>
  <c r="G80" i="8"/>
  <c r="G79" i="8"/>
  <c r="G78" i="8"/>
  <c r="G77" i="8"/>
  <c r="G76" i="8"/>
  <c r="G75" i="8"/>
  <c r="D72" i="8"/>
  <c r="G72" i="8" s="1"/>
  <c r="G71" i="8"/>
  <c r="G70" i="8"/>
  <c r="G69" i="8"/>
  <c r="G68" i="8"/>
  <c r="G67" i="8"/>
  <c r="G66" i="8"/>
  <c r="D63" i="8"/>
  <c r="G63" i="8" s="1"/>
  <c r="G62" i="8"/>
  <c r="G61" i="8"/>
  <c r="G60" i="8"/>
  <c r="G59" i="8"/>
  <c r="G58" i="8"/>
  <c r="G57" i="8"/>
  <c r="D54" i="8"/>
  <c r="G54" i="8" s="1"/>
  <c r="G53" i="8"/>
  <c r="G52" i="8"/>
  <c r="G51" i="8"/>
  <c r="G50" i="8"/>
  <c r="G49" i="8"/>
  <c r="G48" i="8"/>
  <c r="D45" i="8"/>
  <c r="G45" i="8" s="1"/>
  <c r="G44" i="8"/>
  <c r="G43" i="8"/>
  <c r="G42" i="8"/>
  <c r="G41" i="8"/>
  <c r="G40" i="8"/>
  <c r="G39" i="8"/>
  <c r="D36" i="8"/>
  <c r="G36" i="8" s="1"/>
  <c r="G35" i="8"/>
  <c r="G34" i="8"/>
  <c r="G33" i="8"/>
  <c r="G32" i="8"/>
  <c r="G31" i="8"/>
  <c r="G30" i="8"/>
  <c r="D18" i="8"/>
  <c r="G18" i="8" s="1"/>
  <c r="G17" i="8"/>
  <c r="G16" i="8"/>
  <c r="G15" i="8"/>
  <c r="G14" i="8"/>
  <c r="G13" i="8"/>
  <c r="G12" i="8"/>
  <c r="D9" i="8"/>
  <c r="G9" i="8" s="1"/>
  <c r="G8" i="8"/>
  <c r="G7" i="8"/>
  <c r="G6" i="8"/>
  <c r="G5" i="8"/>
  <c r="G4" i="8"/>
  <c r="G3" i="8"/>
  <c r="D288" i="7"/>
  <c r="G288" i="7" s="1"/>
  <c r="G287" i="7"/>
  <c r="G286" i="7"/>
  <c r="G285" i="7"/>
  <c r="G284" i="7"/>
  <c r="G283" i="7"/>
  <c r="G282" i="7"/>
  <c r="B281" i="7"/>
  <c r="B288" i="7" s="1"/>
  <c r="B289" i="7" s="1"/>
  <c r="D279" i="7"/>
  <c r="G279" i="7" s="1"/>
  <c r="B279" i="7"/>
  <c r="B280" i="7" s="1"/>
  <c r="G278" i="7"/>
  <c r="G277" i="7"/>
  <c r="G276" i="7"/>
  <c r="G275" i="7"/>
  <c r="G274" i="7"/>
  <c r="G273" i="7"/>
  <c r="B273" i="7"/>
  <c r="B274" i="7" s="1"/>
  <c r="B275" i="7" s="1"/>
  <c r="B276" i="7" s="1"/>
  <c r="B277" i="7" s="1"/>
  <c r="B278" i="7" s="1"/>
  <c r="G272" i="7"/>
  <c r="D270" i="7"/>
  <c r="G270" i="7" s="1"/>
  <c r="B270" i="7"/>
  <c r="B271" i="7" s="1"/>
  <c r="G269" i="7"/>
  <c r="G268" i="7"/>
  <c r="G267" i="7"/>
  <c r="G266" i="7"/>
  <c r="G265" i="7"/>
  <c r="G264" i="7"/>
  <c r="B264" i="7"/>
  <c r="B265" i="7" s="1"/>
  <c r="B266" i="7" s="1"/>
  <c r="B267" i="7" s="1"/>
  <c r="B268" i="7" s="1"/>
  <c r="B269" i="7" s="1"/>
  <c r="G263" i="7"/>
  <c r="D261" i="7"/>
  <c r="G261" i="7" s="1"/>
  <c r="B261" i="7"/>
  <c r="B262" i="7" s="1"/>
  <c r="G260" i="7"/>
  <c r="G259" i="7"/>
  <c r="G258" i="7"/>
  <c r="G257" i="7"/>
  <c r="G256" i="7"/>
  <c r="G255" i="7"/>
  <c r="B255" i="7"/>
  <c r="B256" i="7" s="1"/>
  <c r="B257" i="7" s="1"/>
  <c r="B258" i="7" s="1"/>
  <c r="B259" i="7" s="1"/>
  <c r="B260" i="7" s="1"/>
  <c r="G254" i="7"/>
  <c r="D252" i="7"/>
  <c r="G252" i="7" s="1"/>
  <c r="G251" i="7"/>
  <c r="G250" i="7"/>
  <c r="G249" i="7"/>
  <c r="G248" i="7"/>
  <c r="G247" i="7"/>
  <c r="G246" i="7"/>
  <c r="B245" i="7"/>
  <c r="B246" i="7" s="1"/>
  <c r="B247" i="7" s="1"/>
  <c r="B248" i="7" s="1"/>
  <c r="B249" i="7" s="1"/>
  <c r="B250" i="7" s="1"/>
  <c r="B251" i="7" s="1"/>
  <c r="D243" i="7"/>
  <c r="G243" i="7" s="1"/>
  <c r="B243" i="7"/>
  <c r="B244" i="7" s="1"/>
  <c r="G242" i="7"/>
  <c r="G241" i="7"/>
  <c r="G240" i="7"/>
  <c r="G239" i="7"/>
  <c r="G238" i="7"/>
  <c r="G237" i="7"/>
  <c r="B237" i="7"/>
  <c r="B238" i="7" s="1"/>
  <c r="B239" i="7" s="1"/>
  <c r="B240" i="7" s="1"/>
  <c r="B241" i="7" s="1"/>
  <c r="B242" i="7" s="1"/>
  <c r="G236" i="7"/>
  <c r="D234" i="7"/>
  <c r="G234" i="7" s="1"/>
  <c r="B234" i="7"/>
  <c r="B235" i="7" s="1"/>
  <c r="G233" i="7"/>
  <c r="G232" i="7"/>
  <c r="G231" i="7"/>
  <c r="G230" i="7"/>
  <c r="G229" i="7"/>
  <c r="G228" i="7"/>
  <c r="B228" i="7"/>
  <c r="B229" i="7" s="1"/>
  <c r="B230" i="7" s="1"/>
  <c r="B231" i="7" s="1"/>
  <c r="B232" i="7" s="1"/>
  <c r="B233" i="7" s="1"/>
  <c r="G227" i="7"/>
  <c r="D225" i="7"/>
  <c r="G225" i="7" s="1"/>
  <c r="G224" i="7"/>
  <c r="G223" i="7"/>
  <c r="G222" i="7"/>
  <c r="G221" i="7"/>
  <c r="G220" i="7"/>
  <c r="G219" i="7"/>
  <c r="B218" i="7"/>
  <c r="B219" i="7" s="1"/>
  <c r="B220" i="7" s="1"/>
  <c r="B221" i="7" s="1"/>
  <c r="B222" i="7" s="1"/>
  <c r="B223" i="7" s="1"/>
  <c r="B224" i="7" s="1"/>
  <c r="D216" i="7"/>
  <c r="G216" i="7" s="1"/>
  <c r="B216" i="7"/>
  <c r="B217" i="7" s="1"/>
  <c r="G215" i="7"/>
  <c r="G214" i="7"/>
  <c r="G213" i="7"/>
  <c r="G212" i="7"/>
  <c r="G211" i="7"/>
  <c r="G210" i="7"/>
  <c r="B210" i="7"/>
  <c r="B211" i="7" s="1"/>
  <c r="B212" i="7" s="1"/>
  <c r="B213" i="7" s="1"/>
  <c r="B214" i="7" s="1"/>
  <c r="B215" i="7" s="1"/>
  <c r="G209" i="7"/>
  <c r="D207" i="7"/>
  <c r="G207" i="7" s="1"/>
  <c r="G206" i="7"/>
  <c r="G205" i="7"/>
  <c r="G204" i="7"/>
  <c r="G203" i="7"/>
  <c r="G202" i="7"/>
  <c r="G201" i="7"/>
  <c r="B200" i="7"/>
  <c r="B207" i="7" s="1"/>
  <c r="B208" i="7" s="1"/>
  <c r="D198" i="7"/>
  <c r="G198" i="7" s="1"/>
  <c r="B198" i="7"/>
  <c r="B199" i="7" s="1"/>
  <c r="G197" i="7"/>
  <c r="G196" i="7"/>
  <c r="G195" i="7"/>
  <c r="G194" i="7"/>
  <c r="G193" i="7"/>
  <c r="G192" i="7"/>
  <c r="B192" i="7"/>
  <c r="B193" i="7" s="1"/>
  <c r="B194" i="7" s="1"/>
  <c r="B195" i="7" s="1"/>
  <c r="B196" i="7" s="1"/>
  <c r="B197" i="7" s="1"/>
  <c r="G191" i="7"/>
  <c r="D189" i="7"/>
  <c r="G189" i="7" s="1"/>
  <c r="B189" i="7"/>
  <c r="B190" i="7" s="1"/>
  <c r="G188" i="7"/>
  <c r="G187" i="7"/>
  <c r="G186" i="7"/>
  <c r="G185" i="7"/>
  <c r="G184" i="7"/>
  <c r="G183" i="7"/>
  <c r="B183" i="7"/>
  <c r="B184" i="7" s="1"/>
  <c r="B185" i="7" s="1"/>
  <c r="B186" i="7" s="1"/>
  <c r="B187" i="7" s="1"/>
  <c r="B188" i="7" s="1"/>
  <c r="G182" i="7"/>
  <c r="D180" i="7"/>
  <c r="G180" i="7" s="1"/>
  <c r="G179" i="7"/>
  <c r="G178" i="7"/>
  <c r="G177" i="7"/>
  <c r="G176" i="7"/>
  <c r="G175" i="7"/>
  <c r="G174" i="7"/>
  <c r="B173" i="7"/>
  <c r="B180" i="7" s="1"/>
  <c r="B181" i="7" s="1"/>
  <c r="D171" i="7"/>
  <c r="G171" i="7" s="1"/>
  <c r="B171" i="7"/>
  <c r="B172" i="7" s="1"/>
  <c r="G170" i="7"/>
  <c r="G169" i="7"/>
  <c r="G168" i="7"/>
  <c r="G167" i="7"/>
  <c r="G166" i="7"/>
  <c r="G165" i="7"/>
  <c r="B165" i="7"/>
  <c r="B166" i="7" s="1"/>
  <c r="B167" i="7" s="1"/>
  <c r="B168" i="7" s="1"/>
  <c r="B169" i="7" s="1"/>
  <c r="B170" i="7" s="1"/>
  <c r="G164" i="7"/>
  <c r="D162" i="7"/>
  <c r="G162" i="7" s="1"/>
  <c r="B162" i="7"/>
  <c r="B163" i="7" s="1"/>
  <c r="G161" i="7"/>
  <c r="G160" i="7"/>
  <c r="G159" i="7"/>
  <c r="G158" i="7"/>
  <c r="G157" i="7"/>
  <c r="G156" i="7"/>
  <c r="B156" i="7"/>
  <c r="B157" i="7" s="1"/>
  <c r="B158" i="7" s="1"/>
  <c r="B159" i="7" s="1"/>
  <c r="B160" i="7" s="1"/>
  <c r="B161" i="7" s="1"/>
  <c r="G155" i="7"/>
  <c r="D153" i="7"/>
  <c r="G153" i="7" s="1"/>
  <c r="B153" i="7"/>
  <c r="B154" i="7" s="1"/>
  <c r="G152" i="7"/>
  <c r="G151" i="7"/>
  <c r="G150" i="7"/>
  <c r="G149" i="7"/>
  <c r="G148" i="7"/>
  <c r="G147" i="7"/>
  <c r="B147" i="7"/>
  <c r="B148" i="7" s="1"/>
  <c r="B149" i="7" s="1"/>
  <c r="B150" i="7" s="1"/>
  <c r="B151" i="7" s="1"/>
  <c r="B152" i="7" s="1"/>
  <c r="G146" i="7"/>
  <c r="D144" i="7"/>
  <c r="G144" i="7" s="1"/>
  <c r="B144" i="7"/>
  <c r="B145" i="7" s="1"/>
  <c r="G143" i="7"/>
  <c r="G142" i="7"/>
  <c r="G141" i="7"/>
  <c r="G140" i="7"/>
  <c r="G139" i="7"/>
  <c r="G138" i="7"/>
  <c r="B138" i="7"/>
  <c r="B139" i="7" s="1"/>
  <c r="B140" i="7" s="1"/>
  <c r="B141" i="7" s="1"/>
  <c r="B142" i="7" s="1"/>
  <c r="B143" i="7" s="1"/>
  <c r="G137" i="7"/>
  <c r="D135" i="7"/>
  <c r="G135" i="7" s="1"/>
  <c r="B135" i="7"/>
  <c r="B136" i="7" s="1"/>
  <c r="G134" i="7"/>
  <c r="G133" i="7"/>
  <c r="G132" i="7"/>
  <c r="G131" i="7"/>
  <c r="G130" i="7"/>
  <c r="G129" i="7"/>
  <c r="B129" i="7"/>
  <c r="B130" i="7" s="1"/>
  <c r="B131" i="7" s="1"/>
  <c r="B132" i="7" s="1"/>
  <c r="B133" i="7" s="1"/>
  <c r="B134" i="7" s="1"/>
  <c r="G128" i="7"/>
  <c r="D126" i="7"/>
  <c r="G126" i="7" s="1"/>
  <c r="G125" i="7"/>
  <c r="G124" i="7"/>
  <c r="G123" i="7"/>
  <c r="G122" i="7"/>
  <c r="G121" i="7"/>
  <c r="G120" i="7"/>
  <c r="B119" i="7"/>
  <c r="B120" i="7" s="1"/>
  <c r="B121" i="7" s="1"/>
  <c r="B122" i="7" s="1"/>
  <c r="B123" i="7" s="1"/>
  <c r="B124" i="7" s="1"/>
  <c r="B125" i="7" s="1"/>
  <c r="D117" i="7"/>
  <c r="G117" i="7" s="1"/>
  <c r="B117" i="7"/>
  <c r="B118" i="7" s="1"/>
  <c r="G116" i="7"/>
  <c r="G115" i="7"/>
  <c r="G114" i="7"/>
  <c r="G113" i="7"/>
  <c r="G112" i="7"/>
  <c r="G111" i="7"/>
  <c r="B111" i="7"/>
  <c r="B112" i="7" s="1"/>
  <c r="B113" i="7" s="1"/>
  <c r="B114" i="7" s="1"/>
  <c r="B115" i="7" s="1"/>
  <c r="B116" i="7" s="1"/>
  <c r="G110" i="7"/>
  <c r="D108" i="7"/>
  <c r="G108" i="7" s="1"/>
  <c r="B108" i="7"/>
  <c r="B109" i="7" s="1"/>
  <c r="G107" i="7"/>
  <c r="G106" i="7"/>
  <c r="G105" i="7"/>
  <c r="G104" i="7"/>
  <c r="G103" i="7"/>
  <c r="G102" i="7"/>
  <c r="B102" i="7"/>
  <c r="B103" i="7" s="1"/>
  <c r="B104" i="7" s="1"/>
  <c r="B105" i="7" s="1"/>
  <c r="B106" i="7" s="1"/>
  <c r="B107" i="7" s="1"/>
  <c r="G101" i="7"/>
  <c r="D99" i="7"/>
  <c r="G99" i="7" s="1"/>
  <c r="B99" i="7"/>
  <c r="B100" i="7" s="1"/>
  <c r="G98" i="7"/>
  <c r="G97" i="7"/>
  <c r="G96" i="7"/>
  <c r="G95" i="7"/>
  <c r="G94" i="7"/>
  <c r="G93" i="7"/>
  <c r="B93" i="7"/>
  <c r="B94" i="7" s="1"/>
  <c r="B95" i="7" s="1"/>
  <c r="B96" i="7" s="1"/>
  <c r="B97" i="7" s="1"/>
  <c r="B98" i="7" s="1"/>
  <c r="G92" i="7"/>
  <c r="D90" i="7"/>
  <c r="G90" i="7" s="1"/>
  <c r="B90" i="7"/>
  <c r="B91" i="7" s="1"/>
  <c r="G89" i="7"/>
  <c r="G88" i="7"/>
  <c r="G87" i="7"/>
  <c r="G86" i="7"/>
  <c r="G85" i="7"/>
  <c r="G84" i="7"/>
  <c r="B84" i="7"/>
  <c r="B85" i="7" s="1"/>
  <c r="B86" i="7" s="1"/>
  <c r="B87" i="7" s="1"/>
  <c r="B88" i="7" s="1"/>
  <c r="B89" i="7" s="1"/>
  <c r="G83" i="7"/>
  <c r="D81" i="7"/>
  <c r="G81" i="7" s="1"/>
  <c r="B81" i="7"/>
  <c r="B82" i="7" s="1"/>
  <c r="G80" i="7"/>
  <c r="G79" i="7"/>
  <c r="G78" i="7"/>
  <c r="G77" i="7"/>
  <c r="G76" i="7"/>
  <c r="G75" i="7"/>
  <c r="B75" i="7"/>
  <c r="B76" i="7" s="1"/>
  <c r="B77" i="7" s="1"/>
  <c r="B78" i="7" s="1"/>
  <c r="B79" i="7" s="1"/>
  <c r="B80" i="7" s="1"/>
  <c r="G74" i="7"/>
  <c r="D72" i="7"/>
  <c r="G72" i="7" s="1"/>
  <c r="B72" i="7"/>
  <c r="B73" i="7" s="1"/>
  <c r="G71" i="7"/>
  <c r="G70" i="7"/>
  <c r="G69" i="7"/>
  <c r="G68" i="7"/>
  <c r="G67" i="7"/>
  <c r="G66" i="7"/>
  <c r="B66" i="7"/>
  <c r="B67" i="7" s="1"/>
  <c r="B68" i="7" s="1"/>
  <c r="B69" i="7" s="1"/>
  <c r="B70" i="7" s="1"/>
  <c r="B71" i="7" s="1"/>
  <c r="G65" i="7"/>
  <c r="D63" i="7"/>
  <c r="G63" i="7" s="1"/>
  <c r="B63" i="7"/>
  <c r="B64" i="7" s="1"/>
  <c r="G62" i="7"/>
  <c r="G61" i="7"/>
  <c r="G60" i="7"/>
  <c r="G59" i="7"/>
  <c r="G58" i="7"/>
  <c r="G57" i="7"/>
  <c r="B57" i="7"/>
  <c r="B58" i="7" s="1"/>
  <c r="B59" i="7" s="1"/>
  <c r="B60" i="7" s="1"/>
  <c r="B61" i="7" s="1"/>
  <c r="B62" i="7" s="1"/>
  <c r="G56" i="7"/>
  <c r="D54" i="7"/>
  <c r="G54" i="7" s="1"/>
  <c r="B54" i="7"/>
  <c r="B55" i="7" s="1"/>
  <c r="G53" i="7"/>
  <c r="G52" i="7"/>
  <c r="G51" i="7"/>
  <c r="G50" i="7"/>
  <c r="G49" i="7"/>
  <c r="G48" i="7"/>
  <c r="B48" i="7"/>
  <c r="B49" i="7" s="1"/>
  <c r="B50" i="7" s="1"/>
  <c r="B51" i="7" s="1"/>
  <c r="B52" i="7" s="1"/>
  <c r="B53" i="7" s="1"/>
  <c r="G47" i="7"/>
  <c r="D45" i="7"/>
  <c r="G45" i="7" s="1"/>
  <c r="B45" i="7"/>
  <c r="B46" i="7" s="1"/>
  <c r="G44" i="7"/>
  <c r="G43" i="7"/>
  <c r="G42" i="7"/>
  <c r="G41" i="7"/>
  <c r="G40" i="7"/>
  <c r="G39" i="7"/>
  <c r="B39" i="7"/>
  <c r="B40" i="7" s="1"/>
  <c r="B41" i="7" s="1"/>
  <c r="B42" i="7" s="1"/>
  <c r="B43" i="7" s="1"/>
  <c r="B44" i="7" s="1"/>
  <c r="G38" i="7"/>
  <c r="D36" i="7"/>
  <c r="G36" i="7" s="1"/>
  <c r="G35" i="7"/>
  <c r="G34" i="7"/>
  <c r="G33" i="7"/>
  <c r="G32" i="7"/>
  <c r="G31" i="7"/>
  <c r="G30" i="7"/>
  <c r="B29" i="7"/>
  <c r="B30" i="7" s="1"/>
  <c r="B31" i="7" s="1"/>
  <c r="B32" i="7" s="1"/>
  <c r="B33" i="7" s="1"/>
  <c r="B34" i="7" s="1"/>
  <c r="B35" i="7" s="1"/>
  <c r="D27" i="7"/>
  <c r="G27" i="7" s="1"/>
  <c r="B27" i="7"/>
  <c r="B28" i="7" s="1"/>
  <c r="G26" i="7"/>
  <c r="G25" i="7"/>
  <c r="G24" i="7"/>
  <c r="G23" i="7"/>
  <c r="G22" i="7"/>
  <c r="G21" i="7"/>
  <c r="B21" i="7"/>
  <c r="B22" i="7" s="1"/>
  <c r="B23" i="7" s="1"/>
  <c r="B24" i="7" s="1"/>
  <c r="B25" i="7" s="1"/>
  <c r="B26" i="7" s="1"/>
  <c r="G20" i="7"/>
  <c r="D18" i="7"/>
  <c r="G18" i="7" s="1"/>
  <c r="G17" i="7"/>
  <c r="G16" i="7"/>
  <c r="G15" i="7"/>
  <c r="G14" i="7"/>
  <c r="G13" i="7"/>
  <c r="G12" i="7"/>
  <c r="B11" i="7"/>
  <c r="B12" i="7" s="1"/>
  <c r="B13" i="7" s="1"/>
  <c r="B14" i="7" s="1"/>
  <c r="B15" i="7" s="1"/>
  <c r="B16" i="7" s="1"/>
  <c r="B17" i="7" s="1"/>
  <c r="D9" i="7"/>
  <c r="G9" i="7" s="1"/>
  <c r="G8" i="7"/>
  <c r="G7" i="7"/>
  <c r="G6" i="7"/>
  <c r="G5" i="7"/>
  <c r="G4" i="7"/>
  <c r="G3" i="7"/>
  <c r="B2" i="7"/>
  <c r="B3" i="7" s="1"/>
  <c r="B4" i="7" s="1"/>
  <c r="B5" i="7" s="1"/>
  <c r="B6" i="7" s="1"/>
  <c r="B7" i="7" s="1"/>
  <c r="B8" i="7" s="1"/>
  <c r="G28" i="8" l="1"/>
  <c r="B27" i="8"/>
  <c r="B28" i="8" s="1"/>
  <c r="G281" i="7"/>
  <c r="G289" i="7" s="1"/>
  <c r="G29" i="7"/>
  <c r="G173" i="7"/>
  <c r="G181" i="7" s="1"/>
  <c r="G2" i="7"/>
  <c r="G119" i="7"/>
  <c r="G127" i="7" s="1"/>
  <c r="G118" i="7"/>
  <c r="G154" i="7"/>
  <c r="B9" i="7"/>
  <c r="B10" i="7" s="1"/>
  <c r="B36" i="7"/>
  <c r="B37" i="7" s="1"/>
  <c r="G235" i="7"/>
  <c r="G271" i="7"/>
  <c r="B282" i="7"/>
  <c r="B283" i="7" s="1"/>
  <c r="B284" i="7" s="1"/>
  <c r="B285" i="7" s="1"/>
  <c r="B286" i="7" s="1"/>
  <c r="B287" i="7" s="1"/>
  <c r="G10" i="7"/>
  <c r="G37" i="7"/>
  <c r="G64" i="7"/>
  <c r="G82" i="7"/>
  <c r="G91" i="7"/>
  <c r="G100" i="7"/>
  <c r="G163" i="7"/>
  <c r="G190" i="7"/>
  <c r="G199" i="7"/>
  <c r="B252" i="7"/>
  <c r="B253" i="7" s="1"/>
  <c r="G262" i="7"/>
  <c r="G46" i="7"/>
  <c r="G55" i="7"/>
  <c r="G109" i="7"/>
  <c r="G136" i="7"/>
  <c r="G172" i="7"/>
  <c r="B174" i="7"/>
  <c r="B175" i="7" s="1"/>
  <c r="B176" i="7" s="1"/>
  <c r="B177" i="7" s="1"/>
  <c r="B178" i="7" s="1"/>
  <c r="B179" i="7" s="1"/>
  <c r="G245" i="7"/>
  <c r="G253" i="7" s="1"/>
  <c r="G28" i="7"/>
  <c r="B201" i="7"/>
  <c r="B202" i="7" s="1"/>
  <c r="B203" i="7" s="1"/>
  <c r="B204" i="7" s="1"/>
  <c r="B205" i="7" s="1"/>
  <c r="B206" i="7" s="1"/>
  <c r="G73" i="7"/>
  <c r="B126" i="7"/>
  <c r="B127" i="7" s="1"/>
  <c r="G217" i="7"/>
  <c r="G145" i="7"/>
  <c r="G244" i="7"/>
  <c r="G280" i="7"/>
  <c r="B219" i="8"/>
  <c r="B220" i="8" s="1"/>
  <c r="B221" i="8" s="1"/>
  <c r="B222" i="8" s="1"/>
  <c r="B223" i="8" s="1"/>
  <c r="B224" i="8" s="1"/>
  <c r="G47" i="8"/>
  <c r="G55" i="8" s="1"/>
  <c r="B36" i="8"/>
  <c r="B37" i="8" s="1"/>
  <c r="B3" i="8"/>
  <c r="B4" i="8" s="1"/>
  <c r="B5" i="8" s="1"/>
  <c r="B6" i="8" s="1"/>
  <c r="B7" i="8" s="1"/>
  <c r="B8" i="8" s="1"/>
  <c r="B12" i="8"/>
  <c r="B13" i="8" s="1"/>
  <c r="B14" i="8" s="1"/>
  <c r="B15" i="8" s="1"/>
  <c r="B16" i="8" s="1"/>
  <c r="B17" i="8" s="1"/>
  <c r="B243" i="8"/>
  <c r="B244" i="8" s="1"/>
  <c r="B54" i="8"/>
  <c r="B55" i="8" s="1"/>
  <c r="B183" i="8"/>
  <c r="B184" i="8" s="1"/>
  <c r="B185" i="8" s="1"/>
  <c r="B186" i="8" s="1"/>
  <c r="B187" i="8" s="1"/>
  <c r="B188" i="8" s="1"/>
  <c r="G137" i="8"/>
  <c r="G145" i="8" s="1"/>
  <c r="G146" i="8"/>
  <c r="G154" i="8" s="1"/>
  <c r="B225" i="8"/>
  <c r="B226" i="8" s="1"/>
  <c r="G82" i="8"/>
  <c r="G226" i="8"/>
  <c r="G83" i="8"/>
  <c r="G91" i="8" s="1"/>
  <c r="G173" i="8"/>
  <c r="G181" i="8" s="1"/>
  <c r="B252" i="8"/>
  <c r="B253" i="8" s="1"/>
  <c r="G190" i="8"/>
  <c r="B261" i="8"/>
  <c r="B262" i="8" s="1"/>
  <c r="G254" i="8"/>
  <c r="G262" i="8" s="1"/>
  <c r="G245" i="8"/>
  <c r="G253" i="8" s="1"/>
  <c r="G236" i="8"/>
  <c r="G244" i="8" s="1"/>
  <c r="B234" i="8"/>
  <c r="B235" i="8" s="1"/>
  <c r="G227" i="8"/>
  <c r="G235" i="8" s="1"/>
  <c r="B216" i="8"/>
  <c r="B217" i="8" s="1"/>
  <c r="G209" i="8"/>
  <c r="G217" i="8" s="1"/>
  <c r="B207" i="8"/>
  <c r="B208" i="8" s="1"/>
  <c r="G200" i="8"/>
  <c r="G208" i="8" s="1"/>
  <c r="B198" i="8"/>
  <c r="B199" i="8" s="1"/>
  <c r="G191" i="8"/>
  <c r="G199" i="8" s="1"/>
  <c r="B189" i="8"/>
  <c r="B190" i="8" s="1"/>
  <c r="B180" i="8"/>
  <c r="B181" i="8" s="1"/>
  <c r="B171" i="8"/>
  <c r="B172" i="8" s="1"/>
  <c r="G164" i="8"/>
  <c r="G172" i="8" s="1"/>
  <c r="B162" i="8"/>
  <c r="B163" i="8" s="1"/>
  <c r="G155" i="8"/>
  <c r="G163" i="8" s="1"/>
  <c r="B153" i="8"/>
  <c r="B154" i="8" s="1"/>
  <c r="B144" i="8"/>
  <c r="B145" i="8" s="1"/>
  <c r="B135" i="8"/>
  <c r="B136" i="8" s="1"/>
  <c r="G128" i="8"/>
  <c r="G136" i="8" s="1"/>
  <c r="B126" i="8"/>
  <c r="B127" i="8" s="1"/>
  <c r="G119" i="8"/>
  <c r="G127" i="8" s="1"/>
  <c r="B117" i="8"/>
  <c r="B118" i="8" s="1"/>
  <c r="G110" i="8"/>
  <c r="G118" i="8" s="1"/>
  <c r="B108" i="8"/>
  <c r="B109" i="8" s="1"/>
  <c r="G101" i="8"/>
  <c r="G109" i="8" s="1"/>
  <c r="B99" i="8"/>
  <c r="B100" i="8" s="1"/>
  <c r="G92" i="8"/>
  <c r="G100" i="8" s="1"/>
  <c r="B90" i="8"/>
  <c r="B91" i="8" s="1"/>
  <c r="B75" i="8"/>
  <c r="B76" i="8" s="1"/>
  <c r="B77" i="8" s="1"/>
  <c r="B78" i="8" s="1"/>
  <c r="B79" i="8" s="1"/>
  <c r="B80" i="8" s="1"/>
  <c r="B81" i="8"/>
  <c r="B82" i="8" s="1"/>
  <c r="B72" i="8"/>
  <c r="B73" i="8" s="1"/>
  <c r="G65" i="8"/>
  <c r="G73" i="8" s="1"/>
  <c r="B63" i="8"/>
  <c r="B64" i="8" s="1"/>
  <c r="G56" i="8"/>
  <c r="G64" i="8" s="1"/>
  <c r="G38" i="8"/>
  <c r="G46" i="8" s="1"/>
  <c r="B45" i="8"/>
  <c r="B46" i="8" s="1"/>
  <c r="G29" i="8"/>
  <c r="G37" i="8" s="1"/>
  <c r="G11" i="8"/>
  <c r="G19" i="8" s="1"/>
  <c r="G2" i="8"/>
  <c r="G10" i="8" s="1"/>
  <c r="B18" i="7"/>
  <c r="B19" i="7" s="1"/>
  <c r="G200" i="7"/>
  <c r="G208" i="7" s="1"/>
  <c r="G11" i="7"/>
  <c r="G19" i="7" s="1"/>
  <c r="B225" i="7"/>
  <c r="B226" i="7" s="1"/>
  <c r="G218" i="7"/>
  <c r="G226" i="7" s="1"/>
  <c r="K12" i="6" l="1"/>
  <c r="K30" i="6"/>
  <c r="K29" i="6"/>
  <c r="K28" i="6"/>
  <c r="K27" i="6"/>
  <c r="K26" i="6"/>
  <c r="K25" i="6"/>
  <c r="K24" i="6"/>
  <c r="K23" i="6"/>
  <c r="K22" i="6"/>
  <c r="K21" i="6"/>
  <c r="K20" i="6"/>
  <c r="K19" i="6"/>
  <c r="K18" i="6"/>
  <c r="K17" i="6"/>
  <c r="K16" i="6"/>
  <c r="K14" i="6"/>
  <c r="K13" i="6"/>
  <c r="K11" i="6"/>
  <c r="K10" i="6"/>
  <c r="K9" i="6"/>
  <c r="K8" i="6"/>
  <c r="K7" i="6"/>
  <c r="K6" i="6"/>
  <c r="K5" i="6"/>
  <c r="K4" i="6"/>
  <c r="K3" i="6"/>
  <c r="K2" i="6"/>
  <c r="I3" i="6"/>
  <c r="I30" i="6"/>
  <c r="I29" i="6"/>
  <c r="I28" i="6"/>
  <c r="I27" i="6"/>
  <c r="I26" i="6"/>
  <c r="I25" i="6"/>
  <c r="I24" i="6"/>
  <c r="I23" i="6"/>
  <c r="I22" i="6"/>
  <c r="I21" i="6"/>
  <c r="I20" i="6"/>
  <c r="I19" i="6"/>
  <c r="I18" i="6"/>
  <c r="I17" i="6"/>
  <c r="I16" i="6"/>
  <c r="I15" i="6"/>
  <c r="I14" i="6"/>
  <c r="I13" i="6"/>
  <c r="I12" i="6"/>
  <c r="I11" i="6"/>
  <c r="I10" i="6"/>
  <c r="I9" i="6"/>
  <c r="I8" i="6"/>
  <c r="I7" i="6"/>
  <c r="I6" i="6"/>
  <c r="I5" i="6"/>
  <c r="I4" i="6"/>
  <c r="I2" i="6"/>
  <c r="K33" i="5"/>
  <c r="I33" i="5"/>
  <c r="K32" i="5"/>
  <c r="I32" i="5"/>
  <c r="K31" i="5"/>
  <c r="I31" i="5"/>
  <c r="K30" i="5"/>
  <c r="I30" i="5"/>
  <c r="K29" i="5"/>
  <c r="I29" i="5"/>
  <c r="K28" i="5"/>
  <c r="I28" i="5"/>
  <c r="K27" i="5"/>
  <c r="I27" i="5"/>
  <c r="K26" i="5"/>
  <c r="I26" i="5"/>
  <c r="K25" i="5"/>
  <c r="I25" i="5"/>
  <c r="K24" i="5"/>
  <c r="I24" i="5"/>
  <c r="K23" i="5"/>
  <c r="I23" i="5"/>
  <c r="K22" i="5"/>
  <c r="I22" i="5"/>
  <c r="K21" i="5"/>
  <c r="I21" i="5"/>
  <c r="K20" i="5"/>
  <c r="I20" i="5"/>
  <c r="K19" i="5"/>
  <c r="I19" i="5"/>
  <c r="K18" i="5"/>
  <c r="I18" i="5"/>
  <c r="K17" i="5"/>
  <c r="I17" i="5"/>
  <c r="K16" i="5"/>
  <c r="I16" i="5"/>
  <c r="K15" i="5"/>
  <c r="I15" i="5"/>
  <c r="K14" i="5"/>
  <c r="I14" i="5"/>
  <c r="K13" i="5"/>
  <c r="I13" i="5"/>
  <c r="K12" i="5"/>
  <c r="I12" i="5"/>
  <c r="K11" i="5"/>
  <c r="I11" i="5"/>
  <c r="K10" i="5"/>
  <c r="I10" i="5"/>
  <c r="K9" i="5"/>
  <c r="I9" i="5"/>
  <c r="K8" i="5"/>
  <c r="I8" i="5"/>
  <c r="K7" i="5"/>
  <c r="I7" i="5"/>
  <c r="K6" i="5"/>
  <c r="I6" i="5"/>
  <c r="K5" i="5"/>
  <c r="I5" i="5"/>
  <c r="K4" i="5"/>
  <c r="I4" i="5"/>
  <c r="K3" i="5"/>
  <c r="I3" i="5"/>
  <c r="K2" i="5"/>
  <c r="I2" i="5"/>
  <c r="E12" i="1" l="1"/>
  <c r="E25" i="1"/>
  <c r="E11" i="1"/>
  <c r="E14" i="1"/>
  <c r="E13" i="1"/>
  <c r="E27" i="1"/>
  <c r="E9" i="1"/>
  <c r="E2" i="1"/>
  <c r="E3" i="1"/>
  <c r="E19" i="1"/>
  <c r="E17" i="1"/>
  <c r="E16" i="1"/>
  <c r="E10" i="1"/>
  <c r="E20" i="1"/>
  <c r="E7" i="1"/>
  <c r="E28" i="1"/>
  <c r="E18" i="1"/>
  <c r="E26" i="1"/>
  <c r="E6" i="1"/>
  <c r="E24" i="1"/>
  <c r="E29" i="1"/>
  <c r="E8" i="1"/>
  <c r="E21" i="1"/>
  <c r="E15" i="1"/>
  <c r="E4" i="1"/>
  <c r="E5" i="1"/>
  <c r="E22" i="1"/>
  <c r="E30" i="1"/>
  <c r="E23" i="1"/>
  <c r="G44" i="4"/>
  <c r="D290" i="4"/>
  <c r="G290" i="4" s="1"/>
  <c r="G289" i="4"/>
  <c r="G288" i="4"/>
  <c r="G287" i="4"/>
  <c r="G286" i="4"/>
  <c r="G285" i="4"/>
  <c r="G284" i="4"/>
  <c r="G283" i="4"/>
  <c r="D280" i="4"/>
  <c r="G280" i="4" s="1"/>
  <c r="G279" i="4"/>
  <c r="G278" i="4"/>
  <c r="G277" i="4"/>
  <c r="G276" i="4"/>
  <c r="G275" i="4"/>
  <c r="G274" i="4"/>
  <c r="G273" i="4"/>
  <c r="D270" i="4"/>
  <c r="G270" i="4" s="1"/>
  <c r="G269" i="4"/>
  <c r="G268" i="4"/>
  <c r="G267" i="4"/>
  <c r="G266" i="4"/>
  <c r="G265" i="4"/>
  <c r="G264" i="4"/>
  <c r="G263" i="4"/>
  <c r="D260" i="4"/>
  <c r="G260" i="4" s="1"/>
  <c r="G259" i="4"/>
  <c r="G258" i="4"/>
  <c r="G257" i="4"/>
  <c r="G256" i="4"/>
  <c r="G255" i="4"/>
  <c r="G254" i="4"/>
  <c r="G253" i="4"/>
  <c r="D250" i="4"/>
  <c r="G250" i="4" s="1"/>
  <c r="G249" i="4"/>
  <c r="G248" i="4"/>
  <c r="G247" i="4"/>
  <c r="G246" i="4"/>
  <c r="G245" i="4"/>
  <c r="G244" i="4"/>
  <c r="G243" i="4"/>
  <c r="D240" i="4"/>
  <c r="G240" i="4" s="1"/>
  <c r="G239" i="4"/>
  <c r="G238" i="4"/>
  <c r="G237" i="4"/>
  <c r="G236" i="4"/>
  <c r="G235" i="4"/>
  <c r="G234" i="4"/>
  <c r="G233" i="4"/>
  <c r="D230" i="4"/>
  <c r="G230" i="4" s="1"/>
  <c r="G229" i="4"/>
  <c r="G228" i="4"/>
  <c r="G227" i="4"/>
  <c r="G226" i="4"/>
  <c r="G225" i="4"/>
  <c r="G224" i="4"/>
  <c r="G223" i="4"/>
  <c r="D220" i="4"/>
  <c r="G220" i="4" s="1"/>
  <c r="G219" i="4"/>
  <c r="G218" i="4"/>
  <c r="G217" i="4"/>
  <c r="G216" i="4"/>
  <c r="G215" i="4"/>
  <c r="G214" i="4"/>
  <c r="G213" i="4"/>
  <c r="D210" i="4"/>
  <c r="G210" i="4" s="1"/>
  <c r="G209" i="4"/>
  <c r="G208" i="4"/>
  <c r="G207" i="4"/>
  <c r="G206" i="4"/>
  <c r="G205" i="4"/>
  <c r="G204" i="4"/>
  <c r="G203" i="4"/>
  <c r="D200" i="4"/>
  <c r="G200" i="4" s="1"/>
  <c r="G199" i="4"/>
  <c r="G198" i="4"/>
  <c r="G197" i="4"/>
  <c r="G196" i="4"/>
  <c r="G195" i="4"/>
  <c r="G194" i="4"/>
  <c r="G193" i="4"/>
  <c r="D190" i="4"/>
  <c r="G190" i="4" s="1"/>
  <c r="G189" i="4"/>
  <c r="G188" i="4"/>
  <c r="G187" i="4"/>
  <c r="G186" i="4"/>
  <c r="G185" i="4"/>
  <c r="G184" i="4"/>
  <c r="G183" i="4"/>
  <c r="D180" i="4"/>
  <c r="G180" i="4" s="1"/>
  <c r="G179" i="4"/>
  <c r="G178" i="4"/>
  <c r="G177" i="4"/>
  <c r="G176" i="4"/>
  <c r="G175" i="4"/>
  <c r="G174" i="4"/>
  <c r="G173" i="4"/>
  <c r="D170" i="4"/>
  <c r="G170" i="4" s="1"/>
  <c r="G169" i="4"/>
  <c r="G168" i="4"/>
  <c r="G167" i="4"/>
  <c r="G166" i="4"/>
  <c r="G165" i="4"/>
  <c r="G164" i="4"/>
  <c r="G163" i="4"/>
  <c r="D160" i="4"/>
  <c r="G160" i="4" s="1"/>
  <c r="G159" i="4"/>
  <c r="G158" i="4"/>
  <c r="G157" i="4"/>
  <c r="G156" i="4"/>
  <c r="G155" i="4"/>
  <c r="G154" i="4"/>
  <c r="G153" i="4"/>
  <c r="D150" i="4"/>
  <c r="G150" i="4" s="1"/>
  <c r="G149" i="4"/>
  <c r="G148" i="4"/>
  <c r="G147" i="4"/>
  <c r="G146" i="4"/>
  <c r="G145" i="4"/>
  <c r="G144" i="4"/>
  <c r="G143" i="4"/>
  <c r="D140" i="4"/>
  <c r="G140" i="4" s="1"/>
  <c r="G139" i="4"/>
  <c r="G138" i="4"/>
  <c r="G137" i="4"/>
  <c r="G136" i="4"/>
  <c r="G135" i="4"/>
  <c r="G134" i="4"/>
  <c r="G133" i="4"/>
  <c r="D130" i="4"/>
  <c r="G130" i="4" s="1"/>
  <c r="G129" i="4"/>
  <c r="G128" i="4"/>
  <c r="G127" i="4"/>
  <c r="G126" i="4"/>
  <c r="G125" i="4"/>
  <c r="G124" i="4"/>
  <c r="G123" i="4"/>
  <c r="D120" i="4"/>
  <c r="G120" i="4" s="1"/>
  <c r="G119" i="4"/>
  <c r="G118" i="4"/>
  <c r="G117" i="4"/>
  <c r="G116" i="4"/>
  <c r="G115" i="4"/>
  <c r="G114" i="4"/>
  <c r="G113" i="4"/>
  <c r="D110" i="4"/>
  <c r="G110" i="4" s="1"/>
  <c r="G109" i="4"/>
  <c r="G108" i="4"/>
  <c r="G107" i="4"/>
  <c r="G106" i="4"/>
  <c r="G105" i="4"/>
  <c r="G104" i="4"/>
  <c r="G103" i="4"/>
  <c r="D100" i="4"/>
  <c r="G100" i="4" s="1"/>
  <c r="G99" i="4"/>
  <c r="G98" i="4"/>
  <c r="G97" i="4"/>
  <c r="G96" i="4"/>
  <c r="G95" i="4"/>
  <c r="G94" i="4"/>
  <c r="G93" i="4"/>
  <c r="D90" i="4"/>
  <c r="G90" i="4" s="1"/>
  <c r="G89" i="4"/>
  <c r="G88" i="4"/>
  <c r="G87" i="4"/>
  <c r="G86" i="4"/>
  <c r="G85" i="4"/>
  <c r="G84" i="4"/>
  <c r="G83" i="4"/>
  <c r="D80" i="4"/>
  <c r="G80" i="4" s="1"/>
  <c r="G79" i="4"/>
  <c r="G78" i="4"/>
  <c r="G77" i="4"/>
  <c r="G76" i="4"/>
  <c r="G75" i="4"/>
  <c r="G74" i="4"/>
  <c r="G73" i="4"/>
  <c r="D70" i="4"/>
  <c r="G70" i="4" s="1"/>
  <c r="G69" i="4"/>
  <c r="G68" i="4"/>
  <c r="G67" i="4"/>
  <c r="G66" i="4"/>
  <c r="G65" i="4"/>
  <c r="G64" i="4"/>
  <c r="G63" i="4"/>
  <c r="D60" i="4"/>
  <c r="G60" i="4" s="1"/>
  <c r="G59" i="4"/>
  <c r="G58" i="4"/>
  <c r="G57" i="4"/>
  <c r="G56" i="4"/>
  <c r="G55" i="4"/>
  <c r="G54" i="4"/>
  <c r="G53" i="4"/>
  <c r="D50" i="4"/>
  <c r="G50" i="4" s="1"/>
  <c r="G49" i="4"/>
  <c r="G48" i="4"/>
  <c r="G47" i="4"/>
  <c r="G46" i="4"/>
  <c r="G45" i="4"/>
  <c r="G43" i="4"/>
  <c r="D40" i="4"/>
  <c r="G40" i="4" s="1"/>
  <c r="G39" i="4"/>
  <c r="G38" i="4"/>
  <c r="G37" i="4"/>
  <c r="G36" i="4"/>
  <c r="G35" i="4"/>
  <c r="G34" i="4"/>
  <c r="G33" i="4"/>
  <c r="D30" i="4"/>
  <c r="G30" i="4" s="1"/>
  <c r="G29" i="4"/>
  <c r="G28" i="4"/>
  <c r="G27" i="4"/>
  <c r="G26" i="4"/>
  <c r="G25" i="4"/>
  <c r="G24" i="4"/>
  <c r="G23" i="4"/>
  <c r="D20" i="4"/>
  <c r="G20" i="4" s="1"/>
  <c r="G19" i="4"/>
  <c r="G18" i="4"/>
  <c r="G17" i="4"/>
  <c r="G16" i="4"/>
  <c r="G15" i="4"/>
  <c r="G14" i="4"/>
  <c r="G13" i="4"/>
  <c r="D10" i="4"/>
  <c r="G10" i="4" s="1"/>
  <c r="G9" i="4"/>
  <c r="G8" i="4"/>
  <c r="G7" i="4"/>
  <c r="G6" i="4"/>
  <c r="G5" i="4"/>
  <c r="G4" i="4"/>
  <c r="G3" i="4"/>
  <c r="B272" i="4"/>
  <c r="G272" i="4" s="1"/>
  <c r="B262" i="4"/>
  <c r="G262" i="4" s="1"/>
  <c r="B232" i="4"/>
  <c r="G232" i="4" s="1"/>
  <c r="B222" i="4"/>
  <c r="G222" i="4" s="1"/>
  <c r="B212" i="4"/>
  <c r="B213" i="4" s="1"/>
  <c r="B214" i="4" s="1"/>
  <c r="B215" i="4" s="1"/>
  <c r="B216" i="4" s="1"/>
  <c r="B217" i="4" s="1"/>
  <c r="B218" i="4" s="1"/>
  <c r="B219" i="4" s="1"/>
  <c r="B220" i="4" s="1"/>
  <c r="B221" i="4" s="1"/>
  <c r="B192" i="4"/>
  <c r="G192" i="4" s="1"/>
  <c r="B172" i="4"/>
  <c r="G172" i="4" s="1"/>
  <c r="B162" i="4"/>
  <c r="G162" i="4" s="1"/>
  <c r="B152" i="4"/>
  <c r="G152" i="4" s="1"/>
  <c r="B142" i="4"/>
  <c r="G142" i="4" s="1"/>
  <c r="B132" i="4"/>
  <c r="G132" i="4" s="1"/>
  <c r="B122" i="4"/>
  <c r="G122" i="4" s="1"/>
  <c r="B102" i="4"/>
  <c r="G102" i="4" s="1"/>
  <c r="B92" i="4"/>
  <c r="G92" i="4" s="1"/>
  <c r="B82" i="4"/>
  <c r="G82" i="4" s="1"/>
  <c r="B52" i="4"/>
  <c r="G52" i="4" s="1"/>
  <c r="B42" i="4"/>
  <c r="G42" i="4" s="1"/>
  <c r="B282" i="4"/>
  <c r="G282" i="4" s="1"/>
  <c r="B252" i="4"/>
  <c r="G252" i="4" s="1"/>
  <c r="B242" i="4"/>
  <c r="G242" i="4" s="1"/>
  <c r="B202" i="4"/>
  <c r="G202" i="4" s="1"/>
  <c r="B182" i="4"/>
  <c r="G182" i="4" s="1"/>
  <c r="B112" i="4"/>
  <c r="G112" i="4" s="1"/>
  <c r="B72" i="4"/>
  <c r="G72" i="4" s="1"/>
  <c r="B62" i="4"/>
  <c r="G62" i="4" s="1"/>
  <c r="B32" i="4"/>
  <c r="G32" i="4" s="1"/>
  <c r="B22" i="4"/>
  <c r="G22" i="4" s="1"/>
  <c r="B2" i="4"/>
  <c r="G2" i="4" s="1"/>
  <c r="B12" i="4"/>
  <c r="G12" i="4" s="1"/>
  <c r="D320" i="3"/>
  <c r="G320" i="3" s="1"/>
  <c r="G319" i="3"/>
  <c r="G318" i="3"/>
  <c r="G317" i="3"/>
  <c r="G316" i="3"/>
  <c r="G315" i="3"/>
  <c r="G314" i="3"/>
  <c r="G313" i="3"/>
  <c r="B312" i="3"/>
  <c r="B313" i="3" s="1"/>
  <c r="B314" i="3" s="1"/>
  <c r="B315" i="3" s="1"/>
  <c r="B316" i="3" s="1"/>
  <c r="B317" i="3" s="1"/>
  <c r="B318" i="3" s="1"/>
  <c r="B319" i="3" s="1"/>
  <c r="B320" i="3" s="1"/>
  <c r="B321" i="3" s="1"/>
  <c r="D310" i="3"/>
  <c r="G310" i="3" s="1"/>
  <c r="G309" i="3"/>
  <c r="G308" i="3"/>
  <c r="G307" i="3"/>
  <c r="G306" i="3"/>
  <c r="G305" i="3"/>
  <c r="G304" i="3"/>
  <c r="G303" i="3"/>
  <c r="B302" i="3"/>
  <c r="B303" i="3" s="1"/>
  <c r="B304" i="3" s="1"/>
  <c r="B305" i="3" s="1"/>
  <c r="B306" i="3" s="1"/>
  <c r="B307" i="3" s="1"/>
  <c r="B308" i="3" s="1"/>
  <c r="B309" i="3" s="1"/>
  <c r="B310" i="3" s="1"/>
  <c r="B311" i="3" s="1"/>
  <c r="D300" i="3"/>
  <c r="G300" i="3" s="1"/>
  <c r="G299" i="3"/>
  <c r="G298" i="3"/>
  <c r="G297" i="3"/>
  <c r="G296" i="3"/>
  <c r="G295" i="3"/>
  <c r="G294" i="3"/>
  <c r="G293" i="3"/>
  <c r="B292" i="3"/>
  <c r="G292" i="3" s="1"/>
  <c r="D290" i="3"/>
  <c r="G290" i="3" s="1"/>
  <c r="G289" i="3"/>
  <c r="G288" i="3"/>
  <c r="G287" i="3"/>
  <c r="G286" i="3"/>
  <c r="G285" i="3"/>
  <c r="G284" i="3"/>
  <c r="G283" i="3"/>
  <c r="B282" i="3"/>
  <c r="B283" i="3" s="1"/>
  <c r="B284" i="3" s="1"/>
  <c r="B285" i="3" s="1"/>
  <c r="B286" i="3" s="1"/>
  <c r="B287" i="3" s="1"/>
  <c r="B288" i="3" s="1"/>
  <c r="B289" i="3" s="1"/>
  <c r="B290" i="3" s="1"/>
  <c r="B291" i="3" s="1"/>
  <c r="D280" i="3"/>
  <c r="G280" i="3" s="1"/>
  <c r="G279" i="3"/>
  <c r="G278" i="3"/>
  <c r="G277" i="3"/>
  <c r="G276" i="3"/>
  <c r="G275" i="3"/>
  <c r="G274" i="3"/>
  <c r="G273" i="3"/>
  <c r="B272" i="3"/>
  <c r="B273" i="3" s="1"/>
  <c r="B274" i="3" s="1"/>
  <c r="B275" i="3" s="1"/>
  <c r="B276" i="3" s="1"/>
  <c r="B277" i="3" s="1"/>
  <c r="B278" i="3" s="1"/>
  <c r="B279" i="3" s="1"/>
  <c r="B280" i="3" s="1"/>
  <c r="B281" i="3" s="1"/>
  <c r="D270" i="3"/>
  <c r="G270" i="3" s="1"/>
  <c r="G269" i="3"/>
  <c r="G268" i="3"/>
  <c r="G267" i="3"/>
  <c r="G266" i="3"/>
  <c r="G265" i="3"/>
  <c r="G264" i="3"/>
  <c r="G263" i="3"/>
  <c r="B262" i="3"/>
  <c r="B263" i="3" s="1"/>
  <c r="B264" i="3" s="1"/>
  <c r="B265" i="3" s="1"/>
  <c r="B266" i="3" s="1"/>
  <c r="B267" i="3" s="1"/>
  <c r="B268" i="3" s="1"/>
  <c r="B269" i="3" s="1"/>
  <c r="B270" i="3" s="1"/>
  <c r="B271" i="3" s="1"/>
  <c r="D260" i="3"/>
  <c r="G260" i="3" s="1"/>
  <c r="G259" i="3"/>
  <c r="G258" i="3"/>
  <c r="G257" i="3"/>
  <c r="G256" i="3"/>
  <c r="G255" i="3"/>
  <c r="G254" i="3"/>
  <c r="G253" i="3"/>
  <c r="B252" i="3"/>
  <c r="B253" i="3" s="1"/>
  <c r="B254" i="3" s="1"/>
  <c r="B255" i="3" s="1"/>
  <c r="B256" i="3" s="1"/>
  <c r="B257" i="3" s="1"/>
  <c r="B258" i="3" s="1"/>
  <c r="B259" i="3" s="1"/>
  <c r="B260" i="3" s="1"/>
  <c r="B261" i="3" s="1"/>
  <c r="D250" i="3"/>
  <c r="G250" i="3" s="1"/>
  <c r="G249" i="3"/>
  <c r="G248" i="3"/>
  <c r="G247" i="3"/>
  <c r="G246" i="3"/>
  <c r="G245" i="3"/>
  <c r="G244" i="3"/>
  <c r="G243" i="3"/>
  <c r="B242" i="3"/>
  <c r="G242" i="3" s="1"/>
  <c r="D240" i="3"/>
  <c r="G240" i="3" s="1"/>
  <c r="G239" i="3"/>
  <c r="G238" i="3"/>
  <c r="G237" i="3"/>
  <c r="G236" i="3"/>
  <c r="G235" i="3"/>
  <c r="G234" i="3"/>
  <c r="G233" i="3"/>
  <c r="B232" i="3"/>
  <c r="B233" i="3" s="1"/>
  <c r="B234" i="3" s="1"/>
  <c r="B235" i="3" s="1"/>
  <c r="B236" i="3" s="1"/>
  <c r="B237" i="3" s="1"/>
  <c r="B238" i="3" s="1"/>
  <c r="B239" i="3" s="1"/>
  <c r="B240" i="3" s="1"/>
  <c r="B241" i="3" s="1"/>
  <c r="D230" i="3"/>
  <c r="G230" i="3" s="1"/>
  <c r="G229" i="3"/>
  <c r="G228" i="3"/>
  <c r="G227" i="3"/>
  <c r="G226" i="3"/>
  <c r="G225" i="3"/>
  <c r="G224" i="3"/>
  <c r="G223" i="3"/>
  <c r="B222" i="3"/>
  <c r="G222" i="3" s="1"/>
  <c r="D220" i="3"/>
  <c r="G220" i="3" s="1"/>
  <c r="G219" i="3"/>
  <c r="G218" i="3"/>
  <c r="G217" i="3"/>
  <c r="G216" i="3"/>
  <c r="G215" i="3"/>
  <c r="G214" i="3"/>
  <c r="G213" i="3"/>
  <c r="B212" i="3"/>
  <c r="B213" i="3" s="1"/>
  <c r="B214" i="3" s="1"/>
  <c r="B215" i="3" s="1"/>
  <c r="B216" i="3" s="1"/>
  <c r="B217" i="3" s="1"/>
  <c r="B218" i="3" s="1"/>
  <c r="B219" i="3" s="1"/>
  <c r="B220" i="3" s="1"/>
  <c r="B221" i="3" s="1"/>
  <c r="D210" i="3"/>
  <c r="G210" i="3" s="1"/>
  <c r="G209" i="3"/>
  <c r="G208" i="3"/>
  <c r="G207" i="3"/>
  <c r="G206" i="3"/>
  <c r="G205" i="3"/>
  <c r="G204" i="3"/>
  <c r="G203" i="3"/>
  <c r="B202" i="3"/>
  <c r="B203" i="3" s="1"/>
  <c r="B204" i="3" s="1"/>
  <c r="B205" i="3" s="1"/>
  <c r="B206" i="3" s="1"/>
  <c r="B207" i="3" s="1"/>
  <c r="B208" i="3" s="1"/>
  <c r="B209" i="3" s="1"/>
  <c r="B210" i="3" s="1"/>
  <c r="B211" i="3" s="1"/>
  <c r="D200" i="3"/>
  <c r="G200" i="3" s="1"/>
  <c r="G199" i="3"/>
  <c r="G198" i="3"/>
  <c r="G197" i="3"/>
  <c r="G196" i="3"/>
  <c r="G195" i="3"/>
  <c r="G194" i="3"/>
  <c r="G193" i="3"/>
  <c r="B192" i="3"/>
  <c r="G192" i="3" s="1"/>
  <c r="D190" i="3"/>
  <c r="G190" i="3" s="1"/>
  <c r="G189" i="3"/>
  <c r="G188" i="3"/>
  <c r="G187" i="3"/>
  <c r="G186" i="3"/>
  <c r="G185" i="3"/>
  <c r="G184" i="3"/>
  <c r="G183" i="3"/>
  <c r="B182" i="3"/>
  <c r="B183" i="3" s="1"/>
  <c r="B184" i="3" s="1"/>
  <c r="B185" i="3" s="1"/>
  <c r="B186" i="3" s="1"/>
  <c r="B187" i="3" s="1"/>
  <c r="B188" i="3" s="1"/>
  <c r="B189" i="3" s="1"/>
  <c r="B190" i="3" s="1"/>
  <c r="B191" i="3" s="1"/>
  <c r="D180" i="3"/>
  <c r="G180" i="3" s="1"/>
  <c r="G179" i="3"/>
  <c r="G178" i="3"/>
  <c r="G177" i="3"/>
  <c r="G176" i="3"/>
  <c r="G175" i="3"/>
  <c r="G174" i="3"/>
  <c r="G173" i="3"/>
  <c r="B172" i="3"/>
  <c r="G172" i="3" s="1"/>
  <c r="D170" i="3"/>
  <c r="G170" i="3" s="1"/>
  <c r="G169" i="3"/>
  <c r="G168" i="3"/>
  <c r="G167" i="3"/>
  <c r="G166" i="3"/>
  <c r="G165" i="3"/>
  <c r="G164" i="3"/>
  <c r="G163" i="3"/>
  <c r="B162" i="3"/>
  <c r="B163" i="3" s="1"/>
  <c r="B164" i="3" s="1"/>
  <c r="B165" i="3" s="1"/>
  <c r="B166" i="3" s="1"/>
  <c r="B167" i="3" s="1"/>
  <c r="B168" i="3" s="1"/>
  <c r="B169" i="3" s="1"/>
  <c r="B170" i="3" s="1"/>
  <c r="B171" i="3" s="1"/>
  <c r="D160" i="3"/>
  <c r="G160" i="3" s="1"/>
  <c r="G159" i="3"/>
  <c r="G158" i="3"/>
  <c r="G157" i="3"/>
  <c r="G156" i="3"/>
  <c r="G155" i="3"/>
  <c r="G154" i="3"/>
  <c r="G153" i="3"/>
  <c r="B152" i="3"/>
  <c r="G152" i="3" s="1"/>
  <c r="D150" i="3"/>
  <c r="G150" i="3" s="1"/>
  <c r="G149" i="3"/>
  <c r="G148" i="3"/>
  <c r="G147" i="3"/>
  <c r="G146" i="3"/>
  <c r="G145" i="3"/>
  <c r="G144" i="3"/>
  <c r="G143" i="3"/>
  <c r="B142" i="3"/>
  <c r="B143" i="3" s="1"/>
  <c r="B144" i="3" s="1"/>
  <c r="B145" i="3" s="1"/>
  <c r="B146" i="3" s="1"/>
  <c r="B147" i="3" s="1"/>
  <c r="B148" i="3" s="1"/>
  <c r="B149" i="3" s="1"/>
  <c r="B150" i="3" s="1"/>
  <c r="B151" i="3" s="1"/>
  <c r="D140" i="3"/>
  <c r="G140" i="3" s="1"/>
  <c r="G139" i="3"/>
  <c r="G138" i="3"/>
  <c r="G137" i="3"/>
  <c r="G136" i="3"/>
  <c r="G135" i="3"/>
  <c r="G134" i="3"/>
  <c r="G133" i="3"/>
  <c r="B132" i="3"/>
  <c r="G132" i="3" s="1"/>
  <c r="D130" i="3"/>
  <c r="G130" i="3" s="1"/>
  <c r="G129" i="3"/>
  <c r="G128" i="3"/>
  <c r="G127" i="3"/>
  <c r="G126" i="3"/>
  <c r="G125" i="3"/>
  <c r="G124" i="3"/>
  <c r="G123" i="3"/>
  <c r="B122" i="3"/>
  <c r="B123" i="3" s="1"/>
  <c r="B124" i="3" s="1"/>
  <c r="B125" i="3" s="1"/>
  <c r="B126" i="3" s="1"/>
  <c r="B127" i="3" s="1"/>
  <c r="B128" i="3" s="1"/>
  <c r="B129" i="3" s="1"/>
  <c r="B130" i="3" s="1"/>
  <c r="B131" i="3" s="1"/>
  <c r="D120" i="3"/>
  <c r="G120" i="3" s="1"/>
  <c r="G119" i="3"/>
  <c r="G118" i="3"/>
  <c r="G117" i="3"/>
  <c r="G116" i="3"/>
  <c r="G115" i="3"/>
  <c r="G114" i="3"/>
  <c r="G113" i="3"/>
  <c r="B112" i="3"/>
  <c r="G112" i="3" s="1"/>
  <c r="D110" i="3"/>
  <c r="G110" i="3" s="1"/>
  <c r="G109" i="3"/>
  <c r="G108" i="3"/>
  <c r="G107" i="3"/>
  <c r="G106" i="3"/>
  <c r="G105" i="3"/>
  <c r="G104" i="3"/>
  <c r="G103" i="3"/>
  <c r="B102" i="3"/>
  <c r="B103" i="3" s="1"/>
  <c r="B104" i="3" s="1"/>
  <c r="B105" i="3" s="1"/>
  <c r="B106" i="3" s="1"/>
  <c r="B107" i="3" s="1"/>
  <c r="B108" i="3" s="1"/>
  <c r="B109" i="3" s="1"/>
  <c r="B110" i="3" s="1"/>
  <c r="B111" i="3" s="1"/>
  <c r="D100" i="3"/>
  <c r="G100" i="3" s="1"/>
  <c r="G99" i="3"/>
  <c r="G98" i="3"/>
  <c r="G97" i="3"/>
  <c r="G96" i="3"/>
  <c r="G95" i="3"/>
  <c r="G94" i="3"/>
  <c r="G93" i="3"/>
  <c r="B92" i="3"/>
  <c r="B93" i="3" s="1"/>
  <c r="B94" i="3" s="1"/>
  <c r="B95" i="3" s="1"/>
  <c r="B96" i="3" s="1"/>
  <c r="B97" i="3" s="1"/>
  <c r="B98" i="3" s="1"/>
  <c r="B99" i="3" s="1"/>
  <c r="B100" i="3" s="1"/>
  <c r="B101" i="3" s="1"/>
  <c r="D90" i="3"/>
  <c r="G90" i="3" s="1"/>
  <c r="G89" i="3"/>
  <c r="G88" i="3"/>
  <c r="G87" i="3"/>
  <c r="G86" i="3"/>
  <c r="G85" i="3"/>
  <c r="G84" i="3"/>
  <c r="G83" i="3"/>
  <c r="B82" i="3"/>
  <c r="G82" i="3" s="1"/>
  <c r="D80" i="3"/>
  <c r="G80" i="3" s="1"/>
  <c r="G79" i="3"/>
  <c r="G78" i="3"/>
  <c r="G77" i="3"/>
  <c r="G76" i="3"/>
  <c r="G75" i="3"/>
  <c r="G74" i="3"/>
  <c r="G73" i="3"/>
  <c r="B72" i="3"/>
  <c r="G72" i="3" s="1"/>
  <c r="D70" i="3"/>
  <c r="G70" i="3" s="1"/>
  <c r="G69" i="3"/>
  <c r="G68" i="3"/>
  <c r="G67" i="3"/>
  <c r="G66" i="3"/>
  <c r="G65" i="3"/>
  <c r="G64" i="3"/>
  <c r="G63" i="3"/>
  <c r="B62" i="3"/>
  <c r="B63" i="3" s="1"/>
  <c r="B64" i="3" s="1"/>
  <c r="B65" i="3" s="1"/>
  <c r="B66" i="3" s="1"/>
  <c r="B67" i="3" s="1"/>
  <c r="B68" i="3" s="1"/>
  <c r="B69" i="3" s="1"/>
  <c r="B70" i="3" s="1"/>
  <c r="B71" i="3" s="1"/>
  <c r="D60" i="3"/>
  <c r="G60" i="3" s="1"/>
  <c r="G59" i="3"/>
  <c r="G58" i="3"/>
  <c r="G57" i="3"/>
  <c r="G56" i="3"/>
  <c r="G55" i="3"/>
  <c r="G54" i="3"/>
  <c r="G53" i="3"/>
  <c r="B52" i="3"/>
  <c r="B53" i="3" s="1"/>
  <c r="B54" i="3" s="1"/>
  <c r="B55" i="3" s="1"/>
  <c r="B56" i="3" s="1"/>
  <c r="B57" i="3" s="1"/>
  <c r="B58" i="3" s="1"/>
  <c r="B59" i="3" s="1"/>
  <c r="B60" i="3" s="1"/>
  <c r="B61" i="3" s="1"/>
  <c r="D50" i="3"/>
  <c r="G50" i="3" s="1"/>
  <c r="G49" i="3"/>
  <c r="G48" i="3"/>
  <c r="G47" i="3"/>
  <c r="G46" i="3"/>
  <c r="G45" i="3"/>
  <c r="G44" i="3"/>
  <c r="G43" i="3"/>
  <c r="B42" i="3"/>
  <c r="B43" i="3" s="1"/>
  <c r="B44" i="3" s="1"/>
  <c r="B45" i="3" s="1"/>
  <c r="B46" i="3" s="1"/>
  <c r="B47" i="3" s="1"/>
  <c r="B48" i="3" s="1"/>
  <c r="B49" i="3" s="1"/>
  <c r="B50" i="3" s="1"/>
  <c r="B51" i="3" s="1"/>
  <c r="D40" i="3"/>
  <c r="G40" i="3" s="1"/>
  <c r="G39" i="3"/>
  <c r="G38" i="3"/>
  <c r="G37" i="3"/>
  <c r="G36" i="3"/>
  <c r="G35" i="3"/>
  <c r="G34" i="3"/>
  <c r="G33" i="3"/>
  <c r="B32" i="3"/>
  <c r="G32" i="3" s="1"/>
  <c r="D30" i="3"/>
  <c r="G30" i="3" s="1"/>
  <c r="G29" i="3"/>
  <c r="G28" i="3"/>
  <c r="G27" i="3"/>
  <c r="G26" i="3"/>
  <c r="G25" i="3"/>
  <c r="G24" i="3"/>
  <c r="G23" i="3"/>
  <c r="B22" i="3"/>
  <c r="G22" i="3" s="1"/>
  <c r="D20" i="3"/>
  <c r="G20" i="3" s="1"/>
  <c r="G19" i="3"/>
  <c r="G18" i="3"/>
  <c r="G17" i="3"/>
  <c r="G16" i="3"/>
  <c r="G15" i="3"/>
  <c r="G14" i="3"/>
  <c r="G13" i="3"/>
  <c r="B12" i="3"/>
  <c r="G12" i="3" s="1"/>
  <c r="D10" i="3"/>
  <c r="G10" i="3" s="1"/>
  <c r="G9" i="3"/>
  <c r="G8" i="3"/>
  <c r="G7" i="3"/>
  <c r="G6" i="3"/>
  <c r="G5" i="3"/>
  <c r="G4" i="3"/>
  <c r="G3" i="3"/>
  <c r="B2" i="3"/>
  <c r="G2" i="3" s="1"/>
  <c r="G291" i="4" l="1"/>
  <c r="G212" i="4"/>
  <c r="G281" i="4"/>
  <c r="B283" i="4"/>
  <c r="B284" i="4" s="1"/>
  <c r="B285" i="4" s="1"/>
  <c r="B286" i="4" s="1"/>
  <c r="B287" i="4" s="1"/>
  <c r="B288" i="4" s="1"/>
  <c r="B289" i="4" s="1"/>
  <c r="B290" i="4" s="1"/>
  <c r="B291" i="4" s="1"/>
  <c r="B273" i="4"/>
  <c r="B274" i="4" s="1"/>
  <c r="B275" i="4" s="1"/>
  <c r="B276" i="4" s="1"/>
  <c r="B277" i="4" s="1"/>
  <c r="B278" i="4" s="1"/>
  <c r="B279" i="4" s="1"/>
  <c r="B280" i="4" s="1"/>
  <c r="B281" i="4" s="1"/>
  <c r="G271" i="4"/>
  <c r="G261" i="4"/>
  <c r="B263" i="4"/>
  <c r="B264" i="4" s="1"/>
  <c r="B265" i="4" s="1"/>
  <c r="B266" i="4" s="1"/>
  <c r="B267" i="4" s="1"/>
  <c r="B268" i="4" s="1"/>
  <c r="B269" i="4" s="1"/>
  <c r="B270" i="4" s="1"/>
  <c r="B271" i="4" s="1"/>
  <c r="G241" i="4"/>
  <c r="B253" i="4"/>
  <c r="B254" i="4" s="1"/>
  <c r="B255" i="4" s="1"/>
  <c r="B256" i="4" s="1"/>
  <c r="B257" i="4" s="1"/>
  <c r="B258" i="4" s="1"/>
  <c r="B259" i="4" s="1"/>
  <c r="B260" i="4" s="1"/>
  <c r="B261" i="4" s="1"/>
  <c r="G251" i="4"/>
  <c r="B243" i="4"/>
  <c r="B244" i="4" s="1"/>
  <c r="B245" i="4" s="1"/>
  <c r="B246" i="4" s="1"/>
  <c r="B247" i="4" s="1"/>
  <c r="B248" i="4" s="1"/>
  <c r="B249" i="4" s="1"/>
  <c r="B250" i="4" s="1"/>
  <c r="B251" i="4" s="1"/>
  <c r="G231" i="4"/>
  <c r="B233" i="4"/>
  <c r="B234" i="4" s="1"/>
  <c r="B235" i="4" s="1"/>
  <c r="B236" i="4" s="1"/>
  <c r="B237" i="4" s="1"/>
  <c r="B238" i="4" s="1"/>
  <c r="B239" i="4" s="1"/>
  <c r="B240" i="4" s="1"/>
  <c r="B241" i="4" s="1"/>
  <c r="B223" i="4"/>
  <c r="B224" i="4" s="1"/>
  <c r="B225" i="4" s="1"/>
  <c r="B226" i="4" s="1"/>
  <c r="B227" i="4" s="1"/>
  <c r="B228" i="4" s="1"/>
  <c r="B229" i="4" s="1"/>
  <c r="B230" i="4" s="1"/>
  <c r="B231" i="4" s="1"/>
  <c r="G221" i="4"/>
  <c r="G211" i="4"/>
  <c r="G201" i="4"/>
  <c r="B203" i="4"/>
  <c r="B204" i="4" s="1"/>
  <c r="B205" i="4" s="1"/>
  <c r="B206" i="4" s="1"/>
  <c r="B207" i="4" s="1"/>
  <c r="B208" i="4" s="1"/>
  <c r="B209" i="4" s="1"/>
  <c r="B210" i="4" s="1"/>
  <c r="B211" i="4" s="1"/>
  <c r="G191" i="4"/>
  <c r="B193" i="4"/>
  <c r="B194" i="4" s="1"/>
  <c r="B195" i="4" s="1"/>
  <c r="B196" i="4" s="1"/>
  <c r="B197" i="4" s="1"/>
  <c r="B198" i="4" s="1"/>
  <c r="B199" i="4" s="1"/>
  <c r="B200" i="4" s="1"/>
  <c r="B201" i="4" s="1"/>
  <c r="G181" i="4"/>
  <c r="B183" i="4"/>
  <c r="B184" i="4" s="1"/>
  <c r="B185" i="4" s="1"/>
  <c r="B186" i="4" s="1"/>
  <c r="B187" i="4" s="1"/>
  <c r="B188" i="4" s="1"/>
  <c r="B189" i="4" s="1"/>
  <c r="B190" i="4" s="1"/>
  <c r="B191" i="4" s="1"/>
  <c r="G171" i="4"/>
  <c r="B173" i="4"/>
  <c r="B174" i="4" s="1"/>
  <c r="B175" i="4" s="1"/>
  <c r="B176" i="4" s="1"/>
  <c r="B177" i="4" s="1"/>
  <c r="B178" i="4" s="1"/>
  <c r="B179" i="4" s="1"/>
  <c r="B180" i="4" s="1"/>
  <c r="B181" i="4" s="1"/>
  <c r="G151" i="4"/>
  <c r="G161" i="4"/>
  <c r="B163" i="4"/>
  <c r="B164" i="4" s="1"/>
  <c r="B165" i="4" s="1"/>
  <c r="B166" i="4" s="1"/>
  <c r="B167" i="4" s="1"/>
  <c r="B168" i="4" s="1"/>
  <c r="B169" i="4" s="1"/>
  <c r="B170" i="4" s="1"/>
  <c r="B171" i="4" s="1"/>
  <c r="B153" i="4"/>
  <c r="B154" i="4" s="1"/>
  <c r="B155" i="4" s="1"/>
  <c r="B156" i="4" s="1"/>
  <c r="B157" i="4" s="1"/>
  <c r="B158" i="4" s="1"/>
  <c r="B159" i="4" s="1"/>
  <c r="B160" i="4" s="1"/>
  <c r="B161" i="4" s="1"/>
  <c r="G141" i="4"/>
  <c r="B143" i="4"/>
  <c r="B144" i="4" s="1"/>
  <c r="B145" i="4" s="1"/>
  <c r="B146" i="4" s="1"/>
  <c r="B147" i="4" s="1"/>
  <c r="B148" i="4" s="1"/>
  <c r="B149" i="4" s="1"/>
  <c r="B150" i="4" s="1"/>
  <c r="B151" i="4" s="1"/>
  <c r="B133" i="4"/>
  <c r="B134" i="4" s="1"/>
  <c r="B135" i="4" s="1"/>
  <c r="B136" i="4" s="1"/>
  <c r="B137" i="4" s="1"/>
  <c r="B138" i="4" s="1"/>
  <c r="B139" i="4" s="1"/>
  <c r="B140" i="4" s="1"/>
  <c r="B141" i="4" s="1"/>
  <c r="G131" i="4"/>
  <c r="G121" i="4"/>
  <c r="B123" i="4"/>
  <c r="B124" i="4" s="1"/>
  <c r="B125" i="4" s="1"/>
  <c r="B126" i="4" s="1"/>
  <c r="B127" i="4" s="1"/>
  <c r="B128" i="4" s="1"/>
  <c r="B129" i="4" s="1"/>
  <c r="B130" i="4" s="1"/>
  <c r="B131" i="4" s="1"/>
  <c r="B113" i="4"/>
  <c r="B114" i="4" s="1"/>
  <c r="B115" i="4" s="1"/>
  <c r="B116" i="4" s="1"/>
  <c r="B117" i="4" s="1"/>
  <c r="B118" i="4" s="1"/>
  <c r="B119" i="4" s="1"/>
  <c r="B120" i="4" s="1"/>
  <c r="B121" i="4" s="1"/>
  <c r="G111" i="4"/>
  <c r="G101" i="4"/>
  <c r="B103" i="4"/>
  <c r="B104" i="4" s="1"/>
  <c r="B105" i="4" s="1"/>
  <c r="B106" i="4" s="1"/>
  <c r="B107" i="4" s="1"/>
  <c r="B108" i="4" s="1"/>
  <c r="B109" i="4" s="1"/>
  <c r="B110" i="4" s="1"/>
  <c r="B111" i="4" s="1"/>
  <c r="G91" i="4"/>
  <c r="B93" i="4"/>
  <c r="B94" i="4" s="1"/>
  <c r="B95" i="4" s="1"/>
  <c r="B96" i="4" s="1"/>
  <c r="B97" i="4" s="1"/>
  <c r="B98" i="4" s="1"/>
  <c r="B99" i="4" s="1"/>
  <c r="B100" i="4" s="1"/>
  <c r="B101" i="4" s="1"/>
  <c r="G81" i="4"/>
  <c r="B83" i="4"/>
  <c r="B84" i="4" s="1"/>
  <c r="B85" i="4" s="1"/>
  <c r="B86" i="4" s="1"/>
  <c r="B87" i="4" s="1"/>
  <c r="B88" i="4" s="1"/>
  <c r="B89" i="4" s="1"/>
  <c r="B90" i="4" s="1"/>
  <c r="B91" i="4" s="1"/>
  <c r="B73" i="4"/>
  <c r="B74" i="4" s="1"/>
  <c r="B75" i="4" s="1"/>
  <c r="B76" i="4" s="1"/>
  <c r="B77" i="4" s="1"/>
  <c r="B78" i="4" s="1"/>
  <c r="B79" i="4" s="1"/>
  <c r="B80" i="4" s="1"/>
  <c r="B81" i="4" s="1"/>
  <c r="G71" i="4"/>
  <c r="G61" i="4"/>
  <c r="B63" i="4"/>
  <c r="B64" i="4" s="1"/>
  <c r="B65" i="4" s="1"/>
  <c r="B66" i="4" s="1"/>
  <c r="B67" i="4" s="1"/>
  <c r="B68" i="4" s="1"/>
  <c r="B69" i="4" s="1"/>
  <c r="B70" i="4" s="1"/>
  <c r="B71" i="4" s="1"/>
  <c r="G51" i="4"/>
  <c r="B53" i="4"/>
  <c r="B54" i="4" s="1"/>
  <c r="B55" i="4" s="1"/>
  <c r="B56" i="4" s="1"/>
  <c r="B57" i="4" s="1"/>
  <c r="B58" i="4" s="1"/>
  <c r="B59" i="4" s="1"/>
  <c r="B60" i="4" s="1"/>
  <c r="B61" i="4" s="1"/>
  <c r="B43" i="4"/>
  <c r="G41" i="4"/>
  <c r="B33" i="4"/>
  <c r="B34" i="4" s="1"/>
  <c r="B35" i="4" s="1"/>
  <c r="B36" i="4" s="1"/>
  <c r="B37" i="4" s="1"/>
  <c r="B38" i="4" s="1"/>
  <c r="B39" i="4" s="1"/>
  <c r="B40" i="4" s="1"/>
  <c r="B41" i="4" s="1"/>
  <c r="G31" i="4"/>
  <c r="G21" i="4"/>
  <c r="B13" i="4"/>
  <c r="B14" i="4" s="1"/>
  <c r="B15" i="4" s="1"/>
  <c r="B16" i="4" s="1"/>
  <c r="B17" i="4" s="1"/>
  <c r="B18" i="4" s="1"/>
  <c r="B19" i="4" s="1"/>
  <c r="B20" i="4" s="1"/>
  <c r="B21" i="4" s="1"/>
  <c r="B23" i="4"/>
  <c r="B24" i="4" s="1"/>
  <c r="B25" i="4" s="1"/>
  <c r="B26" i="4" s="1"/>
  <c r="B27" i="4" s="1"/>
  <c r="B28" i="4" s="1"/>
  <c r="B29" i="4" s="1"/>
  <c r="B30" i="4" s="1"/>
  <c r="B31" i="4" s="1"/>
  <c r="G11" i="4"/>
  <c r="B3" i="4"/>
  <c r="B4" i="4" s="1"/>
  <c r="B5" i="4" s="1"/>
  <c r="B6" i="4" s="1"/>
  <c r="B7" i="4" s="1"/>
  <c r="B8" i="4" s="1"/>
  <c r="B9" i="4" s="1"/>
  <c r="B10" i="4" s="1"/>
  <c r="B11" i="4" s="1"/>
  <c r="B223" i="3"/>
  <c r="B224" i="3" s="1"/>
  <c r="B225" i="3" s="1"/>
  <c r="B226" i="3" s="1"/>
  <c r="B227" i="3" s="1"/>
  <c r="B228" i="3" s="1"/>
  <c r="B229" i="3" s="1"/>
  <c r="B230" i="3" s="1"/>
  <c r="B231" i="3" s="1"/>
  <c r="G62" i="3"/>
  <c r="G21" i="3"/>
  <c r="B13" i="3"/>
  <c r="B14" i="3" s="1"/>
  <c r="B15" i="3" s="1"/>
  <c r="B16" i="3" s="1"/>
  <c r="B17" i="3" s="1"/>
  <c r="B18" i="3" s="1"/>
  <c r="B19" i="3" s="1"/>
  <c r="B20" i="3" s="1"/>
  <c r="B21" i="3" s="1"/>
  <c r="G161" i="3"/>
  <c r="B83" i="3"/>
  <c r="B84" i="3" s="1"/>
  <c r="B85" i="3" s="1"/>
  <c r="B86" i="3" s="1"/>
  <c r="B87" i="3" s="1"/>
  <c r="B88" i="3" s="1"/>
  <c r="B89" i="3" s="1"/>
  <c r="B90" i="3" s="1"/>
  <c r="B91" i="3" s="1"/>
  <c r="G181" i="3"/>
  <c r="B33" i="3"/>
  <c r="B34" i="3" s="1"/>
  <c r="B35" i="3" s="1"/>
  <c r="B36" i="3" s="1"/>
  <c r="B37" i="3" s="1"/>
  <c r="B38" i="3" s="1"/>
  <c r="B39" i="3" s="1"/>
  <c r="B40" i="3" s="1"/>
  <c r="B41" i="3" s="1"/>
  <c r="B173" i="3"/>
  <c r="B174" i="3" s="1"/>
  <c r="B175" i="3" s="1"/>
  <c r="B176" i="3" s="1"/>
  <c r="B177" i="3" s="1"/>
  <c r="B178" i="3" s="1"/>
  <c r="B179" i="3" s="1"/>
  <c r="B180" i="3" s="1"/>
  <c r="B181" i="3" s="1"/>
  <c r="B293" i="3"/>
  <c r="B294" i="3" s="1"/>
  <c r="B295" i="3" s="1"/>
  <c r="B296" i="3" s="1"/>
  <c r="B297" i="3" s="1"/>
  <c r="B298" i="3" s="1"/>
  <c r="B299" i="3" s="1"/>
  <c r="B300" i="3" s="1"/>
  <c r="B301" i="3" s="1"/>
  <c r="G11" i="3"/>
  <c r="G92" i="3"/>
  <c r="G101" i="3" s="1"/>
  <c r="G212" i="3"/>
  <c r="G221" i="3" s="1"/>
  <c r="G252" i="3"/>
  <c r="G121" i="3"/>
  <c r="B3" i="3"/>
  <c r="B4" i="3" s="1"/>
  <c r="B5" i="3" s="1"/>
  <c r="B6" i="3" s="1"/>
  <c r="B7" i="3" s="1"/>
  <c r="B8" i="3" s="1"/>
  <c r="B9" i="3" s="1"/>
  <c r="B10" i="3" s="1"/>
  <c r="B11" i="3" s="1"/>
  <c r="G302" i="3"/>
  <c r="G311" i="3" s="1"/>
  <c r="G162" i="3"/>
  <c r="G171" i="3" s="1"/>
  <c r="B113" i="3"/>
  <c r="B114" i="3" s="1"/>
  <c r="B115" i="3" s="1"/>
  <c r="B116" i="3" s="1"/>
  <c r="B117" i="3" s="1"/>
  <c r="B118" i="3" s="1"/>
  <c r="B119" i="3" s="1"/>
  <c r="B120" i="3" s="1"/>
  <c r="B121" i="3" s="1"/>
  <c r="G232" i="3"/>
  <c r="G241" i="3" s="1"/>
  <c r="G251" i="3"/>
  <c r="B243" i="3"/>
  <c r="B244" i="3" s="1"/>
  <c r="B245" i="3" s="1"/>
  <c r="B246" i="3" s="1"/>
  <c r="B247" i="3" s="1"/>
  <c r="B248" i="3" s="1"/>
  <c r="B249" i="3" s="1"/>
  <c r="B250" i="3" s="1"/>
  <c r="B251" i="3" s="1"/>
  <c r="G31" i="3"/>
  <c r="G201" i="3"/>
  <c r="G312" i="3"/>
  <c r="G321" i="3" s="1"/>
  <c r="G41" i="3"/>
  <c r="G81" i="3"/>
  <c r="G141" i="3"/>
  <c r="B193" i="3"/>
  <c r="B194" i="3" s="1"/>
  <c r="B195" i="3" s="1"/>
  <c r="B196" i="3" s="1"/>
  <c r="B197" i="3" s="1"/>
  <c r="B198" i="3" s="1"/>
  <c r="B199" i="3" s="1"/>
  <c r="B200" i="3" s="1"/>
  <c r="B201" i="3" s="1"/>
  <c r="G261" i="3"/>
  <c r="G142" i="3"/>
  <c r="G151" i="3" s="1"/>
  <c r="G231" i="3"/>
  <c r="G71" i="3"/>
  <c r="G91" i="3"/>
  <c r="G301" i="3"/>
  <c r="G272" i="3"/>
  <c r="G281" i="3" s="1"/>
  <c r="G52" i="3"/>
  <c r="G61" i="3" s="1"/>
  <c r="G102" i="3"/>
  <c r="G111" i="3" s="1"/>
  <c r="B133" i="3"/>
  <c r="B134" i="3" s="1"/>
  <c r="B135" i="3" s="1"/>
  <c r="B136" i="3" s="1"/>
  <c r="B137" i="3" s="1"/>
  <c r="B138" i="3" s="1"/>
  <c r="B139" i="3" s="1"/>
  <c r="B140" i="3" s="1"/>
  <c r="B141" i="3" s="1"/>
  <c r="G182" i="3"/>
  <c r="G191" i="3" s="1"/>
  <c r="G262" i="3"/>
  <c r="G271" i="3" s="1"/>
  <c r="B23" i="3"/>
  <c r="B24" i="3" s="1"/>
  <c r="B25" i="3" s="1"/>
  <c r="B26" i="3" s="1"/>
  <c r="B27" i="3" s="1"/>
  <c r="B28" i="3" s="1"/>
  <c r="B29" i="3" s="1"/>
  <c r="B30" i="3" s="1"/>
  <c r="B31" i="3" s="1"/>
  <c r="G42" i="3"/>
  <c r="G51" i="3" s="1"/>
  <c r="B73" i="3"/>
  <c r="B74" i="3" s="1"/>
  <c r="B75" i="3" s="1"/>
  <c r="B76" i="3" s="1"/>
  <c r="B77" i="3" s="1"/>
  <c r="B78" i="3" s="1"/>
  <c r="B79" i="3" s="1"/>
  <c r="B80" i="3" s="1"/>
  <c r="B81" i="3" s="1"/>
  <c r="G122" i="3"/>
  <c r="G131" i="3" s="1"/>
  <c r="B153" i="3"/>
  <c r="B154" i="3" s="1"/>
  <c r="B155" i="3" s="1"/>
  <c r="B156" i="3" s="1"/>
  <c r="B157" i="3" s="1"/>
  <c r="B158" i="3" s="1"/>
  <c r="B159" i="3" s="1"/>
  <c r="B160" i="3" s="1"/>
  <c r="B161" i="3" s="1"/>
  <c r="G202" i="3"/>
  <c r="G211" i="3" s="1"/>
  <c r="G282" i="3"/>
  <c r="G291" i="3" s="1"/>
  <c r="B44" i="4" l="1"/>
  <c r="B45" i="4" s="1"/>
  <c r="B46" i="4" s="1"/>
  <c r="B47" i="4" s="1"/>
  <c r="B48" i="4" s="1"/>
  <c r="B49" i="4" s="1"/>
  <c r="B50" i="4" s="1"/>
  <c r="B51" i="4" s="1"/>
  <c r="C1" i="2"/>
  <c r="D1" i="2" s="1"/>
  <c r="E1" i="2" s="1"/>
  <c r="F1" i="2" s="1"/>
  <c r="G1" i="2" s="1"/>
</calcChain>
</file>

<file path=xl/sharedStrings.xml><?xml version="1.0" encoding="utf-8"?>
<sst xmlns="http://schemas.openxmlformats.org/spreadsheetml/2006/main" count="8883" uniqueCount="1001">
  <si>
    <t>Name</t>
  </si>
  <si>
    <t>SIS ID</t>
  </si>
  <si>
    <t>Hamza Alajlouni</t>
  </si>
  <si>
    <t>Mary Harshitha Reddy Allam</t>
  </si>
  <si>
    <t>Sravanthi Bommakoori</t>
  </si>
  <si>
    <t>Vaishali Bonuga</t>
  </si>
  <si>
    <t>Josephine Ekpe</t>
  </si>
  <si>
    <t>Preethi Gangireddy</t>
  </si>
  <si>
    <t>Amulya Gangula</t>
  </si>
  <si>
    <t>Sandeep Kumar Gowni</t>
  </si>
  <si>
    <t>Venkata Rama Krishna Madala</t>
  </si>
  <si>
    <t>Tejaswini Madeti</t>
  </si>
  <si>
    <t>Uday Kumar Mamedi</t>
  </si>
  <si>
    <t>Abdul Azhar Ahmed Mohammed</t>
  </si>
  <si>
    <t>Yannick Mosunga</t>
  </si>
  <si>
    <t>Ajay Simha Reddy Nallabapani</t>
  </si>
  <si>
    <t>Nithin Guptha Nethi</t>
  </si>
  <si>
    <t>Sai Ganesh Chowdary Parimi</t>
  </si>
  <si>
    <t>Nodir Rakhmatov</t>
  </si>
  <si>
    <t>Sai Avena Reddy Sambidi</t>
  </si>
  <si>
    <t>Venkata Sravani Sathiraju</t>
  </si>
  <si>
    <t>Sai Surya Teja Seelam</t>
  </si>
  <si>
    <t>Nayeem Shaik</t>
  </si>
  <si>
    <t>Keerthi Thakur</t>
  </si>
  <si>
    <t>Soumya Thonupunuri</t>
  </si>
  <si>
    <t>Venkata Rao Unnagiri</t>
  </si>
  <si>
    <t>Vinay Reddy Varanganti</t>
  </si>
  <si>
    <t>Sukesh Reddy Yeruva</t>
  </si>
  <si>
    <t>Sai Charan Reddy Yerva</t>
  </si>
  <si>
    <t>Yash Prafulbhai Aghera </t>
  </si>
  <si>
    <t>Nargis Ahmed Orthi </t>
  </si>
  <si>
    <t>Random</t>
  </si>
  <si>
    <t xml:space="preserve">Name </t>
  </si>
  <si>
    <t>First Name</t>
  </si>
  <si>
    <t>Introduction</t>
  </si>
  <si>
    <t>Pts1</t>
  </si>
  <si>
    <t>Pts2</t>
  </si>
  <si>
    <t>Comments</t>
  </si>
  <si>
    <t>Output</t>
  </si>
  <si>
    <t>Bagadam, Sharon Roja</t>
  </si>
  <si>
    <t>, below are scores and comments for Homework 1.</t>
  </si>
  <si>
    <t>Q1:</t>
  </si>
  <si>
    <t xml:space="preserve">of 8. </t>
  </si>
  <si>
    <t>At a top-line level, a marketing metric may be categorized as one of the following:  Advertising, Customer and Market Research, Finance, Logistics, Operations, Trade and Sales Force.  See Figure 1.1 of the textbook. Please check grammar before submitting an assignment.</t>
  </si>
  <si>
    <t>Q2:</t>
  </si>
  <si>
    <t xml:space="preserve">of 7. </t>
  </si>
  <si>
    <t xml:space="preserve">While your response addressed the question, it was a wee bit long.  Please be succinct and direct in your responses to questions.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</si>
  <si>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Q3:</t>
  </si>
  <si>
    <t xml:space="preserve">Your response was not per se an overview; it was a set of bullet points that were composed of one sentence or two sentences.  A marketing analytics professional is a liaison between those who make marketing decisions and those who provide data to the company.  That is, they use data and analytics to maximize marketing outcomes, and thus enhance decision-making about future company actions. </t>
  </si>
  <si>
    <t>Q4:</t>
  </si>
  <si>
    <t>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t>
  </si>
  <si>
    <t>Q5:</t>
  </si>
  <si>
    <t>While your answer is long, it addresses the questions posed.</t>
  </si>
  <si>
    <t>Q6:</t>
  </si>
  <si>
    <t>Q7:</t>
  </si>
  <si>
    <t>The question specifically asked you to provided two to three paragraphs of prose.  That is, neither separated and distinct sentences nor bullet lists.  This request was not realized.</t>
  </si>
  <si>
    <t>Total:</t>
  </si>
  <si>
    <t>of 50.</t>
  </si>
  <si>
    <t>Final:</t>
  </si>
  <si>
    <t>Bhandari, Rahul</t>
  </si>
  <si>
    <t xml:space="preserve">The answer provided didn't address each of the three questions posed.  At a top-line level, a marketing metric may be categorized as one of the following:  Advertising, Customer and Market Research, Finance, Logistics, Operations, Trade and Sales Force.   See Figure 1.1 of the textbook. </t>
  </si>
  <si>
    <t>A good response!  It was succinct and addressed the question posed!</t>
  </si>
  <si>
    <t>Note the following question element was not sufficiently addressed: "Identify one of the marketing metrics categories… and brainstorm a few creative ways data can be collected/used to help move those metrics in the right direction."</t>
  </si>
  <si>
    <t>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t>
  </si>
  <si>
    <t xml:space="preserve">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t>
  </si>
  <si>
    <t>Bommaraju, Sai Archan</t>
  </si>
  <si>
    <t>A good response, but refrain from being colloquial (e.g., "Now, let's brainstorm a few creative ways data can be collected …").</t>
  </si>
  <si>
    <t>A succinct and well-articulated answer!</t>
  </si>
  <si>
    <t>Almost all elements of your response map neither to the textbooks, lecture, nor practicum.  That is, the answer provided isn't for the question posed.</t>
  </si>
  <si>
    <t>Chilukuri, Mounika Reddy</t>
  </si>
  <si>
    <t xml:space="preserve">While your response addressed the question, it was a wee bit long.  Please be succinct and direct in your responses to questions. </t>
  </si>
  <si>
    <t>While your answer addressed the question, please attempt to be more succinct in your response.</t>
  </si>
  <si>
    <t>Dande, Sreelekhya</t>
  </si>
  <si>
    <t xml:space="preserve">Some of the language of your response is odd, such as "Arrangement with Business Objectives"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</si>
  <si>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 xml:space="preserve">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t>
  </si>
  <si>
    <t xml:space="preserve">The answer did not specifically address the questions posed.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t>
  </si>
  <si>
    <t>Dandu, Navakiran</t>
  </si>
  <si>
    <t>The term "challenge recognition" needs to be explained.  It is neither common in analytics nor business.</t>
  </si>
  <si>
    <t xml:space="preserve">The use of the term "revolutionize" is odd in the phrase " revolutionize marketing strategies and outcomes".  Marketing analytics professional are almost never involved in creating markteing content and creatives used in personalization.   If an organization, or organizations, "continuously refine strategies" they will never be able to realize KPI values used to determine progress against strategy objectives. </t>
  </si>
  <si>
    <t>A good answer!</t>
  </si>
  <si>
    <t>Dasari, Sri Mayur</t>
  </si>
  <si>
    <t>Gattu, Nithish Kumar</t>
  </si>
  <si>
    <t xml:space="preserve">The confluence of responses makes it challenging to map the responses to the ordered questions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</si>
  <si>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Please be a wee bit more precise in your responses.</t>
  </si>
  <si>
    <t>Govada, Sai Sumanth</t>
  </si>
  <si>
    <t>An excellent answer!</t>
  </si>
  <si>
    <t>Kandula, Mamatha Naidu</t>
  </si>
  <si>
    <t>A good answer that was succinct and well-articulated!</t>
  </si>
  <si>
    <t>Kistipati, Mourya Chandra Reddy</t>
  </si>
  <si>
    <t>Kondamadugu Uppala, Suman Kumar</t>
  </si>
  <si>
    <t>Korrapati, Bhavana Chowdary</t>
  </si>
  <si>
    <t>Krishnamaneni, Vinaya</t>
  </si>
  <si>
    <t xml:space="preserve">It would be helpful if you expanded your answer to, "Identify one of the marketing metrics categories… and brainstorm a few creative ways data can be collected/used to help move those metrics in the right direction." </t>
  </si>
  <si>
    <t>Kyatham, Sai Chandra</t>
  </si>
  <si>
    <t>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t>
  </si>
  <si>
    <t xml:space="preserve">Note that a marketing analytics professional is a liaison between those who make marketing decisions and those who provide data to the company.  That is, they use data and analytics to maximize marketing outcomes, and thus enhance decision-making about future company actions. </t>
  </si>
  <si>
    <t>Manthu, Navya Sri Reddy</t>
  </si>
  <si>
    <t>Please be a wee bit more precise in your responses.  You didn't fully address, "Identify one of the marketing metrics categories… and brainstorm a few creative ways data can be collected/used to help move those metrics in the right direction."</t>
  </si>
  <si>
    <t>Mohammad, Imranuddin</t>
  </si>
  <si>
    <t>Mohammad, Sumeruddin</t>
  </si>
  <si>
    <t xml:space="preserve">Your piecemeal response did not sufficiently address the question.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</si>
  <si>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 xml:space="preserve">I found it challenging on following your argument since it was disjointed and at times incongruent to the what was requested. Note a marketing analytics professional is a liaison between those who make marketing decisions and those who provide data to the company.  That is, they use data and analytics to maximize marketing outcomes, and thus enhance decision-making about future company actions. </t>
  </si>
  <si>
    <t xml:space="preserve"> </t>
  </si>
  <si>
    <t xml:space="preserve">A few elements of your response map neither to the textbooks, lecture, nor practicum.  </t>
  </si>
  <si>
    <t>Mohammed, Mohammed Ali</t>
  </si>
  <si>
    <t>While the response was sufficient, it was a wee bit colloquial. Please be more precise and formal with your responses.</t>
  </si>
  <si>
    <t>Munugoti, Prudhvi</t>
  </si>
  <si>
    <t>Note the following question element was not quite fully addressed: "Identify one of the marketing metrics categories… and brainstorm a few creative ways data can be collected/used to help move those metrics in the right direction."</t>
  </si>
  <si>
    <t>Your response needs to be expanded upon to sufficiently address all elements of the question.</t>
  </si>
  <si>
    <t>Patel, Dhruvi Shaileshkumar</t>
  </si>
  <si>
    <t>Peddineni, Prabhanda</t>
  </si>
  <si>
    <t xml:space="preserve">While the response was nearly sufficient, it was long, tedious and meandering.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</si>
  <si>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t>
  </si>
  <si>
    <t>Podishetti, Rakesh</t>
  </si>
  <si>
    <t>Pothela, Ravi Kumar</t>
  </si>
  <si>
    <t>Saina, Tony K.</t>
  </si>
  <si>
    <t xml:space="preserve">The answer provided didn't address each of the three questions posed.  At a top-line level, a marketing metric may be categorized as one of the following:  Advertising, Customer and Market Research, Finance, Logistics, Operations, Trade and Sales Force.   See Figure 1.1 of the textbook.  Please use a marking system that maps paragraph submissions to question numbers.  </t>
  </si>
  <si>
    <t xml:space="preserve">The paragraphs provided didn't sufficiently address the question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</si>
  <si>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Additional summarization of the material is warranted.</t>
  </si>
  <si>
    <t>Sama, Aravind Reddy</t>
  </si>
  <si>
    <t>Please use spell and grammar checkers.</t>
  </si>
  <si>
    <t>Shaik, Nayeem</t>
  </si>
  <si>
    <t>An answer was not provided.</t>
  </si>
  <si>
    <t>Varadarajan, Deepika</t>
  </si>
  <si>
    <t>Your response that began "Amazon is an example of enhanced CLV …", does not quite sufficiently address the final part of the request.</t>
  </si>
  <si>
    <t>Velagala, Ganesh Reddy</t>
  </si>
  <si>
    <t xml:space="preserve">Some of the language of your response is odd, such as, "It is fundamental for examination experts to be on top of the great level showcasing ..."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</si>
  <si>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Vemula, Arun Teja</t>
  </si>
  <si>
    <t>Note that a marketing analytics professional is a liaison between those who make marketing decisions and those who provide data to the company.  That is, they use data and analytics to maximize marketing outcomes, and thus enhance decision-making about future company actions.   You need to expand your answer to the final element of the request: "Identify one of the marketing metrics categories… and brainstorm a few creative ways data can be collected/used to help move those metrics in the right direction."</t>
  </si>
  <si>
    <t>Vydyula, Hiranmaya Datta</t>
  </si>
  <si>
    <t>Yadavalli, Sandeep</t>
  </si>
  <si>
    <t>Name 2</t>
  </si>
  <si>
    <t>Aghera, Yash Prafulbhai</t>
  </si>
  <si>
    <t>Nethi, Nithin Guptha</t>
  </si>
  <si>
    <t>Ekpe, Josephine</t>
  </si>
  <si>
    <t>Parimi, Sai Ganesh Chowdary</t>
  </si>
  <si>
    <t>Gowni, Sandeep Kumar</t>
  </si>
  <si>
    <t>Thonupunuri, Soumya</t>
  </si>
  <si>
    <t>Varanganti, Vinay Reddy</t>
  </si>
  <si>
    <t xml:space="preserve">Sathiraju, Venkata Sravani </t>
  </si>
  <si>
    <t>Yeruva, Sukesh Reddy</t>
  </si>
  <si>
    <t>Madala, Venkata Rama Krishna</t>
  </si>
  <si>
    <t>Thakur, Keerthi</t>
  </si>
  <si>
    <t>Mamedi, Uday Kumar</t>
  </si>
  <si>
    <t>Orthi , Nargis Ahmed</t>
  </si>
  <si>
    <t>Madeti, Tejaswini</t>
  </si>
  <si>
    <t>Bonuga, Vaishali</t>
  </si>
  <si>
    <t>Gangula, Amulya</t>
  </si>
  <si>
    <t>Mohammed, Abdul Azhar Ahmed</t>
  </si>
  <si>
    <t>Mosunga, Yannick</t>
  </si>
  <si>
    <t>Seelam, Sai Surya Teja</t>
  </si>
  <si>
    <t>Unnagiri, Venkata Rao</t>
  </si>
  <si>
    <t>Gangireddy, Preethi</t>
  </si>
  <si>
    <t xml:space="preserve">Sambidi, Sai Avena Reddy </t>
  </si>
  <si>
    <t>Alajlouni, Hamza</t>
  </si>
  <si>
    <t xml:space="preserve">Yerva, Sai Charan Reddy </t>
  </si>
  <si>
    <t>Allam, Mary Harshitha Reddy</t>
  </si>
  <si>
    <t>Bommakoori, Sravanthi</t>
  </si>
  <si>
    <t>Rakhmatov, Nodir</t>
  </si>
  <si>
    <t>Nallabapani, Ajay Simha Reddy</t>
  </si>
  <si>
    <t xml:space="preserve"> At a top-line level, a marketing metric may be categorized as one of the following:  Advertising, Customer and Market Research, Finance, Logistics, Operations, Trade and Sales Force.  See Figure 1.1 of the textbook. See the Ed Discussion board posting from Monday.  You didn't address the following question: "Which marketing metrics seem most aligned with a company that you currently or have previously worked for?"</t>
  </si>
  <si>
    <t xml:space="preserve">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t>
  </si>
  <si>
    <t xml:space="preserve">  At a top-line level, a marketing metric may be categorized as one of the following:  Advertising, Customer and Market Research, Finance, Logistics, Operations, Trade and Sales Force.  See Figure 1.1 of the textbook. </t>
  </si>
  <si>
    <t xml:space="preserve">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t>
  </si>
  <si>
    <t>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t>
  </si>
  <si>
    <t xml:space="preserve">At a top-line level, a marketing metric may be categorized as one of the following:  Advertising, Customer and Market Research, Finance, Logistics, Operations, Trade and Sales Force.  See Figure 1.1 of the textbook. </t>
  </si>
  <si>
    <t xml:space="preserve"> At a top-line level, a marketing metric may be categorized as one of the following:  Advertising, Customer and Market Research, Finance, Logistics, Operations, Trade and Sales Force.  See Figure 1.1 of the textbook.</t>
  </si>
  <si>
    <t xml:space="preserve"> At a top-line level, a marketing metric may be categorized as one of the following:  Advertising, Customer and Market Research, Finance, Logistics, Operations, Trade and Sales Force.  See Figure 1.1 of the textbook. </t>
  </si>
  <si>
    <t xml:space="preserve">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You provided a hypothetical in lieu of directly addressing the question posed.</t>
  </si>
  <si>
    <t>The second paragraph was odd in the sense that it examined a particular subtopic of business operations, and it didn't align tightly with the rest of your response.</t>
  </si>
  <si>
    <t>The use of the word "show" in the following sentence is odd and distracts from you argument: "Analytics professionals need to be skilled in high-level marketing metrics to analyze metrics
that show the level of strategic business objectives."</t>
  </si>
  <si>
    <t>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t>
  </si>
  <si>
    <t xml:space="preserve"> The mentioning of "resource optimization" was odd in the sense that it examined a particular subtopic of business operations, and it didn't align tightly with the rest of your response.  In addition, your response was disjointed and didn't flow smoothly, which results in challenges in understanding how all the topics you mention simply and efficiently (in terms of word usage) address the question posed.</t>
  </si>
  <si>
    <t xml:space="preserve">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t>
  </si>
  <si>
    <t xml:space="preserve">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t>
  </si>
  <si>
    <t xml:space="preserve">Every once in a while you MUST give your reader permission to take a break from your stream of words for the purpose of processing the meaning—figuring out what it is, and whether he or she agrees.  Among the permission-giving signals, in increasing order of magnitude, are comma, semicolon, sentence break, paragraph break, new section heading, and new chapter heading. Being too stingy with any leads to reader fatigue. Being too stingy with paragraph breaks leads to the specific kind of reader fatigue that generates accusations of “run-on paragraphs,” and results in readers simply paying attention to your presentation method and not the content. </t>
  </si>
  <si>
    <t xml:space="preserve"> Please use a grammar checker.  As examples of improper grammar consider the following responses. (1) Data Collection and Analysis is of the first metric. (2) Performance Measurement is another
metrics.  Note there are several other responses that could be listed here for this question.</t>
  </si>
  <si>
    <t>A concise response!</t>
  </si>
  <si>
    <t>While your response was longer than what is truly required, it addressed the request.</t>
  </si>
  <si>
    <t xml:space="preserve"> In lieu of saying, "In this case, let’s talk about 'Lead Generation Metrics,'" say, "Let's consider lead generation metrics."  The latter is not  colloquial. </t>
  </si>
  <si>
    <t xml:space="preserve"> A marketing analytics professional is a liaison between those who make marketing decisions and those who provide data to the company.  That is, they use data and analytics to maximize marketing outcomes, and thus enhance decision-making about future company actions.  Note the following question element was not sufficiently addressed: "Identify one of the marketing metrics categories… and brainstorm a few creative ways data can be collected/used to help move those metrics in the right direction."</t>
  </si>
  <si>
    <t xml:space="preserve"> A marketing analytics professional is a liaison between those who make marketing decisions and those who provide data to the company.  That is, they use data and analytics to maximize marketing outcomes, and thus enhance decision-making about future company actions.</t>
  </si>
  <si>
    <t>A sufficiently concise response!</t>
  </si>
  <si>
    <t>Responses should be in English prose that uses complete sentences and paragraphs.  Do not use bullet points;  use these for presentations and talks.</t>
  </si>
  <si>
    <t>A sufficient response.</t>
  </si>
  <si>
    <t>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t>
  </si>
  <si>
    <t>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You didn't mention in your response the importance of annotating data changes.</t>
  </si>
  <si>
    <t>You have many odd symbols in your responses that results in a reader being distracted.  For example, "₷" in your response to this question and a box question mark in your response to question 3.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t>
  </si>
  <si>
    <t>While your answer is lengthy, it sufficiently addressed the questions posed.</t>
  </si>
  <si>
    <t xml:space="preserve">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t>
  </si>
  <si>
    <t>Your answer was sufficient until the final sentence: "Majoring on the visualization factor will allow the team to effectively communicate the insights that include the patterns, trends, or variations of the data to stakeholders."  The word "majoring" is used out of context, at least in North America.</t>
  </si>
  <si>
    <t>You didn't address the following questions:  What would happen if a company consistently disregarded the data leg? The analytics leg? The visualization leg?</t>
  </si>
  <si>
    <t>A superb answer!</t>
  </si>
  <si>
    <t>While your response is exceedingly long and could be dramatically improved upon by using standard English prose practice, it was sufficient.</t>
  </si>
  <si>
    <t>The question specifically asked you to provided two to three paragraphs of prose.  This request was not realized.</t>
  </si>
  <si>
    <t>Many elements of your response map neither to the textbooks, lecture, nor practicum.  That is, the answer provided isn't for the question posed.</t>
  </si>
  <si>
    <t>An answer to the question wasn't provided.</t>
  </si>
  <si>
    <t>Ensure your response is in proper English prose using complete sentences and in paragraph form.</t>
  </si>
  <si>
    <t>A fine answer!</t>
  </si>
  <si>
    <t xml:space="preserve">With regards to the homework's, please write in complete sentences using paragraphs.  Do not use bullet points unless specifically requested.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t>
  </si>
  <si>
    <t xml:space="preserve"> While I should have mentioned that which follows for the first questions, I'll state it here.  With regards to the homework's, please write in complete sentences using paragraphs.  Do not use bullet points unless specifically requested.</t>
  </si>
  <si>
    <t>While proper English grammar is important for this class, one should refrain from using unnecessary adjectives and adverbs.  Consider the following two sentences where the words "harmony" and "endows" are used out of context and distract from your arguments:  " Moreover, sustaining harmony with high-level marketing metrics permits analytics professionals to proficiently relay the ramifications of their discoveries and proposals to stakeholders, stimulating partnership and facilitating informed decision-making across the organization. Eventually, staying abreast of high-level marketing metrics endows
analytics professionals with the ability to assume a pivotal role in advancing corporate prosperity and augmenting marketing performance."</t>
  </si>
  <si>
    <t>Responses should be in English prose that uses complete sentences and paragraphs.  Do not use bullet points or "implied" bullet points (i.e., just missing a mark for a sentence or sentence fragment);  use these for presentations and talks.</t>
  </si>
  <si>
    <t>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Please don't' use bullet points to address questions unless they are specifically requested.  Provide response in proper English prose using sentences and paragraphs.</t>
  </si>
  <si>
    <t xml:space="preserve"> While your response was sufficient, it was very long-winded.  Please be concise and precise in your responses to questions.  For additional information on this topic, see my Ed Discussion post from Monday. </t>
  </si>
  <si>
    <t>Random - Module 2</t>
  </si>
  <si>
    <t>Student Name</t>
  </si>
  <si>
    <t>Q1</t>
  </si>
  <si>
    <t>Q2</t>
  </si>
  <si>
    <t>Q3</t>
  </si>
  <si>
    <t>Q4</t>
  </si>
  <si>
    <t>Q5</t>
  </si>
  <si>
    <t>Q6</t>
  </si>
  <si>
    <t>Each Question is  worth 12.5 Points</t>
  </si>
  <si>
    <t>Response</t>
  </si>
  <si>
    <t xml:space="preserve"> Sharon Roja</t>
  </si>
  <si>
    <t xml:space="preserve">For the initial sorting of the data, it would be ideal to sort by "ascending=False".  You didn't provide a response to the request of listing all males from the set of individuals with the 10 highest incomes.  </t>
  </si>
  <si>
    <t>Rahul</t>
  </si>
  <si>
    <t xml:space="preserve">For all forthcoming labs please provide just the Ipython Notebook.  </t>
  </si>
  <si>
    <t>Sai Archan</t>
  </si>
  <si>
    <t xml:space="preserve">For all forthcoming labs please provide just the IPython Notebook. </t>
  </si>
  <si>
    <t>Mounika Reddy</t>
  </si>
  <si>
    <t xml:space="preserve">There are 12 Individuals where Income is missing.  For the initial sorting of the data, it would be ideal to sort by "ascending=False".  
Note that Individual 626, a male who is married, has missing income and thus doesn't meet all specified requirements. </t>
  </si>
  <si>
    <t>Sreelekhya</t>
  </si>
  <si>
    <t xml:space="preserve">For the initial sorting of the data, it would be ideal to sort by "ascending=False". For all forthcoming labs please provide just the IPython Notebook. </t>
  </si>
  <si>
    <t>Navakiran</t>
  </si>
  <si>
    <t xml:space="preserve">For the initial sorting of the data, it would be ideal to sort by "ascending=False". Indviduals 675 and 858 are missing from your list of top earning married males. For all forthcoming labs please provide just the IPython Notebook. The submission was more than 1 day late;  thus a 20% deduction was applied. </t>
  </si>
  <si>
    <t>Sri Mayur</t>
  </si>
  <si>
    <t xml:space="preserve">For the initial sorting of the data, it would be ideal to sort by "ascending=False". You did not provide the list of married males who are in the set of 10 highest income earners. For all forthcoming labs please provide just the IPython Notebook. </t>
  </si>
  <si>
    <t>Nithish Kumar</t>
  </si>
  <si>
    <t>Sai Sumanth</t>
  </si>
  <si>
    <t>Mamatha Naidu</t>
  </si>
  <si>
    <t>For the initial sorting of the data, it would be ideal to sort by "ascending=False".</t>
  </si>
  <si>
    <t>Mourya Chandra Reddy</t>
  </si>
  <si>
    <t xml:space="preserve">For the initial sorting of the data, it would be ideal to sort by "ascending=False".  For all forthcoming labs please provide just the IPython Notebook. </t>
  </si>
  <si>
    <t>Suman Kumar</t>
  </si>
  <si>
    <t xml:space="preserve">For the initial sorting of the data, it would be ideal to sort by "ascending=False".  While Indvidual 626 is a married male, his income is not in the top 10 (i.e., highest) of all income earners. </t>
  </si>
  <si>
    <t>Bhavana Chowdary</t>
  </si>
  <si>
    <t>Vinaya</t>
  </si>
  <si>
    <t>For all forthcoming labs please provide just the IPython Notebook.</t>
  </si>
  <si>
    <t>Sai Chandra</t>
  </si>
  <si>
    <t>Navya Sri Reddy</t>
  </si>
  <si>
    <t xml:space="preserve"> While Indvidual 626 is a married male, his income is not in the top 10 (i.e., highest) of all income earners. The code where you imputed missing Income wasn't provided. For all forthcoming labs please provide just the IPython Notebook.  </t>
  </si>
  <si>
    <t>Imranuddin</t>
  </si>
  <si>
    <t xml:space="preserve">You didn't address any of the questions posed. I recommend you review the request as provided in Ed Discussion.  For all forthcoming labs please provide just the IPython Notebook.  </t>
  </si>
  <si>
    <t>Sumeruddin</t>
  </si>
  <si>
    <t>For the initial sorting of the data, it would be ideal to sort by "ascending=False".  While Individual 626 is a married male, his income is not in the top 10 (i.e., highest) of all income earners.</t>
  </si>
  <si>
    <t>Mohammed Ali</t>
  </si>
  <si>
    <t>Prudhvi</t>
  </si>
  <si>
    <t xml:space="preserve">For all forthcoming labs please provide just the IPython Notebook.  </t>
  </si>
  <si>
    <t>Dhruvi Shaileshkumar</t>
  </si>
  <si>
    <t>Prabhanda</t>
  </si>
  <si>
    <t>While Individual 626 is a married male, his income is not in the top 10 (i.e., highest) of all income earners.</t>
  </si>
  <si>
    <t>Rakesh</t>
  </si>
  <si>
    <t>Ravi Kumar</t>
  </si>
  <si>
    <t>Tony</t>
  </si>
  <si>
    <t>Aravind Reddy</t>
  </si>
  <si>
    <t>Nayeem</t>
  </si>
  <si>
    <t xml:space="preserve">For the initial sorting of the data, it would be ideal to sort by "ascending=False".  You we to impute values for Income, not Age. For all forthcoming labs please provide just the IPython Notebook.  </t>
  </si>
  <si>
    <t>Deepika</t>
  </si>
  <si>
    <t>Ganesh Reddy</t>
  </si>
  <si>
    <t>Arun Teja</t>
  </si>
  <si>
    <t xml:space="preserve">You didn't find the set of married males who are a top 10 (i.e., largest 10) Income earners.  You also didn't impute Income for Individuals who have missing income. For all forthcoming labs please provide just the IPython Notebook.  </t>
  </si>
  <si>
    <t>Hiranmaya Datta</t>
  </si>
  <si>
    <t xml:space="preserve">For the initial sorting of the data, it would be ideal to sort by "ascending=False".  </t>
  </si>
  <si>
    <t>Sandeep</t>
  </si>
  <si>
    <t xml:space="preserve"> Yash </t>
  </si>
  <si>
    <t xml:space="preserve"> Hamza</t>
  </si>
  <si>
    <t xml:space="preserve"> Mary</t>
  </si>
  <si>
    <t xml:space="preserve"> Sravanthi</t>
  </si>
  <si>
    <t xml:space="preserve"> Vaishali</t>
  </si>
  <si>
    <t xml:space="preserve"> Josephine</t>
  </si>
  <si>
    <t xml:space="preserve"> Preethi</t>
  </si>
  <si>
    <t xml:space="preserve"> Amulya</t>
  </si>
  <si>
    <t xml:space="preserve"> Sandeep</t>
  </si>
  <si>
    <t xml:space="preserve"> Venkata</t>
  </si>
  <si>
    <t xml:space="preserve"> Tejaswini</t>
  </si>
  <si>
    <t xml:space="preserve"> Uday </t>
  </si>
  <si>
    <t xml:space="preserve"> Abdul</t>
  </si>
  <si>
    <t xml:space="preserve"> Yannick</t>
  </si>
  <si>
    <t xml:space="preserve"> Ajay</t>
  </si>
  <si>
    <t xml:space="preserve"> Nithin</t>
  </si>
  <si>
    <t xml:space="preserve"> Nargis</t>
  </si>
  <si>
    <t xml:space="preserve"> Sai</t>
  </si>
  <si>
    <t xml:space="preserve"> Nodir</t>
  </si>
  <si>
    <t xml:space="preserve"> Sai </t>
  </si>
  <si>
    <t xml:space="preserve"> Venkata </t>
  </si>
  <si>
    <t xml:space="preserve"> Nayeem</t>
  </si>
  <si>
    <t xml:space="preserve"> Keerthi</t>
  </si>
  <si>
    <t xml:space="preserve"> Soumya</t>
  </si>
  <si>
    <t xml:space="preserve"> Vinay </t>
  </si>
  <si>
    <t xml:space="preserve"> Sukesh</t>
  </si>
  <si>
    <t>Of the 10 individuals with the highest income, you were to select the married males;  you selected all males.  Please see my Announcement from Friday where I shared a deck that describes how one may save an IPython Notebook.</t>
  </si>
  <si>
    <t>You didn't complete the step where you were to sort the data by Income and Age.</t>
  </si>
  <si>
    <t>You imputed Income values prior to when it was requested;  see cell 36.</t>
  </si>
  <si>
    <t>Though not specifically requested, you were to sort the data by Income and Age by descending values.</t>
  </si>
  <si>
    <t>You were to impute missing income for all observations.</t>
  </si>
  <si>
    <t>You imputed Income values just for married males;  this task was to be done for all observations.</t>
  </si>
  <si>
    <t>, below are scores and comments for Homework 2.</t>
  </si>
  <si>
    <t>APIs are mechanisms that enable two software components to communicate with each other using a set of definitions and protocols.  APIs may be invoked to query data.</t>
  </si>
  <si>
    <t>Additional information that distinguishes the different marketing datasets, and the tools that would be used, is warranted and needed.</t>
  </si>
  <si>
    <t>To succinctly and elegantly respond to the request of describing differences between the first-, second-, and third-party data, one may simply use content on page 30 of the Module 2 Lecture Notes.</t>
  </si>
  <si>
    <t>While a good answer, it was a wee bit wandering.</t>
  </si>
  <si>
    <t xml:space="preserve">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t>
  </si>
  <si>
    <t xml:space="preserve">of 10. </t>
  </si>
  <si>
    <t>Your response was unrelated to the material in the Lecture Notes or textbook.</t>
  </si>
  <si>
    <t>While R has "packages", Python has "libraries".</t>
  </si>
  <si>
    <t>A comprehensive answer!</t>
  </si>
  <si>
    <t>For the business examples mentioned you wrote, " Using Python's library will perform complex analysis and visualization of results." To which library or libraries are you making reference?</t>
  </si>
  <si>
    <t>The second part of the request, "Describe a situation or problem from your job, ... for which the first-, second-, and third-party data are used.," required an answer that referenced each of the three data types.</t>
  </si>
  <si>
    <t xml:space="preserve">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t>
  </si>
  <si>
    <t>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t>
  </si>
  <si>
    <t xml:space="preserve">You were requested to provide an example of a marketing dataset and analysis task where each tool would be most appropriate.  Your answer didn't sufficiently address this request. </t>
  </si>
  <si>
    <t>I don't understand the following section of your response, and how it relates to the question at hand:  "To properly give credit, consider utilizing a multi-touch attribution technique like a "Time-Decay" or "Linear Attribution" model. …  It also allows you to view your marketing campaigns with greater objectivity.</t>
  </si>
  <si>
    <t>The following appears to imply that Excel and SPSS are "nothing":  "Non-programming tools like Excel or SPSS are nothing but which does not require any coding and it is user friendly interface because it will include the graphical representations and a more of
visualizations."  The meaning of the following statement is not easily identified:  "The difference between these two tool types Excel is a non-programming tool with a user-friendly interface primarily used for basic data analysis and visualization tasks and while Python and R, are programming languages known for their flexibility and suitability for advanced statistical analysis, allowing users to create custom data analysis workflows.</t>
  </si>
  <si>
    <t>An insightful answer!</t>
  </si>
  <si>
    <t>Snowflake is a cloud data warehouse that can store and analyze data records in one place. There are capabilities that automatically scale up or down its compute resources to load, integrate, and analyze data.  Please use spell and grammar checkers (e.g., it is Python not phyton).</t>
  </si>
  <si>
    <t>Please invoke spelling, grammar and punctuation checkers.  There is underlying cod in (say) SPSS.  However, an end-user doesn't have access to it.  For example, the graphical user interface of SPSS is written in Java and primarily used for interactive and statistical analysis.</t>
  </si>
  <si>
    <t>Your descriptions of the different data types is not as precise as it should be.  To succinctly and elegantly respond to the request of describing differences between the first-, second-, and third-party data, one may simply use content on page 30 of the Module 2 Lecture Notes.  In addition, the following statement needs to be extended my making reference on who provided the second and third party data:  "Being having experience in the retail organization as marketing champ &amp; CRM. I know the data that is collected from the primary sources from the customer billing and secondary data of the market analysis from the third-party &amp; already existed data from the organization to do the marketing champions."</t>
  </si>
  <si>
    <t xml:space="preserve"> Nithish Kumar</t>
  </si>
  <si>
    <t xml:space="preserve">While Amazon S3, an object storage service offering scalability, data availability, and security, it is not optimal with regards to integrating and structuring data from many sources. </t>
  </si>
  <si>
    <t xml:space="preserve">You were to provide an example of a marketing dataset.  While you mentioned multiple analyses that could be done, they were not linked to a dataset. </t>
  </si>
  <si>
    <t>To succinctly and elegantly respond to the request of describing differences between the first-, second-, and third-party data, one may simply use content on page 30 of the Module 2 Lecture Notes.  Your response wandered, where all elements of the response were not tightly linked.</t>
  </si>
  <si>
    <t>The following sentence was uninformative and distracting:  "Your unique demands and requirements will determine the ideal tool for you."</t>
  </si>
  <si>
    <t>An succinct answer!</t>
  </si>
  <si>
    <t>You wrote, "Through various content-driven techniques including blogs, social media, and email, inbound marketing tools aim to attract and engage new customers. They put a lot of effort into cultivating leads, producing helpful content, and moving prospects through the sales funnel."  "They" (e.g., DMP, Inbound Marketing Tool, ...) were never identified.</t>
  </si>
  <si>
    <t>Please proofread your response (e.g., grammar, punctuation, sentence structure, …) before you submit it.</t>
  </si>
  <si>
    <t>You were requested to provide an example of a marketing dataset and analysis task where each tool would be most appropriate.  Characteristics about each dataset, beyond what you mentioned, would fully address the request.</t>
  </si>
  <si>
    <t>I don't understand the following section of your response, and how it relates to the question at hand: "You do some research and find out that prospective customers usually search for your brand online and click on a sponsored search ad before making a purchase.... This strategy assists you in increasing your paid search budget while taking into account its ability to influence conversions at an earlier stage of the customer journey. It also gives you a more impartial perspective on your marketing initiatives."</t>
  </si>
  <si>
    <t xml:space="preserve">Data storage does not always require the structuring of data.  While Amazon S3 is an object storage service offering scalability, data availability, and security, it is not optimal with regards to integrating and structuring data from many sources. </t>
  </si>
  <si>
    <t xml:space="preserve">It would be ideal to expand on defining the difference between the two tool types. </t>
  </si>
  <si>
    <t xml:space="preserve">To succinctly and elegantly respond to the request of describing differences between the first-, second-, and third-party data, one may simply use content on page 30 of the Module 2 Lecture Notes.  </t>
  </si>
  <si>
    <t>Please expand on your answer by including at least one additional paragraph.</t>
  </si>
  <si>
    <t xml:space="preserve">APIs are mechanisms that enable two software components to communicate with each other using a set of definitions and protocols.  APIs may be invoked to query data.  While Amazon S3, an object storage service offering scalability, data availability, and security, it is not optimal with regards to integrating and structuring data from many sources. </t>
  </si>
  <si>
    <t>I don't understand the following section of your response, and how it relates to the question at hand:  "You research and find out that prospective customers usually search for your brand online and click on a sponsored ad before purchasing.  ...Thanks to it, you can also look at your marketing campaigns more objectively."</t>
  </si>
  <si>
    <t>A straightforward response!</t>
  </si>
  <si>
    <t>While the Beautiful Soup package along with a parser is used to pull data from HTML and XLM documents, I am not certain that it is popular.</t>
  </si>
  <si>
    <t>A precise answer!</t>
  </si>
  <si>
    <t>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While the Beautiful Soup package along with a parser is used to pull data from HTML and XLM documents, I am not certain that it is popular.</t>
  </si>
  <si>
    <t>A succinct answer!</t>
  </si>
  <si>
    <t>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The analysis (or in the future AI) will be the sleuths, not the tools.</t>
  </si>
  <si>
    <t xml:space="preserve">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
  </si>
  <si>
    <t>I don't understand the following section of your response, and how it relates to the question at hand: "Consider using a multi-touch attribution approach, such as a "Time-Decay" or "Linear Attribution" model, to provide credit appropriately.  … while taking into account its function in promoting conversions earlier in the customer journey."</t>
  </si>
  <si>
    <t xml:space="preserve"> Sumeruddin</t>
  </si>
  <si>
    <t>I don't understand the following section of your response, and how it relates to the question at hand: "To properly give credit, consider utilizing a multi-touch attribution technique like a "Time-Decay" or "Linear Attribution" model. … It also provides a more balanced view
of your marketing campaigns."</t>
  </si>
  <si>
    <t xml:space="preserve">APIs are mechanisms that enable two software components to communicate with each other using a set of definitions and protocols.  APIs may be invoked to query data. A Jupyter Notebook is a server-client application that allows editing and running notebook documents via a web browser;  a statistical programming language and kernel are needed to conduct analytics. </t>
  </si>
  <si>
    <t xml:space="preserve"> Elasticsearch offers a set of REST-based APIs, an HTTP interface, and uses schema-free JSON documents.  Thus it has multiple tools so one may query data. </t>
  </si>
  <si>
    <t>A few additional details on contrasting the tools and platforms is warranted.  Please see the Module 2 Lecture Notes and textbook for additional information.</t>
  </si>
  <si>
    <t>SQL is a standard language used to query and retrieve data. Note that MySQL is an open-source relational database management system; it is relational database program that uses SQL queries.</t>
  </si>
  <si>
    <t>Who or what is "it" in the statement, "I t is a leader in the rapidly expanding industry that uses
predictive analytics and suggests adjustments to marketing plans to maximize return on investment."</t>
  </si>
  <si>
    <t>It would be ideal if examples of solutions were listed.  Such as SQL Server Database as a data storage solution.</t>
  </si>
  <si>
    <t>A very good response!</t>
  </si>
  <si>
    <t xml:space="preserve">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
  </si>
  <si>
    <t>While a good answer, it was a wee bit long-winded.</t>
  </si>
  <si>
    <t xml:space="preserve">Like SPSS, SAS, and Stata, Python and R also are used for advanced statistical analysis.  R in particular is frequently used in developing new statistical and econometric methods. </t>
  </si>
  <si>
    <t>dplyr and ggplot2 are functions in R.  Once data is properly loaded, and if necessary transformed, into R, once simply needs to pass the proper arguments to the functions.</t>
  </si>
  <si>
    <t>You were requested to provide an example of a marketing dataset and analysis task where each tool would be most appropriate.  Characteristics about each dataset, beyond what you mentioned, would fully address the request.  In addition, please mark your responses to questions numbers.</t>
  </si>
  <si>
    <t xml:space="preserve">A brief review of several attribution methodology options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t>
  </si>
  <si>
    <t>SQL is a standard language used to query and retrieve data.  It would have been ideal to mention it.</t>
  </si>
  <si>
    <t>Please check punctuation, capitalization and grammar.</t>
  </si>
  <si>
    <t>A succinct and precise answer!</t>
  </si>
  <si>
    <t>The request was not addressed.</t>
  </si>
  <si>
    <t>Please refrain from being colloquial.  For example, "...  t's all about keeping data ..." APIs are mechanisms that enable two software components to communicate with each other using a set of definitions and protocols.  APIs may be invoked to query data.</t>
  </si>
  <si>
    <t>The second part of the request, "Describe a situation or problem from your job, ... for which the first-, second-, and third-party data are used.," required you to expand on the foundation of what you presented.  That is, provide examples of each type of data.</t>
  </si>
  <si>
    <t>Snowflake is a cloud data warehouse that can store and analyze data records in one place. There are capabilities that automatically scale up or down its compute resources to load, integrate, and analyze data. APIs are mechanisms that enable two software components to communicate with each other using a set of definitions and protocols.  APIs may be invoked to query data.</t>
  </si>
  <si>
    <t>While your answer was sufficient, it was quite long.  In the future address questions in precise manner.</t>
  </si>
  <si>
    <t>A succinct precise answer!</t>
  </si>
  <si>
    <t>"Amazon" needs to be expanded upon.  That is, examples of Amazon services and tools need to be stated (e.g., Amazon Elasticsearch).  APIs are mechanisms that enable two software components to communicate with each other using a set of definitions and protocols.  APIs may be invoked to query data.</t>
  </si>
  <si>
    <t>Dependent on how "big data" is defined (e.g., size), SPSS can work with "big data".</t>
  </si>
  <si>
    <t>The question asked you to provide popular examples of each.  You only provided 1 example for several solutions.</t>
  </si>
  <si>
    <t>Many words are capitalized that should not be capitalized.  For example, "Extracting", "Machine",  and "Data" of the second paragraphs.  This hinders the reader from fully reflecting on what you have written.</t>
  </si>
  <si>
    <t xml:space="preserve">There are more than two common types of data storage tools.   Elasticsearch offers a set of REST-based APIs, an HTTP interface, and uses schema-free JSON documents.  Thus it has multiple tools so one may query data. </t>
  </si>
  <si>
    <t>You didn't sufficiently broach the topic of data analysis and tools used for data analysis.  Please reread your entries before submission.  For example, '… hey have programmatic
access built into them, which enables applications and automatic processes to access the data storage system hen, ...'</t>
  </si>
  <si>
    <t xml:space="preserve">Unless specifically requested do not use colloquial language and metaphors. An example follows:  'Imagine a treasure chest overflowing with invaluable information, waiting to be unlocked and explored.'  </t>
  </si>
  <si>
    <t xml:space="preserve">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t>
  </si>
  <si>
    <t>Unless specifically requested do not use colloquial language and metaphors. An example follows:  'Storing data is like building a strong foundation for a house – it needs to be secure and organized. Imagine relational databases like cozy rooms with neat shelves for your stuff ...'  You didn't mention a set of data analysis tools.</t>
  </si>
  <si>
    <t>A succinct answer.  Please check capitalization at the beginning of sentences.</t>
  </si>
  <si>
    <t xml:space="preserve">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Elasticsearch offers a set of REST-based APIs, an HTTP interface, and uses schema-free JSON documents.  Thus it has multiple tools so one may query data. </t>
  </si>
  <si>
    <t xml:space="preserve">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t>
  </si>
  <si>
    <t>Please proofread your responses before submission;  there are many grammar mistakes in your response.</t>
  </si>
  <si>
    <t xml:space="preserve">When reviewing data storage solutions you wrote, "and so forth."  This phrase is vague; I recommend not using such language in business.   Elasticsearch offers a set of REST-based APIs, an HTTP interface, and uses schema-free JSON documents.  Thus it has multiple tools so one may query data.  Finally,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t>
  </si>
  <si>
    <t>A concise answer!</t>
  </si>
  <si>
    <t xml:space="preserve">To succinctly and elegantly respond to the request of describing differences between the first-, second-, and third-party data, one may simply use content on page 39 of the Module 2 Lecture Notes.  </t>
  </si>
  <si>
    <t xml:space="preserve">To succinctly and elegantly respond to the request of describing differences between the first-, second-, and third-party data, one may simply use content on page 39 of the Module 2 Lecture Notes. </t>
  </si>
  <si>
    <t xml:space="preserve">A good answer. To succinctly and elegantly respond to the request of describing differences between the first-, second-, and third-party data, one may simply use content on page 39 of the Module 2 Lecture Notes. </t>
  </si>
  <si>
    <t>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You didn't provide examples of data analysis tools.</t>
  </si>
  <si>
    <t>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t>
  </si>
  <si>
    <t xml:space="preserve">Your answer is unrelated to the question. To succinctly and elegantly respond to the request of describing differences between the first-, second-, and third-party data, one may simply use content on page 39 of the Module 2 Lecture Notes.  </t>
  </si>
  <si>
    <t>An illuminating answer!</t>
  </si>
  <si>
    <t xml:space="preserve">You didn't address the question, 'What are the differences between the first-, second-, and third-party data? ' To succinctly and elegantly respond to the request of describing differences between the first-, second-, and third-party data, one may simply use content on page 39 of the Module 2 Lecture Notes.  </t>
  </si>
  <si>
    <t>Though a wee bit long-winded, a good answer!</t>
  </si>
  <si>
    <t xml:space="preserve">The following statement isn't always true: 'Third-party data is a piece of information about online users.' To succinctly and elegantly respond to the request of describing differences between the first-, second-, and third-party data, one may simply use content on page 39 of the Module 2 Lecture Notes.  </t>
  </si>
  <si>
    <t xml:space="preserve">You didn't sufficiently address the question, 'What are the differences between the first-, second-, and third-party data? ' To succinctly and elegantly respond to the request of describing differences between the first-, second-, and third-party data, one may simply use content on page 39 of the Module 2 Lecture Notes.  </t>
  </si>
  <si>
    <t xml:space="preserve">Please proofread your response.  For example the following phrase is distracting and improper:  'DMPs, like data management platforms (DMPs),…' </t>
  </si>
  <si>
    <t>Your answer to the request to compare and contrast the purpose of inbound marketing tools, data management platforms, and comprehensive marketing measurement and optimization solutions, was lacking.  That is, additional information is expected and required.</t>
  </si>
  <si>
    <t xml:space="preserve">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t>
  </si>
  <si>
    <t xml:space="preserve">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t>
  </si>
  <si>
    <t xml:space="preserve">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t>
  </si>
  <si>
    <t xml:space="preserve">Since the textbook and lecture notes covered more than DMPs, more than a few sentences just on DMPs is expected. </t>
  </si>
  <si>
    <t>For a future like question please provide a wee bit more content.</t>
  </si>
  <si>
    <t>I didn't discuss attribution modeling in our online class.  You must be confusing our discussion with that of another.</t>
  </si>
  <si>
    <t xml:space="preserve">You wrote, 'The speaker was able to back up these insights with thoughtful discussion and case studies
that brought into focus, in a real-world manner, the issues associated with giving credit to different
touchpoints and their associated impacts on marketing decision-making.'  You must be confusing our discussion with that of another.  </t>
  </si>
  <si>
    <t xml:space="preserve">You wrote, 'We talked about the fact that traditional first-click and last-click attribution models do not capture anything of the sort but, rather, adopting data-driven attribution models that consider the whole customer journey could provide some pretty accurate insights on how effective different marketing initiatives are.'  You must be confusing our discussion with that of another.  </t>
  </si>
  <si>
    <t>While your answer was excellent, it was a wee bit long.</t>
  </si>
  <si>
    <t>Random - Module 3</t>
  </si>
  <si>
    <t>You didn't address the request to provide the married males from the set of individuals with the 10 largest incomes. Additionally, if it's possible I encourage you to submit assignments by their due data so you may receive the most credit, ceteris paribus.</t>
  </si>
  <si>
    <t xml:space="preserve">More than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t>
  </si>
  <si>
    <t>Additional insights with regards to comparing and contrasting the tools is expected and necessary.</t>
  </si>
  <si>
    <t xml:space="preserve">Please proofread your responses before submission;  there are several capitalization mistakes in your response.  
To succinctly and elegantly respond to the request of describing differences between the first-, second-, and third-party data, one may simply use content on page 39 of the Module 2 Lecture Notes.  </t>
  </si>
  <si>
    <t xml:space="preserve">Unless specifically requested do not use colloquial language and metaphors.  Example from your submission include,  ' First-Party Data: It's like your own stuff ...' and 'Second-Party Data: It's like borrowing someone else's stuff …' </t>
  </si>
  <si>
    <t>I don't understand the meaning of '(Soares, n.d)', and it distracts from your argument.</t>
  </si>
  <si>
    <t xml:space="preserve">The sequence, and at times redundancy, of arguments is distracting.  Please provide responses that are in proper English and flow accordingly (without repetition). </t>
  </si>
  <si>
    <t>, below are scores and comments for Homework 3.</t>
  </si>
  <si>
    <t xml:space="preserve">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t>
  </si>
  <si>
    <t xml:space="preserve">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</si>
  <si>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t>
  </si>
  <si>
    <t xml:space="preserve">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t>
  </si>
  <si>
    <t>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t>
  </si>
  <si>
    <t>Keep top of mind that social listening platform tools,  data scraping tools, and content
analysis tools are frequently used to identify potential product features that end-users would value.</t>
  </si>
  <si>
    <t xml:space="preserve">One should mention that the ordering of the steps tend to yield a profitable and/or effective use of resources, and increases the likelihood of meeting business objectives.  </t>
  </si>
  <si>
    <t>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t>
  </si>
  <si>
    <t>Your response is wanting. Additional information is necessary when describing how a company's business and marketing strategy can influence which segments are selected for targeting.</t>
  </si>
  <si>
    <t>Components of your response were bullet points;  these were not to be used.</t>
  </si>
  <si>
    <t>Keep top of mind that social listening platform tools,  data scraping tools, and content
analysis tools are frequently used to identify potential product features that end-users would value.  You mentioned this opportunity under your Content Analysis Tool bullet point!</t>
  </si>
  <si>
    <t xml:space="preserve">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</si>
  <si>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t>
  </si>
  <si>
    <t xml:space="preserve"> Please invoke spelling, punctuation, capitalization and grammar checkers.</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</si>
  <si>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t>
  </si>
  <si>
    <t>Please refrain from using an excessive number of adjectives, wordiness and unnecessary articles (e.g., use "marketing" in lieu of "the marketing").  In addition, be more precise in word choices.  For example, the use of groups in lieu of "enclaves."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t>
  </si>
  <si>
    <t>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t>
  </si>
  <si>
    <t>We also discussed general marketing data extraction tools and resources, social listening tools, web analytics (via Google Analytics 4), and content analysis tools.</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</si>
  <si>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t>
  </si>
  <si>
    <t>Keep top of mind that social listening platform tools,  data scraping tools, and content
analysis tools are frequently used to identify potential product features that end-users would value.  You alluded to this use case in your response!</t>
  </si>
  <si>
    <t xml:space="preserve">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One should mention that the ordering of the steps tend to yield a profitable and/or effective use of resources, and increases the likelihood of meeting business objectives. </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</si>
  <si>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t>
  </si>
  <si>
    <t>An apropos answer!</t>
  </si>
  <si>
    <t>Please improve in the readability of your responses.  Elements of your response are disjointed.</t>
  </si>
  <si>
    <t>Your response at places was not prose, it was fundamentally a s set of bullet points, some with more than one sentence.  Note the request mentioned that bullet points should not be used.  Note we also discussed general marketing data extraction tools and resources, social listening tools, web analytics (via Google Analytics 4), and content analysis tools.</t>
  </si>
  <si>
    <t>Sufficient information on how a recommendation system would use data from a social media campaign and content marketing wasn't provided.  Dependent on the data you are collecting and considering for use in a recommendation system, sparseness could be an issue. When developing a recommendation system the volume of data is less important than the quality.</t>
  </si>
  <si>
    <t>Your response at places was not prose, it was fundamentally a s set of bullet points, some with more than one sentence.  Note the request mentioned that bullet points should not be used.</t>
  </si>
  <si>
    <t xml:space="preserve">You wrote, "Additionally, they can utilize search volume tools to understand what menu items or promotions are gaining traction among online users. With this data, McDonald's can design targeted marketing campaigns, introducing or promoting popular menu items in specific regions."  In your response you need to define "promote."  If it's price promotion, then McDonald's is surely doing a disservice to its brand equity by using these tools. </t>
  </si>
  <si>
    <t>The creation of the distinct groups by segmentation enables targeting, and eventually positioning, from a business point of view.  Thus in totality one has segmentation, targeting and positioning, or simply STP.</t>
  </si>
  <si>
    <t xml:space="preserve">Data from these tools is almost always used at an aggregate level.  Attempts to use this data in real-time, or near real-time, for contact could result in one believing a firm is stalking.  This is not, in any way, shape or form, ideal business practice. </t>
  </si>
  <si>
    <t>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</si>
  <si>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t>
  </si>
  <si>
    <t>Additional information is expected on how positioning and the marketing mix may vary across the two segments.</t>
  </si>
  <si>
    <t>Ensure you provide your response in several paragraphs;  that is, not just one paragraph.</t>
  </si>
  <si>
    <t xml:space="preserve">The idea of how data from data scraping tools can be used to create targeted marketing campaigns needs to be expanded upon since data from such tools is almost always aggregated and used in a trend analysis. </t>
  </si>
  <si>
    <t>A sufficient answer.</t>
  </si>
  <si>
    <t xml:space="preserve">While an excellent response, it would be ideal to mention that the ordering of the steps tend to yield a profitable and/or effective use of resources, and increases the likelihood of meeting business objectives.  </t>
  </si>
  <si>
    <t>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</si>
  <si>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t>
  </si>
  <si>
    <t>I am unfamiliar with XYZ Fitness.  Moreover, I couldn't find it on the web.  If you're able to provide the website, locations or other tangible information on this business, I will revise your score.</t>
  </si>
  <si>
    <t>You didn't list limitations of K-Means clustering.  You also didn't address the question, "What are the key considerations in determining the number of clusters and variables to use?"</t>
  </si>
  <si>
    <t>Some elements of your "advertising mix" are truly not components of advertising.  For example, "give customers options like chewable tablets and quick-acting medications."</t>
  </si>
  <si>
    <t>We also spent a considerable amount of time discussing segmentation, targeting and positioning (STP), and K-Means clustering.</t>
  </si>
  <si>
    <t>You wrote, "Starbucks may leverage social data to offer proactive customer care, addressing issues and complaints in real-time, to help retain customers."  You need to explain the assumptions, data and method (i.e., mechanism) on how this would be implemented.</t>
  </si>
  <si>
    <t>While a wee bit long, the answer was sufficient.</t>
  </si>
  <si>
    <t>Your response is not what was discussed during the online Tuesday meeting for Module 3.</t>
  </si>
  <si>
    <t>Sufficient information on how a recommendation system, that would "offer personalized food
recommendations," wasn't provided.   Dependent on the data you are collecting and considering for use in a recommendation system, sparseness could be an issue. When developing a recommendation system the volume of data is less important than the quality.</t>
  </si>
  <si>
    <t>While Amazon could use a social listening platform, they would not use this data to target people who have an interest in a category since the social listening platform's data would be too aggregated.  That is, it would be too noisy.</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</si>
  <si>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The final step in STP is to use the data on product positioning for each target segment to develop a marketing mix plan for each target segment using the 4 or 7 P's.</t>
  </si>
  <si>
    <t xml:space="preserve">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</si>
  <si>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An exceptional answer!</t>
  </si>
  <si>
    <t>You need to expand on how the data collected from social listening platforms, search volume tools, ... would be used to created "customized advertisements."</t>
  </si>
  <si>
    <t>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t>
  </si>
  <si>
    <t>Your answer should be expanded upon. The creation of the distinct groups by segmentation enables targeting, and eventually positioning, from a business point of view.  Thus in totality one has segmentation, targeting and positioning, or simply STP.</t>
  </si>
  <si>
    <t>You didn't address fully the question, "What are the capabilities and limitations of using a K-Means cluster analysis?"  For example, limitations weren't mentioned.</t>
  </si>
  <si>
    <t>Additional information is necessary when describing how a company's business and marketing strategy can influence which segments are selected for targeting.</t>
  </si>
  <si>
    <t>Facebook, Twitter, and TikTok are not social listening tools. Keep top of mind that social listening platform tools,  data scraping tools, and content analysis tools are frequently used to identify potential product features that end-users would value.  You alluded to this use case in your response!</t>
  </si>
  <si>
    <t>An excellent answer.  Note that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t>
  </si>
  <si>
    <t xml:space="preserve">You wrote, "Starbucks may use a social listening tool to track down clients who are mentioning the company on social media. They could then get in touch with these clients directly and provide them with special offers or discounts."  Data from these tools is almost always used at an aggregate level.  Attempts to use this data in real-time, or near real-time, for contact could result in one believing a firm is stalking.  This is not, in any way, shape or form, ideal business practice. Moreover, companies tend to want to avoid discounting since it diminishes brand equity and pricing power. </t>
  </si>
  <si>
    <t>The final step in STP is to use the data on product positioning for each target segment to develop a marketing mix plan for each target segment using the 4 or 7 P's.</t>
  </si>
  <si>
    <t>Your answer appears to be incomplete.  For example consider the following sentence fragment: "Creating targeted marketing campaigns: Cluster analysis can be utilized to create"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</si>
  <si>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Your response was difficult to follow.  Please improve upon the flow and substance of your responses.</t>
  </si>
  <si>
    <t>Your response at places was not prose, it was bullet points.  Note the request mentioned that bullet points should not be used.</t>
  </si>
  <si>
    <t>You wrote, "Spotify can create customized playlists for users by analyzing their social media activity."  While Spotify could use data from a social platform collected by a data aggregator, they would not use this data to create customized playlists since the data would be too noisy and they have higher quality data that is more predictive.</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</si>
  <si>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</si>
  <si>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You wrote, "We delved into the importance of social data in improving customer engagement and loyalty for companies such as Starbucks." I don't recall talking about Starbucks.</t>
  </si>
  <si>
    <t>You wrote, "Apple can use social data to identify their most loyal and engaged customers."  Apple doesn't need this data, nor would they use it, to identify their most loyal and engaged customers since they know who has purchased their products and when it was done.  They also know by collected personally identifiable information (e.g., enable by a phone number, email address, Apple ID, ...) or first party cookies who is engaged with their sites.</t>
  </si>
  <si>
    <t>An excellent response!</t>
  </si>
  <si>
    <t>An excellent answer.</t>
  </si>
  <si>
    <t xml:space="preserve">You need to expand on how the data collected from social media via a (say) social listening platforms, would be used to created targeted ads. </t>
  </si>
  <si>
    <t>Your answer should be expanded upon. For example, the creation of the distinct groups by segmentation enables targeting, and eventually positioning, from a business point of view.   Thus in totality one has segmentation, targeting and positioning, or simply STP.</t>
  </si>
  <si>
    <t>Further insights on how a niche business and a category leader may differ in the targeting component of STP is warranted.</t>
  </si>
  <si>
    <t xml:space="preserve">We also discussed general marketing data extraction tools and resources, social listening tools, web analytics (via Google Analytics 4), content analysis tools, segmentation, targeting and positioning, and K-Means clustering. </t>
  </si>
  <si>
    <t>Sufficient information on how a recommendation system, that would "offer personalized product recommendations," wasn't provided.   Dependent on the social media data you are collecting and considering for use in a recommendation system, sparseness could be an issue.  When developing a recommendation system the volume of data is less important than the quality.</t>
  </si>
  <si>
    <t>While your answer was a tad long, it addressed the question.  Note the creation of the distinct groups by segmentation enables targeting, and eventually positioning, from a business point of view.   Thus in totality one has segmentation, targeting and positioning, or simply STP.</t>
  </si>
  <si>
    <t xml:space="preserve">Your response at places was not prose, it was fragmented and disjointed phrases. </t>
  </si>
  <si>
    <t>You didn't provide and answer.</t>
  </si>
  <si>
    <t>Dependent on the social media data you are collecting and considering for use in a recommendation system, sparseness could be an issue.  When developing a recommendation system the volume of data is less important than the quality.  Moreover, Amazon has internal data that is more accurate in creating recommendations than that sourced from social media by a social listening tool.</t>
  </si>
  <si>
    <t>While providing examples were fine, they were truly not required.  You didn't address the request of explaining "why the process ordering of (1) Segmentation, (2) Targeting, and (3) Positioning is important to achieve maximum affect..."</t>
  </si>
  <si>
    <t>The creation of the distinct groups by segmentation enables targeting, and eventually positioning, from a business point of view.   Thus in totality one has segmentation, targeting and positioning, or simply STP.</t>
  </si>
  <si>
    <t>Dependent on the social media data you are collecting and considering for use in a recommendation system, sparseness could be an issue.  When developing a recommendation system the volume of data is less important than the quality.  Moreover, Starbucks has internal data that is more accurate in creating recommendations than that sourced from social media by a social listening tool.</t>
  </si>
  <si>
    <t>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t>
  </si>
  <si>
    <t xml:space="preserve">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t>
  </si>
  <si>
    <t>You wrote, "As an illustration, one potential approach could involve the surveillance of dialogues in which individuals engage in discussions pertaining to their need for coffee, their regular patronage of cafes , or their affinity for particular coffee flavors. Starbucks has the potential to selectively focus on these individuals by means of customized advertisements or exclusive promotions."  This reads as you're suggesting the mentioned tools be used for stalking. This is not, in any way, shape or form, ideal business practice.</t>
  </si>
  <si>
    <t>Your answer is fragmented, and hence doesn't flow too well…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</si>
  <si>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I have never seen the phrase, "Chief of the Category."</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</si>
  <si>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t>
  </si>
  <si>
    <t>You didn't list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t>
  </si>
  <si>
    <t>You wrote, "Google Ads session with this little statement."  I don't know how this statement addresses the request.</t>
  </si>
  <si>
    <t>You wrote, "Utilize data scraped from social media and reviews to inform personalized product recommendations. Recommend products based on what users are discussing positively and what features they are looking for in smartphones and accessories."  You need to explain the assumptions, tools used, data collected and method (i.e., mechanism) on how this would be implemented. For example, defining "inform" in the first sentence is warranted.</t>
  </si>
  <si>
    <t>Please invoke spelling and grammar checkers.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t>
  </si>
  <si>
    <t>A succinct and insightful answer!</t>
  </si>
  <si>
    <t>You need to expand on how a data scraping tool may be used to collect demographic data; I'm not aware that such a tool exist when scraping public websites.  You didn't mention the use of search volume tools in your argument, which was requested.</t>
  </si>
  <si>
    <t>You didn't mention the use of search volume tools in your argument, which was requested.</t>
  </si>
  <si>
    <t>An informative answer!</t>
  </si>
  <si>
    <t>Please check for proper English.  For example, Google should be capitalized.</t>
  </si>
  <si>
    <t>Your response has a substantial number of adjectives and adverbs that aren't truly needed.  Indeed, they distract from the content you provide.</t>
  </si>
  <si>
    <t>A succinct and sufficient answer!</t>
  </si>
  <si>
    <t>Your answer, for all intent and purpose, is the same answer of another student.  If there is another instance of academic misconduct, I will report you to the Office of Community Standards.</t>
  </si>
  <si>
    <t>A response wasn't provided.</t>
  </si>
  <si>
    <t>You didn't mention the use of several of the tools requested: social listening tools, search volume tools, data scraping tools, content analysis tools and online content count tools.</t>
  </si>
  <si>
    <t>You didn't mention how the entire suite of mentioned tools, social listening tools, search volume tools, data scraping tools, content analysis tools and online content count tools, could be used to meet the objective of increasing customer acquisition, engagement, or retention.</t>
  </si>
  <si>
    <t>You didn't mention how the entire suite of mentioned tools, social listening tools, search volume tools, data scraping tools, content analysis tools and online content count tools, could be used to meet the objective of increasing customer acquisition, engagement, or retention.  Additionally, your answer was disjointed and didn't address how the tools could be used to increase customer acquisition, engagement and retention.</t>
  </si>
  <si>
    <t>A very thorough answer!</t>
  </si>
  <si>
    <t>Targeting doesn't always yield in focusing on the most profitable segments.</t>
  </si>
  <si>
    <t>Please see the lecture note for a precise definition of each element of STP, and their objectives.</t>
  </si>
  <si>
    <t>Please see the lecture note for a precise definition of each element of STP, and their objectives.  You didn't address sufficiently address the second element of the request.</t>
  </si>
  <si>
    <t>You didn't address sufficiently address the second element of the request.</t>
  </si>
  <si>
    <t xml:space="preserve">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t>
  </si>
  <si>
    <t>A good answer except for the use of the following phrase:  'secret trends'.  It is odd to use this phrase when discussing cluster analysis.</t>
  </si>
  <si>
    <t>A good answer.</t>
  </si>
  <si>
    <t>An answer wasn't provided.</t>
  </si>
  <si>
    <t>A  good answer!</t>
  </si>
  <si>
    <t>Though long-winded, your answer was good.</t>
  </si>
  <si>
    <t>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t>
  </si>
  <si>
    <t>An upstanding answer!</t>
  </si>
  <si>
    <t xml:space="preserve">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t>
  </si>
  <si>
    <t>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didn't address the question about the limitations of the method.</t>
  </si>
  <si>
    <t>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t>
  </si>
  <si>
    <t xml:space="preserve">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t>
  </si>
  <si>
    <t>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t>
  </si>
  <si>
    <t>You didn't provide an answer.</t>
  </si>
  <si>
    <t>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You also didn't mention the method's limitations.</t>
  </si>
  <si>
    <t xml:space="preserve">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t>
  </si>
  <si>
    <t xml:space="preserve">A wee bit more information is expected on the steps of the method.  These steps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t>
  </si>
  <si>
    <t>You didn't address the question about the limitations of the method.   Additionally,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t>
  </si>
  <si>
    <t xml:space="preserve">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t>
  </si>
  <si>
    <t>A compact and proper answer!</t>
  </si>
  <si>
    <t>Please write response in English prose.  That is, avoid the bullet points.</t>
  </si>
  <si>
    <t>The answer you provided was, to a great extent, independent of the question.</t>
  </si>
  <si>
    <t>The following phrase of your answer is distracting and is unneccessary for addressing the second question:  'Niche Business targets smaller businesses …'</t>
  </si>
  <si>
    <t xml:space="preserve">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t>
  </si>
  <si>
    <t xml:space="preserve">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t>
  </si>
  <si>
    <t xml:space="preserve">Your answer doesn't sufficiently address the questions posed. </t>
  </si>
  <si>
    <t>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 Please check punctuation and capitilzation.</t>
  </si>
  <si>
    <t>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 Please avoid using bullet points in your response.</t>
  </si>
  <si>
    <t>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t>
  </si>
  <si>
    <t>An interesting set of learnings!</t>
  </si>
  <si>
    <t>Though lengthy, your response is disjointed and difficult to follow.  It's as though multiple independent questions are being addressed by your reponse.  Please ensure you have more than 1 paragraph for future like questions.</t>
  </si>
  <si>
    <t>You wrote, 'Furthermore, the case study on Nike provided valuable insights into how a company can leverage social data to enhance customer acquisition, engagement, and retention. Exploring innovative ways in which Nike could utilize tools like social listening platforms and content analysis tools demonstrated the power of data-driven marketing strategies. It underscored the significance of staying attuned to consumer preferences and trends in the dynamic landscape of athletic wear. Overall, this session deepened my understanding of marketing strategies and segmentation analysis, leaving me with practical insights applicable to real-world marketing challenges.'  I didn't discuss a NIke case study this term.</t>
  </si>
  <si>
    <t>Multiple paragraphs were requested for your submission.</t>
  </si>
  <si>
    <t>Please indent paragraphs.</t>
  </si>
  <si>
    <t>Random - Module 4</t>
  </si>
  <si>
    <t>Team</t>
  </si>
  <si>
    <t>New York</t>
  </si>
  <si>
    <t>Chicago</t>
  </si>
  <si>
    <t>Seattle</t>
  </si>
  <si>
    <t>Boston</t>
  </si>
  <si>
    <t>Minneapolis</t>
  </si>
  <si>
    <t>Denver</t>
  </si>
  <si>
    <t>Houston</t>
  </si>
  <si>
    <t>Yes/No</t>
  </si>
  <si>
    <t>Standard</t>
  </si>
  <si>
    <t>K-Means</t>
  </si>
  <si>
    <t>Elbow</t>
  </si>
  <si>
    <t>C. Sizes</t>
  </si>
  <si>
    <t>Center</t>
  </si>
  <si>
    <t>Q1A</t>
  </si>
  <si>
    <t>Q1B</t>
  </si>
  <si>
    <t>Q2A</t>
  </si>
  <si>
    <t>Q2B</t>
  </si>
  <si>
    <t>Q3A</t>
  </si>
  <si>
    <t>Q3B</t>
  </si>
  <si>
    <t xml:space="preserve">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t>
  </si>
  <si>
    <t>Sharon Roja</t>
  </si>
  <si>
    <t>I appreciate you providing the IPython Notebook!   You chose 3 as the optimal of clusters using the Elbow Method.  This is an odd choice.</t>
  </si>
  <si>
    <t>Please provide the IPython Notebook for the Python Lab 3.   The four performance measures of the major competitors’ e-commerce operations are to be used as input variables for clustering.    All Input variables need to be standardized. Based on your input data, the Elbow Method does not indicate that 3 clusters are "optimal".</t>
  </si>
  <si>
    <t>I appreciate you providing the IPython Notebook!  The four performance measures of the major competitors’ e-commerce operations are to be used as input variables for clustering.    All Input variables need to be standardized.  Based on your input data, the Elbow Method does not indicate that 3 clusters are "optimal".</t>
  </si>
  <si>
    <t xml:space="preserve">I appreciate you providing the IPython Notebook!   The means of the largest cluster are to be for the non-standardized input variables. </t>
  </si>
  <si>
    <t xml:space="preserve">I appreciate you providing the IPython Notebook! </t>
  </si>
  <si>
    <t>Please provide the IPython Notebook for the Python Lab 3. You chose 3 as the optimal of clusters using the Elbow Method.  This is an odd choice.</t>
  </si>
  <si>
    <t xml:space="preserve">I appreciate you providing the IPython Notebook!    The four performance measures of the major competitors’ e-commerce operations are to be used as input variables for clustering.   The Web Site identifier is neither to be standardized nor used as an input variable for clustering. </t>
  </si>
  <si>
    <t xml:space="preserve">Please provide the IPython Notebook for the Python Lab 3.  Some may say that the optimal number of clusters based on the Elbow Method is less than 8.  The cluster that is the "largest" is the one with the largest count of competitors. </t>
  </si>
  <si>
    <t>Please provide the IPython Notebook for the Python Lab 3.   The four performance measures of the major competitors’ e-commerce operations are to be used as input variables for clustering.    All Input variables need to be standardized.</t>
  </si>
  <si>
    <t>Please provide the IPython Notebook for the Python Lab 3. Note that your pdf file truncates the Ipython Noteboke; thus elements of your code and analytic outputes (e.g., the Elbow Method's Graph) are not completely viewable.  Choosing 8 clusters as being optimal is odd given the Elbow Method's Graph.</t>
  </si>
  <si>
    <t xml:space="preserve">I appreciate you providing the IPython Notebook!  K-means clustering was not successfully invoked for the number of clusters identified by using the Elbow Method.  The size of each cluster was not provided and the means of the largest cluster are to be for the non-standardized input variables. </t>
  </si>
  <si>
    <t>I appreciate you providing the IPython Notebook! You did not provide the size of each cluster save for the largest cluster.</t>
  </si>
  <si>
    <t>, below are scores and comments for Homework 4.</t>
  </si>
  <si>
    <t xml:space="preserve">Preparation also includes ensuring that the proper data will be collected and there will be sufficient computational resources available so that either frequentist statistical inference or Bayesian statistics may be used, and should be used, to analyze test results. </t>
  </si>
  <si>
    <t>While you had sufficient content to address the question posed, your argument was disjointed at times.</t>
  </si>
  <si>
    <t>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</si>
  <si>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t>
  </si>
  <si>
    <t xml:space="preserve"> During the online lecture we reviewed lecture notes that presented, A/B testing, experimental design, basic principles of statistical testing, and analyzing test results using several case studies.  Your response didn't mention this content.</t>
  </si>
  <si>
    <t>You only provided two A/B testing examples.</t>
  </si>
  <si>
    <t xml:space="preserve">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t>
  </si>
  <si>
    <t>A splendid answer!</t>
  </si>
  <si>
    <t>Please provide your response using prose in several paragraphs.  Thus don't use bullet points.</t>
  </si>
  <si>
    <t xml:space="preserve">Examples of A and B for each proposed A/B test design should be specified.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t>
  </si>
  <si>
    <t>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t>
  </si>
  <si>
    <t>A insightful answer!</t>
  </si>
  <si>
    <t>An apropos response!</t>
  </si>
  <si>
    <t>While a good response, the presentation of the answer should be flowing.  For example, don't  excessively use colons.</t>
  </si>
  <si>
    <t>During the online lecture we reviewed lecture notes that presented, A/B testing, experimental design, basic principles of statistical testing, and analyzing test results using several case studies.  Your response didn't mention this content.</t>
  </si>
  <si>
    <t xml:space="preserve">While a good response, the presentation of the answer should be flowing.  For example many of your short sentences read like bullet points in a deck.  Statistical testing is not an "exam."  The design of the experiment, which includes hypotheses specification need to be done as one of the first steps.  </t>
  </si>
  <si>
    <t>A good answer.  Please continue to improve on the elucidation of your answers.</t>
  </si>
  <si>
    <t>Your answer began to "wander";  please be precise in your responses.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</si>
  <si>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The phrase 'depended-on variable' is odd.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t>
  </si>
  <si>
    <t xml:space="preserve">Acronyms need to be defined before they are used (e.g., CTA).  Preparation also includes ensuring that the proper data will be collected and there will be sufficient computational resources available so that either frequentist statistical inference or Bayesian statistics may be used, and should be used, to analyze test results. </t>
  </si>
  <si>
    <t>"Consecutive averages" is not a phrase of the lexicon of statistics.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</si>
  <si>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You only listed 4 issues.  In addition, you didn't define the issues.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t>
  </si>
  <si>
    <t>While the answer was correct, it was very long in length.</t>
  </si>
  <si>
    <t>While the answer was sufficient, the flow of the argument could be enhanced.</t>
  </si>
  <si>
    <t>The term "sample pollution" is truly not a phrase used in the statistical inference lexicon.</t>
  </si>
  <si>
    <t>While the response was long, it was more than sufficient.</t>
  </si>
  <si>
    <t>Additional insights are expected with regards to the "danger" of using just intuition for marketing decision-making.</t>
  </si>
  <si>
    <t>The following phase needs to be specified:  "Making sure that the testing environment is neutral."  For example, defining neutral in the content.</t>
  </si>
  <si>
    <t>A sufficient answer!</t>
  </si>
  <si>
    <t xml:space="preserve">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t>
  </si>
  <si>
    <t>Providing a few more details on the topics covered is expected.</t>
  </si>
  <si>
    <t xml:space="preserve">You only provided two A/B testing examples.  Preparation also includes ensuring that the proper data will be collected and there will be sufficient computational resources available so that either frequentist statistical inference or Bayesian statistics may be used, and should be used, to analyze test results. </t>
  </si>
  <si>
    <t xml:space="preserve">You only provided two A/B testing examples.  </t>
  </si>
  <si>
    <t>"google" should be capitalized.  The introductory paragraph didn't tightly align with the other elements of your response.</t>
  </si>
  <si>
    <t>Going forward ensure you have multiple paragraphs for your response.</t>
  </si>
  <si>
    <t>I recommend submitting an IPython Notebook for the final lab so you may obtain extra credit.   Using the Elbow Graph as a reference, a more thorough explanation was needed on why you chose the number of clusters you listed.</t>
  </si>
  <si>
    <t xml:space="preserve">I recommend submitting an IPython Notebook for the final lab so you may obtain extra credit.   Using the Elbow Graph as a reference, a more thorough explanation was needed on why you chose the number of clusters you listed.  </t>
  </si>
  <si>
    <t>I recommend submitting an IPython Notebook for the final lab so you may obtain extra credit.   The Elbow Graph was truncated, and thus not too usable. Using the Elbow Graph as a reference, a more thorough explanation was needed on why you chose the number of clusters you listed.  I didn't see a screenshot where you listed the number of competitors in each cluster.  I also didn't see the largest cluster's unstandardized centroid values.</t>
  </si>
  <si>
    <t>I recommend submitting an IPython Notebook for the final lab so you may obtain extra credit.  For the last step you needed to present for the largest cluster the centroid in the unstandardized metric of each feature.</t>
  </si>
  <si>
    <t>I recommend submitting an IPython Notebook for the final lab so you may obtain extra credit.   Using the Elbow Graph as a reference, a more thorough explanation was needed on why you chose the number of clusters you listed.   For the last step you needed to present for the largest cluster the centroid in the unstandardized metric of each feature.</t>
  </si>
  <si>
    <t>I recommend submitting an IPython Notebook for the final lab so you may obtain extra credit.  Word truncated some of your code;  thus I couldn't review all cells for completeness and precision.  I couldn't identify the number of competitors in the largest cluster.</t>
  </si>
  <si>
    <t>I recommend submitting an IPython Notebook for the final lab so you may obtain extra credit.  While you completed a standardization process, you didn't explain why it is needed.  Your Elbow Graph has an Error scale that is incorrect (for all clusters).  Using the Elbow Graph as a reference, a more thorough explanation was needed on why you chose the number of clusters you listed.</t>
  </si>
  <si>
    <t>I recommend submitting an IPython Notebook for the final lab so you may obtain extra credit.  While you completed a standardization process, you didn't explain why it is needed.   Using the Elbow Graph as a reference, a more thorough explanation was needed on why you chose the number of clusters you listed.</t>
  </si>
  <si>
    <t>I recommend submitting an IPython Notebook for the final lab so you may obtain extra credit.  Your Elbow Graph suggest improper data processing.  You standardized 5 variables, where I believe one is Web Site, which is unwarrented.</t>
  </si>
  <si>
    <t>I recommend submitting an IPython Notebook for the final lab so you may obtain extra credit.   It is very challenging to read the totability of text in your Word document.  I don't understand why you're making reference to the silouette coefficient of Peter Rousseeuw.  You didn't list the number of competitors in each cluster. For the last step you needed to present for the largest cluster the centroid in the unstandardized metric of each feature.</t>
  </si>
  <si>
    <t>I recommend submitting an IPython Notebook for the final lab so you may obtain extra credit. Using the Elbow Graph as a reference, a more thorough explanation was needed on why you chose the number of clusters you listed. You didn't list the number of competitors in each cluster. For the last step you needed to present for the largest cluster the centroid in the unstandardized metric of each feature.</t>
  </si>
  <si>
    <t>Using the Elbow Graph as a reference, a more thorough explanation was needed on why you chose the number of clusters you listed.</t>
  </si>
  <si>
    <t>For the last step you needed to present for the largest cluster the centroid in the unstandardized metric of each feature.</t>
  </si>
  <si>
    <t>You didn't mention why standardization of features is required. Using the Elbow Graph as a reference, a more thorough explanation was needed on why you chose the number of clusters you listed.</t>
  </si>
  <si>
    <t>You didn't mention why standardization of features is required. I don't understand the following sentence given your cluster 1 has 17 competitors: 'cluster with 2 has largest cluster of competitors.'</t>
  </si>
  <si>
    <t xml:space="preserve">You wrote, 'The largest cluster is cluster 6 which is a group of competitors with an anual revenue of 7.30385e8 and a Conversion Rate of 7.144000.' Your cluster 6 has one competitor, while cluster 0 has 9 competitors. </t>
  </si>
  <si>
    <t xml:space="preserve">You wrote, 'Cluster size of the largest competitors is 1 with cluster value of 7.300385e+08.'  The listed revenue value is for cluster 0;  you cluster 1 has the largest number of competitors. </t>
  </si>
  <si>
    <t>You wrote, 'The largest cluster of competitors is cluster 0 with cluster center values of 730038456.0 , Growth rate of 2.4% , 2.560000e+06 visits and 7.144% conversion rate.'  Your cluster 1 has 10 competitors, which is the largest cluster with respect to competitor cout;  your cluster 0 only has 1 competitor</t>
  </si>
  <si>
    <t>Please use a spell checker for text.  You wrote, 'Cluster 0 is the largest cluster of competitors with a cluster value of 730038456.0 for Revenue and a Growth Rate of 7.144% per year.'  Your cluster 1 has 10 competitors, and hence is the cluster with the most competitors.  Cluster 0 only has 1 competitor</t>
  </si>
  <si>
    <t>Your wrote, 'The cluster with the largest cluster of competitors is the cluster 0 with a cluster size of 730038456.0. Cluster 1 has high Revenue , moderate Growth rate and low visits and Conversion rates.'  Your cluster 1 has 13 competitors, and thus has the most competitors of any cluster.  Your cluster 0 only has 1 competitor.</t>
  </si>
  <si>
    <t>You wrote, 'Cluster 0 is the largest cluster of competitors and has a size of 1 and revenue of $730038456.0.'  Cluster 1 only has one competitor, and thus isn't the largest with respect to the number of competitors.</t>
  </si>
  <si>
    <t>Venkata Rama Krishna Maddala</t>
  </si>
  <si>
    <t>You wrote, 'Largest cluster of competitors is 0 with cluster center value of 730038456.0'.  Your cluster 1 has 13 competitors, thus it is the largest cluster with regards to competitor count.</t>
  </si>
  <si>
    <t>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t>
  </si>
  <si>
    <t xml:space="preserve">Did you obtain your answer from a Generative AI application, such as GPT version 3.5 of OpenAi? </t>
  </si>
  <si>
    <t>Your answer didn't address the question posed.</t>
  </si>
  <si>
    <t>An answer that considers the material discussed!  How wonderful!</t>
  </si>
  <si>
    <t>While your answer is sufficient, it is too colloquial.</t>
  </si>
  <si>
    <t>Please proofread your submissions.  I'm rather confident you wanted to use 'when' in lieu of 'hen'.</t>
  </si>
  <si>
    <t xml:space="preserve">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t>
  </si>
  <si>
    <t>Please check your grammar.  For example, it's 'Statistical significance,' not 'Statistical Significance.'</t>
  </si>
  <si>
    <t>You should mention the importance of randomization of A/B testing, and how this process leads it to be the 'gold standard' of causal inference.</t>
  </si>
  <si>
    <t>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Additionally, incremental information is expected about the design of the three specific A/B tests you mentioned.</t>
  </si>
  <si>
    <t>The following statement needs to be expanded upon, ': Based on conclusions, implement fitting modifications in succeeding projects, fine-tune conjectures, and continue cyclic assessments for perpetual optimization.'</t>
  </si>
  <si>
    <t xml:space="preserve">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t>
  </si>
  <si>
    <t>See the textbook for potential 'solutions' to these issues.</t>
  </si>
  <si>
    <t>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t>
  </si>
  <si>
    <t>For several issues you didn't list solutions or options.</t>
  </si>
  <si>
    <t>The last item you listed is very questionable, and should not be included.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t>
  </si>
  <si>
    <t>The solutions you listed need to be mapped to specific issues.</t>
  </si>
  <si>
    <t>Please check your grammar and capitalization.  For example, 'The solution may be to Increase …'</t>
  </si>
  <si>
    <t>You didn't discuss the issues with using 'straight averages."</t>
  </si>
  <si>
    <t xml:space="preserve">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t>
  </si>
  <si>
    <t>You didn't address the last question</t>
  </si>
  <si>
    <t>Additional information was expected when comparing the three approaches.</t>
  </si>
  <si>
    <t xml:space="preserve">Additional information was expected when comparing the three approaches.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t>
  </si>
  <si>
    <t>Your first sentence leads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t>
  </si>
  <si>
    <t>Your first few sentences leads the reader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t>
  </si>
  <si>
    <t>An excellent summary!</t>
  </si>
  <si>
    <t>While an excellent summary, please check grammar, capitalization and punctuation.</t>
  </si>
  <si>
    <t>You wrote, 'We discussed the Tropicana case, in which the commercial campaign failed because A/B testing was not
performed. We've also talked about creating A/B tests and how working as a team throughout the entire company, rather than just on a single team, yields the best outcomes. A/B testing is frequently adaptively automated. A/B testing tools include Google Optimize, Mailchimp, and Abtasty (Weikel 2024).'  I neither reviewed a Tropicana case study nor mentioned Mailchimp tools or services.</t>
  </si>
  <si>
    <t>Please check and review grammar, capitalization and punctuation.</t>
  </si>
  <si>
    <t>While your insights were novel, a few items we listed we didn't discuss during our class discussions.</t>
  </si>
  <si>
    <t>Please ensure your responses are in several paragraphs, and simply not one 'run-on paragraph.'</t>
  </si>
  <si>
    <t>The last three paragraphs you presented are neither related to the lecture, practicum nor textbook.</t>
  </si>
  <si>
    <t>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t>
  </si>
  <si>
    <t>Your first sentence was misleading.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t>
  </si>
  <si>
    <t>There is imprecision in your response.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t>
  </si>
  <si>
    <t>Additional details on the issues and solutions was warranted.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t>
  </si>
  <si>
    <t xml:space="preserve">Additional details on the issues and solutions was warranted.  Below are potential issues mentioned in the textbook. 
1)  Understanding false positives, and the frequency at which they occur.
2)  Running multiple tests concurrently can create overlap and </t>
  </si>
  <si>
    <t>Your answer is, for all intent and purpose, identical to that of another student.  This indicates either you are paraphrasing another solution, or have the same reference.  At a minimum, you must cite your source(s).</t>
  </si>
  <si>
    <t>, below are scores and comments for Homework 5.</t>
  </si>
  <si>
    <t xml:space="preserve">of 6. </t>
  </si>
  <si>
    <t>Please invoke grammar, spelling and punctuation checkers.  Also ensure that you're providing your responses and not those of someone else, such as a potential collaborator.</t>
  </si>
  <si>
    <t>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t>
  </si>
  <si>
    <t>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</si>
  <si>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 xml:space="preserve">Though a marketing mix model's dependent variable is almost never profit of a (say) brand, your answer is sufficient given your assumptions. </t>
  </si>
  <si>
    <t xml:space="preserve">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t>
  </si>
  <si>
    <t xml:space="preserve">The statement, "The Next Exam," detracted from your arguments...For additional information and examples on moderation as it is used in marketing mix modeling, see the section Synergy Measurement via Moderation in Linear Models of the Module 5 Lecture Notes. </t>
  </si>
  <si>
    <t>Q8:</t>
  </si>
  <si>
    <t>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t>
  </si>
  <si>
    <t>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t>
  </si>
  <si>
    <t xml:space="preserve">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t>
  </si>
  <si>
    <t xml:space="preserve">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t>
  </si>
  <si>
    <t>The request was for a summary that was two to three paragraphs in length.  You only  provided two sentences.</t>
  </si>
  <si>
    <t>I'm not familiar with TechGear, and I couldn't find it on the web.  Thus it appears to be fictious. If it's an actual firm, please send to me the url and I'll update your score.</t>
  </si>
  <si>
    <t>You didn't explicitely mention the limitations.</t>
  </si>
  <si>
    <t xml:space="preserve">For additional information and examples on moderation as it is used in marketing mix modeling, see the section Synergy Measurement via Moderation in Linear Models of the Module 5 Lecture Notes. </t>
  </si>
  <si>
    <t xml:space="preserve">The request was for a summary that was two to three paragraphs in length.  </t>
  </si>
  <si>
    <t>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</si>
  <si>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The question requested you either provide information from your employer (or potentially past employer) or a familiar company.  You didn't list a specific company;  your response was too general.</t>
  </si>
  <si>
    <t>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t>
  </si>
  <si>
    <t>We also began to discuss marketing mix modeling.</t>
  </si>
  <si>
    <t xml:space="preserve"> Ensure you're providing your responses and not those of someone else, such as a potential collaborator.</t>
  </si>
  <si>
    <t>I'm unfamiliar with TechX Electronics.  Is this an actual company or fictious company.  If it's the former please send to me the company's url so I may review their lines of business, product/service offerings, … and then proceed to change your score.</t>
  </si>
  <si>
    <t>The discussion about a map and shortest path detracted from your other arguments.</t>
  </si>
  <si>
    <t>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t>
  </si>
  <si>
    <t>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</si>
  <si>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You wrote, "Nike stores can be found in every city."  This is not a true statement.  For example, there is not a store in LaRue, Ohio, that sells Nike products.</t>
  </si>
  <si>
    <t xml:space="preserve">A moderating regression may have a specification that contains more than an intercept, explanatory variable of interest, a moderating explanatory variable and an interaction of the two aforementioned explanatory variables. For additional information and examples on moderation as it is used in marketing mix modeling, see the section Synergy Measurement via Moderation in Linear Models of the Module 5 Lecture Notes. </t>
  </si>
  <si>
    <t>In class, we didn't discuss in the online class interpolation and extrapolation.</t>
  </si>
  <si>
    <t xml:space="preserve">The question requested you either provide information from your employer (or potentially past employer) or a familiar company.   You provided neither.  Moreover, you didn’t list a company name just a generalization of a smartphone and tablet manufacturer. </t>
  </si>
  <si>
    <t xml:space="preserve">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t>
  </si>
  <si>
    <t>A very interesting and novel company choice!</t>
  </si>
  <si>
    <t>Though a marketing mix model's dependent variable is almost never profit of a (say) brand, your answer is sufficient given your assumptions except for the predicted value.  The predicted value is $158,948.</t>
  </si>
  <si>
    <t>The request was for a summary that was two to three paragraphs in length.  Additionally, a bullet point structured response was not to be provided.</t>
  </si>
  <si>
    <t xml:space="preserve">The question requested you either provide information from your employer (or potentially past employer) or a familiar company.   You provided neither.  Moreover, you didn’t list a company name just a generalization of a smartphone manufacturer or retailer. </t>
  </si>
  <si>
    <t>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 Given the above, categorical variables should not be modeled under the assumptions of the classic linear regression model.</t>
  </si>
  <si>
    <t>The question requested you either provide information from your employer (or potentially past employer) or a familiar company.   You provided neither.  Moreover, you didn’t list a company name just a generalization of a shoe company.</t>
  </si>
  <si>
    <t>The question requested you either provide information from your employer (or potentially past employer) or a familiar company.   You provided neither.  Moreover, you didn’t list a company name just a generalization of an electronic equipment manufacturer.</t>
  </si>
  <si>
    <t xml:space="preserve">The specification, TV Advertising = 3948 + 3.1 * Profit, is incorrect.  Though a marketing mix model's dependent variable is almost surely never profit of a (say) brand, the remainder of your answer is sufficient given your assumptions. </t>
  </si>
  <si>
    <t xml:space="preserve">You wrote, "Extrapolation entails creating estimates that extend beyond the scope of observable data, a behaviour forbidden in marketing mix modelling."  There isn't a say (dictum) that 'forbids' using extrapolation to make predictions using a marketing mix modeling.  It is however statistically imprudent to do so. </t>
  </si>
  <si>
    <t xml:space="preserve">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t>
  </si>
  <si>
    <t xml:space="preserve">A more precise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t>
  </si>
  <si>
    <t>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I surely can may a (say) text variable with a finite number of values to a numeric categorical variable. Thus should one use the classic linear regression model for a numeric categorical variable?  Given the assumptions, the answer is "No."</t>
  </si>
  <si>
    <t xml:space="preserve">I don't understand the specification, Profit=�0+�1×TV Advertising Profit, and how it is related to the question posed…Though a marketing mix model's dependent variable is almost never profit of a (say) brand, the remainder of your answer is sufficient given your assumptions. </t>
  </si>
  <si>
    <t>Ensure going forward you separate your main topics into multiple paragraphs.</t>
  </si>
  <si>
    <t xml:space="preserve">The question requested you either provide information from your employer (or potentially past employer) or a familiar company.  </t>
  </si>
  <si>
    <t xml:space="preserve">The specification, Revenue = 3.1(TV Ads+3948), is incorrect.  Though a marketing mix model's dependent variable is almost surely never profit of a (say) brand, the remainder of your answer is sufficient given your assumptions. </t>
  </si>
  <si>
    <t>Please left align your paragraphs, or use a tab that is idented only a few spaces (e.g., 5 spaces) from the left indentation.</t>
  </si>
  <si>
    <t>The question requested you either provide information from your employer (or potentially past employer) or a familiar company for the entire question.   Your response examined the 4 P's across industries and at times across competing manufacturers.</t>
  </si>
  <si>
    <t>While cost-plus markup is standard for many companies, I recommend determining if you can estimate own item and cross-price elasticities, and then use these estimated price elasticities for price optimization.  Though your company is not a monopolist selling a single good, the following links are reasonable places to begin your studies if you're interested in the approach: https://en.wikipedia.org/wiki/Monopoly_price and https://personal.utdallas.edu/~metin/Or6377/Folios/basicpro.pdf</t>
  </si>
  <si>
    <t xml:space="preserve">How do you know of the firm's pricing strategy?  Either you must have work or consulted for the company (and not providing information governed by an NDA), or you must cite a reference. </t>
  </si>
  <si>
    <t>The question requested you either provide information from your employer (or potentially past employer) or a familiar company.   You provided neither;  you provided a just a generalization of some (fictitious) company.</t>
  </si>
  <si>
    <t>A few additional company details are expected within your answer.</t>
  </si>
  <si>
    <t>You wrote, 'Expects data to be neat, but marketing data can be messy ..'  In statistics the word 'neat' is almost never used to describe data.</t>
  </si>
  <si>
    <t xml:space="preserve">Though a marketing mix model's dependent variable is almost never profit of a (say) brand, your answer is sufficient given your assumption. </t>
  </si>
  <si>
    <t>Though a marketing mix model's dependent variable is almost never profit of a (say) brand, your model specification is sufficient given your assumption.  The predicted profit is $158,948.</t>
  </si>
  <si>
    <t>Though a marketing mix model's dependent variable is almost never profit of a (say) brand, your model specification is sufficient given your assumption.  The predicted profit is $158,948, not '%158948.'</t>
  </si>
  <si>
    <t>Though a marketing mix model's dependent variable is almost never profit of a (say) brand, your answer is sufficient given your assumption. Note you should have represented the answer in USD.</t>
  </si>
  <si>
    <t>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t>
  </si>
  <si>
    <t>The following sentence fragment didn't fit well into your argument: ' The rationale for discouraging research is that …'</t>
  </si>
  <si>
    <t xml:space="preserve">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t>
  </si>
  <si>
    <t xml:space="preserve">You didn't address the request to interpret the differences for dichotomous and continuous moderators.  For information on addressing this request and examples on moderation as it is used in marketing mix modeling, see the section Synergy Measurement via Moderation in Linear Models of the Module 5 Lecture Notes. </t>
  </si>
  <si>
    <t xml:space="preserve">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t>
  </si>
  <si>
    <t xml:space="preserve">The context of your answer isn't proper for the questions asked.  For information on addressing the questions and examples on moderation as it is used in marketing mix modeling, see the section Synergy Measurement via Moderation in Linear Models of the Module 5 Lecture Notes. </t>
  </si>
  <si>
    <t xml:space="preserve">A more thorough answer is required for the questions.  For information on addressing the questions and examples on moderation as it is used in marketing mix modeling, see the section Synergy Measurement via Moderation in Linear Models of the Module 5 Lecture Notes. </t>
  </si>
  <si>
    <t>Explaining the 'Johnson-Neyman region analysis' would have been stimulating!</t>
  </si>
  <si>
    <t>We didn't discuss a Samsung case study, or application of marketing mix modeling.  I don't understand the following sentence and its relationship to the request posed: 'As I continue to reflect on and apply these concepts, I would be curious to know how companies are adapting their in light of emerging technologies and changing consumer interaction patterns post my current knowledge cutoff in early 2023.'</t>
  </si>
  <si>
    <t>A good summary!</t>
  </si>
  <si>
    <t>You wrote, 'Through real-world examples, such as Samsung's diverse product offerings and multichannel distribution strategy, we gained insights into how companies navigate these elements to achieve their business objectives.'  We did not discuss in class a Samsung case study or application.</t>
  </si>
  <si>
    <t>A few additional insights were expected for you answer given we spent 2 days of discussion reviewing one deck.</t>
  </si>
  <si>
    <t>You wrote, 'One notable aspect of Apple's marketing mix is their premium pricing strategy combined with a versioning approach, catering to diverse customer segments while maintaining profitability..'  We did not discuss in class an Apple case study or application.</t>
  </si>
  <si>
    <t xml:space="preserve">The instructions state the following:  'Summarize and reflect on this module’s online class meeting. In two to three paragraphs of prose (i.e. sentences, not bullet lists), …'  You only provided one paragraph of insights, learnings, questions ... </t>
  </si>
  <si>
    <t>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</si>
  <si>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 xml:space="preserve">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t>
  </si>
  <si>
    <t xml:space="preserve">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t>
  </si>
  <si>
    <t>The term "mesh"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</si>
  <si>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 xml:space="preserve">The answer you provided is inappropriate.  An appropriate answer follows…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t>
  </si>
  <si>
    <t>The term "clear ordinal relation"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</si>
  <si>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I have never seen an instance during the last 30 years where ROI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</si>
  <si>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I have never seen an instance during the last 30 years where ROMI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</si>
  <si>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 xml:space="preserve">Your answer is independent of the question save some tangential relationship to some not well-defined statistical problem.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t>
  </si>
  <si>
    <t>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t>
  </si>
  <si>
    <t>One should use partial R-squared in lieu of R-squared if considering such goodness of fit measures for determining the model specification.  Please attempt to use just one font type when providing an answer to each questions.</t>
  </si>
  <si>
    <t>One should use partial R-squared in lieu of R-squared if considering such goodness of fit measures for determining the model specification.</t>
  </si>
  <si>
    <t>I find it odd that you are attempting to, 'assess mode profitability …'  One should use partial R-squared in lieu of R-squared if considering such goodness of fit measures for determining the model specification.</t>
  </si>
  <si>
    <t>A deeper and more thorough explanation on the challenges of using linear regression to estimate the effectiveness of the marketing mix components is warranted.</t>
  </si>
  <si>
    <t>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t>
  </si>
  <si>
    <t>The Bian et al. (2022) reference wasn't provided in a bibliography, which is needed since you cited it on multiple occasions.</t>
  </si>
  <si>
    <t xml:space="preserve">Why are 'Burgers' and 'Chicken' capitalized when they are not proper nouns?  How do you know of the firm's pricing strategy?  Either you must have work or consulted for the company (and not providing information governed by an NDA), or you must cite a reference. </t>
  </si>
  <si>
    <t>A good summary! Please ensure you don't capitalize too many words when providing answers.</t>
  </si>
  <si>
    <t>Why is 'Chicken' categorized when it is not a proper noun?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t>
  </si>
  <si>
    <t>Your answer is inappropriate in a marketing analytics context.  Additional insights into the issues resulting from extrapolation in marketing analytics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t>
  </si>
  <si>
    <t>Backward linear regressions' need to be defined.  A deeper and more thorough explanation on the challenges of using linear regression to estimate the effectiveness of the marketing mix components is warranted.</t>
  </si>
  <si>
    <t>Q4A</t>
  </si>
  <si>
    <t>Q4B</t>
  </si>
  <si>
    <t>Extra Credit</t>
  </si>
  <si>
    <t>Sum</t>
  </si>
  <si>
    <t>Explore the data.  Need at least one set of summary statistics or set of graphs.</t>
  </si>
  <si>
    <t>Require a discussion of at least 2 sets of 2 variables each.</t>
  </si>
  <si>
    <t>OLS Estimates</t>
  </si>
  <si>
    <t>Evaluate Model Performance:  F-Test, R-squard, Partial R-squared, t-tests</t>
  </si>
  <si>
    <t>Discussion of the residual plot</t>
  </si>
  <si>
    <t>Identification of Best Channel</t>
  </si>
  <si>
    <t>Reason</t>
  </si>
  <si>
    <t>Ipython Notebook Extra Credit</t>
  </si>
  <si>
    <t xml:space="preserve">You neither provided a table of bivariate summary statistics nor a set of bivariate graphs.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t>
  </si>
  <si>
    <t>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your submission has the name of another student listed on it. Thus a 10% penalty is invoked as a warning of academic misconduct.</t>
  </si>
  <si>
    <t>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the other student's submission has your name listed. Thus a 10% penalty is invoked as a warning of academic misconduct.</t>
  </si>
  <si>
    <t xml:space="preserve">You wrote, 'The R-squared is 0.678, which means that almost 70% of all variations in our data can be explained by our model.'  It truly means that 67.8% of the variation in the dependent variable is explained by the model fit. </t>
  </si>
  <si>
    <t>A discussion, that is a written exposition in English, about the relationship between input variables and the output variable was requested. You didn't address questions Q4A and Q4B.</t>
  </si>
  <si>
    <t>Your model is misspecified;  you didn't include TV expenditures in your model.  In addition, you didn't discuss model performance measures (e.g., R-squared).</t>
  </si>
  <si>
    <t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You didn't provide the requested residual plot. Moreover, the coefficient estimate of Facebook advertising indicates your model is misspecified. </t>
  </si>
  <si>
    <t>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t>
  </si>
  <si>
    <t>A discussion, that is a written exposition in English, about the relationship between input variables and the output variable was requested.  You didn't address questions Q4A and Q4B.</t>
  </si>
  <si>
    <t xml:space="preserve">An R-squared of 67.8% means 67.8% of the variation of the dependent variable is explained by the model fit. </t>
  </si>
  <si>
    <t>Becareful with the interpretation of the residual plot;  the plot suggests the possibility of non-spherical errors.</t>
  </si>
  <si>
    <t>Your regression model equation is misspecified.  For example you're missing several explanatory variables and included a predicted value from another model estimation exercise.  You didn't provide a discussion of the implications for the residual plot. It's odd how you obtained your results for the best channel.</t>
  </si>
  <si>
    <t xml:space="preserve">You wrote, 'he R-squared value in our fitting is 0.678, indicating that our model can reasonably explain almost 70% of the variations in our data.'  It truly means that 67.8% of the variation in the dependent variable is explained by the model fit. </t>
  </si>
  <si>
    <t xml:space="preserve">You wrote, 'In our model fitting, we have an R-squared value of 0.678, signifying that approximately 70% of the variance in our data can be accounted for by our model.'  It truly means that 67.8% of the variation in the dependent variable is explained by the model fit. </t>
  </si>
  <si>
    <t>Please list the value of MSE and MAE in scientific notation with just a few digits lised since the values are large and distract the reader from the fundamental takeaways of the model.</t>
  </si>
  <si>
    <t xml:space="preserve">A discussion about the performance of the model wasn't provided. </t>
  </si>
  <si>
    <t>-</t>
  </si>
  <si>
    <t xml:space="preserve">The Instagram expenditure explanatory variable has the larget positive coeficient estimate of all explanatory variables, and the coefficient estimate is statistically different than zero for any conventional signficance level.  Thus it is 'best' given the question. </t>
  </si>
  <si>
    <t xml:space="preserve">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submission. Your responses to the questions about the 'best variable' and an explanation of why you chose this variable were lacking. </t>
  </si>
  <si>
    <t>A discussion, that is a written exposition in English, about the relationship between input variables and the output variable was requested.  You didn't identify THE best channel.</t>
  </si>
  <si>
    <t>You didn't provide a description of model performance using the model fit diagnostics or statistical inference. You didn't address questions Q4A and Q4B fully, for example you didn't identify the 'best channel'.</t>
  </si>
  <si>
    <t>A discussion, that is a written exposition in English, about the relationship between input variables and the output variable was requested.   You didn't address questions Q4A and Q4B.</t>
  </si>
  <si>
    <t xml:space="preserve">A discussion, that is a written exposition in English, about the relationship between input variables and the output variable was requested.   You didn't provide a description of model performance using model fit diagnostics or statistical inference. </t>
  </si>
  <si>
    <t>A discussion, that is a written exposition in English, about the relationship between input variables and the output variable was requested. An R-squared of 67.8% means 67.8% of the variation of the dependent variable is explained by the model fit. You sidn't dufficiently address questions Q4A and Q4B.</t>
  </si>
  <si>
    <t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t>
  </si>
  <si>
    <t>A discussion, that is a written exposition in English, about the relationship between input variables and the output variable was requested.  You didn't provide a description of model performance using model fit diagnostics or statistical inference. A discussion of the residual plot wasn't provided. You didn't address questions Q4A and Q4B.</t>
  </si>
  <si>
    <t>A discussion, that is a written exposition in English, about the relationship between input variables and the output variable was requested.  I don't understand the following paragraph: 'r for twitter =0.005 rsq for banner = 0.292 r sq for facebook=0.179 r sq for insta=0.429 r sq for youtube =0.002 r sq for tv=0.090 instagram kis best for linear regression because of its r square Based on the R-squared values, Instagram appears to be the best channel for explaining the variance in the dependent variable, followed by banner advertising, Facebook, TV, Twitter, and YouTube. value'. A discussion of the residual plot wasn't provided. You didn't sufficiently address questions Q4A and Q4B.</t>
  </si>
  <si>
    <t>Q7</t>
  </si>
  <si>
    <t>Q8</t>
  </si>
  <si>
    <t>Q9</t>
  </si>
  <si>
    <t>Q10</t>
  </si>
  <si>
    <t>2 parts</t>
  </si>
  <si>
    <t>1 part</t>
  </si>
  <si>
    <t>a)  Reports &gt; Engagement &gt; Pages and Screens … /register.html 
b) 8.40</t>
  </si>
  <si>
    <t>a) Reports &gt; top-left “Reports Snapshot” ... 84K 
b) Direct, Organic Search … Card</t>
  </si>
  <si>
    <t>Reports &gt; Acquisition &gt; Overview &gt; GOOGLE Organic Search Queries … youtube_merch 372</t>
  </si>
  <si>
    <t>Reports &gt; Retention … 18/84 = 21.4%</t>
  </si>
  <si>
    <t>Reports &gt; Acquisition &gt; Traffic Acquisition … $7216.56.</t>
  </si>
  <si>
    <t>Reports &gt; Tech &gt; Tech Details … $136,701.90</t>
  </si>
  <si>
    <t>Reports &gt; Reports Snapshot …  United States … 42K</t>
  </si>
  <si>
    <t>Compare &gt; Proceeding period” on the date picker 
a)  Increase 
b) 17.7%</t>
  </si>
  <si>
    <t xml:space="preserve">a) Reports &gt;Tech&gt;Tech Details &gt; Add Filter yields 5 users from tablet.
b) Reports &gt; User Attributes &gt; Demographic details &gt; Add filter …  yields Engage Sessions of 2,313. </t>
  </si>
  <si>
    <t>Reports &gt; Engagements &gt; Conversions
a) view_item 
b) 81,891</t>
  </si>
  <si>
    <t>Navigating to  Reports &gt; Engagement &gt; Pages and Screens, one will observe 8.4 views per user for /register.html.</t>
  </si>
  <si>
    <t xml:space="preserve">Navigating to Reports &gt; top-left “Reports Snapshot” one will observe the value 84K, where the card "WHERE DO YOUR USERS COME FROM?" reports Direct as the largest count, which is followed by Cross-network. </t>
  </si>
  <si>
    <t>Navigating to Reports &gt; Acquisition &gt; Overview &gt; GOOGLE Organic Search Queries, one will observe youtube_merch with a value of 372.</t>
  </si>
  <si>
    <t>Using information values reported on the page Reports &gt; Retention, one will obtain 18/84, or 21.4%.</t>
  </si>
  <si>
    <t>Navigating to Reports &gt; Acquisition &gt; Traffic Acquisition, one will observe a value of $7216.56 for the Referral channel group.</t>
  </si>
  <si>
    <t>Navigating to Reports &gt; Tech &gt; Tech Details, one will observe $136,701.90 for the Chrome browser.</t>
  </si>
  <si>
    <t>Navigating to Reports &gt; Reports Snapshot, one will observe a value of 42K for the United States.</t>
  </si>
  <si>
    <t>Using the hint, the number of users increases by 17.7%.  Note the comparison period is July 2023.</t>
  </si>
  <si>
    <t>Navigating to Reports &gt;Tech&gt;Tech Details and properly including a filter yields 5 Mountain View users from tablet. Navigating to Reports &gt; User Attributes &gt; Demographic details and properly including a filter yields 2,313 total Engaged Sessions, where 6 sessions were from Mountain View tablet users.</t>
  </si>
  <si>
    <t xml:space="preserve">Navigting to Reports &gt; Engagements &gt; Conversions results in a value of 81,891, for the 
view_item. 
</t>
  </si>
  <si>
    <t>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t>
  </si>
  <si>
    <t>Your screen shot for the first question wasn't correct.</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</si>
  <si>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t>
  </si>
  <si>
    <t>Navigating to Reports &gt; Acquisition &gt; Overview &gt; GOOGLE Organic Search Queries, one will observe youtube_merch with a value of 372.  Navigating to Reports &gt; Acquisition &gt; Traffic Acquisition, one will observe a value of $7216.56 for the Referral channel group.</t>
  </si>
  <si>
    <t>In addition to the screen shots, provide your numerical answers and navigation paths in the document. Navigating to Reports &gt; Acquisition &gt; Overview &gt; GOOGLE Organic Search Queries, one will observe youtube_merch with a value of 372.</t>
  </si>
  <si>
    <t xml:space="preserve">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</si>
  <si>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Using the hint, the number of users increases by 17.7%.  Note the comparison period is July 2023.</t>
  </si>
  <si>
    <t>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</si>
  <si>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t>
  </si>
  <si>
    <t>Navigating to Reports &gt; Acquisition &gt; Overview &gt; GOOGLE Organic Search Queries, one will observe youtube_merch with a value of 372.  Navigating to Reports &gt; Tech &gt; Tech Details, one will observe $136,701.90 for the Chrome browser.</t>
  </si>
  <si>
    <t>Using information values reported on the page Reports &gt; Retention, one will obtain 18/84, or 21.4%.  Navigating to Reports &gt; Tech &gt; Tech Details, one will observe $136,701.90 for the Chrome browser.  Using the hint, the number of total users increases by 17.7%.  Note the comparison period is July 2023.</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</si>
  <si>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answer for question 4 is sufficient given your other responses.  Navigating to Reports &gt; Tech &gt; Tech Details, one will observe $136,701.90 for the Chrome browser.  Using the hint, the number of users increases by 17.7%.  Note the comparison period is July 2023.</t>
  </si>
  <si>
    <t>Navigating to  Reports &gt; Engagement &gt; Pages and Screens, one will observe 8.4 views per user for /register.html.  Navigating to Reports &gt; Acquisition &gt; Overview &gt; GOOGLE Organic Search Queries, one will observe youtube_merch with a value of 372.</t>
  </si>
  <si>
    <t>Navigating to  Reports &gt; Engagement &gt; Pages and Screens, one will observe 8.4 views per user for /register.html.  Navigating to Reports &gt; Acquisition &gt; Overview &gt; GOOGLE Organic Search Queries, one will observe youtube_merch with a value of 372.  Using information values reported on the page Reports &gt; Retention, one will obtain 18/84, or 21.4%.  Using the hint, the number of users increases by 17.7%.  Note the comparison period is July 2023.</t>
  </si>
  <si>
    <t>Please use spelling and grammar checkers.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</si>
  <si>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t>
  </si>
  <si>
    <t>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For question 8, you chose an odd comparison period. Using the hint, the number of users increases by 17.7%; note the comparison period is July 2023.</t>
  </si>
  <si>
    <t>Section</t>
  </si>
  <si>
    <t>Scoring Criteria</t>
  </si>
  <si>
    <t>Total Points</t>
  </si>
  <si>
    <t>Overall Clarity, Organization, and Flow of Presentation. Quality of Visuals and Storytelling</t>
  </si>
  <si>
    <t>Section 1</t>
  </si>
  <si>
    <t xml:space="preserve">Goals &amp; Metrics </t>
  </si>
  <si>
    <t>Clearly state project goals in this section of your presentation and identify the strategic and supporting metrics that are most critical to addressing your client’s concerns. When presenting metrics, clearly delineate which metrics were “strategic” vs. “supporting” and briefly explain why each metric was selected.</t>
  </si>
  <si>
    <t>Section 2</t>
  </si>
  <si>
    <t>Key Challenges</t>
  </si>
  <si>
    <t xml:space="preserve">Using the metrics you identified from section 1, perform a year-over-year analysis to identify the key drivers you believe led to the decline in revenue. </t>
  </si>
  <si>
    <t>A good starting point for areas to explore changes are presented below, however this is not meant to serve as an exhaustive list, rather a starting point.
a.	Traffic by acquisition source
b.	User Location
c.	Device Types
d.	Conversions from Ecommerce
e.	Purchase Funnel Conversion</t>
  </si>
  <si>
    <t>Section 3</t>
  </si>
  <si>
    <t>Recommendations</t>
  </si>
  <si>
    <t xml:space="preserve">Based on the issues identified, provide recommendations that Google might follow to restore and further grow revenue to their website. In this </t>
  </si>
  <si>
    <t>1) Outline steps Google to address major issues identified in section 2
2) At least one high impact page that should be A/B tested. Provide a screenshot of the page, why the page was selected, a brief overview of the test, and formally outline your hypothesis.
3) Explain how personalization can be leveraged to improve purchase conversion for a specific page and audience on the website.</t>
  </si>
  <si>
    <t>Section 4</t>
  </si>
  <si>
    <t>Advertising Recommendations</t>
  </si>
  <si>
    <t xml:space="preserve">Google has a one million dollar promotional advertising budget to increase website revenue over the next year. With this budget they would like to focus on promoting their products to tech savvy Midwest college students who are influential online in hopes of turning them into brand ambassadors and growing revenue by growing their online influence. You may assume that Google has 1st party user profile data detailing 90% of U.S. web users by name, age, gender, email address, city, state, and zip code. Google also has 1st party web usage data available at the user level for all Google owned properties (Google, Youtube, etc.).  Provide a data driven recommendation for how they should spend those dollars, including: </t>
  </si>
  <si>
    <t>1) Defining how you will maximize audience potential:
a. Identify all 1st, 2nd, or 3rd party data sources that you will use to identify Midwest college students who are influential online.
b. Identify the top 5 demographic, psychographic, and behavioral variables to augment your list data above to support a K-Means cluster analysis. Feel free to identify new variables (and accompanying data sources) not previously identified in the previous question. If new data sources are included, you should identify how Google can realistically acquire the data (public api, notate a 3rd party source selling the data, etc).
c. Define the marketing outcomes for the K-means cluster analysis that you propose for measuring segment attractiveness in your cluster analysis.
d. Detail out a data storage approach for core list data and augmentations. Would relational or a non-relational key value, Graph DB, Column Family, or Document approach make the most sense? How will data in storage be accessed?
2) How budget should be allocated by month (Ex: Jan 5%, Feb 5%, Mar 20%, etc) to market to these influencers. Justify your allocation by including at least one data source, such as Google Trends, in addition to GA data available to inform how spend would be most effectively allocated.
3) Develop a channel allocation to reach these influencers leveraging Inbound Marketing, Paid Search, Social, Video and provide justification for the channel plan. Are there other media channels you would add to this list and assign budget toward?</t>
  </si>
  <si>
    <t>Score</t>
  </si>
  <si>
    <t>Score+x%</t>
  </si>
  <si>
    <t>Final Percentage</t>
  </si>
  <si>
    <t>Red-fonted names indicate late submissions.</t>
  </si>
  <si>
    <t>Final</t>
  </si>
  <si>
    <t xml:space="preserve">Yash </t>
  </si>
  <si>
    <t>Hamza</t>
  </si>
  <si>
    <t>Reports &gt; Engagements &gt; Events
a) page_view 
b) 739,334</t>
  </si>
  <si>
    <t>Mary</t>
  </si>
  <si>
    <t>Sravanthi</t>
  </si>
  <si>
    <t>Vaishali</t>
  </si>
  <si>
    <t>Josephine</t>
  </si>
  <si>
    <t>Preethi</t>
  </si>
  <si>
    <t>Amulya</t>
  </si>
  <si>
    <t>Venkata</t>
  </si>
  <si>
    <t>Tejaswini</t>
  </si>
  <si>
    <t xml:space="preserve">Uday </t>
  </si>
  <si>
    <t>Abdul</t>
  </si>
  <si>
    <t>Yannick</t>
  </si>
  <si>
    <t>Ajay</t>
  </si>
  <si>
    <t>Nithin</t>
  </si>
  <si>
    <t>Nargis</t>
  </si>
  <si>
    <t>Sai</t>
  </si>
  <si>
    <t>Nodir</t>
  </si>
  <si>
    <t xml:space="preserve">Sai </t>
  </si>
  <si>
    <t xml:space="preserve">Venkata </t>
  </si>
  <si>
    <t>Keerthi</t>
  </si>
  <si>
    <t>Soumya</t>
  </si>
  <si>
    <t xml:space="preserve">Vinay </t>
  </si>
  <si>
    <t>Sukesh</t>
  </si>
  <si>
    <t>Yash</t>
  </si>
  <si>
    <t>Section 1: Project Rubin - For the weeks starting May 21, May 28, and June 4 of 2023, Google Merchandise Store revenue is zero.  What are the likely causes of this outcome?</t>
  </si>
  <si>
    <t xml:space="preserve">Section 2:  Project Hampel - For the week starting September 24 they noticed a sharp increase in Google Merchandise Store revenue.  What is driving this increase? </t>
  </si>
  <si>
    <t>Section 3:  For the last 2 weeks of December 2023 and first 4 weeks of January 2024 Google Merchandise Store revenue is well below average weekly revenue.  What are the likely causes of this outcome? What are your recommendations on improving revenue during this time of year?</t>
  </si>
  <si>
    <t>Section 4 - Advertising Recommendation</t>
  </si>
  <si>
    <t>Section 3:  Project Box - For the last 2 weeks of December 2023 and first 4 weeks of January 2024 Google Merchandise Store revenue is well below average weekly revenue.  What are the likely causes of this outcome? What are your recommendations on improving revenue during this time of year?</t>
  </si>
  <si>
    <t>Section 4 - Advertising Recommendations</t>
  </si>
  <si>
    <t>Too long, muffled sound.  Didn't sufficiently address any requests of the 3 Projects.  Didn't acknowledge seasonality in making recommendations for advertising.  No justification for spend by channel.  Need to properly reference illustrations.</t>
  </si>
  <si>
    <t>Too small of font.  Speaks too quickly.  Need to properly reference illustrations.</t>
  </si>
  <si>
    <t>Presentation is too long.  Font is to small at times.  Muffled speaking at times. Need to properly reference illustrations.</t>
  </si>
  <si>
    <t>Speaking too quickly.  No evidence of the assumptions about Project Rubin provided.  Didn't provide references for all GA4 illustrations.  Seasonality argument made for Project Box isn't correct.</t>
  </si>
  <si>
    <t>Didn't reference all supporting illustrations</t>
  </si>
  <si>
    <t>Spacing is an issue.</t>
  </si>
  <si>
    <t>Rather plain deck.  A reasonable answer for Project Rubin.  Way too many slides;  not all illustrations referenced.  Not enough details on the channel recommendation of spend.</t>
  </si>
  <si>
    <t>Discussion is a wee bit long.</t>
  </si>
  <si>
    <t>Small font.  Speaking very quickly.  Didn't reference all illustrations.  Didn't provide a reasonable cause for each Project.</t>
  </si>
  <si>
    <t>Too many quotation marks. Spoke rather quickly.  Never finished the hypothesized causal effects.  Different reference all illustrations.</t>
  </si>
  <si>
    <t>You didn't provide the full set of estimated regression coefficients, standard errors, model fit diagnostics, … You didn't provide a summary of the residual plot.  You didn't address the last two questions.</t>
  </si>
  <si>
    <t>You didn't provide a discussion about the exploratory data analysis you conducted.</t>
  </si>
  <si>
    <t>You didn't provide a discussion about the exploratory data analysis you conducted. You didn't provide a discussion about the exploratory data analysis you conducted. You didn't provide coefficient estimates, standard errors, and model fit diagnostics. You didn't provide a discussion about the residual plot. You didn't identify the best channel.</t>
  </si>
  <si>
    <t>You didn't provide the full set of coefficient estimates, standard errors, and model fit diagnostics.  You didn't provide a discussion about the residual plot.  You didn't identify the best channel.</t>
  </si>
  <si>
    <t>You didn't provide a discussion about the exploratory data analysis you conducted. You didn't provide the full set of coefficient estimates, standard errors, and model fit diagnostics.  You didn't provide a discussion about the residual plot. You didn't identify the best channel.</t>
  </si>
  <si>
    <t>You didn't provide the full set of coefficient estimates, standard errors, and model fit diagnostics. You didn't provide a discussion about the residual plot. You didn't identify the best channel.</t>
  </si>
  <si>
    <t>You didn't provide a discussion about the residual plot.</t>
  </si>
  <si>
    <t>Your explanation of the summary statistics you provided wasn't correct.  You didn't provide the full set of coefficient estimates, standard errors, and model fit diagnostics.   Your explanation of the best channel wasn't complete.</t>
  </si>
  <si>
    <t>You didn't provide a discussion about the exploratory data analysis you conducted. You didn't provide a discussion about the residual plot. You didn't identify the best channel.</t>
  </si>
  <si>
    <t>Your explanation of the summary statistics you provided wasn't correct.  You didn't provide a discussion about the residual plot.</t>
  </si>
  <si>
    <t>You didn't provide a discussion about the residual plot. Your explanation of the best channel wasn't complete.</t>
  </si>
  <si>
    <t>Please check you spelling.</t>
  </si>
  <si>
    <t>For media channel coefficient estimates with a sufficiently small p-value, you may simply choose the largest media channel coefficient estimate to address the last question.</t>
  </si>
  <si>
    <t>You didn't provide a discussion of at least 2 sets of 2 variables each.  For media channel coefficient estimates with a sufficiently small p-value, you may simply choose the largest media channel coefficient estimate to address the last question.</t>
  </si>
  <si>
    <t>You didn't provide a discussion about the exploratory data analysis you conducted. For media channel coefficient estimates with a sufficiently small p-value, you may simply choose the largest media channel coefficient estimate to address the last question.</t>
  </si>
  <si>
    <t>You didn't provide a timely submission. You didn't provide a discussion about the exploratory data analysis you conducted.  You didn't provide the full set of coefficient estimates, standard errors, and model fit diagnostics.  You didn't submit answers for the last 4 questions.</t>
  </si>
  <si>
    <t>You didn't provide a timely submission.  Several of your graphics shouldn't be plotted since they are uninformative, such as the plot of sales.  You didn't provide the full set of coefficient estimates, standard errors, and model fit diagnostics.  For media channel coefficient estimates with a sufficiently small p-value, you may simply choose the largest media channel coefficient estimate to address the last question.</t>
  </si>
  <si>
    <t xml:space="preserve">You didn't provide a timely submission.  You didn't provide the full set of coefficient estimates, standard errors, and model fit diagnostics. </t>
  </si>
  <si>
    <t>Lengthy presentation, with an excessive amount of text.  There is a fair amount of maundering.</t>
  </si>
  <si>
    <t>Used notes at the bottom of Power Point presentation;  in general, this is a good outcome.  Didn't overwhelm with too many slides.</t>
  </si>
  <si>
    <t>A very "clean" deck, save for the use of some graphs.</t>
  </si>
  <si>
    <t>The presentation was more than 22 minutes in length.</t>
  </si>
  <si>
    <t>Deck was developed via LaTeX.  Not all text was completely visible.</t>
  </si>
  <si>
    <t>A relatively bare-bones deck with excessive text, where there are too many slides for an 11 minute slide.</t>
  </si>
  <si>
    <t>A well-composed deck.  Audio was crackling; truly not an issue of the student.</t>
  </si>
  <si>
    <t>A deck with creative appeal, that brands "ABC Consulting"!  A novel answer for Project Rubin.  Not all illustrations are properly documented.  The font was a wee bit small at times, and at times too much text on a slide,</t>
  </si>
  <si>
    <t xml:space="preserve">Speaking very quickly;  deliberate pauses would help.  Too many words;  not enough supporting Google documents. Discussion was truncated;  it ended abruptly.  </t>
  </si>
  <si>
    <t>Deck was sufficiently appealing.  Loading of content to Canvas was late (by a few minutes).  Didn't properly reference each GA4 illustration</t>
  </si>
  <si>
    <t>Font is a wee bit small. Some slides had rather lengthy sentences and, hence were verbose. Sai, for all intent and purpose, just read the slides. Speaking was composed and measured.  No GA4 illustrations.  Many discussion points were general (i.e., not specific to the problems at hand).</t>
  </si>
  <si>
    <t xml:space="preserve">Google has a one million dollar promotional advertising budget to increase website revenue over the next year. With this budget they would like to focus on promoting their products to tech savvy Midwest college students who are influential online in hopes of turning them into brand ambassadors and growing revenue by growing their online influence. You may assume that Google has 1st party user profile data detailing 90% of U.S. web users by name, age, gender, email address, city, state, and zip code. Google also has 1st party web usage data available at the user level for all Google owned properties (Google, YouTube, etc.).  Provide a data driven recommendation for how they should spend those dollars, including: </t>
  </si>
  <si>
    <t>1) Defining how you will maximize audience potential:
a. Identify all 1st, 2nd, or 3rd party data sources that you will use to identify Midwest college students who are influential online.
b. Identify the top 5 demographic, psychographic, and behavioral variables to augment your list data above to support a K-Means cluster analysis. Feel free to identify new variables (and accompanying data sources) not previously identified in the previous question. If new data sources are included, you should identify how Google can realistically acquire the data (public Api, notate a 3rd party source selling the data, etc.).
c. Define the marketing outcomes for the K-means cluster analysis that you propose for measuring segment attractiveness in your cluster analysis.
d. Detail out a data storage approach for core list data and augmentations. Would relational or a non-relational key value, Graph DB, Column Family, or Document approach make the most sense? How will data in storage be accessed?
2) How budget should be allocated by month (Ex: Jan 5%, Feb 5%, Mar 20%, etc.) to market to these influencers. Justify your allocation by including at least one data source, such as Google Trends, in addition to GA data available to inform how spend would be most effectively allocated.
3) Develop a channel allocation to reach these influencers leveraging Inbound Marketing, Paid Search, Social, Video and provide justification for the channel plan. Are there other media channels you would add to this list and assign budget toward?</t>
  </si>
  <si>
    <t>The presentation was more than 22 minutes in length. Didn't properly reference all illustrations.  The presentation was wandering at times.  Some illustrations are distorted.  Need to check spelling.  Some font was way too small;  it was ineligible.</t>
  </si>
  <si>
    <t>Word document presented in lieu of a deck. Greatly just read the document as a presentation.  The document didn't present any illustrations sourced from Google Analytics 4.  Mentioned that expenditures are in Laks.</t>
  </si>
  <si>
    <t>While the deck is appealing, the font at times is small.  Speaking pattern is deliberate and controlled.  Note all illustrations were properly annotated.  Lacking answer for Project Rubin.  The personal story about a particular marketing campaign was "odd".</t>
  </si>
  <si>
    <t>A presentation that was rather well thought through.  The answer to the first question was incomplete.  Not all GA4 illustrations were documented.  The movement of illustrations on the deck during the discussion was discombobulating.  The "festive season product" A/B testing approach is appealing.</t>
  </si>
  <si>
    <t>A composed and articulate presentation, for the most point.  Capitalization and grammar should be reviewed.</t>
  </si>
  <si>
    <t>The presentation was appropriately structured.  Didn't present any GA4 illustrations. Didn't address the questions for Projects Rubin, Hampel and Box.</t>
  </si>
  <si>
    <t>Presentation lasted less than 5 minutes.  Deck, truly Word Document, was very bare-bones.  Presentation was very composed. Never presented a Google Analytics  4 illustration.</t>
  </si>
  <si>
    <t>Evaluate Model Performance:  F-Test, R-squared, Partial R-squared, t-tests</t>
  </si>
  <si>
    <t>I python Notebook Extra Credit</t>
  </si>
  <si>
    <t>You model specification is incorrect.  You misclassified the plot your provided.  Your reason on the best channel isn't correct.</t>
  </si>
  <si>
    <t>Q1: Navigating to  Reports &gt; Engagement &gt; Pages and Screens, one will observe 8.4 views per user for /register.html.</t>
  </si>
  <si>
    <t xml:space="preserve">Q2: Navigating to Reports &gt; top-left “Reports Snapshot” one will observe the value 84K, where the card "WHERE DO YOUR USERS COME FROM?" reports Direct as the largest count, which is followed by Cross-network. </t>
  </si>
  <si>
    <t>Q3: Navigating to Reports &gt; Acquisition &gt; Overview &gt; GOOGLE Organic Search Queries, one will observe youtube_merch with a value of 372.</t>
  </si>
  <si>
    <t>Q4: Using information values reported on the page Reports &gt; Retention, one will obtain 18/84, or 21.4%.</t>
  </si>
  <si>
    <t>Q5: Navigating to Reports &gt; Acquisition &gt; Traffic Acquisition, one will observe a value of $7216.56 for the Referral channel group.</t>
  </si>
  <si>
    <t>Q6: Navigating to Reports &gt; Tech &gt; Tech Details, one will observe $136,701.90 for the Chrome browser.</t>
  </si>
  <si>
    <t>Q7: Navigating to Reports &gt; Reports Snapshot, one will observe a value of 42K for the United States.</t>
  </si>
  <si>
    <t>Q8: Using the hint, the number of users increases by 17.7%.  Note the comparison period is July 2023.</t>
  </si>
  <si>
    <t xml:space="preserve">Q10: Navigating to Reports &gt; Engagements &gt; Events results in a value of 739,334, for the page_view. 
</t>
  </si>
  <si>
    <t>Q1: Navigating to  Reports &gt; Engagement &gt; Pages and Screens, one will observe 8.4 views per user for /register.html.  Q3: Navigating to Reports &gt; Acquisition &gt; Overview &gt; GOOGLE Organic Search Queries, one will observe youtube_merch with a value of 372.</t>
  </si>
  <si>
    <t xml:space="preserve">Q3: Navigating to Reports &gt; Acquisition &gt; Overview &gt; GOOGLE Organic Search Queries, one will observe youtube_merch with a value of 372. </t>
  </si>
  <si>
    <t xml:space="preserve">Q1: Navigating to  Reports &gt; Engagement &gt; Pages and Screens, one will observe 8.4 views per user for /register.html.  Q3: Navigating to Reports &gt; Acquisition &gt; Overview &gt; GOOGLE Organic Search Queries, one will observe youtube_merch with a value of 372. Q6: Navigating to Reports &gt; Tech &gt; Tech Details, one will observe $136,701.90 for the Chrome browser.  Q9: Navigating to Reports &gt;Tech&gt;Tech Details and properly including a filter yields 5 Mountain View tablet Users and 6 Engaged Sessions.  </t>
  </si>
  <si>
    <t xml:space="preserve">Q9: Navigating to Reports &gt;Tech&gt;Tech Details and properly including a filter yields 5 Mountain View tablet Users and 6 Engaged Sessions.  </t>
  </si>
  <si>
    <t>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t>
  </si>
  <si>
    <t>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Q5: Navigating to Reports &gt; Acquisition &gt; Traffic Acquisition, one will observe a value of $7216.56 for the Referral channel group.</t>
  </si>
  <si>
    <t xml:space="preserve">Q1: Navigating to  Reports &gt; Engagement &gt; Pages and Screens, one will observe 8.4 views per user for /register.html. Q3:  An answer wasn't provided.  Q4:  An answer wasn't provided.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t>
  </si>
  <si>
    <t xml:space="preserve">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t>
  </si>
  <si>
    <t>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Q4: Using information values reported on the page Reports &gt; Retention, one will obtain 18/84, or 21.4%.  Q6: Navigating to Reports &gt; Tech &gt; Tech Details, one will observe $136,701.90 for the Chrome browser. Q10:  An answer wasn't provided.</t>
  </si>
  <si>
    <t>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t>
  </si>
  <si>
    <t>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t>
  </si>
  <si>
    <t xml:space="preserve">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t>
  </si>
  <si>
    <t xml:space="preserve">Q3:  Navigating to Reports &gt; Acquisition &gt; Overview &gt; GOOGLE Organic Search Queries, one will observe youtube_merch with a value of 372.  Q9: Navigating to Reports &gt;Tech&gt;Tech Details and properly including a filter yields 5 Mountain View tablet Users and 6 Engaged Sessions.  </t>
  </si>
  <si>
    <t>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t>
  </si>
  <si>
    <t xml:space="preserve">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t>
  </si>
  <si>
    <t>Q1: Navigating to  Reports &gt; Engagement &gt; Pages and Screens, one will observe 8.4 views per user for /register.html. Q3: Navigating to Reports &gt; Acquisition &gt; Overview &gt; GOOGLE Organic Search Queries, one will observe youtube_merch with a value of 372.</t>
  </si>
  <si>
    <t>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t>
  </si>
  <si>
    <t>You didn't address Questions 1, 2, 3, 4, 5, 6, 7, 8, 9 and 10.  You submissted the Module 5 Lecture Notes.</t>
  </si>
  <si>
    <t xml:space="preserve">You didn't address Questions 1, 2, 3, 4, 5, 6, 7, 8, 9 and 10.  You submitted the Google Practicum Assignment document. </t>
  </si>
  <si>
    <t xml:space="preserve">Ensure when using commas for displaying numerals, use the US convention and not that of India while you're in the US or presenting to audiences who include persons from the US.  Q10: Navigating to Reports &gt; Engagements &gt; Events results in a value of 739,334, for the page_view. </t>
  </si>
  <si>
    <t>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t>
  </si>
  <si>
    <t xml:space="preserve">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Q10: Navigating to Reports &gt; Engagements &gt; Events results in a value of 739,334, for the page_view.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</si>
</sst>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0"/>
      <color rgb="FF333333"/>
      <name val="Calibri"/>
      <family val="2"/>
      <scheme val="minor"/>
    </font>
    <font>
      <sz val="11"/>
      <color rgb="FFFF0000"/>
      <name val="Calibri"/>
      <family val="2"/>
      <scheme val="minor"/>
    </font>
    <font>
      <sz val="10"/>
      <color theme="5"/>
      <name val="Calibri"/>
      <family val="2"/>
      <scheme val="minor"/>
    </font>
    <font>
      <b/>
      <sz val="10"/>
      <name val="Calibri"/>
      <family val="2"/>
      <scheme val="minor"/>
    </font>
    <font>
      <sz val="10"/>
      <name val="Calibri"/>
      <family val="2"/>
      <scheme val="minor"/>
    </font>
    <font>
      <b/>
      <sz val="9"/>
      <color rgb="FF333333"/>
      <name val="Calibri"/>
      <family val="2"/>
      <scheme val="minor"/>
    </font>
    <font>
      <b/>
      <sz val="9"/>
      <color theme="1"/>
      <name val="Calibri"/>
      <family val="2"/>
      <scheme val="minor"/>
    </font>
    <font>
      <b/>
      <sz val="9"/>
      <color rgb="FFFF0000"/>
      <name val="Calibri"/>
      <family val="2"/>
      <scheme val="minor"/>
    </font>
    <font>
      <sz val="9"/>
      <color theme="1"/>
      <name val="Calibri"/>
      <family val="2"/>
      <scheme val="minor"/>
    </font>
    <font>
      <sz val="9"/>
      <color rgb="FFFF0000"/>
      <name val="Calibri"/>
      <family val="2"/>
      <scheme val="minor"/>
    </font>
    <font>
      <sz val="9"/>
      <name val="Calibri"/>
      <family val="2"/>
      <scheme val="minor"/>
    </font>
    <font>
      <b/>
      <sz val="10"/>
      <color theme="1"/>
      <name val="Calibri"/>
      <family val="2"/>
    </font>
    <font>
      <sz val="10"/>
      <color theme="1"/>
      <name val="Calibri"/>
      <family val="2"/>
    </font>
    <font>
      <sz val="10"/>
      <color rgb="FFFF0000"/>
      <name val="Calibri"/>
      <family val="2"/>
    </font>
    <font>
      <b/>
      <sz val="9"/>
      <name val="Calibri"/>
      <family val="2"/>
      <scheme val="minor"/>
    </font>
    <font>
      <sz val="9"/>
      <color theme="1"/>
      <name val="Calibri"/>
      <family val="2"/>
    </font>
    <font>
      <b/>
      <sz val="9"/>
      <color theme="1"/>
      <name val="Calibri"/>
      <family val="2"/>
    </font>
    <font>
      <sz val="9"/>
      <name val="Calibri"/>
      <family val="2"/>
    </font>
    <font>
      <b/>
      <sz val="9"/>
      <name val="Calibri"/>
      <family val="2"/>
    </font>
  </fonts>
  <fills count="14">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4.9989318521683403E-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hair">
        <color indexed="64"/>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thin">
        <color auto="1"/>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bottom/>
      <diagonal/>
    </border>
    <border>
      <left/>
      <right style="hair">
        <color indexed="64"/>
      </right>
      <top/>
      <bottom/>
      <diagonal/>
    </border>
    <border>
      <left style="hair">
        <color indexed="64"/>
      </left>
      <right style="hair">
        <color indexed="64"/>
      </right>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style="thin">
        <color auto="1"/>
      </right>
      <top style="thin">
        <color auto="1"/>
      </top>
      <bottom/>
      <diagonal/>
    </border>
  </borders>
  <cellStyleXfs count="1">
    <xf numFmtId="0" fontId="0" fillId="0" borderId="0"/>
  </cellStyleXfs>
  <cellXfs count="218">
    <xf numFmtId="0" fontId="0" fillId="0" borderId="0" xfId="0"/>
    <xf numFmtId="0" fontId="1" fillId="0" borderId="1" xfId="0" applyFont="1" applyBorder="1"/>
    <xf numFmtId="14" fontId="1" fillId="0" borderId="1" xfId="0" applyNumberFormat="1" applyFont="1" applyBorder="1"/>
    <xf numFmtId="0" fontId="0" fillId="2" borderId="2" xfId="0" applyFill="1" applyBorder="1"/>
    <xf numFmtId="0" fontId="0" fillId="2" borderId="1" xfId="0" applyFill="1" applyBorder="1"/>
    <xf numFmtId="0" fontId="0" fillId="0" borderId="1" xfId="0" applyBorder="1"/>
    <xf numFmtId="0" fontId="2" fillId="3" borderId="0" xfId="0" applyFont="1" applyFill="1" applyAlignment="1">
      <alignment horizontal="left" vertical="top"/>
    </xf>
    <xf numFmtId="0" fontId="2" fillId="0" borderId="0" xfId="0" applyFont="1" applyAlignment="1">
      <alignment horizontal="left" vertical="top"/>
    </xf>
    <xf numFmtId="0" fontId="2" fillId="3" borderId="0" xfId="0" applyFont="1" applyFill="1" applyAlignment="1">
      <alignment horizontal="left" vertical="top" wrapText="1"/>
    </xf>
    <xf numFmtId="0" fontId="2" fillId="0" borderId="0" xfId="0" applyFont="1" applyAlignment="1">
      <alignment horizontal="left" vertical="top" wrapText="1"/>
    </xf>
    <xf numFmtId="0" fontId="3"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3" fillId="4" borderId="0" xfId="0" applyFont="1"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3" fillId="3" borderId="0" xfId="0" applyFont="1" applyFill="1" applyAlignment="1">
      <alignment horizontal="left" vertical="top"/>
    </xf>
    <xf numFmtId="0" fontId="5" fillId="0" borderId="0" xfId="0" applyFont="1" applyAlignment="1">
      <alignment horizontal="center" vertical="center" wrapText="1"/>
    </xf>
    <xf numFmtId="0" fontId="2" fillId="0" borderId="0" xfId="0" applyFont="1" applyAlignment="1">
      <alignment horizontal="center"/>
    </xf>
    <xf numFmtId="0" fontId="2" fillId="5" borderId="0" xfId="0" applyFont="1" applyFill="1" applyAlignment="1">
      <alignment horizontal="center"/>
    </xf>
    <xf numFmtId="0" fontId="2" fillId="0" borderId="0" xfId="0" applyFont="1"/>
    <xf numFmtId="0" fontId="3" fillId="5" borderId="0" xfId="0" applyFont="1" applyFill="1" applyAlignment="1">
      <alignment horizontal="left" vertical="top" wrapText="1"/>
    </xf>
    <xf numFmtId="0" fontId="4" fillId="0" borderId="0" xfId="0" applyFont="1"/>
    <xf numFmtId="0" fontId="4" fillId="3" borderId="0" xfId="0" applyFont="1" applyFill="1" applyAlignment="1">
      <alignment horizontal="left" vertical="top" wrapText="1"/>
    </xf>
    <xf numFmtId="0" fontId="0" fillId="0" borderId="0" xfId="0" applyAlignment="1">
      <alignment horizontal="left" vertical="top"/>
    </xf>
    <xf numFmtId="0" fontId="6" fillId="0" borderId="0" xfId="0" applyFont="1"/>
    <xf numFmtId="0" fontId="3" fillId="6" borderId="0" xfId="0" applyFont="1" applyFill="1" applyAlignment="1">
      <alignment horizontal="left" vertical="top" wrapText="1"/>
    </xf>
    <xf numFmtId="0" fontId="3" fillId="6" borderId="0" xfId="0" applyFont="1" applyFill="1" applyAlignment="1">
      <alignment horizontal="left" vertical="top"/>
    </xf>
    <xf numFmtId="0" fontId="2" fillId="5" borderId="0" xfId="0" applyFont="1" applyFill="1" applyAlignment="1">
      <alignment horizontal="left" vertical="top"/>
    </xf>
    <xf numFmtId="0" fontId="2" fillId="5" borderId="0" xfId="0" applyFont="1" applyFill="1" applyAlignment="1">
      <alignment horizontal="left" vertical="top" wrapText="1"/>
    </xf>
    <xf numFmtId="0" fontId="0" fillId="0" borderId="0" xfId="0" applyAlignment="1">
      <alignment horizontal="left" vertical="top" wrapText="1"/>
    </xf>
    <xf numFmtId="0" fontId="1" fillId="0" borderId="0" xfId="0" applyFont="1"/>
    <xf numFmtId="0" fontId="0" fillId="5" borderId="0" xfId="0" applyFill="1"/>
    <xf numFmtId="0" fontId="2" fillId="5" borderId="0" xfId="0" applyFont="1" applyFill="1"/>
    <xf numFmtId="0" fontId="4" fillId="5" borderId="0" xfId="0" applyFont="1" applyFill="1" applyAlignment="1">
      <alignment horizontal="left" vertical="top" wrapText="1"/>
    </xf>
    <xf numFmtId="0" fontId="3" fillId="7" borderId="0" xfId="0" applyFont="1" applyFill="1" applyAlignment="1">
      <alignment horizontal="left" vertical="top" wrapText="1"/>
    </xf>
    <xf numFmtId="0" fontId="3" fillId="8" borderId="0" xfId="0" applyFont="1" applyFill="1" applyAlignment="1">
      <alignment horizontal="left" vertical="top"/>
    </xf>
    <xf numFmtId="0" fontId="3" fillId="9" borderId="0" xfId="0" applyFont="1" applyFill="1" applyAlignment="1">
      <alignment horizontal="left" vertical="top"/>
    </xf>
    <xf numFmtId="0" fontId="7" fillId="0" borderId="0" xfId="0" applyFont="1" applyAlignment="1">
      <alignment horizontal="left" vertical="top"/>
    </xf>
    <xf numFmtId="0" fontId="7" fillId="0" borderId="0" xfId="0" applyFont="1" applyAlignment="1">
      <alignment horizontal="left" vertical="top" wrapText="1"/>
    </xf>
    <xf numFmtId="0" fontId="7" fillId="9" borderId="0" xfId="0" applyFont="1" applyFill="1" applyAlignment="1">
      <alignment horizontal="left" vertical="top"/>
    </xf>
    <xf numFmtId="0" fontId="3" fillId="0" borderId="0" xfId="0" quotePrefix="1" applyFont="1" applyAlignment="1">
      <alignment horizontal="left" vertical="top" wrapText="1"/>
    </xf>
    <xf numFmtId="0" fontId="5" fillId="0" borderId="3" xfId="0" applyFont="1" applyBorder="1" applyAlignment="1">
      <alignment horizontal="center" vertical="center" wrapText="1"/>
    </xf>
    <xf numFmtId="0" fontId="2" fillId="0" borderId="2" xfId="0" applyFont="1" applyBorder="1" applyAlignment="1">
      <alignment horizontal="center"/>
    </xf>
    <xf numFmtId="0" fontId="2" fillId="5" borderId="2" xfId="0" applyFont="1" applyFill="1" applyBorder="1" applyAlignment="1">
      <alignment horizontal="center"/>
    </xf>
    <xf numFmtId="0" fontId="2" fillId="10" borderId="2" xfId="0" applyFont="1" applyFill="1" applyBorder="1" applyAlignment="1">
      <alignment horizontal="center"/>
    </xf>
    <xf numFmtId="0" fontId="8" fillId="0" borderId="0" xfId="0" applyFont="1"/>
    <xf numFmtId="0" fontId="5" fillId="0" borderId="4" xfId="0" applyFont="1" applyBorder="1" applyAlignment="1">
      <alignment horizontal="center" vertical="center" wrapText="1"/>
    </xf>
    <xf numFmtId="0" fontId="2" fillId="0" borderId="5" xfId="0" applyFont="1" applyBorder="1" applyAlignment="1">
      <alignment horizontal="left" vertical="top" wrapText="1"/>
    </xf>
    <xf numFmtId="0" fontId="2" fillId="5"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5" fillId="0" borderId="6" xfId="0" applyFont="1" applyBorder="1" applyAlignment="1">
      <alignment horizontal="center" vertical="center" wrapText="1"/>
    </xf>
    <xf numFmtId="0" fontId="2" fillId="0" borderId="7" xfId="0" applyFont="1" applyBorder="1" applyAlignment="1">
      <alignment horizontal="right" vertical="top" wrapText="1"/>
    </xf>
    <xf numFmtId="0" fontId="2" fillId="5" borderId="7" xfId="0" applyFont="1" applyFill="1" applyBorder="1" applyAlignment="1">
      <alignment horizontal="right" vertical="top" wrapText="1"/>
    </xf>
    <xf numFmtId="0" fontId="2" fillId="10" borderId="5" xfId="0" applyFont="1" applyFill="1" applyBorder="1" applyAlignment="1">
      <alignment horizontal="right" vertical="top" wrapText="1"/>
    </xf>
    <xf numFmtId="0" fontId="3" fillId="0" borderId="2" xfId="0" applyFont="1" applyBorder="1" applyAlignment="1">
      <alignment horizontal="center" vertical="top" wrapText="1"/>
    </xf>
    <xf numFmtId="0" fontId="3" fillId="5" borderId="2" xfId="0" applyFont="1" applyFill="1" applyBorder="1" applyAlignment="1">
      <alignment horizontal="center" vertical="top" wrapText="1"/>
    </xf>
    <xf numFmtId="0" fontId="3" fillId="10" borderId="5" xfId="0" applyFont="1" applyFill="1" applyBorder="1" applyAlignment="1">
      <alignment horizontal="center" vertical="top" wrapText="1"/>
    </xf>
    <xf numFmtId="164" fontId="3" fillId="0" borderId="0" xfId="0" applyNumberFormat="1" applyFont="1" applyAlignment="1">
      <alignment horizontal="center" vertical="top" wrapText="1"/>
    </xf>
    <xf numFmtId="0" fontId="9" fillId="0" borderId="0" xfId="0" applyFont="1" applyAlignment="1">
      <alignment horizontal="left" vertical="top" wrapText="1"/>
    </xf>
    <xf numFmtId="0" fontId="3" fillId="11" borderId="0" xfId="0" applyFont="1" applyFill="1" applyAlignment="1">
      <alignment horizontal="left" vertical="top" wrapText="1"/>
    </xf>
    <xf numFmtId="0" fontId="3" fillId="11" borderId="5" xfId="0" applyFont="1" applyFill="1" applyBorder="1" applyAlignment="1">
      <alignment horizontal="center" vertical="top" wrapText="1"/>
    </xf>
    <xf numFmtId="0" fontId="3" fillId="0" borderId="5" xfId="0" applyFont="1" applyBorder="1" applyAlignment="1">
      <alignment horizontal="center" vertical="top" wrapText="1"/>
    </xf>
    <xf numFmtId="0" fontId="3" fillId="5" borderId="5" xfId="0" applyFont="1" applyFill="1" applyBorder="1" applyAlignment="1">
      <alignment horizontal="center" vertical="top" wrapText="1"/>
    </xf>
    <xf numFmtId="0" fontId="3" fillId="10" borderId="0" xfId="0" applyFont="1" applyFill="1" applyAlignment="1">
      <alignment horizontal="left" vertical="top" wrapText="1"/>
    </xf>
    <xf numFmtId="0" fontId="3" fillId="12" borderId="0" xfId="0" applyFont="1" applyFill="1" applyAlignment="1">
      <alignment horizontal="left" vertical="top" wrapText="1"/>
    </xf>
    <xf numFmtId="0" fontId="3" fillId="0" borderId="7" xfId="0" applyFont="1" applyBorder="1" applyAlignment="1">
      <alignment horizontal="center" vertical="top" wrapText="1"/>
    </xf>
    <xf numFmtId="0" fontId="3" fillId="5" borderId="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0" borderId="0" xfId="0" applyFont="1" applyAlignment="1">
      <alignment horizontal="center"/>
    </xf>
    <xf numFmtId="164" fontId="3" fillId="0" borderId="0" xfId="0" applyNumberFormat="1" applyFont="1" applyAlignment="1">
      <alignment horizontal="center"/>
    </xf>
    <xf numFmtId="0" fontId="9" fillId="0" borderId="0" xfId="0" applyFont="1"/>
    <xf numFmtId="2" fontId="3" fillId="0" borderId="0" xfId="0" applyNumberFormat="1" applyFont="1" applyAlignment="1">
      <alignment horizontal="center" vertical="top" wrapText="1"/>
    </xf>
    <xf numFmtId="2" fontId="3" fillId="5" borderId="0" xfId="0" applyNumberFormat="1" applyFont="1" applyFill="1" applyAlignment="1">
      <alignment horizontal="center" vertical="top" wrapText="1"/>
    </xf>
    <xf numFmtId="2" fontId="3" fillId="11" borderId="0" xfId="0" applyNumberFormat="1" applyFont="1" applyFill="1" applyAlignment="1">
      <alignment horizontal="center" vertical="top" wrapText="1"/>
    </xf>
    <xf numFmtId="0" fontId="10" fillId="0" borderId="0" xfId="0" applyFont="1" applyAlignment="1">
      <alignment horizontal="center" vertical="center" wrapText="1"/>
    </xf>
    <xf numFmtId="0" fontId="10" fillId="13" borderId="3" xfId="0" applyFont="1" applyFill="1" applyBorder="1" applyAlignment="1">
      <alignment horizontal="center" vertical="center" wrapText="1"/>
    </xf>
    <xf numFmtId="0" fontId="11" fillId="13" borderId="0" xfId="0" applyFont="1" applyFill="1"/>
    <xf numFmtId="0" fontId="12" fillId="13" borderId="0" xfId="0" applyFont="1" applyFill="1"/>
    <xf numFmtId="0" fontId="2" fillId="13" borderId="0" xfId="0" applyFont="1" applyFill="1"/>
    <xf numFmtId="0" fontId="8" fillId="13" borderId="0" xfId="0" applyFont="1" applyFill="1" applyAlignment="1">
      <alignment horizontal="left" vertical="top" wrapText="1"/>
    </xf>
    <xf numFmtId="0" fontId="2" fillId="13" borderId="0" xfId="0" applyFont="1" applyFill="1" applyAlignment="1">
      <alignment horizontal="left" vertical="top" wrapText="1"/>
    </xf>
    <xf numFmtId="0" fontId="13" fillId="0" borderId="0" xfId="0" applyFont="1"/>
    <xf numFmtId="0" fontId="10" fillId="13" borderId="4" xfId="0" applyFont="1" applyFill="1" applyBorder="1" applyAlignment="1">
      <alignment horizontal="center" vertical="center" wrapText="1"/>
    </xf>
    <xf numFmtId="0" fontId="13" fillId="13" borderId="0" xfId="0" applyFont="1" applyFill="1"/>
    <xf numFmtId="0" fontId="13" fillId="13" borderId="0" xfId="0" applyFont="1" applyFill="1" applyAlignment="1">
      <alignment horizontal="left" vertical="top" wrapText="1"/>
    </xf>
    <xf numFmtId="0" fontId="10" fillId="0" borderId="0" xfId="0" applyFont="1" applyAlignment="1">
      <alignment horizontal="left" vertical="top" wrapText="1"/>
    </xf>
    <xf numFmtId="0" fontId="10" fillId="13" borderId="6" xfId="0" applyFont="1" applyFill="1" applyBorder="1" applyAlignment="1">
      <alignment horizontal="left" vertical="top" wrapText="1"/>
    </xf>
    <xf numFmtId="0" fontId="11" fillId="13" borderId="0" xfId="0" applyFont="1" applyFill="1" applyAlignment="1">
      <alignment horizontal="left" vertical="top" wrapText="1"/>
    </xf>
    <xf numFmtId="0" fontId="12" fillId="13" borderId="0" xfId="0" applyFont="1" applyFill="1" applyAlignment="1">
      <alignment horizontal="left" vertical="top" wrapText="1"/>
    </xf>
    <xf numFmtId="0" fontId="13" fillId="0" borderId="0" xfId="0" applyFont="1" applyAlignment="1">
      <alignment horizontal="left" vertical="top" wrapText="1"/>
    </xf>
    <xf numFmtId="0" fontId="10" fillId="13" borderId="0" xfId="0" applyFont="1" applyFill="1" applyAlignment="1">
      <alignment horizontal="left" vertical="top" wrapText="1"/>
    </xf>
    <xf numFmtId="0" fontId="14" fillId="13" borderId="0" xfId="0" applyFont="1" applyFill="1" applyAlignment="1">
      <alignment horizontal="left" vertical="top" wrapText="1"/>
    </xf>
    <xf numFmtId="0" fontId="13" fillId="0" borderId="0" xfId="0" applyFont="1" applyAlignment="1">
      <alignment horizontal="left" vertical="top"/>
    </xf>
    <xf numFmtId="0" fontId="15" fillId="0" borderId="0" xfId="0" applyFont="1" applyAlignment="1">
      <alignment horizontal="left" vertical="top" wrapText="1"/>
    </xf>
    <xf numFmtId="0" fontId="14" fillId="0" borderId="0" xfId="0" applyFont="1" applyAlignment="1">
      <alignment horizontal="left" vertical="top" wrapText="1"/>
    </xf>
    <xf numFmtId="0" fontId="2" fillId="0" borderId="0" xfId="0" applyFont="1" applyAlignment="1">
      <alignment horizontal="center" vertical="center" wrapText="1"/>
    </xf>
    <xf numFmtId="0" fontId="16" fillId="0" borderId="8" xfId="0" applyFont="1" applyBorder="1" applyAlignment="1">
      <alignment horizontal="center" vertical="center" wrapText="1"/>
    </xf>
    <xf numFmtId="0" fontId="4" fillId="10" borderId="0" xfId="0" applyFont="1" applyFill="1" applyAlignment="1">
      <alignment horizontal="left" vertical="top" wrapText="1"/>
    </xf>
    <xf numFmtId="0" fontId="14" fillId="10" borderId="0" xfId="0" applyFont="1" applyFill="1" applyAlignment="1">
      <alignment horizontal="left" vertical="top" wrapText="1"/>
    </xf>
    <xf numFmtId="0" fontId="3" fillId="0" borderId="3" xfId="0" applyFont="1" applyBorder="1" applyAlignment="1">
      <alignment horizontal="center" vertical="center" wrapText="1"/>
    </xf>
    <xf numFmtId="0" fontId="16" fillId="5" borderId="9" xfId="0" applyFont="1" applyFill="1" applyBorder="1" applyAlignment="1">
      <alignment horizontal="left" vertical="top" wrapText="1"/>
    </xf>
    <xf numFmtId="0" fontId="16" fillId="5" borderId="10" xfId="0" applyFont="1" applyFill="1" applyBorder="1" applyAlignment="1">
      <alignment horizontal="center" vertical="center" wrapText="1"/>
    </xf>
    <xf numFmtId="0" fontId="17" fillId="10" borderId="11" xfId="0" applyFont="1" applyFill="1" applyBorder="1" applyAlignment="1">
      <alignment horizontal="center" vertical="center" wrapText="1"/>
    </xf>
    <xf numFmtId="0" fontId="17" fillId="10" borderId="12"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16" fillId="5" borderId="13" xfId="0" applyFont="1" applyFill="1" applyBorder="1" applyAlignment="1">
      <alignment horizontal="left" vertical="top" wrapText="1"/>
    </xf>
    <xf numFmtId="0" fontId="16" fillId="5" borderId="14" xfId="0" applyFont="1" applyFill="1" applyBorder="1" applyAlignment="1">
      <alignment horizontal="center" vertical="center" wrapText="1"/>
    </xf>
    <xf numFmtId="0" fontId="17" fillId="10" borderId="15" xfId="0" applyFont="1" applyFill="1" applyBorder="1" applyAlignment="1">
      <alignment horizontal="center" vertical="center" wrapText="1"/>
    </xf>
    <xf numFmtId="0" fontId="17" fillId="10" borderId="14" xfId="0" applyFont="1" applyFill="1" applyBorder="1" applyAlignment="1">
      <alignment horizontal="center" vertical="center" wrapText="1"/>
    </xf>
    <xf numFmtId="0" fontId="17" fillId="13" borderId="16" xfId="0" applyFont="1" applyFill="1" applyBorder="1" applyAlignment="1">
      <alignment horizontal="left" vertical="top" wrapText="1"/>
    </xf>
    <xf numFmtId="0" fontId="16" fillId="13" borderId="17"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7" fillId="10" borderId="8" xfId="0" applyFont="1" applyFill="1" applyBorder="1" applyAlignment="1">
      <alignment horizontal="center" vertical="center" wrapText="1"/>
    </xf>
    <xf numFmtId="0" fontId="17" fillId="10" borderId="17" xfId="0" applyFont="1" applyFill="1" applyBorder="1" applyAlignment="1">
      <alignment horizontal="center" vertical="center" wrapText="1"/>
    </xf>
    <xf numFmtId="0" fontId="3" fillId="0" borderId="4" xfId="0" applyFont="1" applyBorder="1" applyAlignment="1">
      <alignment horizontal="center" vertical="center" wrapText="1"/>
    </xf>
    <xf numFmtId="0" fontId="17" fillId="10" borderId="19" xfId="0" applyFont="1" applyFill="1" applyBorder="1" applyAlignment="1">
      <alignment horizontal="center" vertical="center" wrapText="1"/>
    </xf>
    <xf numFmtId="0" fontId="3" fillId="0" borderId="16" xfId="0" applyFont="1" applyBorder="1" applyAlignment="1">
      <alignment horizontal="left" vertical="top" wrapText="1"/>
    </xf>
    <xf numFmtId="0" fontId="16" fillId="0" borderId="20" xfId="0" applyFont="1" applyBorder="1" applyAlignment="1">
      <alignment horizontal="center" vertical="center" wrapText="1"/>
    </xf>
    <xf numFmtId="0" fontId="17" fillId="10" borderId="21" xfId="0" applyFont="1" applyFill="1" applyBorder="1" applyAlignment="1">
      <alignment horizontal="center" vertical="center" wrapText="1"/>
    </xf>
    <xf numFmtId="0" fontId="17" fillId="10" borderId="22" xfId="0" applyFont="1" applyFill="1" applyBorder="1" applyAlignment="1">
      <alignment horizontal="center" vertical="center" wrapText="1"/>
    </xf>
    <xf numFmtId="0" fontId="17" fillId="10" borderId="20" xfId="0" applyFont="1" applyFill="1" applyBorder="1" applyAlignment="1">
      <alignment horizontal="center" vertical="center" wrapText="1"/>
    </xf>
    <xf numFmtId="0" fontId="17" fillId="0" borderId="23" xfId="0" applyFont="1" applyBorder="1" applyAlignment="1">
      <alignment horizontal="left" vertical="top" wrapText="1"/>
    </xf>
    <xf numFmtId="0" fontId="17" fillId="13" borderId="24" xfId="0" applyFont="1" applyFill="1" applyBorder="1" applyAlignment="1">
      <alignment horizontal="left" vertical="top" wrapText="1"/>
    </xf>
    <xf numFmtId="0" fontId="16" fillId="13" borderId="25" xfId="0"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7" fillId="10" borderId="27" xfId="0" applyFont="1" applyFill="1" applyBorder="1" applyAlignment="1">
      <alignment horizontal="center" vertical="center" wrapText="1"/>
    </xf>
    <xf numFmtId="0" fontId="17" fillId="10" borderId="25" xfId="0" applyFont="1" applyFill="1" applyBorder="1" applyAlignment="1">
      <alignment horizontal="center" vertical="center" wrapText="1"/>
    </xf>
    <xf numFmtId="0" fontId="17" fillId="13" borderId="23" xfId="0" applyFont="1" applyFill="1" applyBorder="1" applyAlignment="1">
      <alignment horizontal="left" vertical="top" wrapText="1"/>
    </xf>
    <xf numFmtId="0" fontId="16" fillId="13" borderId="20" xfId="0" applyFont="1" applyFill="1" applyBorder="1" applyAlignment="1">
      <alignment horizontal="center" vertical="center" wrapText="1"/>
    </xf>
    <xf numFmtId="0" fontId="17" fillId="0" borderId="13" xfId="0" applyFont="1" applyBorder="1" applyAlignment="1">
      <alignment horizontal="left" vertical="top" wrapText="1"/>
    </xf>
    <xf numFmtId="0" fontId="16"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16" fillId="0" borderId="28" xfId="0" applyFont="1" applyBorder="1" applyAlignment="1">
      <alignment horizontal="left" vertical="center" wrapText="1"/>
    </xf>
    <xf numFmtId="0" fontId="17" fillId="0" borderId="29" xfId="0" applyFont="1" applyBorder="1" applyAlignment="1">
      <alignment horizontal="center" vertical="center"/>
    </xf>
    <xf numFmtId="0" fontId="17" fillId="10" borderId="30" xfId="0" applyFont="1" applyFill="1" applyBorder="1" applyAlignment="1">
      <alignment horizontal="center" vertical="center"/>
    </xf>
    <xf numFmtId="0" fontId="17" fillId="10" borderId="1" xfId="0" applyFont="1" applyFill="1" applyBorder="1" applyAlignment="1">
      <alignment horizontal="center" vertical="center"/>
    </xf>
    <xf numFmtId="164" fontId="3" fillId="0" borderId="4" xfId="0" applyNumberFormat="1" applyFont="1" applyBorder="1" applyAlignment="1">
      <alignment horizontal="center" vertical="center" wrapText="1"/>
    </xf>
    <xf numFmtId="164" fontId="16" fillId="0" borderId="1" xfId="0" applyNumberFormat="1" applyFont="1" applyBorder="1" applyAlignment="1">
      <alignment horizontal="left" vertical="center" wrapText="1"/>
    </xf>
    <xf numFmtId="164" fontId="17" fillId="0" borderId="1" xfId="0" applyNumberFormat="1" applyFont="1" applyBorder="1" applyAlignment="1">
      <alignment horizontal="center" vertical="center"/>
    </xf>
    <xf numFmtId="164" fontId="17" fillId="5" borderId="31" xfId="0" applyNumberFormat="1" applyFont="1" applyFill="1" applyBorder="1" applyAlignment="1">
      <alignment horizontal="center" vertical="center" wrapText="1"/>
    </xf>
    <xf numFmtId="164" fontId="17" fillId="5" borderId="2" xfId="0" applyNumberFormat="1" applyFont="1" applyFill="1" applyBorder="1" applyAlignment="1">
      <alignment horizontal="center" vertical="center" wrapText="1"/>
    </xf>
    <xf numFmtId="164" fontId="18" fillId="5" borderId="2" xfId="0" applyNumberFormat="1" applyFont="1" applyFill="1" applyBorder="1" applyAlignment="1">
      <alignment horizontal="center" vertical="center" wrapText="1"/>
    </xf>
    <xf numFmtId="164" fontId="3" fillId="0" borderId="0" xfId="0" applyNumberFormat="1" applyFont="1"/>
    <xf numFmtId="0" fontId="16" fillId="0" borderId="1" xfId="0" applyFont="1" applyBorder="1" applyAlignment="1">
      <alignment horizontal="left" vertical="center" wrapText="1"/>
    </xf>
    <xf numFmtId="9" fontId="17" fillId="0" borderId="1" xfId="0" applyNumberFormat="1" applyFont="1" applyBorder="1" applyAlignment="1">
      <alignment horizontal="center" vertical="center"/>
    </xf>
    <xf numFmtId="164" fontId="17" fillId="10" borderId="30" xfId="0" applyNumberFormat="1" applyFont="1" applyFill="1" applyBorder="1" applyAlignment="1">
      <alignment horizontal="center" vertical="center"/>
    </xf>
    <xf numFmtId="0" fontId="17" fillId="0" borderId="1" xfId="0" applyFont="1" applyBorder="1" applyAlignment="1">
      <alignment horizontal="center" vertical="center"/>
    </xf>
    <xf numFmtId="165" fontId="17" fillId="10" borderId="30" xfId="0" applyNumberFormat="1" applyFont="1" applyFill="1" applyBorder="1" applyAlignment="1">
      <alignment horizontal="center" vertical="center" wrapText="1"/>
    </xf>
    <xf numFmtId="165" fontId="17" fillId="10"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17" fillId="0" borderId="0" xfId="0" applyFont="1"/>
    <xf numFmtId="0" fontId="17" fillId="10" borderId="0" xfId="0" applyFont="1" applyFill="1"/>
    <xf numFmtId="0" fontId="3" fillId="10" borderId="0" xfId="0" applyFont="1" applyFill="1"/>
    <xf numFmtId="0" fontId="19" fillId="13" borderId="0" xfId="0" applyFont="1" applyFill="1" applyAlignment="1">
      <alignment horizontal="left" vertical="top" wrapText="1"/>
    </xf>
    <xf numFmtId="0" fontId="19" fillId="13" borderId="0" xfId="0" applyFont="1" applyFill="1"/>
    <xf numFmtId="0" fontId="20" fillId="0" borderId="0" xfId="0" applyFont="1" applyAlignment="1">
      <alignment horizontal="left" vertical="top" wrapText="1"/>
    </xf>
    <xf numFmtId="0" fontId="20" fillId="10" borderId="0" xfId="0" applyFont="1" applyFill="1" applyAlignment="1">
      <alignment horizontal="left" vertical="top" wrapText="1"/>
    </xf>
    <xf numFmtId="0" fontId="13" fillId="10" borderId="0" xfId="0" applyFont="1" applyFill="1" applyAlignment="1">
      <alignment horizontal="left" vertical="top" wrapText="1"/>
    </xf>
    <xf numFmtId="0" fontId="11" fillId="0" borderId="0" xfId="0" applyFont="1" applyAlignment="1">
      <alignment horizontal="center" vertical="center" wrapText="1"/>
    </xf>
    <xf numFmtId="0" fontId="21" fillId="0" borderId="8" xfId="0" applyFont="1" applyBorder="1" applyAlignment="1">
      <alignment horizontal="center" vertical="center" wrapText="1"/>
    </xf>
    <xf numFmtId="0" fontId="15" fillId="3" borderId="0" xfId="0" applyFont="1" applyFill="1" applyAlignment="1">
      <alignment horizontal="left" vertical="top" wrapText="1"/>
    </xf>
    <xf numFmtId="0" fontId="15" fillId="10" borderId="0" xfId="0" applyFont="1" applyFill="1" applyAlignment="1">
      <alignment horizontal="left" vertical="top" wrapText="1"/>
    </xf>
    <xf numFmtId="0" fontId="13" fillId="3" borderId="0" xfId="0" applyFont="1" applyFill="1" applyAlignment="1">
      <alignment horizontal="left" vertical="top" wrapText="1"/>
    </xf>
    <xf numFmtId="0" fontId="11" fillId="0" borderId="0" xfId="0" applyFont="1"/>
    <xf numFmtId="0" fontId="13" fillId="0" borderId="3" xfId="0" applyFont="1" applyBorder="1" applyAlignment="1">
      <alignment horizontal="center" vertical="center" wrapText="1"/>
    </xf>
    <xf numFmtId="0" fontId="21" fillId="5" borderId="9" xfId="0" applyFont="1" applyFill="1" applyBorder="1" applyAlignment="1">
      <alignment horizontal="left" vertical="top" wrapText="1"/>
    </xf>
    <xf numFmtId="0" fontId="21" fillId="5" borderId="10" xfId="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13" fillId="13" borderId="4" xfId="0" applyFont="1" applyFill="1" applyBorder="1" applyAlignment="1">
      <alignment horizontal="center" vertical="center" wrapText="1"/>
    </xf>
    <xf numFmtId="0" fontId="21" fillId="5" borderId="13" xfId="0" applyFont="1" applyFill="1" applyBorder="1" applyAlignment="1">
      <alignment horizontal="left" vertical="top" wrapText="1"/>
    </xf>
    <xf numFmtId="0" fontId="21" fillId="5" borderId="14" xfId="0" applyFont="1" applyFill="1" applyBorder="1" applyAlignment="1">
      <alignment horizontal="center" vertical="center" wrapText="1"/>
    </xf>
    <xf numFmtId="0" fontId="22" fillId="10" borderId="15" xfId="0" applyFont="1" applyFill="1" applyBorder="1" applyAlignment="1">
      <alignment horizontal="center" vertical="center" wrapText="1"/>
    </xf>
    <xf numFmtId="0" fontId="13" fillId="0" borderId="4" xfId="0" applyFont="1" applyBorder="1" applyAlignment="1">
      <alignment horizontal="center" vertical="center" wrapText="1"/>
    </xf>
    <xf numFmtId="0" fontId="20" fillId="0" borderId="13" xfId="0" applyFont="1" applyBorder="1" applyAlignment="1">
      <alignment horizontal="left" vertical="top" wrapText="1"/>
    </xf>
    <xf numFmtId="0" fontId="21" fillId="0" borderId="14" xfId="0" applyFont="1" applyBorder="1" applyAlignment="1">
      <alignment horizontal="center" vertical="center" wrapText="1"/>
    </xf>
    <xf numFmtId="0" fontId="22" fillId="10" borderId="19" xfId="0" applyFont="1" applyFill="1" applyBorder="1" applyAlignment="1">
      <alignment horizontal="center" vertical="center" wrapText="1"/>
    </xf>
    <xf numFmtId="0" fontId="21" fillId="0" borderId="28" xfId="0" applyFont="1" applyBorder="1" applyAlignment="1">
      <alignment horizontal="left" vertical="center" wrapText="1"/>
    </xf>
    <xf numFmtId="0" fontId="20" fillId="0" borderId="29" xfId="0" applyFont="1" applyBorder="1" applyAlignment="1">
      <alignment horizontal="center" vertical="center"/>
    </xf>
    <xf numFmtId="0" fontId="22" fillId="10" borderId="30" xfId="0" applyFont="1" applyFill="1" applyBorder="1" applyAlignment="1">
      <alignment horizontal="center" vertical="center"/>
    </xf>
    <xf numFmtId="164" fontId="15" fillId="0" borderId="4" xfId="0" applyNumberFormat="1" applyFont="1" applyBorder="1" applyAlignment="1">
      <alignment horizontal="center" vertical="center" wrapText="1"/>
    </xf>
    <xf numFmtId="164" fontId="23" fillId="0" borderId="1" xfId="0" applyNumberFormat="1" applyFont="1" applyBorder="1" applyAlignment="1">
      <alignment horizontal="left" vertical="center" wrapText="1"/>
    </xf>
    <xf numFmtId="164" fontId="22" fillId="0" borderId="1" xfId="0" applyNumberFormat="1" applyFont="1" applyBorder="1" applyAlignment="1">
      <alignment horizontal="center" vertical="center"/>
    </xf>
    <xf numFmtId="164" fontId="22" fillId="5" borderId="31" xfId="0" applyNumberFormat="1" applyFont="1" applyFill="1" applyBorder="1" applyAlignment="1">
      <alignment horizontal="center" vertical="center" wrapText="1"/>
    </xf>
    <xf numFmtId="164" fontId="15" fillId="0" borderId="0" xfId="0" applyNumberFormat="1" applyFont="1"/>
    <xf numFmtId="0" fontId="15" fillId="0" borderId="4" xfId="0" applyFont="1" applyBorder="1" applyAlignment="1">
      <alignment horizontal="center" vertical="center" wrapText="1"/>
    </xf>
    <xf numFmtId="0" fontId="23" fillId="0" borderId="1" xfId="0" applyFont="1" applyBorder="1" applyAlignment="1">
      <alignment horizontal="left" vertical="center" wrapText="1"/>
    </xf>
    <xf numFmtId="9" fontId="22" fillId="0" borderId="1" xfId="0" applyNumberFormat="1" applyFont="1" applyBorder="1" applyAlignment="1">
      <alignment horizontal="center" vertical="center"/>
    </xf>
    <xf numFmtId="0" fontId="15" fillId="0" borderId="0" xfId="0" applyFont="1"/>
    <xf numFmtId="0" fontId="15" fillId="0" borderId="6" xfId="0" applyFont="1" applyBorder="1" applyAlignment="1">
      <alignment horizontal="center" vertical="center" wrapText="1"/>
    </xf>
    <xf numFmtId="0" fontId="22" fillId="0" borderId="1" xfId="0" applyFont="1" applyBorder="1" applyAlignment="1">
      <alignment horizontal="center" vertical="center"/>
    </xf>
    <xf numFmtId="165" fontId="22" fillId="10" borderId="30" xfId="0" applyNumberFormat="1" applyFont="1" applyFill="1" applyBorder="1" applyAlignment="1">
      <alignment horizontal="center" vertical="center" wrapText="1"/>
    </xf>
    <xf numFmtId="0" fontId="13" fillId="0" borderId="0" xfId="0" applyFont="1" applyAlignment="1">
      <alignment horizontal="center" vertical="center" wrapText="1"/>
    </xf>
    <xf numFmtId="0" fontId="20" fillId="0" borderId="0" xfId="0" applyFont="1"/>
    <xf numFmtId="0" fontId="20" fillId="10" borderId="0" xfId="0" applyFont="1" applyFill="1"/>
    <xf numFmtId="0" fontId="13" fillId="10" borderId="0" xfId="0" applyFont="1" applyFill="1"/>
    <xf numFmtId="164" fontId="3" fillId="0" borderId="0" xfId="0" applyNumberFormat="1" applyFont="1" applyAlignment="1">
      <alignment horizontal="left" vertical="top" wrapText="1"/>
    </xf>
    <xf numFmtId="164" fontId="3" fillId="0" borderId="0" xfId="0" applyNumberFormat="1" applyFont="1" applyAlignment="1">
      <alignment horizontal="left" vertical="top"/>
    </xf>
    <xf numFmtId="0" fontId="4" fillId="0" borderId="5" xfId="0" applyFont="1" applyBorder="1" applyAlignment="1">
      <alignment horizontal="center" vertical="top" wrapText="1"/>
    </xf>
    <xf numFmtId="0" fontId="4" fillId="5" borderId="5" xfId="0" applyFont="1" applyFill="1" applyBorder="1" applyAlignment="1">
      <alignment horizontal="center" vertical="top" wrapText="1"/>
    </xf>
    <xf numFmtId="0" fontId="4" fillId="10" borderId="5" xfId="0" applyFont="1" applyFill="1" applyBorder="1" applyAlignment="1">
      <alignment horizontal="center" vertical="top" wrapText="1"/>
    </xf>
    <xf numFmtId="164" fontId="4" fillId="0" borderId="0" xfId="0" applyNumberFormat="1" applyFont="1" applyAlignment="1">
      <alignment horizontal="left" vertical="top" wrapText="1"/>
    </xf>
    <xf numFmtId="0" fontId="4" fillId="0" borderId="2" xfId="0" applyFont="1" applyBorder="1" applyAlignment="1">
      <alignment horizontal="center" vertical="top" wrapText="1"/>
    </xf>
    <xf numFmtId="0" fontId="4" fillId="5" borderId="2" xfId="0" applyFont="1" applyFill="1" applyBorder="1" applyAlignment="1">
      <alignment horizontal="center" vertical="top" wrapText="1"/>
    </xf>
    <xf numFmtId="0" fontId="10" fillId="0" borderId="6" xfId="0" applyFont="1" applyBorder="1" applyAlignment="1">
      <alignment horizontal="left" vertical="top" wrapText="1"/>
    </xf>
    <xf numFmtId="0" fontId="9" fillId="3" borderId="0" xfId="0" applyFont="1" applyFill="1" applyAlignment="1">
      <alignment horizontal="left" vertical="top" wrapText="1"/>
    </xf>
    <xf numFmtId="0" fontId="15" fillId="13" borderId="0" xfId="0" applyFont="1" applyFill="1" applyAlignment="1">
      <alignment horizontal="left" vertical="top" wrapText="1"/>
    </xf>
    <xf numFmtId="0" fontId="9" fillId="12" borderId="0" xfId="0" applyFont="1" applyFill="1" applyAlignment="1">
      <alignment horizontal="left" vertical="top" wrapText="1"/>
    </xf>
    <xf numFmtId="0" fontId="13" fillId="12" borderId="0" xfId="0" applyFont="1" applyFill="1" applyAlignment="1">
      <alignment horizontal="left" vertical="top"/>
    </xf>
    <xf numFmtId="0" fontId="13" fillId="12" borderId="0" xfId="0" applyFont="1" applyFill="1" applyAlignment="1">
      <alignment horizontal="left" vertical="top" wrapText="1"/>
    </xf>
    <xf numFmtId="0" fontId="13" fillId="12" borderId="0" xfId="0" applyFont="1" applyFill="1"/>
    <xf numFmtId="164" fontId="22" fillId="3" borderId="30" xfId="0" applyNumberFormat="1" applyFont="1" applyFill="1" applyBorder="1" applyAlignment="1">
      <alignment horizontal="center" vertical="center"/>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3" fillId="13"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1BA8-4575-448B-9B40-3BB4171EC14A}">
  <dimension ref="A1:G30"/>
  <sheetViews>
    <sheetView showGridLines="0" workbookViewId="0">
      <selection activeCell="B14" sqref="B14"/>
    </sheetView>
  </sheetViews>
  <sheetFormatPr defaultRowHeight="15" x14ac:dyDescent="0.25"/>
  <cols>
    <col min="1" max="1" width="30.7109375" bestFit="1" customWidth="1"/>
    <col min="2" max="7" width="12.7109375" customWidth="1"/>
  </cols>
  <sheetData>
    <row r="1" spans="1:7" x14ac:dyDescent="0.25">
      <c r="A1" s="1" t="s">
        <v>0</v>
      </c>
      <c r="B1" s="2">
        <v>45344</v>
      </c>
      <c r="C1" s="2">
        <f>B1+7</f>
        <v>45351</v>
      </c>
      <c r="D1" s="2">
        <f>C1+7</f>
        <v>45358</v>
      </c>
      <c r="E1" s="2">
        <f>D1+7</f>
        <v>45365</v>
      </c>
      <c r="F1" s="2">
        <f>E1+7</f>
        <v>45372</v>
      </c>
      <c r="G1" s="2">
        <f>F1+7</f>
        <v>45379</v>
      </c>
    </row>
    <row r="2" spans="1:7" x14ac:dyDescent="0.25">
      <c r="A2" s="3" t="s">
        <v>29</v>
      </c>
      <c r="B2" s="4"/>
      <c r="C2" s="4"/>
      <c r="D2" s="4"/>
      <c r="E2" s="4"/>
      <c r="F2" s="4"/>
      <c r="G2" s="4"/>
    </row>
    <row r="3" spans="1:7" x14ac:dyDescent="0.25">
      <c r="A3" s="5" t="s">
        <v>2</v>
      </c>
      <c r="B3" s="5"/>
      <c r="C3" s="5"/>
      <c r="D3" s="5"/>
      <c r="E3" s="5"/>
      <c r="F3" s="5"/>
      <c r="G3" s="5"/>
    </row>
    <row r="4" spans="1:7" x14ac:dyDescent="0.25">
      <c r="A4" s="3" t="s">
        <v>3</v>
      </c>
      <c r="B4" s="4"/>
      <c r="C4" s="4"/>
      <c r="D4" s="4"/>
      <c r="E4" s="4"/>
      <c r="F4" s="4"/>
      <c r="G4" s="4"/>
    </row>
    <row r="5" spans="1:7" x14ac:dyDescent="0.25">
      <c r="A5" s="5" t="s">
        <v>4</v>
      </c>
      <c r="B5" s="5"/>
      <c r="C5" s="5"/>
      <c r="D5" s="5"/>
      <c r="E5" s="5"/>
      <c r="F5" s="5"/>
      <c r="G5" s="5"/>
    </row>
    <row r="6" spans="1:7" x14ac:dyDescent="0.25">
      <c r="A6" s="3" t="s">
        <v>5</v>
      </c>
      <c r="B6" s="4"/>
      <c r="C6" s="4"/>
      <c r="D6" s="4"/>
      <c r="E6" s="4"/>
      <c r="F6" s="4"/>
      <c r="G6" s="4"/>
    </row>
    <row r="7" spans="1:7" x14ac:dyDescent="0.25">
      <c r="A7" s="5" t="s">
        <v>6</v>
      </c>
      <c r="B7" s="5"/>
      <c r="C7" s="5"/>
      <c r="D7" s="5"/>
      <c r="E7" s="5"/>
      <c r="F7" s="5"/>
      <c r="G7" s="5"/>
    </row>
    <row r="8" spans="1:7" x14ac:dyDescent="0.25">
      <c r="A8" s="3" t="s">
        <v>7</v>
      </c>
      <c r="B8" s="4"/>
      <c r="C8" s="4"/>
      <c r="D8" s="4"/>
      <c r="E8" s="4"/>
      <c r="F8" s="4"/>
      <c r="G8" s="4"/>
    </row>
    <row r="9" spans="1:7" x14ac:dyDescent="0.25">
      <c r="A9" s="5" t="s">
        <v>8</v>
      </c>
      <c r="B9" s="5"/>
      <c r="C9" s="5"/>
      <c r="D9" s="5"/>
      <c r="E9" s="5"/>
      <c r="F9" s="5"/>
      <c r="G9" s="5"/>
    </row>
    <row r="10" spans="1:7" x14ac:dyDescent="0.25">
      <c r="A10" s="3" t="s">
        <v>9</v>
      </c>
      <c r="B10" s="4"/>
      <c r="C10" s="4"/>
      <c r="D10" s="4"/>
      <c r="E10" s="4"/>
      <c r="F10" s="4"/>
      <c r="G10" s="4"/>
    </row>
    <row r="11" spans="1:7" x14ac:dyDescent="0.25">
      <c r="A11" s="5" t="s">
        <v>10</v>
      </c>
      <c r="B11" s="5"/>
      <c r="C11" s="5"/>
      <c r="D11" s="5"/>
      <c r="E11" s="5"/>
      <c r="F11" s="5"/>
      <c r="G11" s="5"/>
    </row>
    <row r="12" spans="1:7" x14ac:dyDescent="0.25">
      <c r="A12" s="3" t="s">
        <v>11</v>
      </c>
      <c r="B12" s="4"/>
      <c r="C12" s="4"/>
      <c r="D12" s="4"/>
      <c r="E12" s="4"/>
      <c r="F12" s="4"/>
      <c r="G12" s="4"/>
    </row>
    <row r="13" spans="1:7" x14ac:dyDescent="0.25">
      <c r="A13" s="5" t="s">
        <v>12</v>
      </c>
      <c r="B13" s="5"/>
      <c r="C13" s="5"/>
      <c r="D13" s="5"/>
      <c r="E13" s="5"/>
      <c r="F13" s="5"/>
      <c r="G13" s="5"/>
    </row>
    <row r="14" spans="1:7" x14ac:dyDescent="0.25">
      <c r="A14" s="3" t="s">
        <v>13</v>
      </c>
      <c r="B14" s="4"/>
      <c r="C14" s="4"/>
      <c r="D14" s="4"/>
      <c r="E14" s="4"/>
      <c r="F14" s="4"/>
      <c r="G14" s="4"/>
    </row>
    <row r="15" spans="1:7" x14ac:dyDescent="0.25">
      <c r="A15" s="5" t="s">
        <v>14</v>
      </c>
      <c r="B15" s="5"/>
      <c r="C15" s="5"/>
      <c r="D15" s="5"/>
      <c r="E15" s="5"/>
      <c r="F15" s="5"/>
      <c r="G15" s="5"/>
    </row>
    <row r="16" spans="1:7" x14ac:dyDescent="0.25">
      <c r="A16" s="3" t="s">
        <v>15</v>
      </c>
      <c r="B16" s="4"/>
      <c r="C16" s="4"/>
      <c r="D16" s="4"/>
      <c r="E16" s="4"/>
      <c r="F16" s="4"/>
      <c r="G16" s="4"/>
    </row>
    <row r="17" spans="1:7" x14ac:dyDescent="0.25">
      <c r="A17" s="5" t="s">
        <v>16</v>
      </c>
      <c r="B17" s="5"/>
      <c r="C17" s="5"/>
      <c r="D17" s="5"/>
      <c r="E17" s="5"/>
      <c r="F17" s="5"/>
      <c r="G17" s="5"/>
    </row>
    <row r="18" spans="1:7" x14ac:dyDescent="0.25">
      <c r="A18" s="3" t="s">
        <v>30</v>
      </c>
      <c r="B18" s="4"/>
      <c r="C18" s="4"/>
      <c r="D18" s="4"/>
      <c r="E18" s="4"/>
      <c r="F18" s="4"/>
      <c r="G18" s="4"/>
    </row>
    <row r="19" spans="1:7" x14ac:dyDescent="0.25">
      <c r="A19" s="5" t="s">
        <v>17</v>
      </c>
      <c r="B19" s="5"/>
      <c r="C19" s="5"/>
      <c r="D19" s="5"/>
      <c r="E19" s="5"/>
      <c r="F19" s="5"/>
      <c r="G19" s="5"/>
    </row>
    <row r="20" spans="1:7" x14ac:dyDescent="0.25">
      <c r="A20" s="3" t="s">
        <v>18</v>
      </c>
      <c r="B20" s="4"/>
      <c r="C20" s="4"/>
      <c r="D20" s="4"/>
      <c r="E20" s="4"/>
      <c r="F20" s="4"/>
      <c r="G20" s="4"/>
    </row>
    <row r="21" spans="1:7" x14ac:dyDescent="0.25">
      <c r="A21" s="5" t="s">
        <v>19</v>
      </c>
      <c r="B21" s="5"/>
      <c r="C21" s="5"/>
      <c r="D21" s="5"/>
      <c r="E21" s="5"/>
      <c r="F21" s="5"/>
      <c r="G21" s="5"/>
    </row>
    <row r="22" spans="1:7" x14ac:dyDescent="0.25">
      <c r="A22" s="3" t="s">
        <v>20</v>
      </c>
      <c r="B22" s="4"/>
      <c r="C22" s="4"/>
      <c r="D22" s="4"/>
      <c r="E22" s="4"/>
      <c r="F22" s="4"/>
      <c r="G22" s="4"/>
    </row>
    <row r="23" spans="1:7" x14ac:dyDescent="0.25">
      <c r="A23" s="5" t="s">
        <v>21</v>
      </c>
      <c r="B23" s="5"/>
      <c r="C23" s="5"/>
      <c r="D23" s="5"/>
      <c r="E23" s="5"/>
      <c r="F23" s="5"/>
      <c r="G23" s="5"/>
    </row>
    <row r="24" spans="1:7" x14ac:dyDescent="0.25">
      <c r="A24" s="3" t="s">
        <v>22</v>
      </c>
      <c r="B24" s="4"/>
      <c r="C24" s="4"/>
      <c r="D24" s="4"/>
      <c r="E24" s="4"/>
      <c r="F24" s="4"/>
      <c r="G24" s="4"/>
    </row>
    <row r="25" spans="1:7" x14ac:dyDescent="0.25">
      <c r="A25" s="5" t="s">
        <v>23</v>
      </c>
      <c r="B25" s="5"/>
      <c r="C25" s="5"/>
      <c r="D25" s="5"/>
      <c r="E25" s="5"/>
      <c r="F25" s="5"/>
      <c r="G25" s="5"/>
    </row>
    <row r="26" spans="1:7" x14ac:dyDescent="0.25">
      <c r="A26" s="3" t="s">
        <v>24</v>
      </c>
      <c r="B26" s="4"/>
      <c r="C26" s="4"/>
      <c r="D26" s="4"/>
      <c r="E26" s="4"/>
      <c r="F26" s="4"/>
      <c r="G26" s="4"/>
    </row>
    <row r="27" spans="1:7" x14ac:dyDescent="0.25">
      <c r="A27" s="5" t="s">
        <v>25</v>
      </c>
      <c r="B27" s="5"/>
      <c r="C27" s="5"/>
      <c r="D27" s="5"/>
      <c r="E27" s="5"/>
      <c r="F27" s="5"/>
      <c r="G27" s="5"/>
    </row>
    <row r="28" spans="1:7" x14ac:dyDescent="0.25">
      <c r="A28" s="3" t="s">
        <v>26</v>
      </c>
      <c r="B28" s="4"/>
      <c r="C28" s="4"/>
      <c r="D28" s="4"/>
      <c r="E28" s="4"/>
      <c r="F28" s="4"/>
      <c r="G28" s="4"/>
    </row>
    <row r="29" spans="1:7" x14ac:dyDescent="0.25">
      <c r="A29" s="5" t="s">
        <v>27</v>
      </c>
      <c r="B29" s="5"/>
      <c r="C29" s="5"/>
      <c r="D29" s="5"/>
      <c r="E29" s="5"/>
      <c r="F29" s="5"/>
      <c r="G29" s="5"/>
    </row>
    <row r="30" spans="1:7" x14ac:dyDescent="0.25">
      <c r="A30" s="4" t="s">
        <v>28</v>
      </c>
      <c r="B30" s="4"/>
      <c r="C30" s="4"/>
      <c r="D30" s="4"/>
      <c r="E30" s="4"/>
      <c r="F30" s="4"/>
      <c r="G30"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AD5B-3B22-4332-93CA-A90DEF068847}">
  <sheetPr>
    <tabColor theme="5" tint="-0.499984740745262"/>
  </sheetPr>
  <dimension ref="A1:M65"/>
  <sheetViews>
    <sheetView topLeftCell="A2" zoomScale="95" zoomScaleNormal="95" workbookViewId="0">
      <pane xSplit="2" ySplit="2" topLeftCell="C61" activePane="bottomRight" state="frozen"/>
      <selection activeCell="A2" sqref="A2"/>
      <selection pane="topRight" activeCell="C2" sqref="C2"/>
      <selection pane="bottomLeft" activeCell="A4" sqref="A4"/>
      <selection pane="bottomRight" activeCell="J63" sqref="J63"/>
    </sheetView>
  </sheetViews>
  <sheetFormatPr defaultColWidth="9.140625" defaultRowHeight="12.75" x14ac:dyDescent="0.2"/>
  <cols>
    <col min="1" max="1" width="30.85546875" style="10" hidden="1" customWidth="1"/>
    <col min="2" max="2" width="13.7109375" style="10" customWidth="1"/>
    <col min="3" max="9" width="9.7109375" style="10" customWidth="1"/>
    <col min="10" max="10" width="13.7109375" style="10" customWidth="1"/>
    <col min="11" max="11" width="16.7109375" style="11" customWidth="1"/>
    <col min="12" max="12" width="48.140625" style="72" customWidth="1"/>
    <col min="13" max="13" width="65.140625" style="10" customWidth="1"/>
    <col min="14" max="16384" width="9.140625" style="10"/>
  </cols>
  <sheetData>
    <row r="1" spans="1:13" s="21" customFormat="1" x14ac:dyDescent="0.2">
      <c r="A1" s="18" t="s">
        <v>206</v>
      </c>
      <c r="B1" s="43" t="s">
        <v>33</v>
      </c>
      <c r="C1" s="44" t="s">
        <v>570</v>
      </c>
      <c r="D1" s="45" t="s">
        <v>571</v>
      </c>
      <c r="E1" s="44" t="s">
        <v>208</v>
      </c>
      <c r="F1" s="45" t="s">
        <v>574</v>
      </c>
      <c r="G1" s="44" t="s">
        <v>575</v>
      </c>
      <c r="H1" s="45" t="s">
        <v>781</v>
      </c>
      <c r="I1" s="44" t="s">
        <v>782</v>
      </c>
      <c r="J1" s="46" t="s">
        <v>783</v>
      </c>
      <c r="K1" s="7" t="s">
        <v>784</v>
      </c>
      <c r="L1" s="47" t="s">
        <v>37</v>
      </c>
      <c r="M1" s="21" t="s">
        <v>214</v>
      </c>
    </row>
    <row r="2" spans="1:13" s="21" customFormat="1" ht="114.75" x14ac:dyDescent="0.2">
      <c r="A2" s="18"/>
      <c r="B2" s="48"/>
      <c r="C2" s="49" t="s">
        <v>785</v>
      </c>
      <c r="D2" s="50" t="s">
        <v>786</v>
      </c>
      <c r="E2" s="49" t="s">
        <v>787</v>
      </c>
      <c r="F2" s="50" t="s">
        <v>967</v>
      </c>
      <c r="G2" s="49" t="s">
        <v>789</v>
      </c>
      <c r="H2" s="50" t="s">
        <v>790</v>
      </c>
      <c r="I2" s="49" t="s">
        <v>791</v>
      </c>
      <c r="J2" s="51" t="s">
        <v>968</v>
      </c>
      <c r="K2" s="7" t="s">
        <v>37</v>
      </c>
      <c r="L2" s="47" t="s">
        <v>886</v>
      </c>
    </row>
    <row r="3" spans="1:13" s="21" customFormat="1" x14ac:dyDescent="0.2">
      <c r="A3" s="18"/>
      <c r="B3" s="52"/>
      <c r="C3" s="53">
        <v>9.375</v>
      </c>
      <c r="D3" s="54">
        <v>9.375</v>
      </c>
      <c r="E3" s="53">
        <v>18.75</v>
      </c>
      <c r="F3" s="54">
        <v>9.375</v>
      </c>
      <c r="G3" s="53">
        <v>9.375</v>
      </c>
      <c r="H3" s="54">
        <v>9.375</v>
      </c>
      <c r="I3" s="53">
        <v>9.375</v>
      </c>
      <c r="J3" s="55">
        <v>3</v>
      </c>
      <c r="K3" s="7"/>
      <c r="L3" s="47"/>
    </row>
    <row r="4" spans="1:13" ht="165.75" x14ac:dyDescent="0.2">
      <c r="A4" s="60" t="s">
        <v>29</v>
      </c>
      <c r="B4" s="60" t="s">
        <v>887</v>
      </c>
      <c r="C4" s="56">
        <v>1</v>
      </c>
      <c r="D4" s="57">
        <v>1</v>
      </c>
      <c r="E4" s="56">
        <v>0.7</v>
      </c>
      <c r="F4" s="57">
        <v>1</v>
      </c>
      <c r="G4" s="56">
        <v>0.7</v>
      </c>
      <c r="H4" s="57">
        <v>0</v>
      </c>
      <c r="I4" s="56">
        <v>0</v>
      </c>
      <c r="J4" s="58">
        <v>0</v>
      </c>
      <c r="K4" s="197" t="s">
        <v>929</v>
      </c>
      <c r="L4" s="60" t="str">
        <f>_xlfn.CONCAT(TRIM(B4),", below are my comments for Python Lab 3.  Questions Q1A, Q1B, Q3A, Q3B, Q4A and Q4B are each worth 9.375 points, and Q2 is worth 18.75 points.  Submitting an IPython Notebook is worth 3 extra credit points. ",K4,"   Your scores are:  ",ROUND(C4,2),", ",ROUND(D4,2),", ",ROUND(E4,2),", ",ROUND(F4,2),", ",ROUND(G4,2),", ",ROUND(H4,2),", and ",ROUND(I4,2),".  Thus your final score is ",ROUND(SUM(C4:J4),2)," out of 75.")</f>
        <v>Yash, below are my comments for Python Lab 3.  Questions Q1A, Q1B, Q3A, Q3B, Q4A and Q4B are each worth 9.375 points, and Q2 is worth 18.75 points.  Submitting an IPython Notebook is worth 3 extra credit points. You didn't provide the full set of estimated regression coefficients, standard errors, model fit diagnostics, … You didn't provide a summary of the residual plot.  You didn't address the last two questions.   Your scores are:  1, 1, 0.7, 1, 0.7, 0, and 0.  Thus your final score is 4.4 out of 75.</v>
      </c>
      <c r="M4" s="12"/>
    </row>
    <row r="5" spans="1:13" ht="102" x14ac:dyDescent="0.2">
      <c r="A5" s="60" t="s">
        <v>2</v>
      </c>
      <c r="B5" s="60" t="s">
        <v>888</v>
      </c>
      <c r="C5" s="63">
        <v>1</v>
      </c>
      <c r="D5" s="64">
        <v>0.7</v>
      </c>
      <c r="E5" s="63">
        <v>1</v>
      </c>
      <c r="F5" s="64">
        <v>1</v>
      </c>
      <c r="G5" s="63">
        <v>1</v>
      </c>
      <c r="H5" s="64">
        <v>1</v>
      </c>
      <c r="I5" s="63">
        <v>1</v>
      </c>
      <c r="J5" s="58">
        <v>0</v>
      </c>
      <c r="K5" s="197" t="s">
        <v>930</v>
      </c>
      <c r="L5" s="60" t="str">
        <f>_xlfn.CONCAT(TRIM(B5),", below are my comments for Python Lab 3.  Questions Q1A, Q1B, Q3A, Q3B, Q4A and Q4B are each worth 9.375 points, and Q2 is worth 18.75 points.  Submitting an IPython Notebook is worth 3 extra credit points. ",K5,"   Your scores are:  ",ROUND(C5,2),", ",ROUND(D5,2),", ",ROUND(E5,2),", ",ROUND(F5,2),", ",ROUND(G5,2),", ",ROUND(H5,2),", and ",ROUND(I5,2),".  Thus your final score is ",ROUND(SUM(C5:J5),2)," out of 75.")</f>
        <v>Hamza, below are my comments for Python Lab 3.  Questions Q1A, Q1B, Q3A, Q3B, Q4A and Q4B are each worth 9.375 points, and Q2 is worth 18.75 points.  Submitting an IPython Notebook is worth 3 extra credit points. You didn't provide a discussion about the exploratory data analysis you conducted.   Your scores are:  1, 0.7, 1, 1, 1, 1, and 1.  Thus your final score is 6.7 out of 75.</v>
      </c>
      <c r="M5" s="12"/>
    </row>
    <row r="6" spans="1:13" ht="127.5" x14ac:dyDescent="0.2">
      <c r="A6" s="60" t="s">
        <v>3</v>
      </c>
      <c r="B6" s="60" t="s">
        <v>268</v>
      </c>
      <c r="C6" s="63">
        <v>1</v>
      </c>
      <c r="D6" s="64">
        <v>0.7</v>
      </c>
      <c r="E6" s="63">
        <v>1</v>
      </c>
      <c r="F6" s="64">
        <v>1</v>
      </c>
      <c r="G6" s="63">
        <v>0.7</v>
      </c>
      <c r="H6" s="64">
        <v>0</v>
      </c>
      <c r="I6" s="63">
        <v>0</v>
      </c>
      <c r="J6" s="58">
        <v>1</v>
      </c>
      <c r="K6" s="197" t="s">
        <v>937</v>
      </c>
      <c r="L6" s="60" t="str">
        <f t="shared" ref="L6:L32" si="0">_xlfn.CONCAT(TRIM(B6),", below are my comments for Python Lab 3.  Questions Q1A, Q1B, Q3A, Q3B, Q4A and Q4B are each worth 9.375 points, and Q2 is worth 18.75 points.  Submitting an IPython Notebook is worth 3 extra credit points. ",K6,"   Your scores are:  ",ROUND(C6,2),", ",ROUND(D6,2),", ",ROUND(E6,2),", ",ROUND(F6,2),", ",ROUND(G6,2),", ",ROUND(H6,2),", and ",ROUND(I6,2),".  Thus your final score is ",ROUND(SUM(C6:J6),2)," out of 75.")</f>
        <v>Mary, below are my comments for Python Lab 3.  Questions Q1A, Q1B, Q3A, Q3B, Q4A and Q4B are each worth 9.375 points, and Q2 is worth 18.75 points.  Submitting an IPython Notebook is worth 3 extra credit points. You didn't provide a discussion about the exploratory data analysis you conducted. You didn't provide a discussion about the residual plot. You didn't identify the best channel.   Your scores are:  1, 0.7, 1, 1, 0.7, 0, and 0.  Thus your final score is 5.4 out of 75.</v>
      </c>
      <c r="M6" s="12"/>
    </row>
    <row r="7" spans="1:13" ht="76.5" x14ac:dyDescent="0.2">
      <c r="A7" s="60" t="s">
        <v>4</v>
      </c>
      <c r="B7" s="60" t="s">
        <v>269</v>
      </c>
      <c r="C7" s="63">
        <v>1</v>
      </c>
      <c r="D7" s="64">
        <v>1</v>
      </c>
      <c r="E7" s="63">
        <v>1</v>
      </c>
      <c r="F7" s="64">
        <v>1</v>
      </c>
      <c r="G7" s="63">
        <v>1</v>
      </c>
      <c r="H7" s="64">
        <v>1</v>
      </c>
      <c r="I7" s="63">
        <v>1</v>
      </c>
      <c r="J7" s="58">
        <v>1</v>
      </c>
      <c r="K7" s="197"/>
      <c r="L7" s="60" t="str">
        <f t="shared" si="0"/>
        <v>Sravanthi, below are my comments for Python Lab 3.  Questions Q1A, Q1B, Q3A, Q3B, Q4A and Q4B are each worth 9.375 points, and Q2 is worth 18.75 points.  Submitting an IPython Notebook is worth 3 extra credit points.    Your scores are:  1, 1, 1, 1, 1, 1, and 1.  Thus your final score is 8 out of 75.</v>
      </c>
      <c r="M7" s="12"/>
    </row>
    <row r="8" spans="1:13" ht="102" x14ac:dyDescent="0.2">
      <c r="A8" s="60" t="s">
        <v>5</v>
      </c>
      <c r="B8" s="60" t="s">
        <v>270</v>
      </c>
      <c r="C8" s="63">
        <v>1</v>
      </c>
      <c r="D8" s="64">
        <v>0.7</v>
      </c>
      <c r="E8" s="63">
        <v>1</v>
      </c>
      <c r="F8" s="64">
        <v>1</v>
      </c>
      <c r="G8" s="63">
        <v>0.7</v>
      </c>
      <c r="H8" s="64">
        <v>1</v>
      </c>
      <c r="I8" s="63">
        <v>1</v>
      </c>
      <c r="J8" s="58">
        <v>1</v>
      </c>
      <c r="K8" s="197" t="s">
        <v>938</v>
      </c>
      <c r="L8" s="60" t="str">
        <f t="shared" si="0"/>
        <v>Vaishali, below are my comments for Python Lab 3.  Questions Q1A, Q1B, Q3A, Q3B, Q4A and Q4B are each worth 9.375 points, and Q2 is worth 18.75 points.  Submitting an IPython Notebook is worth 3 extra credit points. Your explanation of the summary statistics you provided wasn't correct.  You didn't provide a discussion about the residual plot.   Your scores are:  1, 0.7, 1, 1, 0.7, 1, and 1.  Thus your final score is 7.4 out of 75.</v>
      </c>
      <c r="M8" s="12"/>
    </row>
    <row r="9" spans="1:13" ht="76.5" x14ac:dyDescent="0.2">
      <c r="A9" s="60" t="s">
        <v>6</v>
      </c>
      <c r="B9" s="60" t="s">
        <v>271</v>
      </c>
      <c r="C9" s="63">
        <v>1</v>
      </c>
      <c r="D9" s="64">
        <v>1</v>
      </c>
      <c r="E9" s="63">
        <v>1</v>
      </c>
      <c r="F9" s="64">
        <v>1</v>
      </c>
      <c r="G9" s="63">
        <v>1</v>
      </c>
      <c r="H9" s="64">
        <v>1</v>
      </c>
      <c r="I9" s="63">
        <v>1</v>
      </c>
      <c r="J9" s="58">
        <v>1</v>
      </c>
      <c r="K9" s="197"/>
      <c r="L9" s="60" t="str">
        <f t="shared" si="0"/>
        <v>Josephine, below are my comments for Python Lab 3.  Questions Q1A, Q1B, Q3A, Q3B, Q4A and Q4B are each worth 9.375 points, and Q2 is worth 18.75 points.  Submitting an IPython Notebook is worth 3 extra credit points.    Your scores are:  1, 1, 1, 1, 1, 1, and 1.  Thus your final score is 8 out of 75.</v>
      </c>
      <c r="M9" s="12"/>
    </row>
    <row r="10" spans="1:13" ht="102" x14ac:dyDescent="0.2">
      <c r="A10" s="60" t="s">
        <v>7</v>
      </c>
      <c r="B10" s="60" t="s">
        <v>272</v>
      </c>
      <c r="C10" s="63">
        <v>1</v>
      </c>
      <c r="D10" s="64">
        <v>1</v>
      </c>
      <c r="E10" s="63">
        <v>1</v>
      </c>
      <c r="F10" s="64">
        <v>1</v>
      </c>
      <c r="G10" s="63">
        <v>0.7</v>
      </c>
      <c r="H10" s="64">
        <v>1</v>
      </c>
      <c r="I10" s="63">
        <v>0.7</v>
      </c>
      <c r="J10" s="58"/>
      <c r="K10" s="197" t="s">
        <v>939</v>
      </c>
      <c r="L10" s="60" t="str">
        <f t="shared" si="0"/>
        <v>Preethi, below are my comments for Python Lab 3.  Questions Q1A, Q1B, Q3A, Q3B, Q4A and Q4B are each worth 9.375 points, and Q2 is worth 18.75 points.  Submitting an IPython Notebook is worth 3 extra credit points. You didn't provide a discussion about the residual plot. Your explanation of the best channel wasn't complete.   Your scores are:  1, 1, 1, 1, 0.7, 1, and 0.7.  Thus your final score is 6.4 out of 75.</v>
      </c>
      <c r="M10" s="12"/>
    </row>
    <row r="11" spans="1:13" ht="255" x14ac:dyDescent="0.2">
      <c r="A11" s="60" t="s">
        <v>8</v>
      </c>
      <c r="B11" s="60" t="s">
        <v>273</v>
      </c>
      <c r="C11" s="63">
        <v>1</v>
      </c>
      <c r="D11" s="64">
        <v>0.7</v>
      </c>
      <c r="E11" s="63">
        <v>0</v>
      </c>
      <c r="F11" s="64">
        <v>0</v>
      </c>
      <c r="G11" s="63">
        <v>0.7</v>
      </c>
      <c r="H11" s="64">
        <v>0</v>
      </c>
      <c r="I11" s="63">
        <v>0</v>
      </c>
      <c r="J11" s="58">
        <v>0</v>
      </c>
      <c r="K11" s="197" t="s">
        <v>931</v>
      </c>
      <c r="L11" s="60" t="str">
        <f t="shared" si="0"/>
        <v>Amulya, below are my comments for Python Lab 3.  Questions Q1A, Q1B, Q3A, Q3B, Q4A and Q4B are each worth 9.375 points, and Q2 is worth 18.75 points.  Submitting an IPython Notebook is worth 3 extra credit points. You didn't provide a discussion about the exploratory data analysis you conducted. You didn't provide a discussion about the exploratory data analysis you conducted. You didn't provide coefficient estimates, standard errors, and model fit diagnostics. You didn't provide a discussion about the residual plot. You didn't identify the best channel.   Your scores are:  1, 0.7, 0, 0, 0.7, 0, and 0.  Thus your final score is 2.4 out of 75.</v>
      </c>
      <c r="M11" s="12"/>
    </row>
    <row r="12" spans="1:13" ht="127.5" x14ac:dyDescent="0.2">
      <c r="A12" s="60" t="s">
        <v>9</v>
      </c>
      <c r="B12" s="60" t="s">
        <v>274</v>
      </c>
      <c r="C12" s="63">
        <v>1</v>
      </c>
      <c r="D12" s="64">
        <v>1</v>
      </c>
      <c r="E12" s="63">
        <v>1</v>
      </c>
      <c r="F12" s="64">
        <v>1</v>
      </c>
      <c r="G12" s="63">
        <v>1</v>
      </c>
      <c r="H12" s="64">
        <v>1</v>
      </c>
      <c r="I12" s="63">
        <v>0.7</v>
      </c>
      <c r="J12" s="58">
        <v>1</v>
      </c>
      <c r="K12" s="197" t="s">
        <v>941</v>
      </c>
      <c r="L12" s="60" t="str">
        <f t="shared" si="0"/>
        <v>Sandeep, below are my comments for Python Lab 3.  Questions Q1A, Q1B, Q3A, Q3B, Q4A and Q4B are each worth 9.375 points, and Q2 is worth 18.75 points.  Submitting an IPython Notebook is worth 3 extra credit points. For media channel coefficient estimates with a sufficiently small p-value, you may simply choose the largest media channel coefficient estimate to address the last question.   Your scores are:  1, 1, 1, 1, 1, 1, and 0.7.  Thus your final score is 7.7 out of 75.</v>
      </c>
      <c r="M12" s="12"/>
    </row>
    <row r="13" spans="1:13" ht="76.5" x14ac:dyDescent="0.2">
      <c r="A13" s="60" t="s">
        <v>647</v>
      </c>
      <c r="B13" s="60" t="s">
        <v>275</v>
      </c>
      <c r="C13" s="63">
        <v>1</v>
      </c>
      <c r="D13" s="64">
        <v>1</v>
      </c>
      <c r="E13" s="63">
        <v>1</v>
      </c>
      <c r="F13" s="64">
        <v>1</v>
      </c>
      <c r="G13" s="63">
        <v>1</v>
      </c>
      <c r="H13" s="64">
        <v>1</v>
      </c>
      <c r="I13" s="63">
        <v>1</v>
      </c>
      <c r="J13" s="58">
        <v>1</v>
      </c>
      <c r="K13" s="197" t="s">
        <v>940</v>
      </c>
      <c r="L13" s="60" t="str">
        <f t="shared" si="0"/>
        <v>Venkata, below are my comments for Python Lab 3.  Questions Q1A, Q1B, Q3A, Q3B, Q4A and Q4B are each worth 9.375 points, and Q2 is worth 18.75 points.  Submitting an IPython Notebook is worth 3 extra credit points. Please check you spelling.   Your scores are:  1, 1, 1, 1, 1, 1, and 1.  Thus your final score is 8 out of 75.</v>
      </c>
      <c r="M13" s="12"/>
    </row>
    <row r="14" spans="1:13" ht="140.25" x14ac:dyDescent="0.2">
      <c r="A14" s="60" t="s">
        <v>11</v>
      </c>
      <c r="B14" s="60" t="s">
        <v>276</v>
      </c>
      <c r="C14" s="63">
        <v>1</v>
      </c>
      <c r="D14" s="64">
        <v>1</v>
      </c>
      <c r="E14" s="63">
        <v>0.7</v>
      </c>
      <c r="F14" s="64">
        <v>0.7</v>
      </c>
      <c r="G14" s="63">
        <v>0.7</v>
      </c>
      <c r="H14" s="64">
        <v>0</v>
      </c>
      <c r="I14" s="63">
        <v>0</v>
      </c>
      <c r="J14" s="58">
        <v>0</v>
      </c>
      <c r="K14" s="197" t="s">
        <v>932</v>
      </c>
      <c r="L14" s="60" t="str">
        <f t="shared" si="0"/>
        <v>Tejaswini, below are my comments for Python Lab 3.  Questions Q1A, Q1B, Q3A, Q3B, Q4A and Q4B are each worth 9.375 points, and Q2 is worth 18.75 points.  Submitting an IPython Notebook is worth 3 extra credit points. You didn't provide the full set of coefficient estimates, standard errors, and model fit diagnostics.  You didn't provide a discussion about the residual plot.  You didn't identify the best channel.   Your scores are:  1, 1, 0.7, 0.7, 0.7, 0, and 0.  Thus your final score is 4.1 out of 75.</v>
      </c>
      <c r="M14" s="12"/>
    </row>
    <row r="15" spans="1:13" ht="76.5" x14ac:dyDescent="0.2">
      <c r="A15" s="60" t="s">
        <v>12</v>
      </c>
      <c r="B15" s="60" t="s">
        <v>277</v>
      </c>
      <c r="C15" s="63">
        <v>1</v>
      </c>
      <c r="D15" s="64">
        <v>1</v>
      </c>
      <c r="E15" s="63">
        <v>1</v>
      </c>
      <c r="F15" s="64">
        <v>1</v>
      </c>
      <c r="G15" s="63">
        <v>1</v>
      </c>
      <c r="H15" s="64">
        <v>1</v>
      </c>
      <c r="I15" s="63">
        <v>1</v>
      </c>
      <c r="J15" s="58">
        <v>1</v>
      </c>
      <c r="K15" s="197"/>
      <c r="L15" s="60" t="str">
        <f t="shared" si="0"/>
        <v>Uday, below are my comments for Python Lab 3.  Questions Q1A, Q1B, Q3A, Q3B, Q4A and Q4B are each worth 9.375 points, and Q2 is worth 18.75 points.  Submitting an IPython Notebook is worth 3 extra credit points.    Your scores are:  1, 1, 1, 1, 1, 1, and 1.  Thus your final score is 8 out of 75.</v>
      </c>
      <c r="M15" s="12"/>
    </row>
    <row r="16" spans="1:13" ht="178.5" x14ac:dyDescent="0.2">
      <c r="A16" s="60" t="s">
        <v>13</v>
      </c>
      <c r="B16" s="60" t="s">
        <v>278</v>
      </c>
      <c r="C16" s="63">
        <v>1</v>
      </c>
      <c r="D16" s="64">
        <v>0</v>
      </c>
      <c r="E16" s="63">
        <v>1</v>
      </c>
      <c r="F16" s="64">
        <v>1</v>
      </c>
      <c r="G16" s="63">
        <v>1</v>
      </c>
      <c r="H16" s="64">
        <v>1</v>
      </c>
      <c r="I16" s="63">
        <v>0.7</v>
      </c>
      <c r="J16" s="58">
        <v>1</v>
      </c>
      <c r="K16" s="197" t="s">
        <v>942</v>
      </c>
      <c r="L16" s="60" t="str">
        <f t="shared" si="0"/>
        <v>Abdul, below are my comments for Python Lab 3.  Questions Q1A, Q1B, Q3A, Q3B, Q4A and Q4B are each worth 9.375 points, and Q2 is worth 18.75 points.  Submitting an IPython Notebook is worth 3 extra credit points. You didn't provide a discussion of at least 2 sets of 2 variables each.  For media channel coefficient estimates with a sufficiently small p-value, you may simply choose the largest media channel coefficient estimate to address the last question.   Your scores are:  1, 0, 1, 1, 1, 1, and 0.7.  Thus your final score is 6.7 out of 75.</v>
      </c>
      <c r="M16" s="12"/>
    </row>
    <row r="17" spans="1:13" ht="204" x14ac:dyDescent="0.2">
      <c r="A17" s="60" t="s">
        <v>14</v>
      </c>
      <c r="B17" s="60" t="s">
        <v>279</v>
      </c>
      <c r="C17" s="63">
        <v>1</v>
      </c>
      <c r="D17" s="64">
        <v>0.7</v>
      </c>
      <c r="E17" s="63">
        <v>0.7</v>
      </c>
      <c r="F17" s="64">
        <v>0.7</v>
      </c>
      <c r="G17" s="63">
        <v>0.7</v>
      </c>
      <c r="H17" s="64">
        <v>0</v>
      </c>
      <c r="I17" s="63">
        <v>0</v>
      </c>
      <c r="J17" s="58">
        <v>0</v>
      </c>
      <c r="K17" s="197" t="s">
        <v>933</v>
      </c>
      <c r="L17" s="60" t="str">
        <f t="shared" si="0"/>
        <v>Yannick, below are my comments for Python Lab 3.  Questions Q1A, Q1B, Q3A, Q3B, Q4A and Q4B are each worth 9.375 points, and Q2 is worth 18.75 points.  Submitting an IPython Notebook is worth 3 extra credit points. You didn't provide a discussion about the exploratory data analysis you conducted. You didn't provide the full set of coefficient estimates, standard errors, and model fit diagnostics.  You didn't provide a discussion about the residual plot. You didn't identify the best channel.   Your scores are:  1, 0.7, 0.7, 0.7, 0.7, 0, and 0.  Thus your final score is 3.8 out of 75.</v>
      </c>
      <c r="M17" s="12"/>
    </row>
    <row r="18" spans="1:13" s="23" customFormat="1" ht="318.75" x14ac:dyDescent="0.2">
      <c r="A18" s="15" t="s">
        <v>15</v>
      </c>
      <c r="B18" s="15" t="s">
        <v>280</v>
      </c>
      <c r="C18" s="199">
        <v>0.7</v>
      </c>
      <c r="D18" s="200">
        <v>1</v>
      </c>
      <c r="E18" s="199">
        <v>0.7</v>
      </c>
      <c r="F18" s="200">
        <v>1</v>
      </c>
      <c r="G18" s="199">
        <v>1</v>
      </c>
      <c r="H18" s="200">
        <v>1</v>
      </c>
      <c r="I18" s="199">
        <v>0.7</v>
      </c>
      <c r="J18" s="201">
        <v>0</v>
      </c>
      <c r="K18" s="202" t="s">
        <v>945</v>
      </c>
      <c r="L18" s="15" t="str">
        <f t="shared" si="0"/>
        <v>Ajay, below are my comments for Python Lab 3.  Questions Q1A, Q1B, Q3A, Q3B, Q4A and Q4B are each worth 9.375 points, and Q2 is worth 18.75 points.  Submitting an IPython Notebook is worth 3 extra credit points. You didn't provide a timely submission.  Several of your graphics shouldn't be plotted since they are uninformative, such as the plot of sales.  You didn't provide the full set of coefficient estimates, standard errors, and model fit diagnostics.  For media channel coefficient estimates with a sufficiently small p-value, you may simply choose the largest media channel coefficient estimate to address the last question.   Your scores are:  0.7, 1, 0.7, 1, 1, 1, and 0.7.  Thus your final score is 6.1 out of 75.</v>
      </c>
      <c r="M18" s="15"/>
    </row>
    <row r="19" spans="1:13" ht="76.5" x14ac:dyDescent="0.2">
      <c r="A19" s="60" t="s">
        <v>16</v>
      </c>
      <c r="B19" s="60" t="s">
        <v>281</v>
      </c>
      <c r="C19" s="63">
        <v>1</v>
      </c>
      <c r="D19" s="64">
        <v>1</v>
      </c>
      <c r="E19" s="63">
        <v>1</v>
      </c>
      <c r="F19" s="64">
        <v>1</v>
      </c>
      <c r="G19" s="63">
        <v>1</v>
      </c>
      <c r="H19" s="64">
        <v>1</v>
      </c>
      <c r="I19" s="63">
        <v>1</v>
      </c>
      <c r="J19" s="58">
        <v>1</v>
      </c>
      <c r="K19" s="197"/>
      <c r="L19" s="60" t="str">
        <f t="shared" si="0"/>
        <v>Nithin, below are my comments for Python Lab 3.  Questions Q1A, Q1B, Q3A, Q3B, Q4A and Q4B are each worth 9.375 points, and Q2 is worth 18.75 points.  Submitting an IPython Notebook is worth 3 extra credit points.    Your scores are:  1, 1, 1, 1, 1, 1, and 1.  Thus your final score is 8 out of 75.</v>
      </c>
      <c r="M19" s="12"/>
    </row>
    <row r="20" spans="1:13" ht="76.5" x14ac:dyDescent="0.2">
      <c r="A20" s="60" t="s">
        <v>30</v>
      </c>
      <c r="B20" s="60" t="s">
        <v>282</v>
      </c>
      <c r="C20" s="63">
        <v>1</v>
      </c>
      <c r="D20" s="64">
        <v>1</v>
      </c>
      <c r="E20" s="63">
        <v>1</v>
      </c>
      <c r="F20" s="64">
        <v>1</v>
      </c>
      <c r="G20" s="63">
        <v>1</v>
      </c>
      <c r="H20" s="64">
        <v>1</v>
      </c>
      <c r="I20" s="63">
        <v>1</v>
      </c>
      <c r="J20" s="58">
        <v>0</v>
      </c>
      <c r="K20" s="197"/>
      <c r="L20" s="60" t="str">
        <f t="shared" si="0"/>
        <v>Nargis, below are my comments for Python Lab 3.  Questions Q1A, Q1B, Q3A, Q3B, Q4A and Q4B are each worth 9.375 points, and Q2 is worth 18.75 points.  Submitting an IPython Notebook is worth 3 extra credit points.    Your scores are:  1, 1, 1, 1, 1, 1, and 1.  Thus your final score is 7 out of 75.</v>
      </c>
      <c r="M20" s="12"/>
    </row>
    <row r="21" spans="1:13" ht="191.25" x14ac:dyDescent="0.2">
      <c r="A21" s="60" t="s">
        <v>17</v>
      </c>
      <c r="B21" s="60" t="s">
        <v>283</v>
      </c>
      <c r="C21" s="63">
        <v>1</v>
      </c>
      <c r="D21" s="64">
        <v>0</v>
      </c>
      <c r="E21" s="63">
        <v>1</v>
      </c>
      <c r="F21" s="64">
        <v>1</v>
      </c>
      <c r="G21" s="63">
        <v>1</v>
      </c>
      <c r="H21" s="64">
        <v>1</v>
      </c>
      <c r="I21" s="63">
        <v>0.7</v>
      </c>
      <c r="J21" s="58">
        <v>1</v>
      </c>
      <c r="K21" s="197" t="s">
        <v>943</v>
      </c>
      <c r="L21" s="60" t="str">
        <f t="shared" si="0"/>
        <v>Sai, below are my comments for Python Lab 3.  Questions Q1A, Q1B, Q3A, Q3B, Q4A and Q4B are each worth 9.375 points, and Q2 is worth 18.75 points.  Submitting an IPython Notebook is worth 3 extra credit points. You didn't provide a discussion about the exploratory data analysis you conducted. For media channel coefficient estimates with a sufficiently small p-value, you may simply choose the largest media channel coefficient estimate to address the last question.   Your scores are:  1, 0, 1, 1, 1, 1, and 0.7.  Thus your final score is 6.7 out of 75.</v>
      </c>
      <c r="M21" s="12"/>
    </row>
    <row r="22" spans="1:13" ht="89.25" x14ac:dyDescent="0.2">
      <c r="A22" s="60" t="s">
        <v>18</v>
      </c>
      <c r="B22" s="60" t="s">
        <v>284</v>
      </c>
      <c r="C22" s="63">
        <v>1</v>
      </c>
      <c r="D22" s="64">
        <v>1</v>
      </c>
      <c r="E22" s="63">
        <v>1</v>
      </c>
      <c r="F22" s="64">
        <v>1</v>
      </c>
      <c r="G22" s="63">
        <v>0.7</v>
      </c>
      <c r="H22" s="64">
        <v>1</v>
      </c>
      <c r="I22" s="63">
        <v>1</v>
      </c>
      <c r="J22" s="58">
        <v>1</v>
      </c>
      <c r="K22" s="197" t="s">
        <v>935</v>
      </c>
      <c r="L22" s="60" t="str">
        <f t="shared" si="0"/>
        <v>Nodir, below are my comments for Python Lab 3.  Questions Q1A, Q1B, Q3A, Q3B, Q4A and Q4B are each worth 9.375 points, and Q2 is worth 18.75 points.  Submitting an IPython Notebook is worth 3 extra credit points. You didn't provide a discussion about the residual plot.   Your scores are:  1, 1, 1, 1, 0.7, 1, and 1.  Thus your final score is 7.7 out of 75.</v>
      </c>
      <c r="M22" s="12"/>
    </row>
    <row r="23" spans="1:13" ht="89.25" x14ac:dyDescent="0.2">
      <c r="A23" s="60" t="s">
        <v>19</v>
      </c>
      <c r="B23" s="60" t="s">
        <v>285</v>
      </c>
      <c r="C23" s="63">
        <v>1</v>
      </c>
      <c r="D23" s="64">
        <v>1</v>
      </c>
      <c r="E23" s="63">
        <v>1</v>
      </c>
      <c r="F23" s="64">
        <v>1</v>
      </c>
      <c r="G23" s="63">
        <v>0.7</v>
      </c>
      <c r="H23" s="64">
        <v>1</v>
      </c>
      <c r="I23" s="63">
        <v>1</v>
      </c>
      <c r="J23" s="58">
        <v>1</v>
      </c>
      <c r="K23" s="197" t="s">
        <v>935</v>
      </c>
      <c r="L23" s="60" t="str">
        <f t="shared" si="0"/>
        <v>Sai, below are my comments for Python Lab 3.  Questions Q1A, Q1B, Q3A, Q3B, Q4A and Q4B are each worth 9.375 points, and Q2 is worth 18.75 points.  Submitting an IPython Notebook is worth 3 extra credit points. You didn't provide a discussion about the residual plot.   Your scores are:  1, 1, 1, 1, 0.7, 1, and 1.  Thus your final score is 7.7 out of 75.</v>
      </c>
      <c r="M23" s="12"/>
    </row>
    <row r="24" spans="1:13" ht="140.25" x14ac:dyDescent="0.2">
      <c r="A24" s="60" t="s">
        <v>20</v>
      </c>
      <c r="B24" s="60" t="s">
        <v>286</v>
      </c>
      <c r="C24" s="63">
        <v>1</v>
      </c>
      <c r="D24" s="64">
        <v>1</v>
      </c>
      <c r="E24" s="63">
        <v>0.7</v>
      </c>
      <c r="F24" s="64">
        <v>1</v>
      </c>
      <c r="G24" s="63">
        <v>0.7</v>
      </c>
      <c r="H24" s="64">
        <v>0</v>
      </c>
      <c r="I24" s="63">
        <v>0</v>
      </c>
      <c r="J24" s="58">
        <v>0</v>
      </c>
      <c r="K24" s="197" t="s">
        <v>934</v>
      </c>
      <c r="L24" s="60" t="str">
        <f t="shared" si="0"/>
        <v>Venkata, below are my comments for Python Lab 3.  Questions Q1A, Q1B, Q3A, Q3B, Q4A and Q4B are each worth 9.375 points, and Q2 is worth 18.75 points.  Submitting an IPython Notebook is worth 3 extra credit points. You didn't provide the full set of coefficient estimates, standard errors, and model fit diagnostics. You didn't provide a discussion about the residual plot. You didn't identify the best channel.   Your scores are:  1, 1, 0.7, 1, 0.7, 0, and 0.  Thus your final score is 4.4 out of 75.</v>
      </c>
      <c r="M24" s="12"/>
    </row>
    <row r="25" spans="1:13" ht="140.25" x14ac:dyDescent="0.2">
      <c r="A25" s="60" t="s">
        <v>21</v>
      </c>
      <c r="B25" s="60" t="s">
        <v>283</v>
      </c>
      <c r="C25" s="63">
        <v>1</v>
      </c>
      <c r="D25" s="64">
        <v>1</v>
      </c>
      <c r="E25" s="63">
        <v>0.7</v>
      </c>
      <c r="F25" s="64">
        <v>1</v>
      </c>
      <c r="G25" s="63">
        <v>0.7</v>
      </c>
      <c r="H25" s="64">
        <v>0</v>
      </c>
      <c r="I25" s="63">
        <v>0</v>
      </c>
      <c r="J25" s="58">
        <v>0</v>
      </c>
      <c r="K25" s="197" t="s">
        <v>934</v>
      </c>
      <c r="L25" s="60" t="str">
        <f t="shared" si="0"/>
        <v>Sai, below are my comments for Python Lab 3.  Questions Q1A, Q1B, Q3A, Q3B, Q4A and Q4B are each worth 9.375 points, and Q2 is worth 18.75 points.  Submitting an IPython Notebook is worth 3 extra credit points. You didn't provide the full set of coefficient estimates, standard errors, and model fit diagnostics. You didn't provide a discussion about the residual plot. You didn't identify the best channel.   Your scores are:  1, 1, 0.7, 1, 0.7, 0, and 0.  Thus your final score is 4.4 out of 75.</v>
      </c>
      <c r="M25" s="12"/>
    </row>
    <row r="26" spans="1:13" ht="127.5" x14ac:dyDescent="0.2">
      <c r="A26" s="60" t="s">
        <v>22</v>
      </c>
      <c r="B26" s="60" t="s">
        <v>287</v>
      </c>
      <c r="C26" s="63">
        <v>1</v>
      </c>
      <c r="D26" s="64">
        <v>1</v>
      </c>
      <c r="E26" s="63">
        <v>1</v>
      </c>
      <c r="F26" s="64">
        <v>1</v>
      </c>
      <c r="G26" s="63">
        <v>1</v>
      </c>
      <c r="H26" s="64">
        <v>1</v>
      </c>
      <c r="I26" s="63">
        <v>0.7</v>
      </c>
      <c r="J26" s="58">
        <v>1</v>
      </c>
      <c r="K26" s="197" t="s">
        <v>941</v>
      </c>
      <c r="L26" s="60" t="str">
        <f t="shared" si="0"/>
        <v>Nayeem, below are my comments for Python Lab 3.  Questions Q1A, Q1B, Q3A, Q3B, Q4A and Q4B are each worth 9.375 points, and Q2 is worth 18.75 points.  Submitting an IPython Notebook is worth 3 extra credit points. For media channel coefficient estimates with a sufficiently small p-value, you may simply choose the largest media channel coefficient estimate to address the last question.   Your scores are:  1, 1, 1, 1, 1, 1, and 0.7.  Thus your final score is 7.7 out of 75.</v>
      </c>
      <c r="M26" s="12"/>
    </row>
    <row r="27" spans="1:13" s="23" customFormat="1" ht="114.75" x14ac:dyDescent="0.2">
      <c r="A27" s="15" t="s">
        <v>23</v>
      </c>
      <c r="B27" s="15" t="s">
        <v>288</v>
      </c>
      <c r="C27" s="199">
        <v>1</v>
      </c>
      <c r="D27" s="200">
        <v>1</v>
      </c>
      <c r="E27" s="199">
        <v>0.7</v>
      </c>
      <c r="F27" s="200">
        <v>0.7</v>
      </c>
      <c r="G27" s="199">
        <v>1</v>
      </c>
      <c r="H27" s="200">
        <v>1</v>
      </c>
      <c r="I27" s="199">
        <v>1</v>
      </c>
      <c r="J27" s="201">
        <v>0</v>
      </c>
      <c r="K27" s="202" t="s">
        <v>946</v>
      </c>
      <c r="L27" s="15" t="str">
        <f t="shared" si="0"/>
        <v>Keerthi, below are my comments for Python Lab 3.  Questions Q1A, Q1B, Q3A, Q3B, Q4A and Q4B are each worth 9.375 points, and Q2 is worth 18.75 points.  Submitting an IPython Notebook is worth 3 extra credit points. You didn't provide a timely submission.  You didn't provide the full set of coefficient estimates, standard errors, and model fit diagnostics.    Your scores are:  1, 1, 0.7, 0.7, 1, 1, and 1.  Thus your final score is 6.4 out of 75.</v>
      </c>
      <c r="M27" s="15"/>
    </row>
    <row r="28" spans="1:13" ht="102" x14ac:dyDescent="0.2">
      <c r="A28" s="60" t="s">
        <v>24</v>
      </c>
      <c r="B28" s="60" t="s">
        <v>289</v>
      </c>
      <c r="C28" s="63">
        <v>1</v>
      </c>
      <c r="D28" s="64">
        <v>1</v>
      </c>
      <c r="E28" s="63">
        <v>0.7</v>
      </c>
      <c r="F28" s="64">
        <v>1</v>
      </c>
      <c r="G28" s="63">
        <v>0.7</v>
      </c>
      <c r="H28" s="64">
        <v>1</v>
      </c>
      <c r="I28" s="63">
        <v>0.7</v>
      </c>
      <c r="J28" s="58">
        <v>0</v>
      </c>
      <c r="K28" s="197" t="s">
        <v>969</v>
      </c>
      <c r="L28" s="60" t="str">
        <f t="shared" si="0"/>
        <v>Soumya, below are my comments for Python Lab 3.  Questions Q1A, Q1B, Q3A, Q3B, Q4A and Q4B are each worth 9.375 points, and Q2 is worth 18.75 points.  Submitting an IPython Notebook is worth 3 extra credit points. You model specification is incorrect.  You misclassified the plot your provided.  Your reason on the best channel isn't correct.   Your scores are:  1, 1, 0.7, 1, 0.7, 1, and 0.7.  Thus your final score is 6.1 out of 75.</v>
      </c>
      <c r="M28" s="12"/>
    </row>
    <row r="29" spans="1:13" ht="127.5" x14ac:dyDescent="0.2">
      <c r="A29" s="60" t="s">
        <v>25</v>
      </c>
      <c r="B29" s="60" t="s">
        <v>275</v>
      </c>
      <c r="C29" s="63">
        <v>1</v>
      </c>
      <c r="D29" s="64">
        <v>1</v>
      </c>
      <c r="E29" s="63">
        <v>1</v>
      </c>
      <c r="F29" s="64">
        <v>1</v>
      </c>
      <c r="G29" s="63">
        <v>1</v>
      </c>
      <c r="H29" s="64">
        <v>1</v>
      </c>
      <c r="I29" s="63">
        <v>0.7</v>
      </c>
      <c r="J29" s="58">
        <v>1</v>
      </c>
      <c r="K29" s="197" t="s">
        <v>941</v>
      </c>
      <c r="L29" s="60" t="str">
        <f t="shared" si="0"/>
        <v>Venkata, below are my comments for Python Lab 3.  Questions Q1A, Q1B, Q3A, Q3B, Q4A and Q4B are each worth 9.375 points, and Q2 is worth 18.75 points.  Submitting an IPython Notebook is worth 3 extra credit points. For media channel coefficient estimates with a sufficiently small p-value, you may simply choose the largest media channel coefficient estimate to address the last question.   Your scores are:  1, 1, 1, 1, 1, 1, and 0.7.  Thus your final score is 7.7 out of 75.</v>
      </c>
      <c r="M29" s="12"/>
    </row>
    <row r="30" spans="1:13" ht="102" x14ac:dyDescent="0.2">
      <c r="A30" s="60" t="s">
        <v>26</v>
      </c>
      <c r="B30" s="60" t="s">
        <v>290</v>
      </c>
      <c r="C30" s="63">
        <v>1</v>
      </c>
      <c r="D30" s="64">
        <v>0</v>
      </c>
      <c r="E30" s="63">
        <v>1</v>
      </c>
      <c r="F30" s="64">
        <v>1</v>
      </c>
      <c r="G30" s="63">
        <v>1</v>
      </c>
      <c r="H30" s="64">
        <v>1</v>
      </c>
      <c r="I30" s="63">
        <v>1</v>
      </c>
      <c r="J30" s="58">
        <v>1</v>
      </c>
      <c r="K30" s="197" t="s">
        <v>930</v>
      </c>
      <c r="L30" s="60" t="str">
        <f t="shared" si="0"/>
        <v>Vinay, below are my comments for Python Lab 3.  Questions Q1A, Q1B, Q3A, Q3B, Q4A and Q4B are each worth 9.375 points, and Q2 is worth 18.75 points.  Submitting an IPython Notebook is worth 3 extra credit points. You didn't provide a discussion about the exploratory data analysis you conducted.   Your scores are:  1, 0, 1, 1, 1, 1, and 1.  Thus your final score is 7 out of 75.</v>
      </c>
      <c r="M30" s="12"/>
    </row>
    <row r="31" spans="1:13" ht="165.75" x14ac:dyDescent="0.2">
      <c r="A31" s="60" t="s">
        <v>27</v>
      </c>
      <c r="B31" s="60" t="s">
        <v>291</v>
      </c>
      <c r="C31" s="63">
        <v>1</v>
      </c>
      <c r="D31" s="64">
        <v>0.7</v>
      </c>
      <c r="E31" s="63">
        <v>0.8</v>
      </c>
      <c r="F31" s="64">
        <v>1</v>
      </c>
      <c r="G31" s="63">
        <v>1</v>
      </c>
      <c r="H31" s="64">
        <v>1</v>
      </c>
      <c r="I31" s="63">
        <v>0.7</v>
      </c>
      <c r="J31" s="58">
        <v>0</v>
      </c>
      <c r="K31" s="197" t="s">
        <v>936</v>
      </c>
      <c r="L31" s="60" t="str">
        <f t="shared" si="0"/>
        <v>Sukesh, below are my comments for Python Lab 3.  Questions Q1A, Q1B, Q3A, Q3B, Q4A and Q4B are each worth 9.375 points, and Q2 is worth 18.75 points.  Submitting an IPython Notebook is worth 3 extra credit points. Your explanation of the summary statistics you provided wasn't correct.  You didn't provide the full set of coefficient estimates, standard errors, and model fit diagnostics.   Your explanation of the best channel wasn't complete.   Your scores are:  1, 0.7, 0.8, 1, 1, 1, and 0.7.  Thus your final score is 6.2 out of 75.</v>
      </c>
      <c r="M31" s="12"/>
    </row>
    <row r="32" spans="1:13" s="23" customFormat="1" ht="216.75" x14ac:dyDescent="0.2">
      <c r="A32" s="15" t="s">
        <v>28</v>
      </c>
      <c r="B32" s="15" t="s">
        <v>285</v>
      </c>
      <c r="C32" s="199">
        <v>1</v>
      </c>
      <c r="D32" s="200">
        <v>0.7</v>
      </c>
      <c r="E32" s="199">
        <v>0.7</v>
      </c>
      <c r="F32" s="200">
        <v>0</v>
      </c>
      <c r="G32" s="199">
        <v>0</v>
      </c>
      <c r="H32" s="200">
        <v>0</v>
      </c>
      <c r="I32" s="199">
        <v>0</v>
      </c>
      <c r="J32" s="201">
        <v>0</v>
      </c>
      <c r="K32" s="202" t="s">
        <v>944</v>
      </c>
      <c r="L32" s="15" t="str">
        <f t="shared" si="0"/>
        <v>Sai, below are my comments for Python Lab 3.  Questions Q1A, Q1B, Q3A, Q3B, Q4A and Q4B are each worth 9.375 points, and Q2 is worth 18.75 points.  Submitting an IPython Notebook is worth 3 extra credit points. You didn't provide a timely submission. You didn't provide a discussion about the exploratory data analysis you conducted.  You didn't provide the full set of coefficient estimates, standard errors, and model fit diagnostics.  You didn't submit answers for the last 4 questions.   Your scores are:  1, 0.7, 0.7, 0, 0, 0, and 0.  Thus your final score is 2.4 out of 75.</v>
      </c>
      <c r="M32" s="15"/>
    </row>
    <row r="33" spans="2:12" x14ac:dyDescent="0.2">
      <c r="C33" s="70"/>
      <c r="D33" s="70"/>
      <c r="E33" s="70"/>
      <c r="F33" s="70"/>
      <c r="G33" s="70"/>
      <c r="H33" s="70"/>
      <c r="I33" s="70"/>
      <c r="J33" s="70"/>
      <c r="K33" s="198"/>
    </row>
    <row r="34" spans="2:12" ht="114.75" x14ac:dyDescent="0.2">
      <c r="B34" s="48"/>
      <c r="C34" s="49" t="s">
        <v>785</v>
      </c>
      <c r="D34" s="50" t="s">
        <v>786</v>
      </c>
      <c r="E34" s="49" t="s">
        <v>787</v>
      </c>
      <c r="F34" s="50" t="s">
        <v>967</v>
      </c>
      <c r="G34" s="49" t="s">
        <v>789</v>
      </c>
      <c r="H34" s="50" t="s">
        <v>790</v>
      </c>
      <c r="I34" s="49" t="s">
        <v>791</v>
      </c>
      <c r="J34" s="51" t="s">
        <v>968</v>
      </c>
      <c r="K34" s="7" t="s">
        <v>37</v>
      </c>
      <c r="L34" s="47" t="s">
        <v>886</v>
      </c>
    </row>
    <row r="35" spans="2:12" x14ac:dyDescent="0.2">
      <c r="B35" s="52"/>
      <c r="C35" s="53">
        <v>9.375</v>
      </c>
      <c r="D35" s="54">
        <v>9.375</v>
      </c>
      <c r="E35" s="53">
        <v>18.75</v>
      </c>
      <c r="F35" s="54">
        <v>9.375</v>
      </c>
      <c r="G35" s="53">
        <v>9.375</v>
      </c>
      <c r="H35" s="54">
        <v>9.375</v>
      </c>
      <c r="I35" s="53">
        <v>9.375</v>
      </c>
      <c r="J35" s="55">
        <v>3</v>
      </c>
      <c r="K35" s="7"/>
      <c r="L35" s="47"/>
    </row>
    <row r="36" spans="2:12" ht="165.75" x14ac:dyDescent="0.2">
      <c r="B36" s="60" t="s">
        <v>887</v>
      </c>
      <c r="C36" s="56">
        <f>C4*$C$35</f>
        <v>9.375</v>
      </c>
      <c r="D36" s="57">
        <f>D4*$D$35</f>
        <v>9.375</v>
      </c>
      <c r="E36" s="56">
        <f>E4*$E$35</f>
        <v>13.125</v>
      </c>
      <c r="F36" s="57">
        <f>F4*$F$35</f>
        <v>9.375</v>
      </c>
      <c r="G36" s="56">
        <f>G4*$G$35</f>
        <v>6.5625</v>
      </c>
      <c r="H36" s="57">
        <f>H4*$H$35</f>
        <v>0</v>
      </c>
      <c r="I36" s="56">
        <f>I4*$I$35</f>
        <v>0</v>
      </c>
      <c r="J36" s="58">
        <f>J4*$J$35</f>
        <v>0</v>
      </c>
      <c r="K36" s="197" t="str">
        <f>K4</f>
        <v>You didn't provide the full set of estimated regression coefficients, standard errors, model fit diagnostics, … You didn't provide a summary of the residual plot.  You didn't address the last two questions.</v>
      </c>
      <c r="L36" s="60" t="str">
        <f>_xlfn.CONCAT(TRIM(B36),", below are my comments for Python Lab 3.  Questions Q1A, Q1B, Q3A, Q3B, Q4A and Q4B are each worth 9.375 points, and Q2 is worth 18.75 points.  Submitting an IPython Notebook is worth 3 extra credit points. ",K36,"   Your scores are:  ",ROUND(C36,2),", ",ROUND(D36,2),", ",ROUND(E36,2),", ",ROUND(F36,2),", ",ROUND(G36,2),", ",ROUND(H36,2),", and ",ROUND(I36,2),".  Thus your final score is ",ROUND(SUM(C36:J36),2)," out of 75.")</f>
        <v>Yash, below are my comments for Python Lab 3.  Questions Q1A, Q1B, Q3A, Q3B, Q4A and Q4B are each worth 9.375 points, and Q2 is worth 18.75 points.  Submitting an IPython Notebook is worth 3 extra credit points. You didn't provide the full set of estimated regression coefficients, standard errors, model fit diagnostics, … You didn't provide a summary of the residual plot.  You didn't address the last two questions.   Your scores are:  9.38, 9.38, 13.13, 9.38, 6.56, 0, and 0.  Thus your final score is 47.81 out of 75.</v>
      </c>
    </row>
    <row r="37" spans="2:12" ht="102" x14ac:dyDescent="0.2">
      <c r="B37" s="60" t="s">
        <v>888</v>
      </c>
      <c r="C37" s="56">
        <f t="shared" ref="C37:C64" si="1">C5*$C$35</f>
        <v>9.375</v>
      </c>
      <c r="D37" s="57">
        <f t="shared" ref="D37:D64" si="2">D5*$D$35</f>
        <v>6.5625</v>
      </c>
      <c r="E37" s="56">
        <f t="shared" ref="E37:E64" si="3">E5*$E$35</f>
        <v>18.75</v>
      </c>
      <c r="F37" s="57">
        <f t="shared" ref="F37:F64" si="4">F5*$F$35</f>
        <v>9.375</v>
      </c>
      <c r="G37" s="56">
        <f t="shared" ref="G37:G64" si="5">G5*$G$35</f>
        <v>9.375</v>
      </c>
      <c r="H37" s="57">
        <f t="shared" ref="H37:H64" si="6">H5*$H$35</f>
        <v>9.375</v>
      </c>
      <c r="I37" s="56">
        <f t="shared" ref="I37:I64" si="7">I5*$I$35</f>
        <v>9.375</v>
      </c>
      <c r="J37" s="58">
        <f t="shared" ref="J37:J64" si="8">J5*$J$35</f>
        <v>0</v>
      </c>
      <c r="K37" s="197" t="str">
        <f t="shared" ref="K37:K64" si="9">K5</f>
        <v>You didn't provide a discussion about the exploratory data analysis you conducted.</v>
      </c>
      <c r="L37" s="60" t="str">
        <f>_xlfn.CONCAT(TRIM(B37),", below are my comments for Python Lab 3.  Questions Q1A, Q1B, Q3A, Q3B, Q4A and Q4B are each worth 9.375 points, and Q2 is worth 18.75 points.  Submitting an IPython Notebook is worth 3 extra credit points. ",K37,"   Your scores are:  ",ROUND(C37,2),", ",ROUND(D37,2),", ",ROUND(E37,2),", ",ROUND(F37,2),", ",ROUND(G37,2),", ",ROUND(H37,2),", and ",ROUND(I37,2),".  Thus your final score is ",ROUND(SUM(C37:J37),2)," out of 75.")</f>
        <v>Hamza, below are my comments for Python Lab 3.  Questions Q1A, Q1B, Q3A, Q3B, Q4A and Q4B are each worth 9.375 points, and Q2 is worth 18.75 points.  Submitting an IPython Notebook is worth 3 extra credit points. You didn't provide a discussion about the exploratory data analysis you conducted.   Your scores are:  9.38, 6.56, 18.75, 9.38, 9.38, 9.38, and 9.38.  Thus your final score is 72.19 out of 75.</v>
      </c>
    </row>
    <row r="38" spans="2:12" ht="127.5" x14ac:dyDescent="0.2">
      <c r="B38" s="60" t="s">
        <v>268</v>
      </c>
      <c r="C38" s="56">
        <f t="shared" si="1"/>
        <v>9.375</v>
      </c>
      <c r="D38" s="57">
        <f t="shared" si="2"/>
        <v>6.5625</v>
      </c>
      <c r="E38" s="56">
        <f t="shared" si="3"/>
        <v>18.75</v>
      </c>
      <c r="F38" s="57">
        <f t="shared" si="4"/>
        <v>9.375</v>
      </c>
      <c r="G38" s="56">
        <f t="shared" si="5"/>
        <v>6.5625</v>
      </c>
      <c r="H38" s="57">
        <f t="shared" si="6"/>
        <v>0</v>
      </c>
      <c r="I38" s="56">
        <f t="shared" si="7"/>
        <v>0</v>
      </c>
      <c r="J38" s="58">
        <f t="shared" si="8"/>
        <v>3</v>
      </c>
      <c r="K38" s="197" t="str">
        <f t="shared" si="9"/>
        <v>You didn't provide a discussion about the exploratory data analysis you conducted. You didn't provide a discussion about the residual plot. You didn't identify the best channel.</v>
      </c>
      <c r="L38" s="60" t="str">
        <f t="shared" ref="L38:L64" si="10">_xlfn.CONCAT(TRIM(B38),", below are my comments for Python Lab 3.  Questions Q1A, Q1B, Q3A, Q3B, Q4A and Q4B are each worth 9.375 points, and Q2 is worth 18.75 points.  Submitting an IPython Notebook is worth 3 extra credit points. ",K38,"   Your scores are:  ",ROUND(C38,2),", ",ROUND(D38,2),", ",ROUND(E38,2),", ",ROUND(F38,2),", ",ROUND(G38,2),", ",ROUND(H38,2),", and ",ROUND(I38,2),".  Thus your final score is ",ROUND(SUM(C38:J38),2)," out of 75.")</f>
        <v>Mary, below are my comments for Python Lab 3.  Questions Q1A, Q1B, Q3A, Q3B, Q4A and Q4B are each worth 9.375 points, and Q2 is worth 18.75 points.  Submitting an IPython Notebook is worth 3 extra credit points. You didn't provide a discussion about the exploratory data analysis you conducted. You didn't provide a discussion about the residual plot. You didn't identify the best channel.   Your scores are:  9.38, 6.56, 18.75, 9.38, 6.56, 0, and 0.  Thus your final score is 53.63 out of 75.</v>
      </c>
    </row>
    <row r="39" spans="2:12" ht="76.5" x14ac:dyDescent="0.2">
      <c r="B39" s="60" t="s">
        <v>269</v>
      </c>
      <c r="C39" s="56">
        <f t="shared" si="1"/>
        <v>9.375</v>
      </c>
      <c r="D39" s="57">
        <f t="shared" si="2"/>
        <v>9.375</v>
      </c>
      <c r="E39" s="56">
        <f t="shared" si="3"/>
        <v>18.75</v>
      </c>
      <c r="F39" s="57">
        <f t="shared" si="4"/>
        <v>9.375</v>
      </c>
      <c r="G39" s="56">
        <f t="shared" si="5"/>
        <v>9.375</v>
      </c>
      <c r="H39" s="57">
        <f t="shared" si="6"/>
        <v>9.375</v>
      </c>
      <c r="I39" s="56">
        <f t="shared" si="7"/>
        <v>9.375</v>
      </c>
      <c r="J39" s="58">
        <f t="shared" si="8"/>
        <v>3</v>
      </c>
      <c r="K39" s="197">
        <f t="shared" si="9"/>
        <v>0</v>
      </c>
      <c r="L39" s="60" t="str">
        <f t="shared" si="10"/>
        <v>Sravanthi, below are my comments for Python Lab 3.  Questions Q1A, Q1B, Q3A, Q3B, Q4A and Q4B are each worth 9.375 points, and Q2 is worth 18.75 points.  Submitting an IPython Notebook is worth 3 extra credit points. 0   Your scores are:  9.38, 9.38, 18.75, 9.38, 9.38, 9.38, and 9.38.  Thus your final score is 78 out of 75.</v>
      </c>
    </row>
    <row r="40" spans="2:12" ht="114.75" x14ac:dyDescent="0.2">
      <c r="B40" s="60" t="s">
        <v>270</v>
      </c>
      <c r="C40" s="56">
        <f t="shared" si="1"/>
        <v>9.375</v>
      </c>
      <c r="D40" s="57">
        <f t="shared" si="2"/>
        <v>6.5625</v>
      </c>
      <c r="E40" s="56">
        <f t="shared" si="3"/>
        <v>18.75</v>
      </c>
      <c r="F40" s="57">
        <f t="shared" si="4"/>
        <v>9.375</v>
      </c>
      <c r="G40" s="56">
        <f t="shared" si="5"/>
        <v>6.5625</v>
      </c>
      <c r="H40" s="57">
        <f t="shared" si="6"/>
        <v>9.375</v>
      </c>
      <c r="I40" s="56">
        <f t="shared" si="7"/>
        <v>9.375</v>
      </c>
      <c r="J40" s="58">
        <f t="shared" si="8"/>
        <v>3</v>
      </c>
      <c r="K40" s="197" t="str">
        <f t="shared" si="9"/>
        <v>Your explanation of the summary statistics you provided wasn't correct.  You didn't provide a discussion about the residual plot.</v>
      </c>
      <c r="L40" s="60" t="str">
        <f t="shared" si="10"/>
        <v>Vaishali, below are my comments for Python Lab 3.  Questions Q1A, Q1B, Q3A, Q3B, Q4A and Q4B are each worth 9.375 points, and Q2 is worth 18.75 points.  Submitting an IPython Notebook is worth 3 extra credit points. Your explanation of the summary statistics you provided wasn't correct.  You didn't provide a discussion about the residual plot.   Your scores are:  9.38, 6.56, 18.75, 9.38, 6.56, 9.38, and 9.38.  Thus your final score is 72.38 out of 75.</v>
      </c>
    </row>
    <row r="41" spans="2:12" ht="76.5" x14ac:dyDescent="0.2">
      <c r="B41" s="60" t="s">
        <v>271</v>
      </c>
      <c r="C41" s="56">
        <f t="shared" si="1"/>
        <v>9.375</v>
      </c>
      <c r="D41" s="57">
        <f t="shared" si="2"/>
        <v>9.375</v>
      </c>
      <c r="E41" s="56">
        <f t="shared" si="3"/>
        <v>18.75</v>
      </c>
      <c r="F41" s="57">
        <f t="shared" si="4"/>
        <v>9.375</v>
      </c>
      <c r="G41" s="56">
        <f t="shared" si="5"/>
        <v>9.375</v>
      </c>
      <c r="H41" s="57">
        <f t="shared" si="6"/>
        <v>9.375</v>
      </c>
      <c r="I41" s="56">
        <f t="shared" si="7"/>
        <v>9.375</v>
      </c>
      <c r="J41" s="58">
        <f t="shared" si="8"/>
        <v>3</v>
      </c>
      <c r="K41" s="197">
        <f t="shared" si="9"/>
        <v>0</v>
      </c>
      <c r="L41" s="60" t="str">
        <f t="shared" si="10"/>
        <v>Josephine, below are my comments for Python Lab 3.  Questions Q1A, Q1B, Q3A, Q3B, Q4A and Q4B are each worth 9.375 points, and Q2 is worth 18.75 points.  Submitting an IPython Notebook is worth 3 extra credit points. 0   Your scores are:  9.38, 9.38, 18.75, 9.38, 9.38, 9.38, and 9.38.  Thus your final score is 78 out of 75.</v>
      </c>
    </row>
    <row r="42" spans="2:12" ht="102" x14ac:dyDescent="0.2">
      <c r="B42" s="60" t="s">
        <v>272</v>
      </c>
      <c r="C42" s="56">
        <f t="shared" si="1"/>
        <v>9.375</v>
      </c>
      <c r="D42" s="57">
        <f t="shared" si="2"/>
        <v>9.375</v>
      </c>
      <c r="E42" s="56">
        <f t="shared" si="3"/>
        <v>18.75</v>
      </c>
      <c r="F42" s="57">
        <f t="shared" si="4"/>
        <v>9.375</v>
      </c>
      <c r="G42" s="56">
        <f t="shared" si="5"/>
        <v>6.5625</v>
      </c>
      <c r="H42" s="57">
        <f t="shared" si="6"/>
        <v>9.375</v>
      </c>
      <c r="I42" s="56">
        <f t="shared" si="7"/>
        <v>6.5625</v>
      </c>
      <c r="J42" s="58">
        <f t="shared" si="8"/>
        <v>0</v>
      </c>
      <c r="K42" s="197" t="str">
        <f t="shared" si="9"/>
        <v>You didn't provide a discussion about the residual plot. Your explanation of the best channel wasn't complete.</v>
      </c>
      <c r="L42" s="60" t="str">
        <f t="shared" si="10"/>
        <v>Preethi, below are my comments for Python Lab 3.  Questions Q1A, Q1B, Q3A, Q3B, Q4A and Q4B are each worth 9.375 points, and Q2 is worth 18.75 points.  Submitting an IPython Notebook is worth 3 extra credit points. You didn't provide a discussion about the residual plot. Your explanation of the best channel wasn't complete.   Your scores are:  9.38, 9.38, 18.75, 9.38, 6.56, 9.38, and 6.56.  Thus your final score is 69.38 out of 75.</v>
      </c>
    </row>
    <row r="43" spans="2:12" ht="255" x14ac:dyDescent="0.2">
      <c r="B43" s="60" t="s">
        <v>273</v>
      </c>
      <c r="C43" s="56">
        <f t="shared" si="1"/>
        <v>9.375</v>
      </c>
      <c r="D43" s="57">
        <f t="shared" si="2"/>
        <v>6.5625</v>
      </c>
      <c r="E43" s="56">
        <f t="shared" si="3"/>
        <v>0</v>
      </c>
      <c r="F43" s="57">
        <f t="shared" si="4"/>
        <v>0</v>
      </c>
      <c r="G43" s="56">
        <f t="shared" si="5"/>
        <v>6.5625</v>
      </c>
      <c r="H43" s="57">
        <f t="shared" si="6"/>
        <v>0</v>
      </c>
      <c r="I43" s="56">
        <f t="shared" si="7"/>
        <v>0</v>
      </c>
      <c r="J43" s="58">
        <f t="shared" si="8"/>
        <v>0</v>
      </c>
      <c r="K43" s="197" t="str">
        <f t="shared" si="9"/>
        <v>You didn't provide a discussion about the exploratory data analysis you conducted. You didn't provide a discussion about the exploratory data analysis you conducted. You didn't provide coefficient estimates, standard errors, and model fit diagnostics. You didn't provide a discussion about the residual plot. You didn't identify the best channel.</v>
      </c>
      <c r="L43" s="60" t="str">
        <f t="shared" si="10"/>
        <v>Amulya, below are my comments for Python Lab 3.  Questions Q1A, Q1B, Q3A, Q3B, Q4A and Q4B are each worth 9.375 points, and Q2 is worth 18.75 points.  Submitting an IPython Notebook is worth 3 extra credit points. You didn't provide a discussion about the exploratory data analysis you conducted. You didn't provide a discussion about the exploratory data analysis you conducted. You didn't provide coefficient estimates, standard errors, and model fit diagnostics. You didn't provide a discussion about the residual plot. You didn't identify the best channel.   Your scores are:  9.38, 6.56, 0, 0, 6.56, 0, and 0.  Thus your final score is 22.5 out of 75.</v>
      </c>
    </row>
    <row r="44" spans="2:12" ht="127.5" x14ac:dyDescent="0.2">
      <c r="B44" s="60" t="s">
        <v>274</v>
      </c>
      <c r="C44" s="56">
        <f t="shared" si="1"/>
        <v>9.375</v>
      </c>
      <c r="D44" s="57">
        <f t="shared" si="2"/>
        <v>9.375</v>
      </c>
      <c r="E44" s="56">
        <f t="shared" si="3"/>
        <v>18.75</v>
      </c>
      <c r="F44" s="57">
        <f t="shared" si="4"/>
        <v>9.375</v>
      </c>
      <c r="G44" s="56">
        <f t="shared" si="5"/>
        <v>9.375</v>
      </c>
      <c r="H44" s="57">
        <f t="shared" si="6"/>
        <v>9.375</v>
      </c>
      <c r="I44" s="56">
        <f t="shared" si="7"/>
        <v>6.5625</v>
      </c>
      <c r="J44" s="58">
        <f t="shared" si="8"/>
        <v>3</v>
      </c>
      <c r="K44" s="197" t="str">
        <f t="shared" si="9"/>
        <v>For media channel coefficient estimates with a sufficiently small p-value, you may simply choose the largest media channel coefficient estimate to address the last question.</v>
      </c>
      <c r="L44" s="60" t="str">
        <f t="shared" si="10"/>
        <v>Sandeep, below are my comments for Python Lab 3.  Questions Q1A, Q1B, Q3A, Q3B, Q4A and Q4B are each worth 9.375 points, and Q2 is worth 18.75 points.  Submitting an IPython Notebook is worth 3 extra credit points. For media channel coefficient estimates with a sufficiently small p-value, you may simply choose the largest media channel coefficient estimate to address the last question.   Your scores are:  9.38, 9.38, 18.75, 9.38, 9.38, 9.38, and 6.56.  Thus your final score is 75.19 out of 75.</v>
      </c>
    </row>
    <row r="45" spans="2:12" ht="89.25" x14ac:dyDescent="0.2">
      <c r="B45" s="60" t="s">
        <v>275</v>
      </c>
      <c r="C45" s="56">
        <f t="shared" si="1"/>
        <v>9.375</v>
      </c>
      <c r="D45" s="57">
        <f t="shared" si="2"/>
        <v>9.375</v>
      </c>
      <c r="E45" s="56">
        <f t="shared" si="3"/>
        <v>18.75</v>
      </c>
      <c r="F45" s="57">
        <f t="shared" si="4"/>
        <v>9.375</v>
      </c>
      <c r="G45" s="56">
        <f t="shared" si="5"/>
        <v>9.375</v>
      </c>
      <c r="H45" s="57">
        <f t="shared" si="6"/>
        <v>9.375</v>
      </c>
      <c r="I45" s="56">
        <f t="shared" si="7"/>
        <v>9.375</v>
      </c>
      <c r="J45" s="58">
        <f t="shared" si="8"/>
        <v>3</v>
      </c>
      <c r="K45" s="197" t="str">
        <f t="shared" si="9"/>
        <v>Please check you spelling.</v>
      </c>
      <c r="L45" s="60" t="str">
        <f t="shared" si="10"/>
        <v>Venkata, below are my comments for Python Lab 3.  Questions Q1A, Q1B, Q3A, Q3B, Q4A and Q4B are each worth 9.375 points, and Q2 is worth 18.75 points.  Submitting an IPython Notebook is worth 3 extra credit points. Please check you spelling.   Your scores are:  9.38, 9.38, 18.75, 9.38, 9.38, 9.38, and 9.38.  Thus your final score is 78 out of 75.</v>
      </c>
    </row>
    <row r="46" spans="2:12" ht="140.25" x14ac:dyDescent="0.2">
      <c r="B46" s="60" t="s">
        <v>276</v>
      </c>
      <c r="C46" s="56">
        <f t="shared" si="1"/>
        <v>9.375</v>
      </c>
      <c r="D46" s="57">
        <f t="shared" si="2"/>
        <v>9.375</v>
      </c>
      <c r="E46" s="56">
        <f t="shared" si="3"/>
        <v>13.125</v>
      </c>
      <c r="F46" s="57">
        <f t="shared" si="4"/>
        <v>6.5625</v>
      </c>
      <c r="G46" s="56">
        <f t="shared" si="5"/>
        <v>6.5625</v>
      </c>
      <c r="H46" s="57">
        <f t="shared" si="6"/>
        <v>0</v>
      </c>
      <c r="I46" s="56">
        <f t="shared" si="7"/>
        <v>0</v>
      </c>
      <c r="J46" s="58">
        <f t="shared" si="8"/>
        <v>0</v>
      </c>
      <c r="K46" s="197" t="str">
        <f t="shared" si="9"/>
        <v>You didn't provide the full set of coefficient estimates, standard errors, and model fit diagnostics.  You didn't provide a discussion about the residual plot.  You didn't identify the best channel.</v>
      </c>
      <c r="L46" s="60" t="str">
        <f t="shared" si="10"/>
        <v>Tejaswini, below are my comments for Python Lab 3.  Questions Q1A, Q1B, Q3A, Q3B, Q4A and Q4B are each worth 9.375 points, and Q2 is worth 18.75 points.  Submitting an IPython Notebook is worth 3 extra credit points. You didn't provide the full set of coefficient estimates, standard errors, and model fit diagnostics.  You didn't provide a discussion about the residual plot.  You didn't identify the best channel.   Your scores are:  9.38, 9.38, 13.13, 6.56, 6.56, 0, and 0.  Thus your final score is 45 out of 75.</v>
      </c>
    </row>
    <row r="47" spans="2:12" ht="76.5" x14ac:dyDescent="0.2">
      <c r="B47" s="60" t="s">
        <v>277</v>
      </c>
      <c r="C47" s="56">
        <f t="shared" si="1"/>
        <v>9.375</v>
      </c>
      <c r="D47" s="57">
        <f t="shared" si="2"/>
        <v>9.375</v>
      </c>
      <c r="E47" s="56">
        <f t="shared" si="3"/>
        <v>18.75</v>
      </c>
      <c r="F47" s="57">
        <f t="shared" si="4"/>
        <v>9.375</v>
      </c>
      <c r="G47" s="56">
        <f t="shared" si="5"/>
        <v>9.375</v>
      </c>
      <c r="H47" s="57">
        <f t="shared" si="6"/>
        <v>9.375</v>
      </c>
      <c r="I47" s="56">
        <f t="shared" si="7"/>
        <v>9.375</v>
      </c>
      <c r="J47" s="58">
        <f t="shared" si="8"/>
        <v>3</v>
      </c>
      <c r="K47" s="197">
        <f t="shared" si="9"/>
        <v>0</v>
      </c>
      <c r="L47" s="60" t="str">
        <f t="shared" si="10"/>
        <v>Uday, below are my comments for Python Lab 3.  Questions Q1A, Q1B, Q3A, Q3B, Q4A and Q4B are each worth 9.375 points, and Q2 is worth 18.75 points.  Submitting an IPython Notebook is worth 3 extra credit points. 0   Your scores are:  9.38, 9.38, 18.75, 9.38, 9.38, 9.38, and 9.38.  Thus your final score is 78 out of 75.</v>
      </c>
    </row>
    <row r="48" spans="2:12" ht="178.5" x14ac:dyDescent="0.2">
      <c r="B48" s="60" t="s">
        <v>278</v>
      </c>
      <c r="C48" s="56">
        <f t="shared" si="1"/>
        <v>9.375</v>
      </c>
      <c r="D48" s="57">
        <f t="shared" si="2"/>
        <v>0</v>
      </c>
      <c r="E48" s="56">
        <f t="shared" si="3"/>
        <v>18.75</v>
      </c>
      <c r="F48" s="57">
        <f t="shared" si="4"/>
        <v>9.375</v>
      </c>
      <c r="G48" s="56">
        <f t="shared" si="5"/>
        <v>9.375</v>
      </c>
      <c r="H48" s="57">
        <f t="shared" si="6"/>
        <v>9.375</v>
      </c>
      <c r="I48" s="56">
        <f t="shared" si="7"/>
        <v>6.5625</v>
      </c>
      <c r="J48" s="58">
        <f t="shared" si="8"/>
        <v>3</v>
      </c>
      <c r="K48" s="197" t="str">
        <f t="shared" si="9"/>
        <v>You didn't provide a discussion of at least 2 sets of 2 variables each.  For media channel coefficient estimates with a sufficiently small p-value, you may simply choose the largest media channel coefficient estimate to address the last question.</v>
      </c>
      <c r="L48" s="60" t="str">
        <f t="shared" si="10"/>
        <v>Abdul, below are my comments for Python Lab 3.  Questions Q1A, Q1B, Q3A, Q3B, Q4A and Q4B are each worth 9.375 points, and Q2 is worth 18.75 points.  Submitting an IPython Notebook is worth 3 extra credit points. You didn't provide a discussion of at least 2 sets of 2 variables each.  For media channel coefficient estimates with a sufficiently small p-value, you may simply choose the largest media channel coefficient estimate to address the last question.   Your scores are:  9.38, 0, 18.75, 9.38, 9.38, 9.38, and 6.56.  Thus your final score is 65.81 out of 75.</v>
      </c>
    </row>
    <row r="49" spans="2:12" ht="204" x14ac:dyDescent="0.2">
      <c r="B49" s="60" t="s">
        <v>279</v>
      </c>
      <c r="C49" s="56">
        <f t="shared" si="1"/>
        <v>9.375</v>
      </c>
      <c r="D49" s="57">
        <f t="shared" si="2"/>
        <v>6.5625</v>
      </c>
      <c r="E49" s="56">
        <f t="shared" si="3"/>
        <v>13.125</v>
      </c>
      <c r="F49" s="57">
        <f t="shared" si="4"/>
        <v>6.5625</v>
      </c>
      <c r="G49" s="56">
        <f t="shared" si="5"/>
        <v>6.5625</v>
      </c>
      <c r="H49" s="57">
        <f t="shared" si="6"/>
        <v>0</v>
      </c>
      <c r="I49" s="56">
        <f t="shared" si="7"/>
        <v>0</v>
      </c>
      <c r="J49" s="58">
        <f t="shared" si="8"/>
        <v>0</v>
      </c>
      <c r="K49" s="197" t="str">
        <f t="shared" si="9"/>
        <v>You didn't provide a discussion about the exploratory data analysis you conducted. You didn't provide the full set of coefficient estimates, standard errors, and model fit diagnostics.  You didn't provide a discussion about the residual plot. You didn't identify the best channel.</v>
      </c>
      <c r="L49" s="60" t="str">
        <f t="shared" si="10"/>
        <v>Yannick, below are my comments for Python Lab 3.  Questions Q1A, Q1B, Q3A, Q3B, Q4A and Q4B are each worth 9.375 points, and Q2 is worth 18.75 points.  Submitting an IPython Notebook is worth 3 extra credit points. You didn't provide a discussion about the exploratory data analysis you conducted. You didn't provide the full set of coefficient estimates, standard errors, and model fit diagnostics.  You didn't provide a discussion about the residual plot. You didn't identify the best channel.   Your scores are:  9.38, 6.56, 13.13, 6.56, 6.56, 0, and 0.  Thus your final score is 42.19 out of 75.</v>
      </c>
    </row>
    <row r="50" spans="2:12" ht="318.75" x14ac:dyDescent="0.2">
      <c r="B50" s="60" t="s">
        <v>280</v>
      </c>
      <c r="C50" s="56">
        <f t="shared" si="1"/>
        <v>6.5625</v>
      </c>
      <c r="D50" s="57">
        <f t="shared" si="2"/>
        <v>9.375</v>
      </c>
      <c r="E50" s="56">
        <f t="shared" si="3"/>
        <v>13.125</v>
      </c>
      <c r="F50" s="57">
        <f t="shared" si="4"/>
        <v>9.375</v>
      </c>
      <c r="G50" s="56">
        <f t="shared" si="5"/>
        <v>9.375</v>
      </c>
      <c r="H50" s="57">
        <f t="shared" si="6"/>
        <v>9.375</v>
      </c>
      <c r="I50" s="56">
        <f t="shared" si="7"/>
        <v>6.5625</v>
      </c>
      <c r="J50" s="58">
        <f t="shared" si="8"/>
        <v>0</v>
      </c>
      <c r="K50" s="197" t="str">
        <f t="shared" si="9"/>
        <v>You didn't provide a timely submission.  Several of your graphics shouldn't be plotted since they are uninformative, such as the plot of sales.  You didn't provide the full set of coefficient estimates, standard errors, and model fit diagnostics.  For media channel coefficient estimates with a sufficiently small p-value, you may simply choose the largest media channel coefficient estimate to address the last question.</v>
      </c>
      <c r="L50" s="60" t="str">
        <f t="shared" si="10"/>
        <v>Ajay, below are my comments for Python Lab 3.  Questions Q1A, Q1B, Q3A, Q3B, Q4A and Q4B are each worth 9.375 points, and Q2 is worth 18.75 points.  Submitting an IPython Notebook is worth 3 extra credit points. You didn't provide a timely submission.  Several of your graphics shouldn't be plotted since they are uninformative, such as the plot of sales.  You didn't provide the full set of coefficient estimates, standard errors, and model fit diagnostics.  For media channel coefficient estimates with a sufficiently small p-value, you may simply choose the largest media channel coefficient estimate to address the last question.   Your scores are:  6.56, 9.38, 13.13, 9.38, 9.38, 9.38, and 6.56.  Thus your final score is 63.75 out of 75.</v>
      </c>
    </row>
    <row r="51" spans="2:12" ht="76.5" x14ac:dyDescent="0.2">
      <c r="B51" s="60" t="s">
        <v>281</v>
      </c>
      <c r="C51" s="56">
        <f t="shared" si="1"/>
        <v>9.375</v>
      </c>
      <c r="D51" s="57">
        <f t="shared" si="2"/>
        <v>9.375</v>
      </c>
      <c r="E51" s="56">
        <f t="shared" si="3"/>
        <v>18.75</v>
      </c>
      <c r="F51" s="57">
        <f t="shared" si="4"/>
        <v>9.375</v>
      </c>
      <c r="G51" s="56">
        <f t="shared" si="5"/>
        <v>9.375</v>
      </c>
      <c r="H51" s="57">
        <f t="shared" si="6"/>
        <v>9.375</v>
      </c>
      <c r="I51" s="56">
        <f t="shared" si="7"/>
        <v>9.375</v>
      </c>
      <c r="J51" s="58">
        <f t="shared" si="8"/>
        <v>3</v>
      </c>
      <c r="K51" s="197">
        <f t="shared" si="9"/>
        <v>0</v>
      </c>
      <c r="L51" s="60" t="str">
        <f t="shared" si="10"/>
        <v>Nithin, below are my comments for Python Lab 3.  Questions Q1A, Q1B, Q3A, Q3B, Q4A and Q4B are each worth 9.375 points, and Q2 is worth 18.75 points.  Submitting an IPython Notebook is worth 3 extra credit points. 0   Your scores are:  9.38, 9.38, 18.75, 9.38, 9.38, 9.38, and 9.38.  Thus your final score is 78 out of 75.</v>
      </c>
    </row>
    <row r="52" spans="2:12" ht="76.5" x14ac:dyDescent="0.2">
      <c r="B52" s="60" t="s">
        <v>282</v>
      </c>
      <c r="C52" s="56">
        <f t="shared" si="1"/>
        <v>9.375</v>
      </c>
      <c r="D52" s="57">
        <f t="shared" si="2"/>
        <v>9.375</v>
      </c>
      <c r="E52" s="56">
        <f t="shared" si="3"/>
        <v>18.75</v>
      </c>
      <c r="F52" s="57">
        <f t="shared" si="4"/>
        <v>9.375</v>
      </c>
      <c r="G52" s="56">
        <f t="shared" si="5"/>
        <v>9.375</v>
      </c>
      <c r="H52" s="57">
        <f t="shared" si="6"/>
        <v>9.375</v>
      </c>
      <c r="I52" s="56">
        <f t="shared" si="7"/>
        <v>9.375</v>
      </c>
      <c r="J52" s="58">
        <f t="shared" si="8"/>
        <v>0</v>
      </c>
      <c r="K52" s="197">
        <f t="shared" si="9"/>
        <v>0</v>
      </c>
      <c r="L52" s="60" t="str">
        <f>_xlfn.CONCAT(TRIM(B52),", below are my comments for Python Lab 3.  Questions Q1A, Q1B, Q3A, Q3B, Q4A and Q4B are each worth 9.375 points, and Q2 is worth 18.75 points.  Submitting an IPython Notebook is worth 3 extra credit points. ",K52,"   Your scores are:  ",ROUND(C52,2),", ",ROUND(D52,2),", ",ROUND(E52,2),", ",ROUND(F52,2),", ",ROUND(G52,2),", ",ROUND(H52,2),", and ",ROUND(I52,2),".  Thus your final score is ",ROUND(SUM(C52:J52),2)," out of 75.")</f>
        <v>Nargis, below are my comments for Python Lab 3.  Questions Q1A, Q1B, Q3A, Q3B, Q4A and Q4B are each worth 9.375 points, and Q2 is worth 18.75 points.  Submitting an IPython Notebook is worth 3 extra credit points. 0   Your scores are:  9.38, 9.38, 18.75, 9.38, 9.38, 9.38, and 9.38.  Thus your final score is 75 out of 75.</v>
      </c>
    </row>
    <row r="53" spans="2:12" ht="191.25" x14ac:dyDescent="0.2">
      <c r="B53" s="60" t="s">
        <v>283</v>
      </c>
      <c r="C53" s="56">
        <f t="shared" si="1"/>
        <v>9.375</v>
      </c>
      <c r="D53" s="57">
        <f t="shared" si="2"/>
        <v>0</v>
      </c>
      <c r="E53" s="56">
        <f t="shared" si="3"/>
        <v>18.75</v>
      </c>
      <c r="F53" s="57">
        <f t="shared" si="4"/>
        <v>9.375</v>
      </c>
      <c r="G53" s="56">
        <f t="shared" si="5"/>
        <v>9.375</v>
      </c>
      <c r="H53" s="57">
        <f t="shared" si="6"/>
        <v>9.375</v>
      </c>
      <c r="I53" s="56">
        <f t="shared" si="7"/>
        <v>6.5625</v>
      </c>
      <c r="J53" s="58">
        <f t="shared" si="8"/>
        <v>3</v>
      </c>
      <c r="K53" s="197" t="str">
        <f t="shared" si="9"/>
        <v>You didn't provide a discussion about the exploratory data analysis you conducted. For media channel coefficient estimates with a sufficiently small p-value, you may simply choose the largest media channel coefficient estimate to address the last question.</v>
      </c>
      <c r="L53" s="60" t="str">
        <f t="shared" si="10"/>
        <v>Sai, below are my comments for Python Lab 3.  Questions Q1A, Q1B, Q3A, Q3B, Q4A and Q4B are each worth 9.375 points, and Q2 is worth 18.75 points.  Submitting an IPython Notebook is worth 3 extra credit points. You didn't provide a discussion about the exploratory data analysis you conducted. For media channel coefficient estimates with a sufficiently small p-value, you may simply choose the largest media channel coefficient estimate to address the last question.   Your scores are:  9.38, 0, 18.75, 9.38, 9.38, 9.38, and 6.56.  Thus your final score is 65.81 out of 75.</v>
      </c>
    </row>
    <row r="54" spans="2:12" ht="89.25" x14ac:dyDescent="0.2">
      <c r="B54" s="60" t="s">
        <v>284</v>
      </c>
      <c r="C54" s="56">
        <f t="shared" si="1"/>
        <v>9.375</v>
      </c>
      <c r="D54" s="57">
        <f t="shared" si="2"/>
        <v>9.375</v>
      </c>
      <c r="E54" s="56">
        <f t="shared" si="3"/>
        <v>18.75</v>
      </c>
      <c r="F54" s="57">
        <f t="shared" si="4"/>
        <v>9.375</v>
      </c>
      <c r="G54" s="56">
        <f t="shared" si="5"/>
        <v>6.5625</v>
      </c>
      <c r="H54" s="57">
        <f t="shared" si="6"/>
        <v>9.375</v>
      </c>
      <c r="I54" s="56">
        <f t="shared" si="7"/>
        <v>9.375</v>
      </c>
      <c r="J54" s="58">
        <f t="shared" si="8"/>
        <v>3</v>
      </c>
      <c r="K54" s="197" t="str">
        <f t="shared" si="9"/>
        <v>You didn't provide a discussion about the residual plot.</v>
      </c>
      <c r="L54" s="60" t="str">
        <f t="shared" si="10"/>
        <v>Nodir, below are my comments for Python Lab 3.  Questions Q1A, Q1B, Q3A, Q3B, Q4A and Q4B are each worth 9.375 points, and Q2 is worth 18.75 points.  Submitting an IPython Notebook is worth 3 extra credit points. You didn't provide a discussion about the residual plot.   Your scores are:  9.38, 9.38, 18.75, 9.38, 6.56, 9.38, and 9.38.  Thus your final score is 75.19 out of 75.</v>
      </c>
    </row>
    <row r="55" spans="2:12" ht="89.25" x14ac:dyDescent="0.2">
      <c r="B55" s="60" t="s">
        <v>285</v>
      </c>
      <c r="C55" s="56">
        <f t="shared" si="1"/>
        <v>9.375</v>
      </c>
      <c r="D55" s="57">
        <f t="shared" si="2"/>
        <v>9.375</v>
      </c>
      <c r="E55" s="56">
        <f t="shared" si="3"/>
        <v>18.75</v>
      </c>
      <c r="F55" s="57">
        <f t="shared" si="4"/>
        <v>9.375</v>
      </c>
      <c r="G55" s="56">
        <f t="shared" si="5"/>
        <v>6.5625</v>
      </c>
      <c r="H55" s="57">
        <f t="shared" si="6"/>
        <v>9.375</v>
      </c>
      <c r="I55" s="56">
        <f t="shared" si="7"/>
        <v>9.375</v>
      </c>
      <c r="J55" s="58">
        <f t="shared" si="8"/>
        <v>3</v>
      </c>
      <c r="K55" s="197" t="str">
        <f t="shared" si="9"/>
        <v>You didn't provide a discussion about the residual plot.</v>
      </c>
      <c r="L55" s="60" t="str">
        <f t="shared" si="10"/>
        <v>Sai, below are my comments for Python Lab 3.  Questions Q1A, Q1B, Q3A, Q3B, Q4A and Q4B are each worth 9.375 points, and Q2 is worth 18.75 points.  Submitting an IPython Notebook is worth 3 extra credit points. You didn't provide a discussion about the residual plot.   Your scores are:  9.38, 9.38, 18.75, 9.38, 6.56, 9.38, and 9.38.  Thus your final score is 75.19 out of 75.</v>
      </c>
    </row>
    <row r="56" spans="2:12" ht="140.25" x14ac:dyDescent="0.2">
      <c r="B56" s="60" t="s">
        <v>286</v>
      </c>
      <c r="C56" s="56">
        <f t="shared" si="1"/>
        <v>9.375</v>
      </c>
      <c r="D56" s="57">
        <f t="shared" si="2"/>
        <v>9.375</v>
      </c>
      <c r="E56" s="56">
        <f t="shared" si="3"/>
        <v>13.125</v>
      </c>
      <c r="F56" s="57">
        <f t="shared" si="4"/>
        <v>9.375</v>
      </c>
      <c r="G56" s="56">
        <f t="shared" si="5"/>
        <v>6.5625</v>
      </c>
      <c r="H56" s="57">
        <f t="shared" si="6"/>
        <v>0</v>
      </c>
      <c r="I56" s="56">
        <f t="shared" si="7"/>
        <v>0</v>
      </c>
      <c r="J56" s="58">
        <f t="shared" si="8"/>
        <v>0</v>
      </c>
      <c r="K56" s="197" t="str">
        <f t="shared" si="9"/>
        <v>You didn't provide the full set of coefficient estimates, standard errors, and model fit diagnostics. You didn't provide a discussion about the residual plot. You didn't identify the best channel.</v>
      </c>
      <c r="L56" s="60" t="str">
        <f t="shared" si="10"/>
        <v>Venkata, below are my comments for Python Lab 3.  Questions Q1A, Q1B, Q3A, Q3B, Q4A and Q4B are each worth 9.375 points, and Q2 is worth 18.75 points.  Submitting an IPython Notebook is worth 3 extra credit points. You didn't provide the full set of coefficient estimates, standard errors, and model fit diagnostics. You didn't provide a discussion about the residual plot. You didn't identify the best channel.   Your scores are:  9.38, 9.38, 13.13, 9.38, 6.56, 0, and 0.  Thus your final score is 47.81 out of 75.</v>
      </c>
    </row>
    <row r="57" spans="2:12" ht="140.25" x14ac:dyDescent="0.2">
      <c r="B57" s="60" t="s">
        <v>283</v>
      </c>
      <c r="C57" s="56">
        <f t="shared" si="1"/>
        <v>9.375</v>
      </c>
      <c r="D57" s="57">
        <f t="shared" si="2"/>
        <v>9.375</v>
      </c>
      <c r="E57" s="56">
        <f t="shared" si="3"/>
        <v>13.125</v>
      </c>
      <c r="F57" s="57">
        <f t="shared" si="4"/>
        <v>9.375</v>
      </c>
      <c r="G57" s="56">
        <f t="shared" si="5"/>
        <v>6.5625</v>
      </c>
      <c r="H57" s="57">
        <f t="shared" si="6"/>
        <v>0</v>
      </c>
      <c r="I57" s="56">
        <f t="shared" si="7"/>
        <v>0</v>
      </c>
      <c r="J57" s="58">
        <f t="shared" si="8"/>
        <v>0</v>
      </c>
      <c r="K57" s="197" t="str">
        <f t="shared" si="9"/>
        <v>You didn't provide the full set of coefficient estimates, standard errors, and model fit diagnostics. You didn't provide a discussion about the residual plot. You didn't identify the best channel.</v>
      </c>
      <c r="L57" s="60" t="str">
        <f t="shared" si="10"/>
        <v>Sai, below are my comments for Python Lab 3.  Questions Q1A, Q1B, Q3A, Q3B, Q4A and Q4B are each worth 9.375 points, and Q2 is worth 18.75 points.  Submitting an IPython Notebook is worth 3 extra credit points. You didn't provide the full set of coefficient estimates, standard errors, and model fit diagnostics. You didn't provide a discussion about the residual plot. You didn't identify the best channel.   Your scores are:  9.38, 9.38, 13.13, 9.38, 6.56, 0, and 0.  Thus your final score is 47.81 out of 75.</v>
      </c>
    </row>
    <row r="58" spans="2:12" ht="127.5" x14ac:dyDescent="0.2">
      <c r="B58" s="60" t="s">
        <v>287</v>
      </c>
      <c r="C58" s="56">
        <f t="shared" si="1"/>
        <v>9.375</v>
      </c>
      <c r="D58" s="57">
        <f t="shared" si="2"/>
        <v>9.375</v>
      </c>
      <c r="E58" s="56">
        <f t="shared" si="3"/>
        <v>18.75</v>
      </c>
      <c r="F58" s="57">
        <f t="shared" si="4"/>
        <v>9.375</v>
      </c>
      <c r="G58" s="56">
        <f t="shared" si="5"/>
        <v>9.375</v>
      </c>
      <c r="H58" s="57">
        <f t="shared" si="6"/>
        <v>9.375</v>
      </c>
      <c r="I58" s="56">
        <f t="shared" si="7"/>
        <v>6.5625</v>
      </c>
      <c r="J58" s="58">
        <f t="shared" si="8"/>
        <v>3</v>
      </c>
      <c r="K58" s="197" t="str">
        <f t="shared" si="9"/>
        <v>For media channel coefficient estimates with a sufficiently small p-value, you may simply choose the largest media channel coefficient estimate to address the last question.</v>
      </c>
      <c r="L58" s="60" t="str">
        <f t="shared" si="10"/>
        <v>Nayeem, below are my comments for Python Lab 3.  Questions Q1A, Q1B, Q3A, Q3B, Q4A and Q4B are each worth 9.375 points, and Q2 is worth 18.75 points.  Submitting an IPython Notebook is worth 3 extra credit points. For media channel coefficient estimates with a sufficiently small p-value, you may simply choose the largest media channel coefficient estimate to address the last question.   Your scores are:  9.38, 9.38, 18.75, 9.38, 9.38, 9.38, and 6.56.  Thus your final score is 75.19 out of 75.</v>
      </c>
    </row>
    <row r="59" spans="2:12" ht="114.75" x14ac:dyDescent="0.2">
      <c r="B59" s="60" t="s">
        <v>288</v>
      </c>
      <c r="C59" s="56">
        <f t="shared" si="1"/>
        <v>9.375</v>
      </c>
      <c r="D59" s="57">
        <f t="shared" si="2"/>
        <v>9.375</v>
      </c>
      <c r="E59" s="56">
        <f t="shared" si="3"/>
        <v>13.125</v>
      </c>
      <c r="F59" s="57">
        <f t="shared" si="4"/>
        <v>6.5625</v>
      </c>
      <c r="G59" s="56">
        <f t="shared" si="5"/>
        <v>9.375</v>
      </c>
      <c r="H59" s="57">
        <f t="shared" si="6"/>
        <v>9.375</v>
      </c>
      <c r="I59" s="56">
        <f t="shared" si="7"/>
        <v>9.375</v>
      </c>
      <c r="J59" s="58">
        <f t="shared" si="8"/>
        <v>0</v>
      </c>
      <c r="K59" s="197" t="str">
        <f t="shared" si="9"/>
        <v xml:space="preserve">You didn't provide a timely submission.  You didn't provide the full set of coefficient estimates, standard errors, and model fit diagnostics. </v>
      </c>
      <c r="L59" s="60" t="str">
        <f t="shared" si="10"/>
        <v>Keerthi, below are my comments for Python Lab 3.  Questions Q1A, Q1B, Q3A, Q3B, Q4A and Q4B are each worth 9.375 points, and Q2 is worth 18.75 points.  Submitting an IPython Notebook is worth 3 extra credit points. You didn't provide a timely submission.  You didn't provide the full set of coefficient estimates, standard errors, and model fit diagnostics.    Your scores are:  9.38, 9.38, 13.13, 6.56, 9.38, 9.38, and 9.38.  Thus your final score is 66.56 out of 75.</v>
      </c>
    </row>
    <row r="60" spans="2:12" ht="114.75" x14ac:dyDescent="0.2">
      <c r="B60" s="60" t="s">
        <v>289</v>
      </c>
      <c r="C60" s="56">
        <f t="shared" si="1"/>
        <v>9.375</v>
      </c>
      <c r="D60" s="57">
        <f t="shared" si="2"/>
        <v>9.375</v>
      </c>
      <c r="E60" s="56">
        <f t="shared" si="3"/>
        <v>13.125</v>
      </c>
      <c r="F60" s="57">
        <f t="shared" si="4"/>
        <v>9.375</v>
      </c>
      <c r="G60" s="56">
        <f t="shared" si="5"/>
        <v>6.5625</v>
      </c>
      <c r="H60" s="57">
        <f t="shared" si="6"/>
        <v>9.375</v>
      </c>
      <c r="I60" s="56">
        <f t="shared" si="7"/>
        <v>6.5625</v>
      </c>
      <c r="J60" s="58">
        <f t="shared" si="8"/>
        <v>0</v>
      </c>
      <c r="K60" s="197" t="str">
        <f t="shared" si="9"/>
        <v>You model specification is incorrect.  You misclassified the plot your provided.  Your reason on the best channel isn't correct.</v>
      </c>
      <c r="L60" s="60" t="str">
        <f t="shared" si="10"/>
        <v>Soumya, below are my comments for Python Lab 3.  Questions Q1A, Q1B, Q3A, Q3B, Q4A and Q4B are each worth 9.375 points, and Q2 is worth 18.75 points.  Submitting an IPython Notebook is worth 3 extra credit points. You model specification is incorrect.  You misclassified the plot your provided.  Your reason on the best channel isn't correct.   Your scores are:  9.38, 9.38, 13.13, 9.38, 6.56, 9.38, and 6.56.  Thus your final score is 63.75 out of 75.</v>
      </c>
    </row>
    <row r="61" spans="2:12" ht="127.5" x14ac:dyDescent="0.2">
      <c r="B61" s="60" t="s">
        <v>275</v>
      </c>
      <c r="C61" s="56">
        <f t="shared" si="1"/>
        <v>9.375</v>
      </c>
      <c r="D61" s="57">
        <f t="shared" si="2"/>
        <v>9.375</v>
      </c>
      <c r="E61" s="56">
        <f t="shared" si="3"/>
        <v>18.75</v>
      </c>
      <c r="F61" s="57">
        <f t="shared" si="4"/>
        <v>9.375</v>
      </c>
      <c r="G61" s="56">
        <f t="shared" si="5"/>
        <v>9.375</v>
      </c>
      <c r="H61" s="57">
        <f t="shared" si="6"/>
        <v>9.375</v>
      </c>
      <c r="I61" s="56">
        <f t="shared" si="7"/>
        <v>6.5625</v>
      </c>
      <c r="J61" s="58">
        <f t="shared" si="8"/>
        <v>3</v>
      </c>
      <c r="K61" s="197" t="str">
        <f t="shared" si="9"/>
        <v>For media channel coefficient estimates with a sufficiently small p-value, you may simply choose the largest media channel coefficient estimate to address the last question.</v>
      </c>
      <c r="L61" s="60" t="str">
        <f t="shared" si="10"/>
        <v>Venkata, below are my comments for Python Lab 3.  Questions Q1A, Q1B, Q3A, Q3B, Q4A and Q4B are each worth 9.375 points, and Q2 is worth 18.75 points.  Submitting an IPython Notebook is worth 3 extra credit points. For media channel coefficient estimates with a sufficiently small p-value, you may simply choose the largest media channel coefficient estimate to address the last question.   Your scores are:  9.38, 9.38, 18.75, 9.38, 9.38, 9.38, and 6.56.  Thus your final score is 75.19 out of 75.</v>
      </c>
    </row>
    <row r="62" spans="2:12" ht="102" x14ac:dyDescent="0.2">
      <c r="B62" s="60" t="s">
        <v>290</v>
      </c>
      <c r="C62" s="56">
        <f t="shared" si="1"/>
        <v>9.375</v>
      </c>
      <c r="D62" s="57">
        <f t="shared" si="2"/>
        <v>0</v>
      </c>
      <c r="E62" s="56">
        <f t="shared" si="3"/>
        <v>18.75</v>
      </c>
      <c r="F62" s="57">
        <f t="shared" si="4"/>
        <v>9.375</v>
      </c>
      <c r="G62" s="56">
        <f t="shared" si="5"/>
        <v>9.375</v>
      </c>
      <c r="H62" s="57">
        <f t="shared" si="6"/>
        <v>9.375</v>
      </c>
      <c r="I62" s="56">
        <f t="shared" si="7"/>
        <v>9.375</v>
      </c>
      <c r="J62" s="58">
        <f t="shared" si="8"/>
        <v>3</v>
      </c>
      <c r="K62" s="197" t="str">
        <f t="shared" si="9"/>
        <v>You didn't provide a discussion about the exploratory data analysis you conducted.</v>
      </c>
      <c r="L62" s="60" t="str">
        <f t="shared" si="10"/>
        <v>Vinay, below are my comments for Python Lab 3.  Questions Q1A, Q1B, Q3A, Q3B, Q4A and Q4B are each worth 9.375 points, and Q2 is worth 18.75 points.  Submitting an IPython Notebook is worth 3 extra credit points. You didn't provide a discussion about the exploratory data analysis you conducted.   Your scores are:  9.38, 0, 18.75, 9.38, 9.38, 9.38, and 9.38.  Thus your final score is 68.63 out of 75.</v>
      </c>
    </row>
    <row r="63" spans="2:12" ht="165.75" x14ac:dyDescent="0.2">
      <c r="B63" s="60" t="s">
        <v>291</v>
      </c>
      <c r="C63" s="56">
        <f t="shared" si="1"/>
        <v>9.375</v>
      </c>
      <c r="D63" s="57">
        <f t="shared" si="2"/>
        <v>6.5625</v>
      </c>
      <c r="E63" s="56">
        <f t="shared" si="3"/>
        <v>15</v>
      </c>
      <c r="F63" s="57">
        <f t="shared" si="4"/>
        <v>9.375</v>
      </c>
      <c r="G63" s="56">
        <f t="shared" si="5"/>
        <v>9.375</v>
      </c>
      <c r="H63" s="57">
        <f t="shared" si="6"/>
        <v>9.375</v>
      </c>
      <c r="I63" s="56">
        <f t="shared" si="7"/>
        <v>6.5625</v>
      </c>
      <c r="J63" s="58">
        <f t="shared" si="8"/>
        <v>0</v>
      </c>
      <c r="K63" s="197" t="str">
        <f t="shared" si="9"/>
        <v>Your explanation of the summary statistics you provided wasn't correct.  You didn't provide the full set of coefficient estimates, standard errors, and model fit diagnostics.   Your explanation of the best channel wasn't complete.</v>
      </c>
      <c r="L63" s="60" t="str">
        <f t="shared" si="10"/>
        <v>Sukesh, below are my comments for Python Lab 3.  Questions Q1A, Q1B, Q3A, Q3B, Q4A and Q4B are each worth 9.375 points, and Q2 is worth 18.75 points.  Submitting an IPython Notebook is worth 3 extra credit points. Your explanation of the summary statistics you provided wasn't correct.  You didn't provide the full set of coefficient estimates, standard errors, and model fit diagnostics.   Your explanation of the best channel wasn't complete.   Your scores are:  9.38, 6.56, 15, 9.38, 9.38, 9.38, and 6.56.  Thus your final score is 65.63 out of 75.</v>
      </c>
    </row>
    <row r="64" spans="2:12" s="23" customFormat="1" ht="216.75" x14ac:dyDescent="0.2">
      <c r="B64" s="15" t="s">
        <v>285</v>
      </c>
      <c r="C64" s="203">
        <f t="shared" si="1"/>
        <v>9.375</v>
      </c>
      <c r="D64" s="204">
        <f t="shared" si="2"/>
        <v>6.5625</v>
      </c>
      <c r="E64" s="203">
        <f t="shared" si="3"/>
        <v>13.125</v>
      </c>
      <c r="F64" s="204">
        <f t="shared" si="4"/>
        <v>0</v>
      </c>
      <c r="G64" s="203">
        <f t="shared" si="5"/>
        <v>0</v>
      </c>
      <c r="H64" s="204">
        <f t="shared" si="6"/>
        <v>0</v>
      </c>
      <c r="I64" s="203">
        <f t="shared" si="7"/>
        <v>0</v>
      </c>
      <c r="J64" s="201">
        <f t="shared" si="8"/>
        <v>0</v>
      </c>
      <c r="K64" s="197" t="str">
        <f t="shared" si="9"/>
        <v>You didn't provide a timely submission. You didn't provide a discussion about the exploratory data analysis you conducted.  You didn't provide the full set of coefficient estimates, standard errors, and model fit diagnostics.  You didn't submit answers for the last 4 questions.</v>
      </c>
      <c r="L64" s="15" t="str">
        <f t="shared" si="10"/>
        <v>Sai, below are my comments for Python Lab 3.  Questions Q1A, Q1B, Q3A, Q3B, Q4A and Q4B are each worth 9.375 points, and Q2 is worth 18.75 points.  Submitting an IPython Notebook is worth 3 extra credit points. You didn't provide a timely submission. You didn't provide a discussion about the exploratory data analysis you conducted.  You didn't provide the full set of coefficient estimates, standard errors, and model fit diagnostics.  You didn't submit answers for the last 4 questions.   Your scores are:  9.38, 6.56, 13.13, 0, 0, 0, and 0.  Thus your final score is 29.06 out of 75.</v>
      </c>
    </row>
    <row r="65" spans="11:11" x14ac:dyDescent="0.2">
      <c r="K65" s="19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A40EC-F25D-47DD-AA33-1A6BFC49814D}">
  <sheetPr>
    <tabColor theme="5" tint="-0.499984740745262"/>
  </sheetPr>
  <dimension ref="A1:O67"/>
  <sheetViews>
    <sheetView workbookViewId="0">
      <pane xSplit="2" ySplit="4" topLeftCell="M62" activePane="bottomRight" state="frozen"/>
      <selection activeCell="B1" sqref="B1"/>
      <selection pane="topRight" activeCell="C1" sqref="C1"/>
      <selection pane="bottomLeft" activeCell="B5" sqref="B5"/>
      <selection pane="bottomRight" activeCell="B62" sqref="B62"/>
    </sheetView>
  </sheetViews>
  <sheetFormatPr defaultColWidth="9.140625" defaultRowHeight="12" x14ac:dyDescent="0.2"/>
  <cols>
    <col min="1" max="1" width="34" style="83" hidden="1" customWidth="1"/>
    <col min="2" max="2" width="8.85546875" style="83" bestFit="1" customWidth="1"/>
    <col min="3" max="12" width="16.7109375" style="83" hidden="1" customWidth="1"/>
    <col min="13" max="13" width="9.140625" style="83"/>
    <col min="14" max="14" width="43.5703125" style="91" customWidth="1"/>
    <col min="15" max="15" width="87.28515625" style="91" customWidth="1"/>
    <col min="16" max="16384" width="9.140625" style="83"/>
  </cols>
  <sheetData>
    <row r="1" spans="1:15" ht="12.75" x14ac:dyDescent="0.2">
      <c r="A1" s="76" t="s">
        <v>206</v>
      </c>
      <c r="B1" s="77" t="s">
        <v>33</v>
      </c>
      <c r="C1" s="78" t="s">
        <v>207</v>
      </c>
      <c r="D1" s="78" t="s">
        <v>208</v>
      </c>
      <c r="E1" s="156" t="s">
        <v>209</v>
      </c>
      <c r="F1" s="78" t="s">
        <v>210</v>
      </c>
      <c r="G1" s="78" t="s">
        <v>211</v>
      </c>
      <c r="H1" s="78" t="s">
        <v>212</v>
      </c>
      <c r="I1" s="78" t="s">
        <v>820</v>
      </c>
      <c r="J1" s="78" t="s">
        <v>821</v>
      </c>
      <c r="K1" s="78" t="s">
        <v>822</v>
      </c>
      <c r="L1" s="78" t="s">
        <v>823</v>
      </c>
      <c r="M1" s="80" t="s">
        <v>784</v>
      </c>
      <c r="N1" s="81" t="s">
        <v>37</v>
      </c>
      <c r="O1" s="82" t="s">
        <v>214</v>
      </c>
    </row>
    <row r="2" spans="1:15" x14ac:dyDescent="0.2">
      <c r="A2" s="76"/>
      <c r="B2" s="84"/>
      <c r="C2" s="78" t="s">
        <v>824</v>
      </c>
      <c r="D2" s="78" t="s">
        <v>824</v>
      </c>
      <c r="E2" s="156" t="s">
        <v>825</v>
      </c>
      <c r="F2" s="78" t="s">
        <v>825</v>
      </c>
      <c r="G2" s="78" t="s">
        <v>825</v>
      </c>
      <c r="H2" s="78" t="s">
        <v>825</v>
      </c>
      <c r="I2" s="78" t="s">
        <v>824</v>
      </c>
      <c r="J2" s="78" t="s">
        <v>824</v>
      </c>
      <c r="K2" s="78" t="s">
        <v>824</v>
      </c>
      <c r="L2" s="78" t="s">
        <v>824</v>
      </c>
      <c r="M2" s="85"/>
      <c r="N2" s="86"/>
      <c r="O2" s="86"/>
    </row>
    <row r="3" spans="1:15" s="91" customFormat="1" ht="99.75" hidden="1" customHeight="1" x14ac:dyDescent="0.25">
      <c r="A3" s="87"/>
      <c r="B3" s="205"/>
      <c r="C3" s="89" t="s">
        <v>826</v>
      </c>
      <c r="D3" s="89" t="s">
        <v>827</v>
      </c>
      <c r="E3" s="155" t="s">
        <v>828</v>
      </c>
      <c r="F3" s="89" t="s">
        <v>829</v>
      </c>
      <c r="G3" s="89" t="s">
        <v>830</v>
      </c>
      <c r="H3" s="89" t="s">
        <v>831</v>
      </c>
      <c r="I3" s="89" t="s">
        <v>832</v>
      </c>
      <c r="J3" s="89" t="s">
        <v>833</v>
      </c>
      <c r="K3" s="89" t="s">
        <v>834</v>
      </c>
      <c r="L3" s="89" t="s">
        <v>889</v>
      </c>
      <c r="M3" s="86"/>
      <c r="N3" s="86"/>
      <c r="O3" s="86"/>
    </row>
    <row r="4" spans="1:15" s="91" customFormat="1" ht="156" x14ac:dyDescent="0.25">
      <c r="A4" s="87"/>
      <c r="B4" s="92"/>
      <c r="C4" s="86" t="s">
        <v>970</v>
      </c>
      <c r="D4" s="86" t="s">
        <v>971</v>
      </c>
      <c r="E4" s="207" t="s">
        <v>972</v>
      </c>
      <c r="F4" s="86" t="s">
        <v>973</v>
      </c>
      <c r="G4" s="86" t="s">
        <v>974</v>
      </c>
      <c r="H4" s="86" t="s">
        <v>975</v>
      </c>
      <c r="I4" s="86" t="s">
        <v>976</v>
      </c>
      <c r="J4" s="86" t="s">
        <v>977</v>
      </c>
      <c r="K4" s="86" t="s">
        <v>982</v>
      </c>
      <c r="L4" s="86" t="s">
        <v>978</v>
      </c>
      <c r="M4" s="86"/>
      <c r="N4" s="86"/>
      <c r="O4" s="86"/>
    </row>
    <row r="5" spans="1:15" s="91" customFormat="1" ht="48" x14ac:dyDescent="0.25">
      <c r="A5" s="91" t="str">
        <f t="shared" ref="A5:B33" si="0">A37</f>
        <v>Yash Prafulbhai Aghera </v>
      </c>
      <c r="B5" s="91" t="str">
        <f t="shared" si="0"/>
        <v>Yash</v>
      </c>
      <c r="C5" s="91">
        <f t="shared" ref="C5:L5" si="1">C37*8</f>
        <v>8</v>
      </c>
      <c r="D5" s="91">
        <f t="shared" si="1"/>
        <v>8</v>
      </c>
      <c r="E5" s="91">
        <f t="shared" si="1"/>
        <v>4.8</v>
      </c>
      <c r="F5" s="91">
        <f t="shared" si="1"/>
        <v>8</v>
      </c>
      <c r="G5" s="91">
        <f t="shared" si="1"/>
        <v>8</v>
      </c>
      <c r="H5" s="91">
        <f t="shared" si="1"/>
        <v>8</v>
      </c>
      <c r="I5" s="91">
        <f t="shared" si="1"/>
        <v>8</v>
      </c>
      <c r="J5" s="91">
        <f t="shared" si="1"/>
        <v>8</v>
      </c>
      <c r="K5" s="91">
        <f t="shared" si="1"/>
        <v>8</v>
      </c>
      <c r="L5" s="91">
        <f t="shared" si="1"/>
        <v>8</v>
      </c>
      <c r="M5" s="91">
        <f t="shared" ref="M5:M33" si="2">SUM(C5:L5)</f>
        <v>76.8</v>
      </c>
      <c r="N5" s="91" t="str">
        <f t="shared" ref="N5:N33" si="3">N37</f>
        <v xml:space="preserve">Q3: Navigating to Reports &gt; Acquisition &gt; Overview &gt; GOOGLE Organic Search Queries, one will observe youtube_merch with a value of 372. </v>
      </c>
      <c r="O5" s="91" t="str">
        <f t="shared" ref="O5:O33" si="4">_xlfn.CONCAT(B5,", Below are my comments for the Google Practicum.  Each questions has a value of 8 points, where questions 1, 2, 7, 8, 9 and 10 have 2 components each. ",  N5,  " Your scores are:  ",ROUND(C5,1),", ",ROUND(D5,1),", ", ROUND(E5,1),", ",ROUND( F5,1),", ", ROUND(G5,1),", ", ROUND(H5,1),", ", ROUND(I5,1),", ", ROUND(J5,1),", ", ROUND(K5,1),", and ", ROUND(L5,1),".  Thus your score is ", ROUND(M5,1)," out of 80.")</f>
        <v>Yash, Below are my comments for the Google Practicum.  Each questions has a value of 8 points, where questions 1, 2, 7, 8, 9 and 10 have 2 components each. Q3: Navigating to Reports &gt; Acquisition &gt; Overview &gt; GOOGLE Organic Search Queries, one will observe youtube_merch with a value of 372.  Your scores are:  8, 8, 4.8, 8, 8, 8, 8, 8, 8, and 8.  Thus your score is 76.8 out of 80.</v>
      </c>
    </row>
    <row r="6" spans="1:15" s="91" customFormat="1" ht="120" x14ac:dyDescent="0.25">
      <c r="A6" s="91" t="str">
        <f t="shared" si="0"/>
        <v>Hamza Alajlouni</v>
      </c>
      <c r="B6" s="91" t="str">
        <f t="shared" si="0"/>
        <v>Hamza</v>
      </c>
      <c r="C6" s="91">
        <f t="shared" ref="C6:L6" si="5">C38*8</f>
        <v>4.8</v>
      </c>
      <c r="D6" s="91">
        <f t="shared" si="5"/>
        <v>8</v>
      </c>
      <c r="E6" s="91">
        <f t="shared" si="5"/>
        <v>4.8</v>
      </c>
      <c r="F6" s="91">
        <f t="shared" si="5"/>
        <v>8</v>
      </c>
      <c r="G6" s="91">
        <f t="shared" si="5"/>
        <v>8</v>
      </c>
      <c r="H6" s="91">
        <f t="shared" si="5"/>
        <v>4.8</v>
      </c>
      <c r="I6" s="91">
        <f t="shared" si="5"/>
        <v>8</v>
      </c>
      <c r="J6" s="91">
        <f t="shared" si="5"/>
        <v>8</v>
      </c>
      <c r="K6" s="91">
        <f t="shared" si="5"/>
        <v>7.2</v>
      </c>
      <c r="L6" s="91">
        <f t="shared" si="5"/>
        <v>8</v>
      </c>
      <c r="M6" s="91">
        <f t="shared" si="2"/>
        <v>69.599999999999994</v>
      </c>
      <c r="N6" s="91" t="str">
        <f t="shared" si="3"/>
        <v xml:space="preserve">Q1: Navigating to  Reports &gt; Engagement &gt; Pages and Screens, one will observe 8.4 views per user for /register.html.  Q3: Navigating to Reports &gt; Acquisition &gt; Overview &gt; GOOGLE Organic Search Queries, one will observe youtube_merch with a value of 372. Q6: Navigating to Reports &gt; Tech &gt; Tech Details, one will observe $136,701.90 for the Chrome browser.  Q9: Navigating to Reports &gt;Tech&gt;Tech Details and properly including a filter yields 5 Mountain View tablet Users and 6 Engaged Sessions.  </v>
      </c>
      <c r="O6" s="91" t="str">
        <f t="shared" si="4"/>
        <v>Hamza, Below are my comments for the Google Practicum.  Each questions has a value of 8 points, where questions 1, 2, 7, 8, 9 and 10 have 2 components each. Q1: Navigating to  Reports &gt; Engagement &gt; Pages and Screens, one will observe 8.4 views per user for /register.html.  Q3: Navigating to Reports &gt; Acquisition &gt; Overview &gt; GOOGLE Organic Search Queries, one will observe youtube_merch with a value of 372. Q6: Navigating to Reports &gt; Tech &gt; Tech Details, one will observe $136,701.90 for the Chrome browser.  Q9: Navigating to Reports &gt;Tech&gt;Tech Details and properly including a filter yields 5 Mountain View tablet Users and 6 Engaged Sessions.   Your scores are:  4.8, 8, 4.8, 8, 8, 4.8, 8, 8, 7.2, and 8.  Thus your score is 69.6 out of 80.</v>
      </c>
    </row>
    <row r="7" spans="1:15" s="91" customFormat="1" ht="72" x14ac:dyDescent="0.25">
      <c r="A7" s="91" t="str">
        <f t="shared" si="0"/>
        <v>Mary Harshitha Reddy Allam</v>
      </c>
      <c r="B7" s="91" t="str">
        <f t="shared" si="0"/>
        <v>Mary</v>
      </c>
      <c r="C7" s="91">
        <f t="shared" ref="C7:L7" si="6">C39*8</f>
        <v>4.8</v>
      </c>
      <c r="D7" s="91">
        <f t="shared" si="6"/>
        <v>8</v>
      </c>
      <c r="E7" s="91">
        <f t="shared" si="6"/>
        <v>4.8</v>
      </c>
      <c r="F7" s="91">
        <f t="shared" si="6"/>
        <v>8</v>
      </c>
      <c r="G7" s="91">
        <f t="shared" si="6"/>
        <v>8</v>
      </c>
      <c r="H7" s="91">
        <f t="shared" si="6"/>
        <v>8</v>
      </c>
      <c r="I7" s="91">
        <f t="shared" si="6"/>
        <v>8</v>
      </c>
      <c r="J7" s="91">
        <f t="shared" si="6"/>
        <v>8</v>
      </c>
      <c r="K7" s="91">
        <f t="shared" si="6"/>
        <v>8</v>
      </c>
      <c r="L7" s="91">
        <f t="shared" si="6"/>
        <v>8</v>
      </c>
      <c r="M7" s="91">
        <f t="shared" si="2"/>
        <v>73.599999999999994</v>
      </c>
      <c r="N7" s="91" t="str">
        <f t="shared" si="3"/>
        <v>Q1: Navigating to  Reports &gt; Engagement &gt; Pages and Screens, one will observe 8.4 views per user for /register.html.  Q3: Navigating to Reports &gt; Acquisition &gt; Overview &gt; GOOGLE Organic Search Queries, one will observe youtube_merch with a value of 372.</v>
      </c>
      <c r="O7" s="91" t="str">
        <f t="shared" si="4"/>
        <v>Mary, Below are my comments for the Google Practicum.  Each questions has a value of 8 points, where questions 1, 2, 7, 8, 9 and 10 have 2 components each. Q1: Navigating to  Reports &gt; Engagement &gt; Pages and Screens, one will observe 8.4 views per user for /register.html.  Q3: Navigating to Reports &gt; Acquisition &gt; Overview &gt; GOOGLE Organic Search Queries, one will observe youtube_merch with a value of 372. Your scores are:  4.8, 8, 4.8, 8, 8, 8, 8, 8, 8, and 8.  Thus your score is 73.6 out of 80.</v>
      </c>
    </row>
    <row r="8" spans="1:15" s="91" customFormat="1" ht="36" x14ac:dyDescent="0.25">
      <c r="A8" s="91" t="str">
        <f t="shared" si="0"/>
        <v>Sravanthi Bommakoori</v>
      </c>
      <c r="B8" s="91" t="str">
        <f t="shared" si="0"/>
        <v>Sravanthi</v>
      </c>
      <c r="C8" s="91">
        <f t="shared" ref="C8:L8" si="7">C40*8</f>
        <v>8</v>
      </c>
      <c r="D8" s="91">
        <f t="shared" si="7"/>
        <v>8</v>
      </c>
      <c r="E8" s="91">
        <f t="shared" si="7"/>
        <v>8</v>
      </c>
      <c r="F8" s="91">
        <f t="shared" si="7"/>
        <v>8</v>
      </c>
      <c r="G8" s="91">
        <f t="shared" si="7"/>
        <v>8</v>
      </c>
      <c r="H8" s="91">
        <f t="shared" si="7"/>
        <v>8</v>
      </c>
      <c r="I8" s="91">
        <f t="shared" si="7"/>
        <v>8</v>
      </c>
      <c r="J8" s="91">
        <f t="shared" si="7"/>
        <v>8</v>
      </c>
      <c r="K8" s="91">
        <f t="shared" si="7"/>
        <v>8</v>
      </c>
      <c r="L8" s="91">
        <f t="shared" si="7"/>
        <v>8</v>
      </c>
      <c r="M8" s="91">
        <f t="shared" si="2"/>
        <v>80</v>
      </c>
      <c r="N8" s="91">
        <f t="shared" si="3"/>
        <v>0</v>
      </c>
      <c r="O8" s="91" t="str">
        <f t="shared" si="4"/>
        <v>Sravanthi, Below are my comments for the Google Practicum.  Each questions has a value of 8 points, where questions 1, 2, 7, 8, 9 and 10 have 2 components each. 0 Your scores are:  8, 8, 8, 8, 8, 8, 8, 8, 8, and 8.  Thus your score is 80 out of 80.</v>
      </c>
    </row>
    <row r="9" spans="1:15" s="91" customFormat="1" ht="120" x14ac:dyDescent="0.25">
      <c r="A9" s="91" t="str">
        <f t="shared" si="0"/>
        <v>Vaishali Bonuga</v>
      </c>
      <c r="B9" s="91" t="str">
        <f t="shared" si="0"/>
        <v>Vaishali</v>
      </c>
      <c r="C9" s="91">
        <f t="shared" ref="C9:L9" si="8">C41*8</f>
        <v>8</v>
      </c>
      <c r="D9" s="91">
        <f t="shared" si="8"/>
        <v>4.8</v>
      </c>
      <c r="E9" s="91">
        <f t="shared" si="8"/>
        <v>4.8</v>
      </c>
      <c r="F9" s="91">
        <f t="shared" si="8"/>
        <v>8</v>
      </c>
      <c r="G9" s="91">
        <f t="shared" si="8"/>
        <v>4.8</v>
      </c>
      <c r="H9" s="91">
        <f t="shared" si="8"/>
        <v>8</v>
      </c>
      <c r="I9" s="91">
        <f t="shared" si="8"/>
        <v>8</v>
      </c>
      <c r="J9" s="91">
        <f t="shared" si="8"/>
        <v>8</v>
      </c>
      <c r="K9" s="91">
        <f t="shared" si="8"/>
        <v>8</v>
      </c>
      <c r="L9" s="91">
        <f t="shared" si="8"/>
        <v>8</v>
      </c>
      <c r="M9" s="91">
        <f t="shared" si="2"/>
        <v>70.400000000000006</v>
      </c>
      <c r="N9" s="91" t="str">
        <f t="shared" si="3"/>
        <v>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Q5: Navigating to Reports &gt; Acquisition &gt; Traffic Acquisition, one will observe a value of $7216.56 for the Referral channel group.</v>
      </c>
      <c r="O9" s="91" t="str">
        <f t="shared" si="4"/>
        <v>Vaishali,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Q5: Navigating to Reports &gt; Acquisition &gt; Traffic Acquisition, one will observe a value of $7216.56 for the Referral channel group. Your scores are:  8, 4.8, 4.8, 8, 4.8, 8, 8, 8, 8, and 8.  Thus your score is 70.4 out of 80.</v>
      </c>
    </row>
    <row r="10" spans="1:15" s="91" customFormat="1" ht="156" x14ac:dyDescent="0.25">
      <c r="A10" s="91" t="str">
        <f t="shared" si="0"/>
        <v>Josephine Ekpe</v>
      </c>
      <c r="B10" s="91" t="str">
        <f t="shared" si="0"/>
        <v>Josephine</v>
      </c>
      <c r="C10" s="91">
        <f t="shared" ref="C10:L10" si="9">C42*8</f>
        <v>4.8</v>
      </c>
      <c r="D10" s="91">
        <f t="shared" si="9"/>
        <v>8</v>
      </c>
      <c r="E10" s="91">
        <f t="shared" si="9"/>
        <v>0</v>
      </c>
      <c r="F10" s="91">
        <f t="shared" si="9"/>
        <v>0</v>
      </c>
      <c r="G10" s="91">
        <f t="shared" si="9"/>
        <v>4.8</v>
      </c>
      <c r="H10" s="91">
        <f t="shared" si="9"/>
        <v>4.8</v>
      </c>
      <c r="I10" s="91">
        <f t="shared" si="9"/>
        <v>8</v>
      </c>
      <c r="J10" s="91">
        <f t="shared" si="9"/>
        <v>4.8</v>
      </c>
      <c r="K10" s="91">
        <f t="shared" si="9"/>
        <v>4.8</v>
      </c>
      <c r="L10" s="91">
        <f t="shared" si="9"/>
        <v>8</v>
      </c>
      <c r="M10" s="91">
        <f t="shared" si="2"/>
        <v>48</v>
      </c>
      <c r="N10" s="91" t="str">
        <f t="shared" si="3"/>
        <v xml:space="preserve">Q1: Navigating to  Reports &gt; Engagement &gt; Pages and Screens, one will observe 8.4 views per user for /register.html. Q3:  An answer wasn't provided.  Q4:  An answer wasn't provided.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v>
      </c>
      <c r="O10" s="91" t="str">
        <f t="shared" si="4"/>
        <v>Josephine, Below are my comments for the Google Practicum.  Each questions has a value of 8 points, where questions 1, 2, 7, 8, 9 and 10 have 2 components each. Q1: Navigating to  Reports &gt; Engagement &gt; Pages and Screens, one will observe 8.4 views per user for /register.html. Q3:  An answer wasn't provided.  Q4:  An answer wasn't provided.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Your scores are:  4.8, 8, 0, 0, 4.8, 4.8, 8, 4.8, 4.8, and 8.  Thus your score is 48 out of 80.</v>
      </c>
    </row>
    <row r="11" spans="1:15" s="91" customFormat="1" ht="192" x14ac:dyDescent="0.25">
      <c r="A11" s="91" t="str">
        <f t="shared" si="0"/>
        <v>Preethi Gangireddy</v>
      </c>
      <c r="B11" s="91" t="str">
        <f t="shared" si="0"/>
        <v>Preethi</v>
      </c>
      <c r="C11" s="91">
        <f t="shared" ref="C11:L11" si="10">C43*8</f>
        <v>8</v>
      </c>
      <c r="D11" s="91">
        <f t="shared" si="10"/>
        <v>6.4</v>
      </c>
      <c r="E11" s="91">
        <f t="shared" si="10"/>
        <v>8</v>
      </c>
      <c r="F11" s="91">
        <f t="shared" si="10"/>
        <v>6.4</v>
      </c>
      <c r="G11" s="91">
        <f t="shared" si="10"/>
        <v>4.8</v>
      </c>
      <c r="H11" s="91">
        <f t="shared" si="10"/>
        <v>4.8</v>
      </c>
      <c r="I11" s="91">
        <f t="shared" si="10"/>
        <v>8</v>
      </c>
      <c r="J11" s="91">
        <f t="shared" si="10"/>
        <v>8</v>
      </c>
      <c r="K11" s="91">
        <f t="shared" si="10"/>
        <v>5.6</v>
      </c>
      <c r="L11" s="91">
        <f t="shared" si="10"/>
        <v>8</v>
      </c>
      <c r="M11" s="91">
        <f t="shared" si="2"/>
        <v>68</v>
      </c>
      <c r="N11" s="91" t="str">
        <f t="shared" si="3"/>
        <v xml:space="preserve">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v>
      </c>
      <c r="O11" s="91" t="str">
        <f t="shared" si="4"/>
        <v>Preethi,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Your scores are:  8, 6.4, 8, 6.4, 4.8, 4.8, 8, 8, 5.6, and 8.  Thus your score is 68 out of 80.</v>
      </c>
    </row>
    <row r="12" spans="1:15" s="91" customFormat="1" ht="168" x14ac:dyDescent="0.25">
      <c r="A12" s="91" t="str">
        <f t="shared" si="0"/>
        <v>Amulya Gangula</v>
      </c>
      <c r="B12" s="91" t="str">
        <f t="shared" si="0"/>
        <v>Amulya</v>
      </c>
      <c r="C12" s="91">
        <f t="shared" ref="C12:L12" si="11">C44*8</f>
        <v>4.8</v>
      </c>
      <c r="D12" s="91">
        <f t="shared" si="11"/>
        <v>6.4</v>
      </c>
      <c r="E12" s="91">
        <f t="shared" si="11"/>
        <v>4.8</v>
      </c>
      <c r="F12" s="91">
        <f t="shared" si="11"/>
        <v>4.8</v>
      </c>
      <c r="G12" s="91">
        <f t="shared" si="11"/>
        <v>8</v>
      </c>
      <c r="H12" s="91">
        <f t="shared" si="11"/>
        <v>4.8</v>
      </c>
      <c r="I12" s="91">
        <f t="shared" si="11"/>
        <v>8</v>
      </c>
      <c r="J12" s="91">
        <f t="shared" si="11"/>
        <v>8</v>
      </c>
      <c r="K12" s="91">
        <f t="shared" si="11"/>
        <v>8</v>
      </c>
      <c r="L12" s="91">
        <f t="shared" si="11"/>
        <v>0</v>
      </c>
      <c r="M12" s="91">
        <f t="shared" si="2"/>
        <v>57.6</v>
      </c>
      <c r="N12" s="91" t="str">
        <f t="shared" si="3"/>
        <v>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Q4: Using information values reported on the page Reports &gt; Retention, one will obtain 18/84, or 21.4%.  Q6: Navigating to Reports &gt; Tech &gt; Tech Details, one will observe $136,701.90 for the Chrome browser. Q10:  An answer wasn't provided.</v>
      </c>
      <c r="O12" s="91" t="str">
        <f t="shared" si="4"/>
        <v>Amulya, Below are my comments for the Google Practicum.  Each questions has a value of 8 points, where questions 1, 2, 7, 8, 9 and 10 have 2 components each. 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Q4: Using information values reported on the page Reports &gt; Retention, one will obtain 18/84, or 21.4%.  Q6: Navigating to Reports &gt; Tech &gt; Tech Details, one will observe $136,701.90 for the Chrome browser. Q10:  An answer wasn't provided. Your scores are:  4.8, 6.4, 4.8, 4.8, 8, 4.8, 8, 8, 8, and 0.  Thus your score is 57.6 out of 80.</v>
      </c>
    </row>
    <row r="13" spans="1:15" s="91" customFormat="1" ht="156" x14ac:dyDescent="0.25">
      <c r="A13" s="91" t="str">
        <f t="shared" si="0"/>
        <v>Sandeep Kumar Gowni</v>
      </c>
      <c r="B13" s="91" t="str">
        <f t="shared" si="0"/>
        <v>Sandeep</v>
      </c>
      <c r="C13" s="91">
        <f t="shared" ref="C13:L13" si="12">C45*8</f>
        <v>8</v>
      </c>
      <c r="D13" s="91">
        <f t="shared" si="12"/>
        <v>4.8</v>
      </c>
      <c r="E13" s="91">
        <f t="shared" si="12"/>
        <v>8</v>
      </c>
      <c r="F13" s="91">
        <f t="shared" si="12"/>
        <v>6.4</v>
      </c>
      <c r="G13" s="91">
        <f t="shared" si="12"/>
        <v>4.8</v>
      </c>
      <c r="H13" s="91">
        <f t="shared" si="12"/>
        <v>4.8</v>
      </c>
      <c r="I13" s="91">
        <f t="shared" si="12"/>
        <v>8</v>
      </c>
      <c r="J13" s="91">
        <f t="shared" si="12"/>
        <v>4.8</v>
      </c>
      <c r="K13" s="91">
        <f t="shared" si="12"/>
        <v>8</v>
      </c>
      <c r="L13" s="91">
        <f t="shared" si="12"/>
        <v>8</v>
      </c>
      <c r="M13" s="91">
        <f t="shared" si="2"/>
        <v>65.599999999999994</v>
      </c>
      <c r="N13" s="91" t="str">
        <f t="shared" si="3"/>
        <v>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v>
      </c>
      <c r="O13" s="91" t="str">
        <f t="shared" si="4"/>
        <v>Sandeep,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8, 4.8, 8, 6.4, 4.8, 4.8, 8, 4.8, 8, and 8.  Thus your score is 65.6 out of 80.</v>
      </c>
    </row>
    <row r="14" spans="1:15" s="91" customFormat="1" ht="132" x14ac:dyDescent="0.25">
      <c r="A14" s="91" t="str">
        <f t="shared" si="0"/>
        <v>Venkata Rama Krishna Maddala</v>
      </c>
      <c r="B14" s="91" t="str">
        <f t="shared" si="0"/>
        <v>Venkata</v>
      </c>
      <c r="C14" s="91">
        <f t="shared" ref="C14:L14" si="13">C46*8</f>
        <v>4.8</v>
      </c>
      <c r="D14" s="91">
        <f t="shared" si="13"/>
        <v>8</v>
      </c>
      <c r="E14" s="91">
        <f t="shared" si="13"/>
        <v>8</v>
      </c>
      <c r="F14" s="91">
        <f t="shared" si="13"/>
        <v>4.8</v>
      </c>
      <c r="G14" s="91">
        <f t="shared" si="13"/>
        <v>4.8</v>
      </c>
      <c r="H14" s="91">
        <f t="shared" si="13"/>
        <v>4.8</v>
      </c>
      <c r="I14" s="91">
        <f t="shared" si="13"/>
        <v>8</v>
      </c>
      <c r="J14" s="91">
        <f t="shared" si="13"/>
        <v>4.8</v>
      </c>
      <c r="K14" s="91">
        <f t="shared" si="13"/>
        <v>8</v>
      </c>
      <c r="L14" s="91">
        <f t="shared" si="13"/>
        <v>8</v>
      </c>
      <c r="M14" s="91">
        <f t="shared" si="2"/>
        <v>64</v>
      </c>
      <c r="N14" s="91" t="str">
        <f t="shared" si="3"/>
        <v>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v>
      </c>
      <c r="O14" s="91" t="str">
        <f t="shared" si="4"/>
        <v>Venkata, Below are my comments for the Google Practicum.  Each questions has a value of 8 points, where questions 1, 2, 7, 8, 9 and 10 have 2 components each. 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4.8, 8, 8, 4.8, 4.8, 4.8, 8, 4.8, 8, and 8.  Thus your score is 64 out of 80.</v>
      </c>
    </row>
    <row r="15" spans="1:15" s="91" customFormat="1" ht="48" x14ac:dyDescent="0.25">
      <c r="A15" s="91" t="str">
        <f t="shared" si="0"/>
        <v>Tejaswini Madeti</v>
      </c>
      <c r="B15" s="91" t="str">
        <f t="shared" si="0"/>
        <v>Tejaswini</v>
      </c>
      <c r="C15" s="91">
        <f t="shared" ref="C15:L15" si="14">C47*8</f>
        <v>8</v>
      </c>
      <c r="D15" s="91">
        <f t="shared" si="14"/>
        <v>8</v>
      </c>
      <c r="E15" s="91">
        <f t="shared" si="14"/>
        <v>4.8</v>
      </c>
      <c r="F15" s="91">
        <f t="shared" si="14"/>
        <v>8</v>
      </c>
      <c r="G15" s="91">
        <f t="shared" si="14"/>
        <v>8</v>
      </c>
      <c r="H15" s="91">
        <f t="shared" si="14"/>
        <v>8</v>
      </c>
      <c r="I15" s="91">
        <f t="shared" si="14"/>
        <v>8</v>
      </c>
      <c r="J15" s="91">
        <f t="shared" si="14"/>
        <v>8</v>
      </c>
      <c r="K15" s="91">
        <f t="shared" si="14"/>
        <v>8</v>
      </c>
      <c r="L15" s="91">
        <f t="shared" si="14"/>
        <v>8</v>
      </c>
      <c r="M15" s="91">
        <f t="shared" si="2"/>
        <v>76.8</v>
      </c>
      <c r="N15" s="91" t="str">
        <f t="shared" si="3"/>
        <v>Q3: Navigating to Reports &gt; Acquisition &gt; Overview &gt; GOOGLE Organic Search Queries, one will observe youtube_merch with a value of 372.</v>
      </c>
      <c r="O15" s="91" t="str">
        <f t="shared" si="4"/>
        <v>Tejaswini, Below are my comments for the Google Practicum.  Each questions has a value of 8 points, where questions 1, 2, 7, 8, 9 and 10 have 2 components each. Q3: Navigating to Reports &gt; Acquisition &gt; Overview &gt; GOOGLE Organic Search Queries, one will observe youtube_merch with a value of 372. Your scores are:  8, 8, 4.8, 8, 8, 8, 8, 8, 8, and 8.  Thus your score is 76.8 out of 80.</v>
      </c>
    </row>
    <row r="16" spans="1:15" s="91" customFormat="1" ht="60" x14ac:dyDescent="0.25">
      <c r="A16" s="91" t="str">
        <f t="shared" si="0"/>
        <v>Uday Kumar Mamedi</v>
      </c>
      <c r="B16" s="91" t="str">
        <f t="shared" si="0"/>
        <v xml:space="preserve">Uday </v>
      </c>
      <c r="C16" s="91">
        <f t="shared" ref="C16:L16" si="15">C48*8</f>
        <v>8</v>
      </c>
      <c r="D16" s="91">
        <f t="shared" si="15"/>
        <v>6.4</v>
      </c>
      <c r="E16" s="91">
        <f t="shared" si="15"/>
        <v>8</v>
      </c>
      <c r="F16" s="91">
        <f t="shared" si="15"/>
        <v>8</v>
      </c>
      <c r="G16" s="91">
        <f t="shared" si="15"/>
        <v>8</v>
      </c>
      <c r="H16" s="91">
        <f t="shared" si="15"/>
        <v>8</v>
      </c>
      <c r="I16" s="91">
        <f t="shared" si="15"/>
        <v>8</v>
      </c>
      <c r="J16" s="91">
        <f t="shared" si="15"/>
        <v>8</v>
      </c>
      <c r="K16" s="91">
        <f t="shared" si="15"/>
        <v>8</v>
      </c>
      <c r="L16" s="91">
        <f t="shared" si="15"/>
        <v>8</v>
      </c>
      <c r="M16" s="91">
        <f t="shared" si="2"/>
        <v>78.400000000000006</v>
      </c>
      <c r="N16" s="91" t="str">
        <f t="shared" si="3"/>
        <v xml:space="preserve">Q2: Navigating to Reports &gt; top-left “Reports Snapshot” one will observe the value 84K, where the card "WHERE DO YOUR USERS COME FROM?" reports Direct as the largest count, which is followed by Cross-network. </v>
      </c>
      <c r="O16" s="91" t="str">
        <f t="shared" si="4"/>
        <v>Uday ,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Your scores are:  8, 6.4, 8, 8, 8, 8, 8, 8, 8, and 8.  Thus your score is 78.4 out of 80.</v>
      </c>
    </row>
    <row r="17" spans="1:15" s="91" customFormat="1" ht="156" x14ac:dyDescent="0.25">
      <c r="A17" s="91" t="str">
        <f t="shared" si="0"/>
        <v>Abdul Azhar Ahmed Mohammed</v>
      </c>
      <c r="B17" s="91" t="str">
        <f t="shared" si="0"/>
        <v>Abdul</v>
      </c>
      <c r="C17" s="91">
        <f t="shared" ref="C17:L17" si="16">C49*8</f>
        <v>8</v>
      </c>
      <c r="D17" s="91">
        <f t="shared" si="16"/>
        <v>6.4</v>
      </c>
      <c r="E17" s="91">
        <f t="shared" si="16"/>
        <v>8</v>
      </c>
      <c r="F17" s="91">
        <f t="shared" si="16"/>
        <v>4.8</v>
      </c>
      <c r="G17" s="91">
        <f t="shared" si="16"/>
        <v>4.8</v>
      </c>
      <c r="H17" s="91">
        <f t="shared" si="16"/>
        <v>4.8</v>
      </c>
      <c r="I17" s="91">
        <f t="shared" si="16"/>
        <v>8</v>
      </c>
      <c r="J17" s="91">
        <f t="shared" si="16"/>
        <v>3.2</v>
      </c>
      <c r="K17" s="91">
        <f t="shared" si="16"/>
        <v>8</v>
      </c>
      <c r="L17" s="91">
        <f t="shared" si="16"/>
        <v>8</v>
      </c>
      <c r="M17" s="91">
        <f t="shared" si="2"/>
        <v>64</v>
      </c>
      <c r="N17" s="91" t="str">
        <f t="shared" si="3"/>
        <v>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v>
      </c>
      <c r="O17" s="91" t="str">
        <f t="shared" si="4"/>
        <v>Abdul,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8, 6.4, 8, 4.8, 4.8, 4.8, 8, 3.2, 8, and 8.  Thus your score is 64 out of 80.</v>
      </c>
    </row>
    <row r="18" spans="1:15" s="91" customFormat="1" ht="192" x14ac:dyDescent="0.25">
      <c r="A18" s="91" t="str">
        <f t="shared" si="0"/>
        <v>Yannick Mosunga</v>
      </c>
      <c r="B18" s="91" t="str">
        <f t="shared" si="0"/>
        <v>Yannick</v>
      </c>
      <c r="C18" s="91">
        <f t="shared" ref="C18:L18" si="17">C50*8</f>
        <v>4.8</v>
      </c>
      <c r="D18" s="91">
        <f t="shared" si="17"/>
        <v>4.8</v>
      </c>
      <c r="E18" s="91">
        <f t="shared" si="17"/>
        <v>8</v>
      </c>
      <c r="F18" s="91">
        <f t="shared" si="17"/>
        <v>6.4</v>
      </c>
      <c r="G18" s="91">
        <f t="shared" si="17"/>
        <v>8</v>
      </c>
      <c r="H18" s="91">
        <f t="shared" si="17"/>
        <v>4.8</v>
      </c>
      <c r="I18" s="91">
        <f t="shared" si="17"/>
        <v>8</v>
      </c>
      <c r="J18" s="91">
        <f t="shared" si="17"/>
        <v>6.4</v>
      </c>
      <c r="K18" s="91">
        <f t="shared" si="17"/>
        <v>4.8</v>
      </c>
      <c r="L18" s="91">
        <f t="shared" si="17"/>
        <v>8</v>
      </c>
      <c r="M18" s="91">
        <f t="shared" si="2"/>
        <v>63.999999999999993</v>
      </c>
      <c r="N18" s="91" t="str">
        <f t="shared" si="3"/>
        <v xml:space="preserve">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v>
      </c>
      <c r="O18" s="91" t="str">
        <f t="shared" si="4"/>
        <v>Yannick, Below are my comments for the Google Practicum.  Each questions has a value of 8 points, where questions 1, 2, 7, 8, 9 and 10 have 2 components each. 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Your scores are:  4.8, 4.8, 8, 6.4, 8, 4.8, 8, 6.4, 4.8, and 8.  Thus your score is 64 out of 80.</v>
      </c>
    </row>
    <row r="19" spans="1:15" s="96" customFormat="1" ht="48" x14ac:dyDescent="0.25">
      <c r="A19" s="96" t="str">
        <f t="shared" si="0"/>
        <v>Ajay Simha Reddy Nallabapani</v>
      </c>
      <c r="B19" s="96" t="str">
        <f t="shared" si="0"/>
        <v>Ajay</v>
      </c>
      <c r="C19" s="96">
        <f t="shared" ref="C19:L19" si="18">C51*8</f>
        <v>0</v>
      </c>
      <c r="D19" s="96">
        <f t="shared" si="18"/>
        <v>0</v>
      </c>
      <c r="E19" s="96">
        <f t="shared" si="18"/>
        <v>0</v>
      </c>
      <c r="F19" s="96">
        <f t="shared" si="18"/>
        <v>0</v>
      </c>
      <c r="G19" s="96">
        <f t="shared" si="18"/>
        <v>0</v>
      </c>
      <c r="H19" s="96">
        <f t="shared" si="18"/>
        <v>0</v>
      </c>
      <c r="I19" s="96">
        <f t="shared" si="18"/>
        <v>0</v>
      </c>
      <c r="J19" s="96">
        <f t="shared" si="18"/>
        <v>0</v>
      </c>
      <c r="K19" s="96">
        <f t="shared" si="18"/>
        <v>0</v>
      </c>
      <c r="L19" s="96">
        <f t="shared" si="18"/>
        <v>0</v>
      </c>
      <c r="M19" s="96">
        <f t="shared" si="2"/>
        <v>0</v>
      </c>
      <c r="N19" s="96" t="str">
        <f t="shared" si="3"/>
        <v>You didn't address Questions 1, 2, 3, 4, 5, 6, 7, 8, 9 and 10.  You submissted the Module 5 Lecture Notes.</v>
      </c>
      <c r="O19" s="96" t="str">
        <f t="shared" si="4"/>
        <v>Ajay, Below are my comments for the Google Practicum.  Each questions has a value of 8 points, where questions 1, 2, 7, 8, 9 and 10 have 2 components each. You didn't address Questions 1, 2, 3, 4, 5, 6, 7, 8, 9 and 10.  You submissted the Module 5 Lecture Notes. Your scores are:  0, 0, 0, 0, 0, 0, 0, 0, 0, and 0.  Thus your score is 0 out of 80.</v>
      </c>
    </row>
    <row r="20" spans="1:15" s="91" customFormat="1" ht="84" x14ac:dyDescent="0.25">
      <c r="A20" s="91" t="str">
        <f t="shared" si="0"/>
        <v>Nithin Guptha Nethi</v>
      </c>
      <c r="B20" s="91" t="str">
        <f t="shared" si="0"/>
        <v>Nithin</v>
      </c>
      <c r="C20" s="91">
        <f t="shared" ref="C20:L20" si="19">C52*8</f>
        <v>4.8</v>
      </c>
      <c r="D20" s="91">
        <f t="shared" si="19"/>
        <v>4.8</v>
      </c>
      <c r="E20" s="91">
        <f t="shared" si="19"/>
        <v>8</v>
      </c>
      <c r="F20" s="91">
        <f t="shared" si="19"/>
        <v>8</v>
      </c>
      <c r="G20" s="91">
        <f t="shared" si="19"/>
        <v>8</v>
      </c>
      <c r="H20" s="91">
        <f t="shared" si="19"/>
        <v>8</v>
      </c>
      <c r="I20" s="91">
        <f t="shared" si="19"/>
        <v>8</v>
      </c>
      <c r="J20" s="91">
        <f t="shared" si="19"/>
        <v>8</v>
      </c>
      <c r="K20" s="91">
        <f t="shared" si="19"/>
        <v>8</v>
      </c>
      <c r="L20" s="91">
        <f t="shared" si="19"/>
        <v>8</v>
      </c>
      <c r="M20" s="91">
        <f t="shared" si="2"/>
        <v>73.599999999999994</v>
      </c>
      <c r="N20" s="91" t="str">
        <f t="shared" si="3"/>
        <v xml:space="preserve">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v>
      </c>
      <c r="O20" s="91" t="str">
        <f t="shared" si="4"/>
        <v>Nithin, Below are my comments for the Google Practicum.  Each questions has a value of 8 points, where questions 1, 2, 7, 8, 9 and 10 have 2 components each. 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Your scores are:  4.8, 4.8, 8, 8, 8, 8, 8, 8, 8, and 8.  Thus your score is 73.6 out of 80.</v>
      </c>
    </row>
    <row r="21" spans="1:15" s="91" customFormat="1" ht="72" x14ac:dyDescent="0.25">
      <c r="A21" s="91" t="str">
        <f t="shared" si="0"/>
        <v>Nargis Ahmed Orthi </v>
      </c>
      <c r="B21" s="91" t="str">
        <f t="shared" si="0"/>
        <v>Nargis</v>
      </c>
      <c r="C21" s="91">
        <f t="shared" ref="C21:L21" si="20">C53*8</f>
        <v>8</v>
      </c>
      <c r="D21" s="91">
        <f t="shared" si="20"/>
        <v>8</v>
      </c>
      <c r="E21" s="91">
        <f t="shared" si="20"/>
        <v>6.4</v>
      </c>
      <c r="F21" s="91">
        <f t="shared" si="20"/>
        <v>8</v>
      </c>
      <c r="G21" s="91">
        <f t="shared" si="20"/>
        <v>8</v>
      </c>
      <c r="H21" s="91">
        <f t="shared" si="20"/>
        <v>8</v>
      </c>
      <c r="I21" s="91">
        <f t="shared" si="20"/>
        <v>8</v>
      </c>
      <c r="J21" s="91">
        <f t="shared" si="20"/>
        <v>8</v>
      </c>
      <c r="K21" s="91">
        <f t="shared" si="20"/>
        <v>8</v>
      </c>
      <c r="L21" s="91">
        <f t="shared" si="20"/>
        <v>8</v>
      </c>
      <c r="M21" s="91">
        <f t="shared" si="2"/>
        <v>78.400000000000006</v>
      </c>
      <c r="N21" s="91" t="str">
        <f t="shared" si="3"/>
        <v xml:space="preserve">Q3:  Navigating to Reports &gt; Acquisition &gt; Overview &gt; GOOGLE Organic Search Queries, one will observe youtube_merch with a value of 372.  Q9: Navigating to Reports &gt;Tech&gt;Tech Details and properly including a filter yields 5 Mountain View tablet Users and 6 Engaged Sessions.  </v>
      </c>
      <c r="O21" s="91" t="str">
        <f t="shared" si="4"/>
        <v>Nargis, Below are my comments for the Google Practicum.  Each questions has a value of 8 points, where questions 1, 2, 7, 8, 9 and 10 have 2 components each. Q3:  Navigating to Reports &gt; Acquisition &gt; Overview &gt; GOOGLE Organic Search Queries, one will observe youtube_merch with a value of 372.  Q9: Navigating to Reports &gt;Tech&gt;Tech Details and properly including a filter yields 5 Mountain View tablet Users and 6 Engaged Sessions.   Your scores are:  8, 8, 6.4, 8, 8, 8, 8, 8, 8, and 8.  Thus your score is 78.4 out of 80.</v>
      </c>
    </row>
    <row r="22" spans="1:15" s="91" customFormat="1" ht="132" x14ac:dyDescent="0.25">
      <c r="A22" s="91" t="str">
        <f t="shared" si="0"/>
        <v>Sai Ganesh Chowdary Parimi</v>
      </c>
      <c r="B22" s="91" t="str">
        <f t="shared" si="0"/>
        <v>Sai</v>
      </c>
      <c r="C22" s="91">
        <f t="shared" ref="C22:L22" si="21">C54*8</f>
        <v>8</v>
      </c>
      <c r="D22" s="91">
        <f t="shared" si="21"/>
        <v>6.4</v>
      </c>
      <c r="E22" s="91">
        <f t="shared" si="21"/>
        <v>8</v>
      </c>
      <c r="F22" s="91">
        <f t="shared" si="21"/>
        <v>4.8</v>
      </c>
      <c r="G22" s="91">
        <f t="shared" si="21"/>
        <v>4.8</v>
      </c>
      <c r="H22" s="91">
        <f t="shared" si="21"/>
        <v>4.8</v>
      </c>
      <c r="I22" s="91">
        <f t="shared" si="21"/>
        <v>8</v>
      </c>
      <c r="J22" s="91">
        <f t="shared" si="21"/>
        <v>8</v>
      </c>
      <c r="K22" s="91">
        <f t="shared" si="21"/>
        <v>8</v>
      </c>
      <c r="L22" s="91">
        <f t="shared" si="21"/>
        <v>8</v>
      </c>
      <c r="M22" s="91">
        <f t="shared" si="2"/>
        <v>68.8</v>
      </c>
      <c r="N22" s="91" t="str">
        <f t="shared" si="3"/>
        <v>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v>
      </c>
      <c r="O22" s="91" t="str">
        <f t="shared" si="4"/>
        <v>Sai,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Your scores are:  8, 6.4, 8, 4.8, 4.8, 4.8, 8, 8, 8, and 8.  Thus your score is 68.8 out of 80.</v>
      </c>
    </row>
    <row r="23" spans="1:15" s="91" customFormat="1" ht="96" x14ac:dyDescent="0.25">
      <c r="A23" s="91" t="str">
        <f t="shared" si="0"/>
        <v>Nodir Rakhmatov</v>
      </c>
      <c r="B23" s="91" t="str">
        <f t="shared" si="0"/>
        <v>Nodir</v>
      </c>
      <c r="C23" s="91">
        <f t="shared" ref="C23:L23" si="22">C55*8</f>
        <v>8</v>
      </c>
      <c r="D23" s="91">
        <f t="shared" si="22"/>
        <v>4.8</v>
      </c>
      <c r="E23" s="91">
        <f t="shared" si="22"/>
        <v>4.8</v>
      </c>
      <c r="F23" s="91">
        <f t="shared" si="22"/>
        <v>8</v>
      </c>
      <c r="G23" s="91">
        <f t="shared" si="22"/>
        <v>8</v>
      </c>
      <c r="H23" s="91">
        <f t="shared" si="22"/>
        <v>8</v>
      </c>
      <c r="I23" s="91">
        <f t="shared" si="22"/>
        <v>8</v>
      </c>
      <c r="J23" s="91">
        <f t="shared" si="22"/>
        <v>8</v>
      </c>
      <c r="K23" s="91">
        <f t="shared" si="22"/>
        <v>8</v>
      </c>
      <c r="L23" s="91">
        <f t="shared" si="22"/>
        <v>8</v>
      </c>
      <c r="M23" s="91">
        <f t="shared" si="2"/>
        <v>73.599999999999994</v>
      </c>
      <c r="N23" s="91" t="str">
        <f t="shared" si="3"/>
        <v>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v>
      </c>
      <c r="O23" s="91" t="str">
        <f t="shared" si="4"/>
        <v>Nodir,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Your scores are:  8, 4.8, 4.8, 8, 8, 8, 8, 8, 8, and 8.  Thus your score is 73.6 out of 80.</v>
      </c>
    </row>
    <row r="24" spans="1:15" s="91" customFormat="1" ht="96" x14ac:dyDescent="0.25">
      <c r="A24" s="91" t="str">
        <f t="shared" si="0"/>
        <v>Sai Avena Reddy Sambidi</v>
      </c>
      <c r="B24" s="91" t="str">
        <f t="shared" si="0"/>
        <v xml:space="preserve">Sai </v>
      </c>
      <c r="C24" s="91">
        <f t="shared" ref="C24:L24" si="23">C56*8</f>
        <v>8</v>
      </c>
      <c r="D24" s="91">
        <f t="shared" si="23"/>
        <v>4.8</v>
      </c>
      <c r="E24" s="91">
        <f t="shared" si="23"/>
        <v>4.8</v>
      </c>
      <c r="F24" s="91">
        <f t="shared" si="23"/>
        <v>8</v>
      </c>
      <c r="G24" s="91">
        <f t="shared" si="23"/>
        <v>8</v>
      </c>
      <c r="H24" s="91">
        <f t="shared" si="23"/>
        <v>8</v>
      </c>
      <c r="I24" s="91">
        <f t="shared" si="23"/>
        <v>8</v>
      </c>
      <c r="J24" s="91">
        <f t="shared" si="23"/>
        <v>8</v>
      </c>
      <c r="K24" s="91">
        <f t="shared" si="23"/>
        <v>8</v>
      </c>
      <c r="L24" s="91">
        <f t="shared" si="23"/>
        <v>8</v>
      </c>
      <c r="M24" s="91">
        <f t="shared" si="2"/>
        <v>73.599999999999994</v>
      </c>
      <c r="N24" s="91" t="str">
        <f t="shared" si="3"/>
        <v>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v>
      </c>
      <c r="O24" s="91" t="str">
        <f t="shared" si="4"/>
        <v>Sai ,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Your scores are:  8, 4.8, 4.8, 8, 8, 8, 8, 8, 8, and 8.  Thus your score is 73.6 out of 80.</v>
      </c>
    </row>
    <row r="25" spans="1:15" s="91" customFormat="1" ht="72" x14ac:dyDescent="0.25">
      <c r="A25" s="91" t="str">
        <f t="shared" si="0"/>
        <v>Venkata Sravani Sathiraju</v>
      </c>
      <c r="B25" s="91" t="str">
        <f t="shared" si="0"/>
        <v xml:space="preserve">Venkata </v>
      </c>
      <c r="C25" s="91">
        <f t="shared" ref="C25:L25" si="24">C57*8</f>
        <v>4.8</v>
      </c>
      <c r="D25" s="91">
        <f t="shared" si="24"/>
        <v>8</v>
      </c>
      <c r="E25" s="91">
        <f t="shared" si="24"/>
        <v>4.8</v>
      </c>
      <c r="F25" s="91">
        <f t="shared" si="24"/>
        <v>8</v>
      </c>
      <c r="G25" s="91">
        <f t="shared" si="24"/>
        <v>8</v>
      </c>
      <c r="H25" s="91">
        <f t="shared" si="24"/>
        <v>8</v>
      </c>
      <c r="I25" s="91">
        <f t="shared" si="24"/>
        <v>8</v>
      </c>
      <c r="J25" s="91">
        <f t="shared" si="24"/>
        <v>8</v>
      </c>
      <c r="K25" s="91">
        <f t="shared" si="24"/>
        <v>8</v>
      </c>
      <c r="L25" s="91">
        <f t="shared" si="24"/>
        <v>8</v>
      </c>
      <c r="M25" s="91">
        <f t="shared" si="2"/>
        <v>73.599999999999994</v>
      </c>
      <c r="N25" s="91" t="str">
        <f t="shared" si="3"/>
        <v>Q1: Navigating to  Reports &gt; Engagement &gt; Pages and Screens, one will observe 8.4 views per user for /register.html. Q3: Navigating to Reports &gt; Acquisition &gt; Overview &gt; GOOGLE Organic Search Queries, one will observe youtube_merch with a value of 372.</v>
      </c>
      <c r="O25" s="91" t="str">
        <f t="shared" si="4"/>
        <v>Venkata , Below are my comments for the Google Practicum.  Each questions has a value of 8 points, where questions 1, 2, 7, 8, 9 and 10 have 2 components each. Q1: Navigating to  Reports &gt; Engagement &gt; Pages and Screens, one will observe 8.4 views per user for /register.html. Q3: Navigating to Reports &gt; Acquisition &gt; Overview &gt; GOOGLE Organic Search Queries, one will observe youtube_merch with a value of 372. Your scores are:  4.8, 8, 4.8, 8, 8, 8, 8, 8, 8, and 8.  Thus your score is 73.6 out of 80.</v>
      </c>
    </row>
    <row r="26" spans="1:15" s="91" customFormat="1" ht="48" x14ac:dyDescent="0.25">
      <c r="A26" s="91" t="str">
        <f t="shared" si="0"/>
        <v>Sai Surya Teja Seelam</v>
      </c>
      <c r="B26" s="91" t="str">
        <f t="shared" si="0"/>
        <v>Sai</v>
      </c>
      <c r="C26" s="91">
        <f t="shared" ref="C26:L26" si="25">C58*8</f>
        <v>8</v>
      </c>
      <c r="D26" s="91">
        <f t="shared" si="25"/>
        <v>8</v>
      </c>
      <c r="E26" s="91">
        <f t="shared" si="25"/>
        <v>4.8</v>
      </c>
      <c r="F26" s="91">
        <f t="shared" si="25"/>
        <v>8</v>
      </c>
      <c r="G26" s="91">
        <f t="shared" si="25"/>
        <v>8</v>
      </c>
      <c r="H26" s="91">
        <f t="shared" si="25"/>
        <v>8</v>
      </c>
      <c r="I26" s="91">
        <f t="shared" si="25"/>
        <v>8</v>
      </c>
      <c r="J26" s="91">
        <f t="shared" si="25"/>
        <v>8</v>
      </c>
      <c r="K26" s="91">
        <f t="shared" si="25"/>
        <v>8</v>
      </c>
      <c r="L26" s="91">
        <f t="shared" si="25"/>
        <v>8</v>
      </c>
      <c r="M26" s="91">
        <f t="shared" si="2"/>
        <v>76.8</v>
      </c>
      <c r="N26" s="91" t="str">
        <f t="shared" si="3"/>
        <v>Q3: Navigating to Reports &gt; Acquisition &gt; Overview &gt; GOOGLE Organic Search Queries, one will observe youtube_merch with a value of 372.</v>
      </c>
      <c r="O26" s="91" t="str">
        <f t="shared" si="4"/>
        <v>Sai, Below are my comments for the Google Practicum.  Each questions has a value of 8 points, where questions 1, 2, 7, 8, 9 and 10 have 2 components each. Q3: Navigating to Reports &gt; Acquisition &gt; Overview &gt; GOOGLE Organic Search Queries, one will observe youtube_merch with a value of 372. Your scores are:  8, 8, 4.8, 8, 8, 8, 8, 8, 8, and 8.  Thus your score is 76.8 out of 80.</v>
      </c>
    </row>
    <row r="27" spans="1:15" s="91" customFormat="1" ht="132" x14ac:dyDescent="0.25">
      <c r="A27" s="91" t="str">
        <f t="shared" si="0"/>
        <v>Nayeem Shaik</v>
      </c>
      <c r="B27" s="91" t="str">
        <f t="shared" si="0"/>
        <v>Nayeem</v>
      </c>
      <c r="C27" s="91">
        <f t="shared" ref="C27:L27" si="26">C59*8</f>
        <v>4.8</v>
      </c>
      <c r="D27" s="91">
        <f t="shared" si="26"/>
        <v>8</v>
      </c>
      <c r="E27" s="91">
        <f t="shared" si="26"/>
        <v>8</v>
      </c>
      <c r="F27" s="91">
        <f t="shared" si="26"/>
        <v>4.8</v>
      </c>
      <c r="G27" s="91">
        <f t="shared" si="26"/>
        <v>4.8</v>
      </c>
      <c r="H27" s="91">
        <f t="shared" si="26"/>
        <v>4.8</v>
      </c>
      <c r="I27" s="91">
        <f t="shared" si="26"/>
        <v>8</v>
      </c>
      <c r="J27" s="91">
        <f t="shared" si="26"/>
        <v>4.8</v>
      </c>
      <c r="K27" s="91">
        <f t="shared" si="26"/>
        <v>8</v>
      </c>
      <c r="L27" s="91">
        <f t="shared" si="26"/>
        <v>8</v>
      </c>
      <c r="M27" s="91">
        <f t="shared" si="2"/>
        <v>64</v>
      </c>
      <c r="N27" s="91" t="str">
        <f t="shared" si="3"/>
        <v>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v>
      </c>
      <c r="O27" s="91" t="str">
        <f t="shared" si="4"/>
        <v>Nayeem, Below are my comments for the Google Practicum.  Each questions has a value of 8 points, where questions 1, 2, 7, 8, 9 and 10 have 2 components each. 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4.8, 8, 8, 4.8, 4.8, 4.8, 8, 4.8, 8, and 8.  Thus your score is 64 out of 80.</v>
      </c>
    </row>
    <row r="28" spans="1:15" s="96" customFormat="1" ht="48" x14ac:dyDescent="0.25">
      <c r="A28" s="96" t="str">
        <f t="shared" si="0"/>
        <v>Keerthi Thakur</v>
      </c>
      <c r="B28" s="96" t="str">
        <f t="shared" si="0"/>
        <v>Keerthi</v>
      </c>
      <c r="C28" s="96">
        <f t="shared" ref="C28:L28" si="27">C60*8</f>
        <v>0</v>
      </c>
      <c r="D28" s="96">
        <f t="shared" si="27"/>
        <v>0</v>
      </c>
      <c r="E28" s="96">
        <f t="shared" si="27"/>
        <v>0</v>
      </c>
      <c r="F28" s="96">
        <f t="shared" si="27"/>
        <v>0</v>
      </c>
      <c r="G28" s="96">
        <f t="shared" si="27"/>
        <v>0</v>
      </c>
      <c r="H28" s="96">
        <f t="shared" si="27"/>
        <v>0</v>
      </c>
      <c r="I28" s="96">
        <f t="shared" si="27"/>
        <v>0</v>
      </c>
      <c r="J28" s="96">
        <f t="shared" si="27"/>
        <v>0</v>
      </c>
      <c r="K28" s="96">
        <f t="shared" si="27"/>
        <v>0</v>
      </c>
      <c r="L28" s="96">
        <f t="shared" si="27"/>
        <v>0</v>
      </c>
      <c r="M28" s="96">
        <f t="shared" si="2"/>
        <v>0</v>
      </c>
      <c r="N28" s="96" t="str">
        <f t="shared" si="3"/>
        <v xml:space="preserve">You didn't address Questions 1, 2, 3, 4, 5, 6, 7, 8, 9 and 10.  You submitted the Google Practicum Assignment document. </v>
      </c>
      <c r="O28" s="96" t="str">
        <f t="shared" si="4"/>
        <v>Keerthi, Below are my comments for the Google Practicum.  Each questions has a value of 8 points, where questions 1, 2, 7, 8, 9 and 10 have 2 components each. You didn't address Questions 1, 2, 3, 4, 5, 6, 7, 8, 9 and 10.  You submitted the Google Practicum Assignment document.  Your scores are:  0, 0, 0, 0, 0, 0, 0, 0, 0, and 0.  Thus your score is 0 out of 80.</v>
      </c>
    </row>
    <row r="29" spans="1:15" s="91" customFormat="1" ht="72" x14ac:dyDescent="0.25">
      <c r="A29" s="91" t="str">
        <f t="shared" si="0"/>
        <v>Soumya Thonupunuri</v>
      </c>
      <c r="B29" s="91" t="str">
        <f t="shared" si="0"/>
        <v>Soumya</v>
      </c>
      <c r="C29" s="91">
        <f t="shared" ref="C29:L29" si="28">C61*8</f>
        <v>8</v>
      </c>
      <c r="D29" s="91">
        <f t="shared" si="28"/>
        <v>8</v>
      </c>
      <c r="E29" s="91">
        <f t="shared" si="28"/>
        <v>8</v>
      </c>
      <c r="F29" s="91">
        <f t="shared" si="28"/>
        <v>8</v>
      </c>
      <c r="G29" s="91">
        <f t="shared" si="28"/>
        <v>8</v>
      </c>
      <c r="H29" s="91">
        <f t="shared" si="28"/>
        <v>8</v>
      </c>
      <c r="I29" s="91">
        <f t="shared" si="28"/>
        <v>8</v>
      </c>
      <c r="J29" s="91">
        <f t="shared" si="28"/>
        <v>8</v>
      </c>
      <c r="K29" s="91">
        <f t="shared" si="28"/>
        <v>8</v>
      </c>
      <c r="L29" s="91">
        <f t="shared" si="28"/>
        <v>4.8</v>
      </c>
      <c r="M29" s="91">
        <f t="shared" si="2"/>
        <v>76.8</v>
      </c>
      <c r="N29" s="91" t="str">
        <f t="shared" si="3"/>
        <v xml:space="preserve">Ensure when using commas for displaying numerals, use the US convention and not that of India while you're in the US or presenting to audiences who include persons from the US.  Q10: Navigating to Reports &gt; Engagements &gt; Events results in a value of 739,334, for the page_view. </v>
      </c>
      <c r="O29" s="91" t="str">
        <f t="shared" si="4"/>
        <v>Soumya, Below are my comments for the Google Practicum.  Each questions has a value of 8 points, where questions 1, 2, 7, 8, 9 and 10 have 2 components each. Ensure when using commas for displaying numerals, use the US convention and not that of India while you're in the US or presenting to audiences who include persons from the US.  Q10: Navigating to Reports &gt; Engagements &gt; Events results in a value of 739,334, for the page_view.  Your scores are:  8, 8, 8, 8, 8, 8, 8, 8, 8, and 4.8.  Thus your score is 76.8 out of 80.</v>
      </c>
    </row>
    <row r="30" spans="1:15" s="91" customFormat="1" ht="156" x14ac:dyDescent="0.25">
      <c r="A30" s="91" t="str">
        <f t="shared" si="0"/>
        <v>Venkata Rao Unnagiri</v>
      </c>
      <c r="B30" s="91" t="str">
        <f t="shared" si="0"/>
        <v>Venkata</v>
      </c>
      <c r="C30" s="91">
        <f t="shared" ref="C30:L30" si="29">C62*8</f>
        <v>8</v>
      </c>
      <c r="D30" s="91">
        <f t="shared" si="29"/>
        <v>6.4</v>
      </c>
      <c r="E30" s="91">
        <f t="shared" si="29"/>
        <v>8</v>
      </c>
      <c r="F30" s="91">
        <f t="shared" si="29"/>
        <v>4.8</v>
      </c>
      <c r="G30" s="91">
        <f t="shared" si="29"/>
        <v>6.4</v>
      </c>
      <c r="H30" s="91">
        <f t="shared" si="29"/>
        <v>4.8</v>
      </c>
      <c r="I30" s="91">
        <f t="shared" si="29"/>
        <v>8</v>
      </c>
      <c r="J30" s="91">
        <f t="shared" si="29"/>
        <v>4.8</v>
      </c>
      <c r="K30" s="91">
        <f t="shared" si="29"/>
        <v>8</v>
      </c>
      <c r="L30" s="91">
        <f t="shared" si="29"/>
        <v>8</v>
      </c>
      <c r="M30" s="91">
        <f t="shared" si="2"/>
        <v>67.199999999999989</v>
      </c>
      <c r="N30" s="91" t="str">
        <f t="shared" si="3"/>
        <v>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v>
      </c>
      <c r="O30" s="91" t="str">
        <f t="shared" si="4"/>
        <v>Venkata,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8, 6.4, 8, 4.8, 6.4, 4.8, 8, 4.8, 8, and 8.  Thus your score is 67.2 out of 80.</v>
      </c>
    </row>
    <row r="31" spans="1:15" s="91" customFormat="1" ht="156" x14ac:dyDescent="0.25">
      <c r="A31" s="91" t="str">
        <f t="shared" si="0"/>
        <v>Vinay Reddy Varanganti</v>
      </c>
      <c r="B31" s="91" t="str">
        <f t="shared" si="0"/>
        <v xml:space="preserve">Vinay </v>
      </c>
      <c r="C31" s="91">
        <f t="shared" ref="C31:L31" si="30">C63*8</f>
        <v>8</v>
      </c>
      <c r="D31" s="91">
        <f t="shared" si="30"/>
        <v>6.4</v>
      </c>
      <c r="E31" s="91">
        <f t="shared" si="30"/>
        <v>8</v>
      </c>
      <c r="F31" s="91">
        <f t="shared" si="30"/>
        <v>4.8</v>
      </c>
      <c r="G31" s="91">
        <f t="shared" si="30"/>
        <v>4.8</v>
      </c>
      <c r="H31" s="91">
        <f t="shared" si="30"/>
        <v>4.8</v>
      </c>
      <c r="I31" s="91">
        <f t="shared" si="30"/>
        <v>8</v>
      </c>
      <c r="J31" s="91">
        <f t="shared" si="30"/>
        <v>6.4</v>
      </c>
      <c r="K31" s="91">
        <f t="shared" si="30"/>
        <v>8</v>
      </c>
      <c r="L31" s="91">
        <f t="shared" si="30"/>
        <v>8</v>
      </c>
      <c r="M31" s="91">
        <f t="shared" si="2"/>
        <v>67.199999999999989</v>
      </c>
      <c r="N31" s="91" t="str">
        <f t="shared" si="3"/>
        <v>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v>
      </c>
      <c r="O31" s="91" t="str">
        <f t="shared" si="4"/>
        <v>Vinay ,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8, 6.4, 8, 4.8, 4.8, 4.8, 8, 6.4, 8, and 8.  Thus your score is 67.2 out of 80.</v>
      </c>
    </row>
    <row r="32" spans="1:15" s="91" customFormat="1" ht="120" x14ac:dyDescent="0.25">
      <c r="A32" s="91" t="str">
        <f t="shared" si="0"/>
        <v>Sukesh Reddy Yeruva</v>
      </c>
      <c r="B32" s="91" t="str">
        <f t="shared" si="0"/>
        <v>Sukesh</v>
      </c>
      <c r="C32" s="91">
        <f t="shared" ref="C32:L32" si="31">C64*8</f>
        <v>8</v>
      </c>
      <c r="D32" s="91">
        <f t="shared" si="31"/>
        <v>6.4</v>
      </c>
      <c r="E32" s="91">
        <f t="shared" si="31"/>
        <v>4.8</v>
      </c>
      <c r="F32" s="91">
        <f t="shared" si="31"/>
        <v>8</v>
      </c>
      <c r="G32" s="91">
        <f t="shared" si="31"/>
        <v>8</v>
      </c>
      <c r="H32" s="91">
        <f t="shared" si="31"/>
        <v>8</v>
      </c>
      <c r="I32" s="91">
        <f t="shared" si="31"/>
        <v>8</v>
      </c>
      <c r="J32" s="91">
        <f t="shared" si="31"/>
        <v>8</v>
      </c>
      <c r="K32" s="91">
        <f t="shared" si="31"/>
        <v>8</v>
      </c>
      <c r="L32" s="91">
        <f t="shared" si="31"/>
        <v>4.8</v>
      </c>
      <c r="M32" s="91">
        <f t="shared" si="2"/>
        <v>72</v>
      </c>
      <c r="N32" s="91" t="str">
        <f t="shared" si="3"/>
        <v xml:space="preserve">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Q10: Navigating to Reports &gt; Engagements &gt; Events results in a value of 739,334, for the page_view. </v>
      </c>
      <c r="O32" s="91" t="str">
        <f t="shared" si="4"/>
        <v>Sukesh, Below are my comments for the Google Practicum.  Each questions has a value of 8 points, where questions 1, 2, 7, 8, 9 and 10 have 2 components each.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Q10: Navigating to Reports &gt; Engagements &gt; Events results in a value of 739,334, for the page_view.  Your scores are:  8, 6.4, 4.8, 8, 8, 8, 8, 8, 8, and 4.8.  Thus your score is 72 out of 80.</v>
      </c>
    </row>
    <row r="33" spans="1:15" s="96" customFormat="1" ht="48" x14ac:dyDescent="0.25">
      <c r="A33" s="96" t="str">
        <f t="shared" si="0"/>
        <v>Sai Charan Reddy Yerva</v>
      </c>
      <c r="B33" s="96" t="str">
        <f t="shared" si="0"/>
        <v xml:space="preserve">Sai </v>
      </c>
      <c r="C33" s="96">
        <f t="shared" ref="C33:L33" si="32">C65*8</f>
        <v>0</v>
      </c>
      <c r="D33" s="96">
        <f t="shared" si="32"/>
        <v>0</v>
      </c>
      <c r="E33" s="96">
        <f t="shared" si="32"/>
        <v>0</v>
      </c>
      <c r="F33" s="96">
        <f t="shared" si="32"/>
        <v>0</v>
      </c>
      <c r="G33" s="96">
        <f t="shared" si="32"/>
        <v>0</v>
      </c>
      <c r="H33" s="96">
        <f t="shared" si="32"/>
        <v>0</v>
      </c>
      <c r="I33" s="96">
        <f t="shared" si="32"/>
        <v>0</v>
      </c>
      <c r="J33" s="96">
        <f t="shared" si="32"/>
        <v>0</v>
      </c>
      <c r="K33" s="96">
        <f t="shared" si="32"/>
        <v>0</v>
      </c>
      <c r="L33" s="96">
        <f t="shared" si="32"/>
        <v>0</v>
      </c>
      <c r="M33" s="96">
        <f t="shared" si="2"/>
        <v>0</v>
      </c>
      <c r="N33" s="96" t="str">
        <f t="shared" si="3"/>
        <v xml:space="preserve">You didn't address Questions 1, 2, 3, 4, 5, 6, 7, 8, 9 and 10.  You submitted the Google Practicum Assignment document. </v>
      </c>
      <c r="O33" s="96" t="str">
        <f t="shared" si="4"/>
        <v>Sai , Below are my comments for the Google Practicum.  Each questions has a value of 8 points, where questions 1, 2, 7, 8, 9 and 10 have 2 components each. You didn't address Questions 1, 2, 3, 4, 5, 6, 7, 8, 9 and 10.  You submitted the Google Practicum Assignment document.  Your scores are:  0, 0, 0, 0, 0, 0, 0, 0, 0, and 0.  Thus your score is 0 out of 80.</v>
      </c>
    </row>
    <row r="34" spans="1:15" s="91" customFormat="1" x14ac:dyDescent="0.2">
      <c r="A34" s="83"/>
      <c r="B34" s="83"/>
      <c r="C34" s="83"/>
      <c r="D34" s="83"/>
      <c r="E34" s="83"/>
      <c r="F34" s="83"/>
      <c r="G34" s="83"/>
      <c r="H34" s="83"/>
      <c r="I34" s="83"/>
      <c r="J34" s="83"/>
      <c r="K34" s="83"/>
      <c r="L34" s="83"/>
      <c r="M34" s="83"/>
    </row>
    <row r="35" spans="1:15" s="91" customFormat="1" x14ac:dyDescent="0.2">
      <c r="A35" s="83"/>
      <c r="B35" s="83"/>
      <c r="C35" s="83"/>
      <c r="D35" s="83"/>
      <c r="E35" s="83"/>
      <c r="F35" s="83"/>
      <c r="G35" s="83"/>
      <c r="H35" s="83"/>
      <c r="I35" s="83"/>
      <c r="J35" s="83"/>
      <c r="K35" s="83"/>
      <c r="L35" s="83"/>
      <c r="M35" s="83"/>
    </row>
    <row r="36" spans="1:15" s="91" customFormat="1" x14ac:dyDescent="0.25">
      <c r="A36" s="87"/>
      <c r="B36" s="92"/>
      <c r="C36" s="86"/>
      <c r="D36" s="86"/>
      <c r="E36" s="207"/>
      <c r="F36" s="86"/>
      <c r="G36" s="86"/>
      <c r="H36" s="86"/>
      <c r="I36" s="86"/>
      <c r="J36" s="86"/>
      <c r="K36" s="86"/>
      <c r="L36" s="86"/>
      <c r="M36" s="86"/>
      <c r="N36" s="86"/>
      <c r="O36" s="86"/>
    </row>
    <row r="37" spans="1:15" s="91" customFormat="1" ht="51" x14ac:dyDescent="0.25">
      <c r="A37" s="60" t="s">
        <v>29</v>
      </c>
      <c r="B37" s="206" t="s">
        <v>912</v>
      </c>
      <c r="C37" s="94">
        <v>1</v>
      </c>
      <c r="D37" s="94">
        <v>1</v>
      </c>
      <c r="E37" s="94">
        <v>0.6</v>
      </c>
      <c r="F37" s="94">
        <v>1</v>
      </c>
      <c r="G37" s="94">
        <v>1</v>
      </c>
      <c r="H37" s="94">
        <v>1</v>
      </c>
      <c r="I37" s="94">
        <v>1</v>
      </c>
      <c r="J37" s="94">
        <v>1</v>
      </c>
      <c r="K37" s="94">
        <v>1</v>
      </c>
      <c r="L37" s="94">
        <v>1</v>
      </c>
      <c r="M37" s="94">
        <f>SUM(C37:L37)</f>
        <v>9.6</v>
      </c>
      <c r="N37" s="207" t="s">
        <v>980</v>
      </c>
      <c r="O37" s="12" t="str">
        <f>_xlfn.CONCAT(B37,", Below are my comments for the Google Practicum.  Each questions has a value of 8 points, where questions 1, 2,7,  8, 9 and 10 have 2 components each.",  N37,  " Your scores are:  ",ROUND(C37,1),", ",ROUND(D37,1),", ", ROUND(E37,1),", ",ROUND( F37,1),", ", ROUND(G37,1),", ", ROUND(H37,1),", ", ROUND(I37,1),", ", ROUND(J37,1),", ", ROUND(K37,1),", and ", ROUND(L37,1),".  Thus your score is ", ROUND(M37,1)," out of 80.")</f>
        <v>Yash, Below are my comments for the Google Practicum.  Each questions has a value of 8 points, where questions 1, 2,7,  8, 9 and 10 have 2 components each.Q3: Navigating to Reports &gt; Acquisition &gt; Overview &gt; GOOGLE Organic Search Queries, one will observe youtube_merch with a value of 372.  Your scores are:  1, 1, 0.6, 1, 1, 1, 1, 1, 1, and 1.  Thus your score is 9.6 out of 80.</v>
      </c>
    </row>
    <row r="38" spans="1:15" ht="26.25" customHeight="1" x14ac:dyDescent="0.2">
      <c r="A38" s="60" t="s">
        <v>2</v>
      </c>
      <c r="B38" s="206" t="s">
        <v>888</v>
      </c>
      <c r="C38" s="94">
        <v>0.6</v>
      </c>
      <c r="D38" s="94">
        <v>1</v>
      </c>
      <c r="E38" s="94">
        <v>0.6</v>
      </c>
      <c r="F38" s="94">
        <v>1</v>
      </c>
      <c r="G38" s="94">
        <v>1</v>
      </c>
      <c r="H38" s="94">
        <v>0.6</v>
      </c>
      <c r="I38" s="94">
        <v>1</v>
      </c>
      <c r="J38" s="94">
        <v>1</v>
      </c>
      <c r="K38" s="94">
        <v>0.9</v>
      </c>
      <c r="L38" s="94">
        <v>1</v>
      </c>
      <c r="M38" s="94">
        <f>SUM(C38:L38)</f>
        <v>8.6999999999999993</v>
      </c>
      <c r="N38" s="86" t="s">
        <v>981</v>
      </c>
      <c r="O38" s="12" t="str">
        <f>_xlfn.CONCAT(B38,", Below are my comments for the Google Practicum.  Each questions has a value of 8 points, where questions 1, 2,7,  8, 9 and 10 have 2 components each.",  N38,  " Your scores are:  ",ROUND(C38,1),", ",ROUND(D38,1),", ", ROUND(E38,1),", ",ROUND( F38,1),", ", ROUND(G38,1),", ", ROUND(H38,1),", ", ROUND(I38,1),", ", ROUND(J38,1),", ", ROUND(K38,1),", and ", ROUND(L38,1),".  Thus your score is ", ROUND(M38,1)," out of 80.")</f>
        <v>Hamza, Below are my comments for the Google Practicum.  Each questions has a value of 8 points, where questions 1, 2,7,  8, 9 and 10 have 2 components each.Q1: Navigating to  Reports &gt; Engagement &gt; Pages and Screens, one will observe 8.4 views per user for /register.html.  Q3: Navigating to Reports &gt; Acquisition &gt; Overview &gt; GOOGLE Organic Search Queries, one will observe youtube_merch with a value of 372. Q6: Navigating to Reports &gt; Tech &gt; Tech Details, one will observe $136,701.90 for the Chrome browser.  Q9: Navigating to Reports &gt;Tech&gt;Tech Details and properly including a filter yields 5 Mountain View tablet Users and 6 Engaged Sessions.   Your scores are:  0.6, 1, 0.6, 1, 1, 0.6, 1, 1, 0.9, and 1.  Thus your score is 8.7 out of 80.</v>
      </c>
    </row>
    <row r="39" spans="1:15" ht="76.5" x14ac:dyDescent="0.2">
      <c r="A39" s="60" t="s">
        <v>3</v>
      </c>
      <c r="B39" s="206" t="s">
        <v>890</v>
      </c>
      <c r="C39" s="94">
        <v>0.6</v>
      </c>
      <c r="D39" s="94">
        <v>1</v>
      </c>
      <c r="E39" s="94">
        <v>0.6</v>
      </c>
      <c r="F39" s="94">
        <v>1</v>
      </c>
      <c r="G39" s="94">
        <v>1</v>
      </c>
      <c r="H39" s="94">
        <v>1</v>
      </c>
      <c r="I39" s="94">
        <v>1</v>
      </c>
      <c r="J39" s="94">
        <v>1</v>
      </c>
      <c r="K39" s="94">
        <v>1</v>
      </c>
      <c r="L39" s="94">
        <v>1</v>
      </c>
      <c r="M39" s="94">
        <f t="shared" ref="M39:M64" si="33">SUM(C39:L39)</f>
        <v>9.1999999999999993</v>
      </c>
      <c r="N39" s="91" t="s">
        <v>979</v>
      </c>
      <c r="O39" s="12" t="str">
        <f t="shared" ref="O39:O65" si="34">_xlfn.CONCAT(B39,", Below are my comments for the Google Practicum. Each questions has a value of 8 points, where questions 1, 2, 8, 9 and 10 have 2 components each.  Each question is worth 8 points. ",  N39,  " Your scores are:  ",ROUND(C39,1),", ",ROUND(D39,1),", ", ROUND(E39,1),", ",ROUND( F39,1),", ", ROUND(G39,1),", ", ROUND(H39,1),", ", ROUND(I39,1),", ", ROUND(J39,1),", ", ROUND(K39,1),", and ", ROUND(L39,1),".  Thus your score is ", ROUND(M39,1)," out of 80.")</f>
        <v>Mary,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Q3: Navigating to Reports &gt; Acquisition &gt; Overview &gt; GOOGLE Organic Search Queries, one will observe youtube_merch with a value of 372. Your scores are:  0.6, 1, 0.6, 1, 1, 1, 1, 1, 1, and 1.  Thus your score is 9.2 out of 80.</v>
      </c>
    </row>
    <row r="40" spans="1:15" ht="38.25" x14ac:dyDescent="0.2">
      <c r="A40" s="60" t="s">
        <v>4</v>
      </c>
      <c r="B40" s="206" t="s">
        <v>891</v>
      </c>
      <c r="C40" s="94">
        <v>1</v>
      </c>
      <c r="D40" s="94">
        <v>1</v>
      </c>
      <c r="E40" s="94">
        <v>1</v>
      </c>
      <c r="F40" s="94">
        <v>1</v>
      </c>
      <c r="G40" s="94">
        <v>1</v>
      </c>
      <c r="H40" s="94">
        <v>1</v>
      </c>
      <c r="I40" s="94">
        <v>1</v>
      </c>
      <c r="J40" s="94">
        <v>1</v>
      </c>
      <c r="K40" s="94">
        <v>1</v>
      </c>
      <c r="L40" s="94">
        <v>1</v>
      </c>
      <c r="M40" s="94">
        <f t="shared" si="33"/>
        <v>10</v>
      </c>
      <c r="O40" s="12" t="str">
        <f t="shared" si="34"/>
        <v>Sravanthi, Below are my comments for the Google Practicum. Each questions has a value of 8 points, where questions 1, 2, 8, 9 and 10 have 2 components each.  Each question is worth 8 points.  Your scores are:  1, 1, 1, 1, 1, 1, 1, 1, 1, and 1.  Thus your score is 10 out of 80.</v>
      </c>
    </row>
    <row r="41" spans="1:15" ht="120" x14ac:dyDescent="0.2">
      <c r="A41" s="60" t="s">
        <v>5</v>
      </c>
      <c r="B41" s="206" t="s">
        <v>892</v>
      </c>
      <c r="C41" s="94">
        <v>1</v>
      </c>
      <c r="D41" s="94">
        <v>0.6</v>
      </c>
      <c r="E41" s="94">
        <v>0.6</v>
      </c>
      <c r="F41" s="94">
        <v>1</v>
      </c>
      <c r="G41" s="94">
        <v>0.6</v>
      </c>
      <c r="H41" s="94">
        <v>1</v>
      </c>
      <c r="I41" s="94">
        <v>1</v>
      </c>
      <c r="J41" s="94">
        <v>1</v>
      </c>
      <c r="K41" s="94">
        <v>1</v>
      </c>
      <c r="L41" s="94">
        <v>1</v>
      </c>
      <c r="M41" s="94">
        <f t="shared" si="33"/>
        <v>8.8000000000000007</v>
      </c>
      <c r="N41" s="91" t="s">
        <v>984</v>
      </c>
      <c r="O41" s="12" t="str">
        <f t="shared" si="34"/>
        <v>Vaishali,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Q5: Navigating to Reports &gt; Acquisition &gt; Traffic Acquisition, one will observe a value of $7216.56 for the Referral channel group. Your scores are:  1, 0.6, 0.6, 1, 0.6, 1, 1, 1, 1, and 1.  Thus your score is 8.8 out of 80.</v>
      </c>
    </row>
    <row r="42" spans="1:15" ht="156" x14ac:dyDescent="0.2">
      <c r="A42" s="60" t="s">
        <v>6</v>
      </c>
      <c r="B42" s="206" t="s">
        <v>893</v>
      </c>
      <c r="C42" s="94">
        <v>0.6</v>
      </c>
      <c r="D42" s="94">
        <v>1</v>
      </c>
      <c r="E42" s="94">
        <v>0</v>
      </c>
      <c r="F42" s="94">
        <v>0</v>
      </c>
      <c r="G42" s="94">
        <v>0.6</v>
      </c>
      <c r="H42" s="94">
        <v>0.6</v>
      </c>
      <c r="I42" s="94">
        <v>1</v>
      </c>
      <c r="J42" s="94">
        <v>0.6</v>
      </c>
      <c r="K42" s="94">
        <v>0.6</v>
      </c>
      <c r="L42" s="94">
        <v>1</v>
      </c>
      <c r="M42" s="94">
        <f t="shared" si="33"/>
        <v>6</v>
      </c>
      <c r="N42" s="91" t="s">
        <v>985</v>
      </c>
      <c r="O42" s="12" t="str">
        <f t="shared" si="34"/>
        <v>Josephine,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Q3:  An answer wasn't provided.  Q4:  An answer wasn't provided.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Your scores are:  0.6, 1, 0, 0, 0.6, 0.6, 1, 0.6, 0.6, and 1.  Thus your score is 6 out of 80.</v>
      </c>
    </row>
    <row r="43" spans="1:15" ht="192" x14ac:dyDescent="0.2">
      <c r="A43" s="60" t="s">
        <v>7</v>
      </c>
      <c r="B43" s="206" t="s">
        <v>894</v>
      </c>
      <c r="C43" s="94">
        <v>1</v>
      </c>
      <c r="D43" s="94">
        <v>0.8</v>
      </c>
      <c r="E43" s="94">
        <v>1</v>
      </c>
      <c r="F43" s="94">
        <v>0.8</v>
      </c>
      <c r="G43" s="94">
        <v>0.6</v>
      </c>
      <c r="H43" s="94">
        <v>0.6</v>
      </c>
      <c r="I43" s="94">
        <v>1</v>
      </c>
      <c r="J43" s="94">
        <v>1</v>
      </c>
      <c r="K43" s="94">
        <v>0.7</v>
      </c>
      <c r="L43" s="94">
        <v>1</v>
      </c>
      <c r="M43" s="94">
        <f>SUM(C43:L43)</f>
        <v>8.5</v>
      </c>
      <c r="N43" s="91" t="s">
        <v>986</v>
      </c>
      <c r="O43" s="12" t="str">
        <f t="shared" si="34"/>
        <v>Preethi,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Your scores are:  1, 0.8, 1, 0.8, 0.6, 0.6, 1, 1, 0.7, and 1.  Thus your score is 8.5 out of 80.</v>
      </c>
    </row>
    <row r="44" spans="1:15" ht="168" x14ac:dyDescent="0.2">
      <c r="A44" s="60" t="s">
        <v>8</v>
      </c>
      <c r="B44" s="206" t="s">
        <v>895</v>
      </c>
      <c r="C44" s="94">
        <v>0.6</v>
      </c>
      <c r="D44" s="94">
        <v>0.8</v>
      </c>
      <c r="E44" s="94">
        <v>0.6</v>
      </c>
      <c r="F44" s="94">
        <v>0.6</v>
      </c>
      <c r="G44" s="94">
        <v>1</v>
      </c>
      <c r="H44" s="94">
        <v>0.6</v>
      </c>
      <c r="I44" s="94">
        <v>1</v>
      </c>
      <c r="J44" s="94">
        <v>1</v>
      </c>
      <c r="K44" s="94">
        <v>1</v>
      </c>
      <c r="L44" s="94">
        <v>0</v>
      </c>
      <c r="M44" s="94">
        <f t="shared" si="33"/>
        <v>7.2</v>
      </c>
      <c r="N44" s="91" t="s">
        <v>987</v>
      </c>
      <c r="O44" s="12" t="str">
        <f t="shared" si="34"/>
        <v>Amulya,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Q4: Using information values reported on the page Reports &gt; Retention, one will obtain 18/84, or 21.4%.  Q6: Navigating to Reports &gt; Tech &gt; Tech Details, one will observe $136,701.90 for the Chrome browser. Q10:  An answer wasn't provided. Your scores are:  0.6, 0.8, 0.6, 0.6, 1, 0.6, 1, 1, 1, and 0.  Thus your score is 7.2 out of 80.</v>
      </c>
    </row>
    <row r="45" spans="1:15" ht="156" x14ac:dyDescent="0.2">
      <c r="A45" s="60" t="s">
        <v>9</v>
      </c>
      <c r="B45" s="206" t="s">
        <v>265</v>
      </c>
      <c r="C45" s="94">
        <v>1</v>
      </c>
      <c r="D45" s="94">
        <v>0.6</v>
      </c>
      <c r="E45" s="94">
        <v>1</v>
      </c>
      <c r="F45" s="94">
        <v>0.8</v>
      </c>
      <c r="G45" s="94">
        <v>0.6</v>
      </c>
      <c r="H45" s="94">
        <v>0.6</v>
      </c>
      <c r="I45" s="94">
        <v>1</v>
      </c>
      <c r="J45" s="94">
        <v>0.6</v>
      </c>
      <c r="K45" s="94">
        <v>1</v>
      </c>
      <c r="L45" s="94">
        <v>1</v>
      </c>
      <c r="M45" s="94">
        <f t="shared" si="33"/>
        <v>8.1999999999999993</v>
      </c>
      <c r="N45" s="91" t="s">
        <v>988</v>
      </c>
      <c r="O45" s="12" t="str">
        <f t="shared" si="34"/>
        <v>Sandeep,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1, 0.6, 1, 0.8, 0.6, 0.6, 1, 0.6, 1, and 1.  Thus your score is 8.2 out of 80.</v>
      </c>
    </row>
    <row r="46" spans="1:15" ht="132" x14ac:dyDescent="0.2">
      <c r="A46" s="60" t="s">
        <v>647</v>
      </c>
      <c r="B46" s="206" t="s">
        <v>896</v>
      </c>
      <c r="C46" s="94">
        <v>0.6</v>
      </c>
      <c r="D46" s="94">
        <v>1</v>
      </c>
      <c r="E46" s="94">
        <v>1</v>
      </c>
      <c r="F46" s="94">
        <v>0.6</v>
      </c>
      <c r="G46" s="94">
        <v>0.6</v>
      </c>
      <c r="H46" s="94">
        <v>0.6</v>
      </c>
      <c r="I46" s="94">
        <v>1</v>
      </c>
      <c r="J46" s="94">
        <v>0.6</v>
      </c>
      <c r="K46" s="94">
        <v>1</v>
      </c>
      <c r="L46" s="94">
        <v>1</v>
      </c>
      <c r="M46" s="94">
        <f t="shared" si="33"/>
        <v>8</v>
      </c>
      <c r="N46" s="91" t="s">
        <v>989</v>
      </c>
      <c r="O46" s="12" t="str">
        <f t="shared" si="34"/>
        <v>Venkata,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0.6, 1, 1, 0.6, 0.6, 0.6, 1, 0.6, 1, and 1.  Thus your score is 8 out of 80.</v>
      </c>
    </row>
    <row r="47" spans="1:15" ht="51" x14ac:dyDescent="0.2">
      <c r="A47" s="60" t="s">
        <v>11</v>
      </c>
      <c r="B47" s="206" t="s">
        <v>897</v>
      </c>
      <c r="C47" s="94">
        <v>1</v>
      </c>
      <c r="D47" s="94">
        <v>1</v>
      </c>
      <c r="E47" s="94">
        <v>0.6</v>
      </c>
      <c r="F47" s="94">
        <v>1</v>
      </c>
      <c r="G47" s="94">
        <v>1</v>
      </c>
      <c r="H47" s="94">
        <v>1</v>
      </c>
      <c r="I47" s="94">
        <v>1</v>
      </c>
      <c r="J47" s="94">
        <v>1</v>
      </c>
      <c r="K47" s="94">
        <v>1</v>
      </c>
      <c r="L47" s="94">
        <v>1</v>
      </c>
      <c r="M47" s="94">
        <f t="shared" si="33"/>
        <v>9.6</v>
      </c>
      <c r="N47" s="91" t="s">
        <v>972</v>
      </c>
      <c r="O47" s="12" t="str">
        <f t="shared" si="34"/>
        <v>Tejaswini, Below are my comments for the Google Practicum. Each questions has a value of 8 points, where questions 1, 2, 8, 9 and 10 have 2 components each.  Each question is worth 8 points. Q3: Navigating to Reports &gt; Acquisition &gt; Overview &gt; GOOGLE Organic Search Queries, one will observe youtube_merch with a value of 372. Your scores are:  1, 1, 0.6, 1, 1, 1, 1, 1, 1, and 1.  Thus your score is 9.6 out of 80.</v>
      </c>
    </row>
    <row r="48" spans="1:15" ht="63.75" x14ac:dyDescent="0.2">
      <c r="A48" s="60" t="s">
        <v>12</v>
      </c>
      <c r="B48" s="206" t="s">
        <v>898</v>
      </c>
      <c r="C48" s="94">
        <v>1</v>
      </c>
      <c r="D48" s="94">
        <v>0.8</v>
      </c>
      <c r="E48" s="94">
        <v>1</v>
      </c>
      <c r="F48" s="94">
        <v>1</v>
      </c>
      <c r="G48" s="94">
        <v>1</v>
      </c>
      <c r="H48" s="94">
        <v>1</v>
      </c>
      <c r="I48" s="94">
        <v>1</v>
      </c>
      <c r="J48" s="94">
        <v>1</v>
      </c>
      <c r="K48" s="94">
        <v>1</v>
      </c>
      <c r="L48" s="94">
        <v>1</v>
      </c>
      <c r="M48" s="94">
        <f t="shared" si="33"/>
        <v>9.8000000000000007</v>
      </c>
      <c r="N48" s="91" t="s">
        <v>971</v>
      </c>
      <c r="O48" s="12" t="str">
        <f t="shared" si="34"/>
        <v>Uday ,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Your scores are:  1, 0.8, 1, 1, 1, 1, 1, 1, 1, and 1.  Thus your score is 9.8 out of 80.</v>
      </c>
    </row>
    <row r="49" spans="1:15" ht="156" x14ac:dyDescent="0.2">
      <c r="A49" s="60" t="s">
        <v>13</v>
      </c>
      <c r="B49" s="206" t="s">
        <v>899</v>
      </c>
      <c r="C49" s="94">
        <v>1</v>
      </c>
      <c r="D49" s="94">
        <v>0.8</v>
      </c>
      <c r="E49" s="94">
        <v>1</v>
      </c>
      <c r="F49" s="94">
        <v>0.6</v>
      </c>
      <c r="G49" s="94">
        <v>0.6</v>
      </c>
      <c r="H49" s="94">
        <v>0.6</v>
      </c>
      <c r="I49" s="94">
        <v>1</v>
      </c>
      <c r="J49" s="94">
        <v>0.4</v>
      </c>
      <c r="K49" s="94">
        <v>1</v>
      </c>
      <c r="L49" s="94">
        <v>1</v>
      </c>
      <c r="M49" s="94">
        <f t="shared" si="33"/>
        <v>8</v>
      </c>
      <c r="N49" s="91" t="s">
        <v>988</v>
      </c>
      <c r="O49" s="12" t="str">
        <f t="shared" si="34"/>
        <v>Abdul,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1, 0.8, 1, 0.6, 0.6, 0.6, 1, 0.4, 1, and 1.  Thus your score is 8 out of 80.</v>
      </c>
    </row>
    <row r="50" spans="1:15" ht="192" x14ac:dyDescent="0.2">
      <c r="A50" s="60" t="s">
        <v>14</v>
      </c>
      <c r="B50" s="206" t="s">
        <v>900</v>
      </c>
      <c r="C50" s="94">
        <v>0.6</v>
      </c>
      <c r="D50" s="94">
        <v>0.6</v>
      </c>
      <c r="E50" s="94">
        <v>1</v>
      </c>
      <c r="F50" s="94">
        <v>0.8</v>
      </c>
      <c r="G50" s="94">
        <v>1</v>
      </c>
      <c r="H50" s="94">
        <v>0.6</v>
      </c>
      <c r="I50" s="94">
        <v>1</v>
      </c>
      <c r="J50" s="94">
        <v>0.8</v>
      </c>
      <c r="K50" s="94">
        <v>0.6</v>
      </c>
      <c r="L50" s="94">
        <v>1</v>
      </c>
      <c r="M50" s="94">
        <f t="shared" si="33"/>
        <v>7.9999999999999991</v>
      </c>
      <c r="N50" s="91" t="s">
        <v>990</v>
      </c>
      <c r="O50" s="12" t="str">
        <f t="shared" si="34"/>
        <v>Yannick,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Q6: Navigating to Reports &gt; Tech &gt; Tech Details, one will observe $136,701.90 for the Chrome browser.  Q8: Using the hint, the number of users increases by 17.7%.  Note the comparison period is July 2023.  Q9: Navigating to Reports &gt;Tech&gt;Tech Details and properly including a filter yields 5 Mountain View tablet Users and 6 Engaged Sessions.   Your scores are:  0.6, 0.6, 1, 0.8, 1, 0.6, 1, 0.8, 0.6, and 1.  Thus your score is 8 out of 80.</v>
      </c>
    </row>
    <row r="51" spans="1:15" s="211" customFormat="1" ht="51" x14ac:dyDescent="0.2">
      <c r="A51" s="208" t="s">
        <v>15</v>
      </c>
      <c r="B51" s="208" t="s">
        <v>901</v>
      </c>
      <c r="C51" s="209">
        <v>0</v>
      </c>
      <c r="D51" s="209">
        <v>0</v>
      </c>
      <c r="E51" s="209">
        <v>0</v>
      </c>
      <c r="F51" s="209">
        <v>0</v>
      </c>
      <c r="G51" s="209">
        <v>0</v>
      </c>
      <c r="H51" s="209">
        <v>0</v>
      </c>
      <c r="I51" s="209">
        <v>0</v>
      </c>
      <c r="J51" s="209">
        <v>0</v>
      </c>
      <c r="K51" s="209">
        <v>0</v>
      </c>
      <c r="L51" s="209">
        <v>0</v>
      </c>
      <c r="M51" s="209">
        <f t="shared" si="33"/>
        <v>0</v>
      </c>
      <c r="N51" s="210" t="s">
        <v>996</v>
      </c>
      <c r="O51" s="66" t="str">
        <f t="shared" si="34"/>
        <v>Ajay, Below are my comments for the Google Practicum. Each questions has a value of 8 points, where questions 1, 2, 8, 9 and 10 have 2 components each.  Each question is worth 8 points. You didn't address Questions 1, 2, 3, 4, 5, 6, 7, 8, 9 and 10.  You submissted the Module 5 Lecture Notes. Your scores are:  0, 0, 0, 0, 0, 0, 0, 0, 0, and 0.  Thus your score is 0 out of 80.</v>
      </c>
    </row>
    <row r="52" spans="1:15" ht="84" x14ac:dyDescent="0.2">
      <c r="A52" s="60" t="s">
        <v>16</v>
      </c>
      <c r="B52" s="206" t="s">
        <v>902</v>
      </c>
      <c r="C52" s="94">
        <v>0.6</v>
      </c>
      <c r="D52" s="94">
        <v>0.6</v>
      </c>
      <c r="E52" s="94">
        <v>1</v>
      </c>
      <c r="F52" s="94">
        <v>1</v>
      </c>
      <c r="G52" s="94">
        <v>1</v>
      </c>
      <c r="H52" s="94">
        <v>1</v>
      </c>
      <c r="I52" s="94">
        <v>1</v>
      </c>
      <c r="J52" s="94">
        <v>1</v>
      </c>
      <c r="K52" s="94">
        <v>1</v>
      </c>
      <c r="L52" s="94">
        <v>1</v>
      </c>
      <c r="M52" s="94">
        <f t="shared" si="33"/>
        <v>9.1999999999999993</v>
      </c>
      <c r="N52" s="91" t="s">
        <v>993</v>
      </c>
      <c r="O52" s="12" t="str">
        <f t="shared" si="34"/>
        <v>Nithin,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Q2: Navigating to Reports &gt; top-left “Reports Snapshot” one will observe the value 84K, where the card "WHERE DO YOUR USERS COME FROM?" reports Direct as the largest count, which is followed by Cross-network.   Your scores are:  0.6, 0.6, 1, 1, 1, 1, 1, 1, 1, and 1.  Thus your score is 9.2 out of 80.</v>
      </c>
    </row>
    <row r="53" spans="1:15" ht="76.5" x14ac:dyDescent="0.2">
      <c r="A53" s="60" t="s">
        <v>30</v>
      </c>
      <c r="B53" s="206" t="s">
        <v>903</v>
      </c>
      <c r="C53" s="94">
        <v>1</v>
      </c>
      <c r="D53" s="94">
        <v>1</v>
      </c>
      <c r="E53" s="94">
        <v>0.8</v>
      </c>
      <c r="F53" s="94">
        <v>1</v>
      </c>
      <c r="G53" s="94">
        <v>1</v>
      </c>
      <c r="H53" s="94">
        <v>1</v>
      </c>
      <c r="I53" s="94">
        <v>1</v>
      </c>
      <c r="J53" s="94">
        <v>1</v>
      </c>
      <c r="K53" s="94">
        <v>1</v>
      </c>
      <c r="L53" s="94">
        <v>1</v>
      </c>
      <c r="M53" s="94">
        <f t="shared" si="33"/>
        <v>9.8000000000000007</v>
      </c>
      <c r="N53" s="91" t="s">
        <v>991</v>
      </c>
      <c r="O53" s="12" t="str">
        <f t="shared" si="34"/>
        <v>Nargis, Below are my comments for the Google Practicum. Each questions has a value of 8 points, where questions 1, 2, 8, 9 and 10 have 2 components each.  Each question is worth 8 points. Q3:  Navigating to Reports &gt; Acquisition &gt; Overview &gt; GOOGLE Organic Search Queries, one will observe youtube_merch with a value of 372.  Q9: Navigating to Reports &gt;Tech&gt;Tech Details and properly including a filter yields 5 Mountain View tablet Users and 6 Engaged Sessions.   Your scores are:  1, 1, 0.8, 1, 1, 1, 1, 1, 1, and 1.  Thus your score is 9.8 out of 80.</v>
      </c>
    </row>
    <row r="54" spans="1:15" ht="132" x14ac:dyDescent="0.2">
      <c r="A54" s="60" t="s">
        <v>17</v>
      </c>
      <c r="B54" s="206" t="s">
        <v>904</v>
      </c>
      <c r="C54" s="94">
        <v>1</v>
      </c>
      <c r="D54" s="94">
        <v>0.8</v>
      </c>
      <c r="E54" s="94">
        <v>1</v>
      </c>
      <c r="F54" s="94">
        <v>0.6</v>
      </c>
      <c r="G54" s="94">
        <v>0.6</v>
      </c>
      <c r="H54" s="94">
        <v>0.6</v>
      </c>
      <c r="I54" s="94">
        <v>1</v>
      </c>
      <c r="J54" s="94">
        <v>1</v>
      </c>
      <c r="K54" s="94">
        <v>1</v>
      </c>
      <c r="L54" s="94">
        <v>1</v>
      </c>
      <c r="M54" s="94">
        <f t="shared" si="33"/>
        <v>8.6</v>
      </c>
      <c r="N54" s="91" t="s">
        <v>992</v>
      </c>
      <c r="O54" s="12" t="str">
        <f t="shared" si="34"/>
        <v>Sai,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Your scores are:  1, 0.8, 1, 0.6, 0.6, 0.6, 1, 1, 1, and 1.  Thus your score is 8.6 out of 80.</v>
      </c>
    </row>
    <row r="55" spans="1:15" ht="96" x14ac:dyDescent="0.2">
      <c r="A55" s="60" t="s">
        <v>18</v>
      </c>
      <c r="B55" s="206" t="s">
        <v>905</v>
      </c>
      <c r="C55" s="94">
        <v>1</v>
      </c>
      <c r="D55" s="94">
        <v>0.6</v>
      </c>
      <c r="E55" s="94">
        <v>0.6</v>
      </c>
      <c r="F55" s="94">
        <v>1</v>
      </c>
      <c r="G55" s="94">
        <v>1</v>
      </c>
      <c r="H55" s="94">
        <v>1</v>
      </c>
      <c r="I55" s="94">
        <v>1</v>
      </c>
      <c r="J55" s="94">
        <v>1</v>
      </c>
      <c r="K55" s="94">
        <v>1</v>
      </c>
      <c r="L55" s="94">
        <v>1</v>
      </c>
      <c r="M55" s="94">
        <f t="shared" si="33"/>
        <v>9.1999999999999993</v>
      </c>
      <c r="N55" s="91" t="s">
        <v>983</v>
      </c>
      <c r="O55" s="12" t="str">
        <f t="shared" si="34"/>
        <v>Nodir,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Your scores are:  1, 0.6, 0.6, 1, 1, 1, 1, 1, 1, and 1.  Thus your score is 9.2 out of 80.</v>
      </c>
    </row>
    <row r="56" spans="1:15" ht="96" x14ac:dyDescent="0.2">
      <c r="A56" s="60" t="s">
        <v>19</v>
      </c>
      <c r="B56" s="206" t="s">
        <v>906</v>
      </c>
      <c r="C56" s="94">
        <v>1</v>
      </c>
      <c r="D56" s="94">
        <v>0.6</v>
      </c>
      <c r="E56" s="94">
        <v>0.6</v>
      </c>
      <c r="F56" s="94">
        <v>1</v>
      </c>
      <c r="G56" s="94">
        <v>1</v>
      </c>
      <c r="H56" s="94">
        <v>1</v>
      </c>
      <c r="I56" s="94">
        <v>1</v>
      </c>
      <c r="J56" s="94">
        <v>1</v>
      </c>
      <c r="K56" s="94">
        <v>1</v>
      </c>
      <c r="L56" s="94">
        <v>1</v>
      </c>
      <c r="M56" s="94">
        <f t="shared" si="33"/>
        <v>9.1999999999999993</v>
      </c>
      <c r="N56" s="91" t="s">
        <v>983</v>
      </c>
      <c r="O56" s="12" t="str">
        <f t="shared" si="34"/>
        <v>Sai ,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Your scores are:  1, 0.6, 0.6, 1, 1, 1, 1, 1, 1, and 1.  Thus your score is 9.2 out of 80.</v>
      </c>
    </row>
    <row r="57" spans="1:15" ht="76.5" x14ac:dyDescent="0.2">
      <c r="A57" s="60" t="s">
        <v>20</v>
      </c>
      <c r="B57" s="206" t="s">
        <v>907</v>
      </c>
      <c r="C57" s="94">
        <v>0.6</v>
      </c>
      <c r="D57" s="94">
        <v>1</v>
      </c>
      <c r="E57" s="94">
        <v>0.6</v>
      </c>
      <c r="F57" s="94">
        <v>1</v>
      </c>
      <c r="G57" s="94">
        <v>1</v>
      </c>
      <c r="H57" s="94">
        <v>1</v>
      </c>
      <c r="I57" s="94">
        <v>1</v>
      </c>
      <c r="J57" s="94">
        <v>1</v>
      </c>
      <c r="K57" s="94">
        <v>1</v>
      </c>
      <c r="L57" s="94">
        <v>1</v>
      </c>
      <c r="M57" s="94">
        <f t="shared" si="33"/>
        <v>9.1999999999999993</v>
      </c>
      <c r="N57" s="91" t="s">
        <v>994</v>
      </c>
      <c r="O57" s="12" t="str">
        <f t="shared" si="34"/>
        <v>Venkata ,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Q3: Navigating to Reports &gt; Acquisition &gt; Overview &gt; GOOGLE Organic Search Queries, one will observe youtube_merch with a value of 372. Your scores are:  0.6, 1, 0.6, 1, 1, 1, 1, 1, 1, and 1.  Thus your score is 9.2 out of 80.</v>
      </c>
    </row>
    <row r="58" spans="1:15" ht="51" x14ac:dyDescent="0.2">
      <c r="A58" s="60" t="s">
        <v>21</v>
      </c>
      <c r="B58" s="206" t="s">
        <v>904</v>
      </c>
      <c r="C58" s="94">
        <v>1</v>
      </c>
      <c r="D58" s="94">
        <v>1</v>
      </c>
      <c r="E58" s="94">
        <v>0.6</v>
      </c>
      <c r="F58" s="94">
        <v>1</v>
      </c>
      <c r="G58" s="94">
        <v>1</v>
      </c>
      <c r="H58" s="94">
        <v>1</v>
      </c>
      <c r="I58" s="94">
        <v>1</v>
      </c>
      <c r="J58" s="94">
        <v>1</v>
      </c>
      <c r="K58" s="94">
        <v>1</v>
      </c>
      <c r="L58" s="94">
        <v>1</v>
      </c>
      <c r="M58" s="94">
        <f t="shared" si="33"/>
        <v>9.6</v>
      </c>
      <c r="N58" s="91" t="s">
        <v>972</v>
      </c>
      <c r="O58" s="12" t="str">
        <f t="shared" si="34"/>
        <v>Sai, Below are my comments for the Google Practicum. Each questions has a value of 8 points, where questions 1, 2, 8, 9 and 10 have 2 components each.  Each question is worth 8 points. Q3: Navigating to Reports &gt; Acquisition &gt; Overview &gt; GOOGLE Organic Search Queries, one will observe youtube_merch with a value of 372. Your scores are:  1, 1, 0.6, 1, 1, 1, 1, 1, 1, and 1.  Thus your score is 9.6 out of 80.</v>
      </c>
    </row>
    <row r="59" spans="1:15" ht="132" x14ac:dyDescent="0.2">
      <c r="A59" s="60" t="s">
        <v>22</v>
      </c>
      <c r="B59" s="206" t="s">
        <v>257</v>
      </c>
      <c r="C59" s="94">
        <v>0.6</v>
      </c>
      <c r="D59" s="94">
        <v>1</v>
      </c>
      <c r="E59" s="94">
        <v>1</v>
      </c>
      <c r="F59" s="94">
        <v>0.6</v>
      </c>
      <c r="G59" s="94">
        <v>0.6</v>
      </c>
      <c r="H59" s="94">
        <v>0.6</v>
      </c>
      <c r="I59" s="94">
        <v>1</v>
      </c>
      <c r="J59" s="94">
        <v>0.6</v>
      </c>
      <c r="K59" s="94">
        <v>1</v>
      </c>
      <c r="L59" s="94">
        <v>1</v>
      </c>
      <c r="M59" s="94">
        <f t="shared" si="33"/>
        <v>8</v>
      </c>
      <c r="N59" s="91" t="s">
        <v>995</v>
      </c>
      <c r="O59" s="12" t="str">
        <f t="shared" si="34"/>
        <v>Nayeem, Below are my comments for the Google Practicum. Each questions has a value of 8 points, where questions 1, 2, 8, 9 and 10 have 2 components each.  Each question is worth 8 points. Q1: Navigating to  Reports &gt; Engagement &gt; Pages and Screens, one will observe 8.4 views per user for /register.html.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0.6, 1, 1, 0.6, 0.6, 0.6, 1, 0.6, 1, and 1.  Thus your score is 8 out of 80.</v>
      </c>
    </row>
    <row r="60" spans="1:15" s="211" customFormat="1" ht="51" x14ac:dyDescent="0.2">
      <c r="A60" s="208" t="s">
        <v>23</v>
      </c>
      <c r="B60" s="208" t="s">
        <v>908</v>
      </c>
      <c r="C60" s="209">
        <v>0</v>
      </c>
      <c r="D60" s="209">
        <v>0</v>
      </c>
      <c r="E60" s="209">
        <v>0</v>
      </c>
      <c r="F60" s="209">
        <v>0</v>
      </c>
      <c r="G60" s="209">
        <v>0</v>
      </c>
      <c r="H60" s="209">
        <v>0</v>
      </c>
      <c r="I60" s="209">
        <v>0</v>
      </c>
      <c r="J60" s="209">
        <v>0</v>
      </c>
      <c r="K60" s="209">
        <v>0</v>
      </c>
      <c r="L60" s="209">
        <v>0</v>
      </c>
      <c r="M60" s="209">
        <v>0</v>
      </c>
      <c r="N60" s="210" t="s">
        <v>997</v>
      </c>
      <c r="O60" s="66" t="str">
        <f t="shared" si="34"/>
        <v>Keerthi, Below are my comments for the Google Practicum. Each questions has a value of 8 points, where questions 1, 2, 8, 9 and 10 have 2 components each.  Each question is worth 8 points. You didn't address Questions 1, 2, 3, 4, 5, 6, 7, 8, 9 and 10.  You submitted the Google Practicum Assignment document.  Your scores are:  0, 0, 0, 0, 0, 0, 0, 0, 0, and 0.  Thus your score is 0 out of 80.</v>
      </c>
    </row>
    <row r="61" spans="1:15" ht="76.5" x14ac:dyDescent="0.2">
      <c r="A61" s="60" t="s">
        <v>24</v>
      </c>
      <c r="B61" s="206" t="s">
        <v>909</v>
      </c>
      <c r="C61" s="94">
        <v>1</v>
      </c>
      <c r="D61" s="94">
        <v>1</v>
      </c>
      <c r="E61" s="94">
        <v>1</v>
      </c>
      <c r="F61" s="94">
        <v>1</v>
      </c>
      <c r="G61" s="94">
        <v>1</v>
      </c>
      <c r="H61" s="94">
        <v>1</v>
      </c>
      <c r="I61" s="94">
        <v>1</v>
      </c>
      <c r="J61" s="94">
        <v>1</v>
      </c>
      <c r="K61" s="94">
        <v>1</v>
      </c>
      <c r="L61" s="94">
        <v>0.6</v>
      </c>
      <c r="M61" s="94">
        <f t="shared" si="33"/>
        <v>9.6</v>
      </c>
      <c r="N61" s="91" t="s">
        <v>998</v>
      </c>
      <c r="O61" s="12" t="str">
        <f t="shared" si="34"/>
        <v>Soumya, Below are my comments for the Google Practicum. Each questions has a value of 8 points, where questions 1, 2, 8, 9 and 10 have 2 components each.  Each question is worth 8 points. Ensure when using commas for displaying numerals, use the US convention and not that of India while you're in the US or presenting to audiences who include persons from the US.  Q10: Navigating to Reports &gt; Engagements &gt; Events results in a value of 739,334, for the page_view.  Your scores are:  1, 1, 1, 1, 1, 1, 1, 1, 1, and 0.6.  Thus your score is 9.6 out of 80.</v>
      </c>
    </row>
    <row r="62" spans="1:15" ht="156" x14ac:dyDescent="0.2">
      <c r="A62" s="60" t="s">
        <v>25</v>
      </c>
      <c r="B62" s="206" t="s">
        <v>896</v>
      </c>
      <c r="C62" s="94">
        <v>1</v>
      </c>
      <c r="D62" s="94">
        <v>0.8</v>
      </c>
      <c r="E62" s="94">
        <v>1</v>
      </c>
      <c r="F62" s="94">
        <v>0.6</v>
      </c>
      <c r="G62" s="94">
        <v>0.8</v>
      </c>
      <c r="H62" s="94">
        <v>0.6</v>
      </c>
      <c r="I62" s="94">
        <v>1</v>
      </c>
      <c r="J62" s="94">
        <v>0.6</v>
      </c>
      <c r="K62" s="94">
        <v>1</v>
      </c>
      <c r="L62" s="94">
        <v>1</v>
      </c>
      <c r="M62" s="94">
        <f t="shared" si="33"/>
        <v>8.3999999999999986</v>
      </c>
      <c r="N62" s="91" t="s">
        <v>988</v>
      </c>
      <c r="O62" s="12" t="str">
        <f t="shared" si="34"/>
        <v>Venkata,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1, 0.8, 1, 0.6, 0.8, 0.6, 1, 0.6, 1, and 1.  Thus your score is 8.4 out of 80.</v>
      </c>
    </row>
    <row r="63" spans="1:15" ht="156" x14ac:dyDescent="0.2">
      <c r="A63" s="60" t="s">
        <v>26</v>
      </c>
      <c r="B63" s="206" t="s">
        <v>910</v>
      </c>
      <c r="C63" s="94">
        <v>1</v>
      </c>
      <c r="D63" s="94">
        <v>0.8</v>
      </c>
      <c r="E63" s="94">
        <v>1</v>
      </c>
      <c r="F63" s="94">
        <v>0.6</v>
      </c>
      <c r="G63" s="94">
        <v>0.6</v>
      </c>
      <c r="H63" s="94">
        <v>0.6</v>
      </c>
      <c r="I63" s="94">
        <v>1</v>
      </c>
      <c r="J63" s="94">
        <v>0.8</v>
      </c>
      <c r="K63" s="94">
        <v>1</v>
      </c>
      <c r="L63" s="94">
        <v>1</v>
      </c>
      <c r="M63" s="94">
        <f t="shared" si="33"/>
        <v>8.3999999999999986</v>
      </c>
      <c r="N63" s="91" t="s">
        <v>999</v>
      </c>
      <c r="O63" s="12" t="str">
        <f t="shared" si="34"/>
        <v>Vinay ,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Q4: Using information values reported on the page Reports &gt; Retention, one will obtain 18/84, or 21.4%.  Q5: Navigating to Reports &gt; Acquisition &gt; Traffic Acquisition, one will observe a value of $7216.56 for the Referral channel group.  Q6: Navigating to Reports &gt; Tech &gt; Tech Details, one will observe $136,701.90 for the Chrome browser.  Q8: Using the hint, the number of users increases by 17.7%.  Note the comparison period is July 2023. Your scores are:  1, 0.8, 1, 0.6, 0.6, 0.6, 1, 0.8, 1, and 1.  Thus your score is 8.4 out of 80.</v>
      </c>
    </row>
    <row r="64" spans="1:15" ht="120" x14ac:dyDescent="0.2">
      <c r="A64" s="60" t="s">
        <v>27</v>
      </c>
      <c r="B64" s="206" t="s">
        <v>911</v>
      </c>
      <c r="C64" s="94">
        <v>1</v>
      </c>
      <c r="D64" s="94">
        <v>0.8</v>
      </c>
      <c r="E64" s="94">
        <v>0.6</v>
      </c>
      <c r="F64" s="94">
        <v>1</v>
      </c>
      <c r="G64" s="94">
        <v>1</v>
      </c>
      <c r="H64" s="94">
        <v>1</v>
      </c>
      <c r="I64" s="94">
        <v>1</v>
      </c>
      <c r="J64" s="94">
        <v>1</v>
      </c>
      <c r="K64" s="94">
        <v>1</v>
      </c>
      <c r="L64" s="94">
        <v>0.6</v>
      </c>
      <c r="M64" s="94">
        <f t="shared" si="33"/>
        <v>9</v>
      </c>
      <c r="N64" s="91" t="s">
        <v>1000</v>
      </c>
      <c r="O64" s="12" t="str">
        <f t="shared" si="34"/>
        <v>Sukesh, Below are my comments for the Google Practicum. Each questions has a value of 8 points, where questions 1, 2, 8, 9 and 10 have 2 components each.  Each question is worth 8 points. Q2: Navigating to Reports &gt; top-left “Reports Snapshot” one will observe the value 84K, where the card "WHERE DO YOUR USERS COME FROM?" reports Direct as the largest count, which is followed by Cross-network.  Q3: Navigating to Reports &gt; Acquisition &gt; Overview &gt; GOOGLE Organic Search Queries, one will observe youtube_merch with a value of 372.  Q10: Navigating to Reports &gt; Engagements &gt; Events results in a value of 739,334, for the page_view.  Your scores are:  1, 0.8, 0.6, 1, 1, 1, 1, 1, 1, and 0.6.  Thus your score is 9 out of 80.</v>
      </c>
    </row>
    <row r="65" spans="1:15" ht="51" x14ac:dyDescent="0.2">
      <c r="A65" s="60" t="s">
        <v>28</v>
      </c>
      <c r="B65" s="208" t="s">
        <v>906</v>
      </c>
      <c r="C65" s="209">
        <v>0</v>
      </c>
      <c r="D65" s="209">
        <v>0</v>
      </c>
      <c r="E65" s="209">
        <v>0</v>
      </c>
      <c r="F65" s="209">
        <v>0</v>
      </c>
      <c r="G65" s="209">
        <v>0</v>
      </c>
      <c r="H65" s="209">
        <v>0</v>
      </c>
      <c r="I65" s="209">
        <v>0</v>
      </c>
      <c r="J65" s="209">
        <v>0</v>
      </c>
      <c r="K65" s="209">
        <v>0</v>
      </c>
      <c r="L65" s="209">
        <v>0</v>
      </c>
      <c r="M65" s="209">
        <v>0</v>
      </c>
      <c r="N65" s="210" t="s">
        <v>997</v>
      </c>
      <c r="O65" s="12" t="str">
        <f t="shared" si="34"/>
        <v>Sai , Below are my comments for the Google Practicum. Each questions has a value of 8 points, where questions 1, 2, 8, 9 and 10 have 2 components each.  Each question is worth 8 points. You didn't address Questions 1, 2, 3, 4, 5, 6, 7, 8, 9 and 10.  You submitted the Google Practicum Assignment document.  Your scores are:  0, 0, 0, 0, 0, 0, 0, 0, 0, and 0.  Thus your score is 0 out of 80.</v>
      </c>
    </row>
    <row r="67" spans="1:15" x14ac:dyDescent="0.2">
      <c r="N67" s="83"/>
      <c r="O67" s="8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0E63-2B5E-475B-9733-C91414D4C87D}">
  <sheetPr>
    <tabColor rgb="FFC00000"/>
  </sheetPr>
  <dimension ref="A1:BQ21"/>
  <sheetViews>
    <sheetView tabSelected="1" workbookViewId="0">
      <pane xSplit="2" ySplit="2" topLeftCell="C6" activePane="bottomRight" state="frozen"/>
      <selection pane="topRight" activeCell="C1" sqref="C1"/>
      <selection pane="bottomLeft" activeCell="A2" sqref="A2"/>
      <selection pane="bottomRight" activeCell="F1" sqref="F1"/>
    </sheetView>
  </sheetViews>
  <sheetFormatPr defaultColWidth="9.140625" defaultRowHeight="12" x14ac:dyDescent="0.2"/>
  <cols>
    <col min="1" max="1" width="10.85546875" style="193" hidden="1" customWidth="1"/>
    <col min="2" max="2" width="40.7109375" style="194" customWidth="1"/>
    <col min="3" max="3" width="8.42578125" style="194" customWidth="1"/>
    <col min="4" max="4" width="8.28515625" style="195" bestFit="1" customWidth="1"/>
    <col min="5" max="5" width="8.7109375" style="195" bestFit="1" customWidth="1"/>
    <col min="6" max="6" width="10.5703125" style="195" bestFit="1" customWidth="1"/>
    <col min="7" max="7" width="8.7109375" style="195" bestFit="1" customWidth="1"/>
    <col min="8" max="8" width="9.42578125" style="195" bestFit="1" customWidth="1"/>
    <col min="9" max="9" width="9.140625" style="195" bestFit="1" customWidth="1"/>
    <col min="10" max="10" width="9.28515625" style="195" bestFit="1" customWidth="1"/>
    <col min="11" max="11" width="11.85546875" style="195" bestFit="1" customWidth="1"/>
    <col min="12" max="12" width="10.28515625" style="195" bestFit="1" customWidth="1"/>
    <col min="13" max="13" width="8.5703125" style="195" bestFit="1" customWidth="1"/>
    <col min="14" max="14" width="8.140625" style="195" bestFit="1" customWidth="1"/>
    <col min="15" max="15" width="12.28515625" style="195" bestFit="1" customWidth="1"/>
    <col min="16" max="16" width="9" style="195" bestFit="1" customWidth="1"/>
    <col min="17" max="17" width="12.42578125" style="195" bestFit="1" customWidth="1"/>
    <col min="18" max="18" width="11.140625" style="195" bestFit="1" customWidth="1"/>
    <col min="19" max="19" width="8.42578125" style="195" bestFit="1" customWidth="1"/>
    <col min="20" max="20" width="10.85546875" style="195" bestFit="1" customWidth="1"/>
    <col min="21" max="21" width="10.85546875" style="196" bestFit="1" customWidth="1"/>
    <col min="22" max="22" width="10.7109375" style="196" bestFit="1" customWidth="1"/>
    <col min="23" max="23" width="9" style="196" bestFit="1" customWidth="1"/>
    <col min="24" max="24" width="12.7109375" style="196" customWidth="1"/>
    <col min="25" max="25" width="9.7109375" style="196" bestFit="1" customWidth="1"/>
    <col min="26" max="26" width="9.42578125" style="196" bestFit="1" customWidth="1"/>
    <col min="27" max="27" width="11.28515625" style="196" bestFit="1" customWidth="1"/>
    <col min="28" max="28" width="11.85546875" style="196" bestFit="1" customWidth="1"/>
    <col min="29" max="29" width="12.28515625" style="196" bestFit="1" customWidth="1"/>
    <col min="30" max="30" width="11.42578125" style="196" bestFit="1" customWidth="1"/>
    <col min="31" max="31" width="12" style="196" bestFit="1" customWidth="1"/>
    <col min="32" max="32" width="15.7109375" style="196" customWidth="1"/>
    <col min="33" max="16384" width="9.140625" style="83"/>
  </cols>
  <sheetData>
    <row r="1" spans="1:69" s="91" customFormat="1" ht="67.150000000000006" customHeight="1" x14ac:dyDescent="0.25">
      <c r="B1" s="157"/>
      <c r="C1" s="157"/>
      <c r="D1" s="158" t="s">
        <v>919</v>
      </c>
      <c r="E1" s="158" t="s">
        <v>920</v>
      </c>
      <c r="F1" s="158" t="s">
        <v>947</v>
      </c>
      <c r="G1" s="158" t="s">
        <v>923</v>
      </c>
      <c r="H1" s="158" t="s">
        <v>923</v>
      </c>
      <c r="I1" s="158" t="s">
        <v>948</v>
      </c>
      <c r="J1" s="158" t="s">
        <v>949</v>
      </c>
      <c r="K1" s="158" t="s">
        <v>960</v>
      </c>
      <c r="L1" s="158" t="s">
        <v>950</v>
      </c>
      <c r="M1" s="158" t="s">
        <v>951</v>
      </c>
      <c r="N1" s="158" t="s">
        <v>927</v>
      </c>
      <c r="O1" s="158" t="s">
        <v>952</v>
      </c>
      <c r="P1" s="158" t="s">
        <v>924</v>
      </c>
      <c r="Q1" s="158" t="s">
        <v>925</v>
      </c>
      <c r="R1" s="158" t="s">
        <v>961</v>
      </c>
      <c r="S1" s="158" t="s">
        <v>921</v>
      </c>
      <c r="T1" s="158" t="s">
        <v>953</v>
      </c>
      <c r="U1" s="159" t="s">
        <v>928</v>
      </c>
      <c r="V1" s="159" t="s">
        <v>954</v>
      </c>
      <c r="W1" s="159" t="s">
        <v>926</v>
      </c>
      <c r="X1" s="159" t="s">
        <v>922</v>
      </c>
      <c r="Y1" s="159" t="s">
        <v>962</v>
      </c>
      <c r="Z1" s="159" t="s">
        <v>963</v>
      </c>
      <c r="AA1" s="159" t="s">
        <v>966</v>
      </c>
      <c r="AB1" s="159" t="s">
        <v>955</v>
      </c>
      <c r="AC1" s="158" t="s">
        <v>956</v>
      </c>
      <c r="AD1" s="159" t="s">
        <v>964</v>
      </c>
      <c r="AE1" s="159" t="s">
        <v>965</v>
      </c>
      <c r="AF1" s="159" t="s">
        <v>957</v>
      </c>
    </row>
    <row r="2" spans="1:69" s="165" customFormat="1" ht="60" x14ac:dyDescent="0.2">
      <c r="A2" s="160" t="s">
        <v>863</v>
      </c>
      <c r="B2" s="161" t="s">
        <v>864</v>
      </c>
      <c r="C2" s="161" t="s">
        <v>865</v>
      </c>
      <c r="D2" s="162" t="s">
        <v>29</v>
      </c>
      <c r="E2" s="162" t="s">
        <v>2</v>
      </c>
      <c r="F2" s="162" t="s">
        <v>3</v>
      </c>
      <c r="G2" s="162" t="s">
        <v>4</v>
      </c>
      <c r="H2" s="162" t="s">
        <v>5</v>
      </c>
      <c r="I2" s="162" t="s">
        <v>6</v>
      </c>
      <c r="J2" s="162" t="s">
        <v>7</v>
      </c>
      <c r="K2" s="162" t="s">
        <v>8</v>
      </c>
      <c r="L2" s="164" t="s">
        <v>9</v>
      </c>
      <c r="M2" s="164" t="s">
        <v>647</v>
      </c>
      <c r="N2" s="162" t="s">
        <v>11</v>
      </c>
      <c r="O2" s="162" t="s">
        <v>12</v>
      </c>
      <c r="P2" s="164" t="s">
        <v>13</v>
      </c>
      <c r="Q2" s="162" t="s">
        <v>14</v>
      </c>
      <c r="R2" s="162" t="s">
        <v>15</v>
      </c>
      <c r="S2" s="162" t="s">
        <v>16</v>
      </c>
      <c r="T2" s="162" t="s">
        <v>30</v>
      </c>
      <c r="U2" s="162" t="s">
        <v>17</v>
      </c>
      <c r="V2" s="162" t="s">
        <v>18</v>
      </c>
      <c r="W2" s="162" t="s">
        <v>19</v>
      </c>
      <c r="X2" s="162" t="s">
        <v>20</v>
      </c>
      <c r="Y2" s="162" t="s">
        <v>21</v>
      </c>
      <c r="Z2" s="162" t="s">
        <v>22</v>
      </c>
      <c r="AA2" s="162" t="s">
        <v>23</v>
      </c>
      <c r="AB2" s="162" t="s">
        <v>24</v>
      </c>
      <c r="AC2" s="162" t="s">
        <v>25</v>
      </c>
      <c r="AD2" s="162" t="s">
        <v>26</v>
      </c>
      <c r="AE2" s="162" t="s">
        <v>27</v>
      </c>
      <c r="AF2" s="162" t="s">
        <v>28</v>
      </c>
      <c r="AG2" s="83"/>
      <c r="AH2" s="91"/>
      <c r="AI2" s="91"/>
      <c r="AJ2" s="91"/>
      <c r="AK2" s="91"/>
      <c r="AL2" s="91"/>
      <c r="AM2" s="91"/>
      <c r="AN2" s="91"/>
      <c r="AO2" s="91"/>
      <c r="AP2" s="91"/>
      <c r="AQ2" s="91"/>
      <c r="AR2" s="91"/>
      <c r="AS2" s="91"/>
      <c r="AT2" s="91"/>
      <c r="AU2" s="91"/>
      <c r="AV2" s="91"/>
      <c r="AW2" s="91"/>
      <c r="AX2" s="91"/>
      <c r="AY2" s="91"/>
      <c r="AZ2" s="91"/>
      <c r="BA2" s="91"/>
      <c r="BB2" s="91"/>
      <c r="BC2" s="91"/>
      <c r="BD2" s="96"/>
      <c r="BE2" s="91"/>
      <c r="BF2" s="91"/>
      <c r="BG2" s="91"/>
      <c r="BH2" s="91"/>
      <c r="BI2" s="91"/>
      <c r="BJ2" s="91"/>
      <c r="BK2" s="91"/>
      <c r="BL2" s="91"/>
      <c r="BM2" s="91"/>
      <c r="BN2" s="91"/>
      <c r="BO2" s="91"/>
      <c r="BP2" s="91"/>
      <c r="BQ2" s="91"/>
    </row>
    <row r="3" spans="1:69" ht="24" x14ac:dyDescent="0.2">
      <c r="A3" s="166" t="s">
        <v>34</v>
      </c>
      <c r="B3" s="167" t="s">
        <v>866</v>
      </c>
      <c r="C3" s="168">
        <v>20</v>
      </c>
      <c r="D3" s="169">
        <v>0.92</v>
      </c>
      <c r="E3" s="169">
        <v>0.93</v>
      </c>
      <c r="F3" s="169">
        <v>0.92</v>
      </c>
      <c r="G3" s="169">
        <v>0.93</v>
      </c>
      <c r="H3" s="169">
        <v>0.92</v>
      </c>
      <c r="I3" s="169">
        <v>0.94</v>
      </c>
      <c r="J3" s="169">
        <v>0.93</v>
      </c>
      <c r="K3" s="169">
        <v>0.87</v>
      </c>
      <c r="L3" s="169">
        <v>0.87</v>
      </c>
      <c r="M3" s="169">
        <v>0.86</v>
      </c>
      <c r="N3" s="169">
        <v>0.89</v>
      </c>
      <c r="O3" s="169">
        <v>0.87</v>
      </c>
      <c r="P3" s="169">
        <v>0.93</v>
      </c>
      <c r="Q3" s="169">
        <v>0.9</v>
      </c>
      <c r="R3" s="169">
        <v>0.8</v>
      </c>
      <c r="S3" s="169">
        <v>0.88</v>
      </c>
      <c r="T3" s="169">
        <v>0.93</v>
      </c>
      <c r="U3" s="169">
        <v>0.91</v>
      </c>
      <c r="V3" s="169">
        <v>0.94</v>
      </c>
      <c r="W3" s="169">
        <v>0.96</v>
      </c>
      <c r="X3" s="169">
        <v>0.92</v>
      </c>
      <c r="Y3" s="169">
        <v>0.92</v>
      </c>
      <c r="Z3" s="169">
        <v>0.87</v>
      </c>
      <c r="AA3" s="169">
        <v>0.82</v>
      </c>
      <c r="AB3" s="169">
        <v>0.92</v>
      </c>
      <c r="AC3" s="169">
        <v>0.92</v>
      </c>
      <c r="AD3" s="169">
        <v>0.92</v>
      </c>
      <c r="AE3" s="169">
        <v>0.83</v>
      </c>
      <c r="AF3" s="169">
        <v>0.85</v>
      </c>
    </row>
    <row r="4" spans="1:69" ht="48" x14ac:dyDescent="0.2">
      <c r="A4" s="170" t="s">
        <v>867</v>
      </c>
      <c r="B4" s="171" t="s">
        <v>913</v>
      </c>
      <c r="C4" s="172">
        <v>10</v>
      </c>
      <c r="D4" s="173">
        <v>0.89</v>
      </c>
      <c r="E4" s="173">
        <v>0.96</v>
      </c>
      <c r="F4" s="173">
        <v>0.89</v>
      </c>
      <c r="G4" s="173">
        <v>0.91</v>
      </c>
      <c r="H4" s="173">
        <v>0.88</v>
      </c>
      <c r="I4" s="173">
        <v>0.89</v>
      </c>
      <c r="J4" s="173">
        <v>0.9</v>
      </c>
      <c r="K4" s="173">
        <v>0.88</v>
      </c>
      <c r="L4" s="173">
        <v>0.88</v>
      </c>
      <c r="M4" s="173">
        <v>0.85</v>
      </c>
      <c r="N4" s="173">
        <v>0.88</v>
      </c>
      <c r="O4" s="173">
        <v>0.9</v>
      </c>
      <c r="P4" s="173">
        <v>0.89</v>
      </c>
      <c r="Q4" s="173">
        <v>0.96</v>
      </c>
      <c r="R4" s="173">
        <v>0.94</v>
      </c>
      <c r="S4" s="173">
        <v>0.86</v>
      </c>
      <c r="T4" s="173">
        <v>0.91</v>
      </c>
      <c r="U4" s="173">
        <v>0.86</v>
      </c>
      <c r="V4" s="173">
        <v>0.91</v>
      </c>
      <c r="W4" s="173">
        <v>0.93</v>
      </c>
      <c r="X4" s="173">
        <v>0.88</v>
      </c>
      <c r="Y4" s="173">
        <v>0.87</v>
      </c>
      <c r="Z4" s="173">
        <v>0.87</v>
      </c>
      <c r="AA4" s="173">
        <v>0.86</v>
      </c>
      <c r="AB4" s="173">
        <v>0.95</v>
      </c>
      <c r="AC4" s="173">
        <v>0.87</v>
      </c>
      <c r="AD4" s="173">
        <v>0.91</v>
      </c>
      <c r="AE4" s="173">
        <v>0.82</v>
      </c>
      <c r="AF4" s="173">
        <v>0.88</v>
      </c>
    </row>
    <row r="5" spans="1:69" ht="48" x14ac:dyDescent="0.2">
      <c r="A5" s="174" t="s">
        <v>870</v>
      </c>
      <c r="B5" s="167" t="s">
        <v>914</v>
      </c>
      <c r="C5" s="168">
        <v>20</v>
      </c>
      <c r="D5" s="173">
        <v>0.89</v>
      </c>
      <c r="E5" s="173">
        <v>0.91</v>
      </c>
      <c r="F5" s="173">
        <v>0.89</v>
      </c>
      <c r="G5" s="173">
        <v>0.91</v>
      </c>
      <c r="H5" s="173">
        <v>0.99</v>
      </c>
      <c r="I5" s="173">
        <v>0.99</v>
      </c>
      <c r="J5" s="173">
        <v>0.87</v>
      </c>
      <c r="K5" s="173">
        <v>0.88</v>
      </c>
      <c r="L5" s="173">
        <v>0.88</v>
      </c>
      <c r="M5" s="173">
        <v>0.84</v>
      </c>
      <c r="N5" s="173">
        <v>0.89</v>
      </c>
      <c r="O5" s="173">
        <v>0.99</v>
      </c>
      <c r="P5" s="173">
        <v>0.88</v>
      </c>
      <c r="Q5" s="173">
        <v>0.88</v>
      </c>
      <c r="R5" s="173">
        <v>0.91</v>
      </c>
      <c r="S5" s="173">
        <v>0.99</v>
      </c>
      <c r="T5" s="173">
        <v>0.99</v>
      </c>
      <c r="U5" s="173">
        <v>0.86</v>
      </c>
      <c r="V5" s="173">
        <v>0.99</v>
      </c>
      <c r="W5" s="173">
        <v>0.91</v>
      </c>
      <c r="X5" s="173">
        <v>0.88</v>
      </c>
      <c r="Y5" s="173">
        <v>0.88</v>
      </c>
      <c r="Z5" s="173">
        <v>0.93</v>
      </c>
      <c r="AA5" s="173">
        <v>0.85</v>
      </c>
      <c r="AB5" s="173">
        <v>0.89</v>
      </c>
      <c r="AC5" s="173">
        <v>0.88</v>
      </c>
      <c r="AD5" s="173">
        <v>0.89</v>
      </c>
      <c r="AE5" s="173">
        <v>0.82</v>
      </c>
      <c r="AF5" s="173">
        <v>0.88</v>
      </c>
    </row>
    <row r="6" spans="1:69" ht="72" x14ac:dyDescent="0.2">
      <c r="A6" s="170" t="s">
        <v>874</v>
      </c>
      <c r="B6" s="167" t="s">
        <v>917</v>
      </c>
      <c r="C6" s="168">
        <v>25</v>
      </c>
      <c r="D6" s="173">
        <v>0.88</v>
      </c>
      <c r="E6" s="173">
        <v>0.93</v>
      </c>
      <c r="F6" s="173">
        <v>0.92</v>
      </c>
      <c r="G6" s="173">
        <v>0.9</v>
      </c>
      <c r="H6" s="173">
        <v>0.86</v>
      </c>
      <c r="I6" s="173">
        <v>0.91</v>
      </c>
      <c r="J6" s="173">
        <v>0.92</v>
      </c>
      <c r="K6" s="173">
        <v>0.89</v>
      </c>
      <c r="L6" s="173">
        <v>0.9</v>
      </c>
      <c r="M6" s="173">
        <v>0.84</v>
      </c>
      <c r="N6" s="173">
        <v>0.92</v>
      </c>
      <c r="O6" s="173">
        <v>0.89</v>
      </c>
      <c r="P6" s="173">
        <v>0.89</v>
      </c>
      <c r="Q6" s="173">
        <v>0.91</v>
      </c>
      <c r="R6" s="173">
        <v>0.85</v>
      </c>
      <c r="S6" s="173">
        <v>0.9</v>
      </c>
      <c r="T6" s="173">
        <v>0.93</v>
      </c>
      <c r="U6" s="173">
        <v>0.93</v>
      </c>
      <c r="V6" s="173">
        <v>0.92</v>
      </c>
      <c r="W6" s="173">
        <v>0.94</v>
      </c>
      <c r="X6" s="173">
        <v>0.88</v>
      </c>
      <c r="Y6" s="173">
        <v>0.91</v>
      </c>
      <c r="Z6" s="173">
        <v>0.91</v>
      </c>
      <c r="AA6" s="173">
        <v>0.84</v>
      </c>
      <c r="AB6" s="173">
        <v>0.88</v>
      </c>
      <c r="AC6" s="173">
        <v>0.89</v>
      </c>
      <c r="AD6" s="173">
        <v>0.9</v>
      </c>
      <c r="AE6" s="173">
        <v>0.82</v>
      </c>
      <c r="AF6" s="173">
        <v>0.88</v>
      </c>
    </row>
    <row r="7" spans="1:69" x14ac:dyDescent="0.2">
      <c r="A7" s="213" t="s">
        <v>878</v>
      </c>
      <c r="B7" s="167" t="s">
        <v>918</v>
      </c>
      <c r="C7" s="168">
        <v>25</v>
      </c>
      <c r="D7" s="173">
        <v>0.92</v>
      </c>
      <c r="E7" s="173">
        <v>0.92</v>
      </c>
      <c r="F7" s="173">
        <v>0.88</v>
      </c>
      <c r="G7" s="173">
        <v>0.93</v>
      </c>
      <c r="H7" s="173">
        <v>0.86</v>
      </c>
      <c r="I7" s="173">
        <v>0.86</v>
      </c>
      <c r="J7" s="173">
        <v>0.93</v>
      </c>
      <c r="K7" s="173">
        <v>0.92</v>
      </c>
      <c r="L7" s="173">
        <v>0.92</v>
      </c>
      <c r="M7" s="173">
        <v>0.87</v>
      </c>
      <c r="N7" s="173">
        <v>0.92</v>
      </c>
      <c r="O7" s="173">
        <v>0.9</v>
      </c>
      <c r="P7" s="173">
        <v>0.91</v>
      </c>
      <c r="Q7" s="173">
        <v>0.92</v>
      </c>
      <c r="R7" s="173">
        <v>0.8</v>
      </c>
      <c r="S7" s="173">
        <v>0.91</v>
      </c>
      <c r="T7" s="173">
        <v>0.94</v>
      </c>
      <c r="U7" s="173">
        <v>0.92</v>
      </c>
      <c r="V7" s="173">
        <v>0.92</v>
      </c>
      <c r="W7" s="173">
        <v>0.92</v>
      </c>
      <c r="X7" s="173">
        <v>0.93</v>
      </c>
      <c r="Y7" s="173">
        <v>0.91</v>
      </c>
      <c r="Z7" s="173">
        <v>0.9</v>
      </c>
      <c r="AA7" s="173">
        <v>0.83</v>
      </c>
      <c r="AB7" s="173">
        <v>0.9</v>
      </c>
      <c r="AC7" s="173">
        <v>0.92</v>
      </c>
      <c r="AD7" s="173">
        <v>0.89</v>
      </c>
      <c r="AE7" s="173">
        <v>0.85</v>
      </c>
      <c r="AF7" s="173">
        <v>0.87</v>
      </c>
    </row>
    <row r="8" spans="1:69" ht="192" hidden="1" x14ac:dyDescent="0.2">
      <c r="A8" s="213"/>
      <c r="B8" s="175" t="s">
        <v>958</v>
      </c>
      <c r="C8" s="176"/>
      <c r="D8" s="173"/>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row>
    <row r="9" spans="1:69" ht="409.5" hidden="1" x14ac:dyDescent="0.2">
      <c r="A9" s="214"/>
      <c r="B9" s="175" t="s">
        <v>881</v>
      </c>
      <c r="C9" s="176"/>
      <c r="D9" s="173"/>
      <c r="E9" s="177"/>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row>
    <row r="10" spans="1:69" s="165" customFormat="1" ht="60" x14ac:dyDescent="0.2">
      <c r="A10" s="160" t="s">
        <v>863</v>
      </c>
      <c r="B10" s="161" t="s">
        <v>864</v>
      </c>
      <c r="C10" s="161" t="s">
        <v>865</v>
      </c>
      <c r="D10" s="163" t="str">
        <f>D2</f>
        <v>Yash Prafulbhai Aghera </v>
      </c>
      <c r="E10" s="163" t="str">
        <f t="shared" ref="E10:AF10" si="0">E2</f>
        <v>Hamza Alajlouni</v>
      </c>
      <c r="F10" s="163" t="str">
        <f t="shared" si="0"/>
        <v>Mary Harshitha Reddy Allam</v>
      </c>
      <c r="G10" s="163" t="str">
        <f t="shared" si="0"/>
        <v>Sravanthi Bommakoori</v>
      </c>
      <c r="H10" s="163" t="str">
        <f t="shared" si="0"/>
        <v>Vaishali Bonuga</v>
      </c>
      <c r="I10" s="163" t="str">
        <f t="shared" si="0"/>
        <v>Josephine Ekpe</v>
      </c>
      <c r="J10" s="163" t="str">
        <f t="shared" si="0"/>
        <v>Preethi Gangireddy</v>
      </c>
      <c r="K10" s="163" t="str">
        <f t="shared" si="0"/>
        <v>Amulya Gangula</v>
      </c>
      <c r="L10" s="163" t="str">
        <f t="shared" si="0"/>
        <v>Sandeep Kumar Gowni</v>
      </c>
      <c r="M10" s="163" t="str">
        <f t="shared" si="0"/>
        <v>Venkata Rama Krishna Maddala</v>
      </c>
      <c r="N10" s="163" t="str">
        <f t="shared" si="0"/>
        <v>Tejaswini Madeti</v>
      </c>
      <c r="O10" s="163" t="str">
        <f t="shared" si="0"/>
        <v>Uday Kumar Mamedi</v>
      </c>
      <c r="P10" s="163" t="str">
        <f t="shared" si="0"/>
        <v>Abdul Azhar Ahmed Mohammed</v>
      </c>
      <c r="Q10" s="163" t="str">
        <f t="shared" si="0"/>
        <v>Yannick Mosunga</v>
      </c>
      <c r="R10" s="163" t="str">
        <f t="shared" si="0"/>
        <v>Ajay Simha Reddy Nallabapani</v>
      </c>
      <c r="S10" s="163" t="str">
        <f t="shared" si="0"/>
        <v>Nithin Guptha Nethi</v>
      </c>
      <c r="T10" s="163" t="str">
        <f t="shared" si="0"/>
        <v>Nargis Ahmed Orthi </v>
      </c>
      <c r="U10" s="163" t="str">
        <f t="shared" si="0"/>
        <v>Sai Ganesh Chowdary Parimi</v>
      </c>
      <c r="V10" s="163" t="str">
        <f t="shared" si="0"/>
        <v>Nodir Rakhmatov</v>
      </c>
      <c r="W10" s="163" t="str">
        <f t="shared" si="0"/>
        <v>Sai Avena Reddy Sambidi</v>
      </c>
      <c r="X10" s="163" t="str">
        <f t="shared" si="0"/>
        <v>Venkata Sravani Sathiraju</v>
      </c>
      <c r="Y10" s="163" t="str">
        <f t="shared" si="0"/>
        <v>Sai Surya Teja Seelam</v>
      </c>
      <c r="Z10" s="163" t="str">
        <f t="shared" si="0"/>
        <v>Nayeem Shaik</v>
      </c>
      <c r="AA10" s="163" t="str">
        <f t="shared" si="0"/>
        <v>Keerthi Thakur</v>
      </c>
      <c r="AB10" s="163" t="str">
        <f t="shared" si="0"/>
        <v>Soumya Thonupunuri</v>
      </c>
      <c r="AC10" s="163" t="str">
        <f t="shared" si="0"/>
        <v>Venkata Rao Unnagiri</v>
      </c>
      <c r="AD10" s="163" t="str">
        <f t="shared" si="0"/>
        <v>Vinay Reddy Varanganti</v>
      </c>
      <c r="AE10" s="163" t="str">
        <f t="shared" si="0"/>
        <v>Sukesh Reddy Yeruva</v>
      </c>
      <c r="AF10" s="163" t="str">
        <f t="shared" si="0"/>
        <v>Sai Charan Reddy Yerva</v>
      </c>
      <c r="AG10" s="83"/>
      <c r="AH10" s="91"/>
      <c r="AI10" s="91"/>
      <c r="AJ10" s="91"/>
      <c r="AK10" s="91"/>
      <c r="AL10" s="91"/>
      <c r="AM10" s="91"/>
      <c r="AN10" s="91"/>
      <c r="AO10" s="91"/>
      <c r="AP10" s="91"/>
      <c r="AQ10" s="91"/>
      <c r="AR10" s="91"/>
      <c r="AS10" s="91"/>
      <c r="AT10" s="91"/>
      <c r="AU10" s="91"/>
      <c r="AV10" s="91"/>
      <c r="AW10" s="91"/>
      <c r="AX10" s="91"/>
      <c r="AY10" s="91"/>
      <c r="AZ10" s="91"/>
      <c r="BA10" s="91"/>
      <c r="BB10" s="91"/>
      <c r="BC10" s="91"/>
      <c r="BD10" s="96"/>
      <c r="BE10" s="91"/>
      <c r="BF10" s="91"/>
      <c r="BG10" s="91"/>
      <c r="BH10" s="91"/>
      <c r="BI10" s="91"/>
      <c r="BJ10" s="91"/>
      <c r="BK10" s="91"/>
      <c r="BL10" s="91"/>
      <c r="BM10" s="91"/>
      <c r="BN10" s="91"/>
      <c r="BO10" s="91"/>
      <c r="BP10" s="91"/>
      <c r="BQ10" s="91"/>
    </row>
    <row r="11" spans="1:69" ht="24" x14ac:dyDescent="0.2">
      <c r="A11" s="166" t="s">
        <v>34</v>
      </c>
      <c r="B11" s="167" t="s">
        <v>866</v>
      </c>
      <c r="C11" s="168">
        <v>20</v>
      </c>
      <c r="D11" s="169">
        <f>D3*$C$11</f>
        <v>18.400000000000002</v>
      </c>
      <c r="E11" s="169">
        <f t="shared" ref="E11:AF11" si="1">E3*$C$11</f>
        <v>18.600000000000001</v>
      </c>
      <c r="F11" s="169">
        <f t="shared" si="1"/>
        <v>18.400000000000002</v>
      </c>
      <c r="G11" s="169">
        <f t="shared" si="1"/>
        <v>18.600000000000001</v>
      </c>
      <c r="H11" s="169">
        <f t="shared" si="1"/>
        <v>18.400000000000002</v>
      </c>
      <c r="I11" s="169">
        <f t="shared" si="1"/>
        <v>18.799999999999997</v>
      </c>
      <c r="J11" s="169">
        <f t="shared" si="1"/>
        <v>18.600000000000001</v>
      </c>
      <c r="K11" s="169">
        <f t="shared" si="1"/>
        <v>17.399999999999999</v>
      </c>
      <c r="L11" s="169">
        <f t="shared" si="1"/>
        <v>17.399999999999999</v>
      </c>
      <c r="M11" s="169">
        <f t="shared" si="1"/>
        <v>17.2</v>
      </c>
      <c r="N11" s="169">
        <f t="shared" si="1"/>
        <v>17.8</v>
      </c>
      <c r="O11" s="169">
        <f t="shared" si="1"/>
        <v>17.399999999999999</v>
      </c>
      <c r="P11" s="169">
        <f t="shared" si="1"/>
        <v>18.600000000000001</v>
      </c>
      <c r="Q11" s="169">
        <f t="shared" si="1"/>
        <v>18</v>
      </c>
      <c r="R11" s="169">
        <f t="shared" si="1"/>
        <v>16</v>
      </c>
      <c r="S11" s="169">
        <f t="shared" si="1"/>
        <v>17.600000000000001</v>
      </c>
      <c r="T11" s="169">
        <f t="shared" si="1"/>
        <v>18.600000000000001</v>
      </c>
      <c r="U11" s="169">
        <f t="shared" si="1"/>
        <v>18.2</v>
      </c>
      <c r="V11" s="169">
        <f t="shared" si="1"/>
        <v>18.799999999999997</v>
      </c>
      <c r="W11" s="169">
        <f t="shared" si="1"/>
        <v>19.2</v>
      </c>
      <c r="X11" s="169">
        <f t="shared" si="1"/>
        <v>18.400000000000002</v>
      </c>
      <c r="Y11" s="169">
        <f t="shared" si="1"/>
        <v>18.400000000000002</v>
      </c>
      <c r="Z11" s="169">
        <f t="shared" si="1"/>
        <v>17.399999999999999</v>
      </c>
      <c r="AA11" s="169">
        <f t="shared" si="1"/>
        <v>16.399999999999999</v>
      </c>
      <c r="AB11" s="169">
        <f t="shared" si="1"/>
        <v>18.400000000000002</v>
      </c>
      <c r="AC11" s="169">
        <f t="shared" si="1"/>
        <v>18.400000000000002</v>
      </c>
      <c r="AD11" s="169">
        <f t="shared" si="1"/>
        <v>18.400000000000002</v>
      </c>
      <c r="AE11" s="169">
        <f t="shared" si="1"/>
        <v>16.599999999999998</v>
      </c>
      <c r="AF11" s="169">
        <f t="shared" si="1"/>
        <v>17</v>
      </c>
    </row>
    <row r="12" spans="1:69" ht="48" x14ac:dyDescent="0.2">
      <c r="A12" s="170" t="s">
        <v>867</v>
      </c>
      <c r="B12" s="171" t="s">
        <v>913</v>
      </c>
      <c r="C12" s="172">
        <v>10</v>
      </c>
      <c r="D12" s="173">
        <f>D4*$C$12</f>
        <v>8.9</v>
      </c>
      <c r="E12" s="173">
        <f t="shared" ref="E12:AF12" si="2">E4*$C$12</f>
        <v>9.6</v>
      </c>
      <c r="F12" s="173">
        <f t="shared" si="2"/>
        <v>8.9</v>
      </c>
      <c r="G12" s="173">
        <f t="shared" si="2"/>
        <v>9.1</v>
      </c>
      <c r="H12" s="173">
        <f t="shared" si="2"/>
        <v>8.8000000000000007</v>
      </c>
      <c r="I12" s="173">
        <f t="shared" si="2"/>
        <v>8.9</v>
      </c>
      <c r="J12" s="173">
        <f t="shared" si="2"/>
        <v>9</v>
      </c>
      <c r="K12" s="173">
        <f t="shared" si="2"/>
        <v>8.8000000000000007</v>
      </c>
      <c r="L12" s="173">
        <f t="shared" si="2"/>
        <v>8.8000000000000007</v>
      </c>
      <c r="M12" s="173">
        <f t="shared" si="2"/>
        <v>8.5</v>
      </c>
      <c r="N12" s="173">
        <f t="shared" si="2"/>
        <v>8.8000000000000007</v>
      </c>
      <c r="O12" s="173">
        <f t="shared" si="2"/>
        <v>9</v>
      </c>
      <c r="P12" s="173">
        <f t="shared" si="2"/>
        <v>8.9</v>
      </c>
      <c r="Q12" s="173">
        <f t="shared" si="2"/>
        <v>9.6</v>
      </c>
      <c r="R12" s="173">
        <f t="shared" si="2"/>
        <v>9.3999999999999986</v>
      </c>
      <c r="S12" s="173">
        <f t="shared" si="2"/>
        <v>8.6</v>
      </c>
      <c r="T12" s="173">
        <f t="shared" si="2"/>
        <v>9.1</v>
      </c>
      <c r="U12" s="173">
        <f t="shared" si="2"/>
        <v>8.6</v>
      </c>
      <c r="V12" s="173">
        <f t="shared" si="2"/>
        <v>9.1</v>
      </c>
      <c r="W12" s="173">
        <f t="shared" si="2"/>
        <v>9.3000000000000007</v>
      </c>
      <c r="X12" s="173">
        <f t="shared" si="2"/>
        <v>8.8000000000000007</v>
      </c>
      <c r="Y12" s="173">
        <f t="shared" si="2"/>
        <v>8.6999999999999993</v>
      </c>
      <c r="Z12" s="173">
        <f t="shared" si="2"/>
        <v>8.6999999999999993</v>
      </c>
      <c r="AA12" s="173">
        <f t="shared" si="2"/>
        <v>8.6</v>
      </c>
      <c r="AB12" s="173">
        <f t="shared" si="2"/>
        <v>9.5</v>
      </c>
      <c r="AC12" s="173">
        <f t="shared" si="2"/>
        <v>8.6999999999999993</v>
      </c>
      <c r="AD12" s="173">
        <f t="shared" si="2"/>
        <v>9.1</v>
      </c>
      <c r="AE12" s="173">
        <f t="shared" si="2"/>
        <v>8.1999999999999993</v>
      </c>
      <c r="AF12" s="173">
        <f t="shared" si="2"/>
        <v>8.8000000000000007</v>
      </c>
    </row>
    <row r="13" spans="1:69" ht="48" x14ac:dyDescent="0.2">
      <c r="A13" s="174" t="s">
        <v>870</v>
      </c>
      <c r="B13" s="167" t="s">
        <v>914</v>
      </c>
      <c r="C13" s="168">
        <v>20</v>
      </c>
      <c r="D13" s="173">
        <f>D5*$C$13</f>
        <v>17.8</v>
      </c>
      <c r="E13" s="173">
        <f t="shared" ref="E13:AF13" si="3">E5*$C$13</f>
        <v>18.2</v>
      </c>
      <c r="F13" s="173">
        <f t="shared" si="3"/>
        <v>17.8</v>
      </c>
      <c r="G13" s="173">
        <f t="shared" si="3"/>
        <v>18.2</v>
      </c>
      <c r="H13" s="173">
        <f t="shared" si="3"/>
        <v>19.8</v>
      </c>
      <c r="I13" s="173">
        <f t="shared" si="3"/>
        <v>19.8</v>
      </c>
      <c r="J13" s="173">
        <f t="shared" si="3"/>
        <v>17.399999999999999</v>
      </c>
      <c r="K13" s="173">
        <f t="shared" si="3"/>
        <v>17.600000000000001</v>
      </c>
      <c r="L13" s="173">
        <f t="shared" si="3"/>
        <v>17.600000000000001</v>
      </c>
      <c r="M13" s="173">
        <f t="shared" si="3"/>
        <v>16.8</v>
      </c>
      <c r="N13" s="173">
        <f t="shared" si="3"/>
        <v>17.8</v>
      </c>
      <c r="O13" s="173">
        <f t="shared" si="3"/>
        <v>19.8</v>
      </c>
      <c r="P13" s="173">
        <f t="shared" si="3"/>
        <v>17.600000000000001</v>
      </c>
      <c r="Q13" s="173">
        <f t="shared" si="3"/>
        <v>17.600000000000001</v>
      </c>
      <c r="R13" s="173">
        <f t="shared" si="3"/>
        <v>18.2</v>
      </c>
      <c r="S13" s="173">
        <f t="shared" si="3"/>
        <v>19.8</v>
      </c>
      <c r="T13" s="173">
        <f t="shared" si="3"/>
        <v>19.8</v>
      </c>
      <c r="U13" s="173">
        <f t="shared" si="3"/>
        <v>17.2</v>
      </c>
      <c r="V13" s="173">
        <f t="shared" si="3"/>
        <v>19.8</v>
      </c>
      <c r="W13" s="173">
        <f t="shared" si="3"/>
        <v>18.2</v>
      </c>
      <c r="X13" s="173">
        <f t="shared" si="3"/>
        <v>17.600000000000001</v>
      </c>
      <c r="Y13" s="173">
        <f t="shared" si="3"/>
        <v>17.600000000000001</v>
      </c>
      <c r="Z13" s="173">
        <f t="shared" si="3"/>
        <v>18.600000000000001</v>
      </c>
      <c r="AA13" s="173">
        <f t="shared" si="3"/>
        <v>17</v>
      </c>
      <c r="AB13" s="173">
        <f t="shared" si="3"/>
        <v>17.8</v>
      </c>
      <c r="AC13" s="173">
        <f t="shared" si="3"/>
        <v>17.600000000000001</v>
      </c>
      <c r="AD13" s="173">
        <f t="shared" si="3"/>
        <v>17.8</v>
      </c>
      <c r="AE13" s="173">
        <f t="shared" si="3"/>
        <v>16.399999999999999</v>
      </c>
      <c r="AF13" s="173">
        <f t="shared" si="3"/>
        <v>17.600000000000001</v>
      </c>
    </row>
    <row r="14" spans="1:69" ht="72" x14ac:dyDescent="0.2">
      <c r="A14" s="170" t="s">
        <v>874</v>
      </c>
      <c r="B14" s="167" t="s">
        <v>915</v>
      </c>
      <c r="C14" s="168">
        <v>25</v>
      </c>
      <c r="D14" s="173">
        <f>D6*$C$14</f>
        <v>22</v>
      </c>
      <c r="E14" s="173">
        <f t="shared" ref="E14:AF14" si="4">E6*$C$14</f>
        <v>23.25</v>
      </c>
      <c r="F14" s="173">
        <f t="shared" si="4"/>
        <v>23</v>
      </c>
      <c r="G14" s="173">
        <f t="shared" si="4"/>
        <v>22.5</v>
      </c>
      <c r="H14" s="173">
        <f t="shared" si="4"/>
        <v>21.5</v>
      </c>
      <c r="I14" s="173">
        <f t="shared" si="4"/>
        <v>22.75</v>
      </c>
      <c r="J14" s="173">
        <f t="shared" si="4"/>
        <v>23</v>
      </c>
      <c r="K14" s="173">
        <f t="shared" si="4"/>
        <v>22.25</v>
      </c>
      <c r="L14" s="173">
        <f t="shared" si="4"/>
        <v>22.5</v>
      </c>
      <c r="M14" s="173">
        <f t="shared" si="4"/>
        <v>21</v>
      </c>
      <c r="N14" s="173">
        <f t="shared" si="4"/>
        <v>23</v>
      </c>
      <c r="O14" s="173">
        <f t="shared" si="4"/>
        <v>22.25</v>
      </c>
      <c r="P14" s="173">
        <f t="shared" si="4"/>
        <v>22.25</v>
      </c>
      <c r="Q14" s="173">
        <f t="shared" si="4"/>
        <v>22.75</v>
      </c>
      <c r="R14" s="173">
        <f t="shared" si="4"/>
        <v>21.25</v>
      </c>
      <c r="S14" s="173">
        <f t="shared" si="4"/>
        <v>22.5</v>
      </c>
      <c r="T14" s="173">
        <f t="shared" si="4"/>
        <v>23.25</v>
      </c>
      <c r="U14" s="173">
        <f t="shared" si="4"/>
        <v>23.25</v>
      </c>
      <c r="V14" s="173">
        <f t="shared" si="4"/>
        <v>23</v>
      </c>
      <c r="W14" s="173">
        <f t="shared" si="4"/>
        <v>23.5</v>
      </c>
      <c r="X14" s="173">
        <f t="shared" si="4"/>
        <v>22</v>
      </c>
      <c r="Y14" s="173">
        <f t="shared" si="4"/>
        <v>22.75</v>
      </c>
      <c r="Z14" s="173">
        <f t="shared" si="4"/>
        <v>22.75</v>
      </c>
      <c r="AA14" s="173">
        <f t="shared" si="4"/>
        <v>21</v>
      </c>
      <c r="AB14" s="173">
        <f t="shared" si="4"/>
        <v>22</v>
      </c>
      <c r="AC14" s="173">
        <f t="shared" si="4"/>
        <v>22.25</v>
      </c>
      <c r="AD14" s="173">
        <f t="shared" si="4"/>
        <v>22.5</v>
      </c>
      <c r="AE14" s="173">
        <f t="shared" si="4"/>
        <v>20.5</v>
      </c>
      <c r="AF14" s="173">
        <f t="shared" si="4"/>
        <v>22</v>
      </c>
    </row>
    <row r="15" spans="1:69" x14ac:dyDescent="0.2">
      <c r="A15" s="213" t="s">
        <v>878</v>
      </c>
      <c r="B15" s="167" t="s">
        <v>916</v>
      </c>
      <c r="C15" s="168">
        <v>25</v>
      </c>
      <c r="D15" s="173">
        <f>D7*$C$15</f>
        <v>23</v>
      </c>
      <c r="E15" s="173">
        <v>23.5</v>
      </c>
      <c r="F15" s="173">
        <f t="shared" ref="F15:AF15" si="5">F7*$C$15</f>
        <v>22</v>
      </c>
      <c r="G15" s="173">
        <f t="shared" si="5"/>
        <v>23.25</v>
      </c>
      <c r="H15" s="173">
        <f t="shared" si="5"/>
        <v>21.5</v>
      </c>
      <c r="I15" s="173">
        <f t="shared" si="5"/>
        <v>21.5</v>
      </c>
      <c r="J15" s="173">
        <f t="shared" si="5"/>
        <v>23.25</v>
      </c>
      <c r="K15" s="173">
        <f t="shared" si="5"/>
        <v>23</v>
      </c>
      <c r="L15" s="173">
        <f t="shared" si="5"/>
        <v>23</v>
      </c>
      <c r="M15" s="173">
        <f t="shared" si="5"/>
        <v>21.75</v>
      </c>
      <c r="N15" s="173">
        <f t="shared" si="5"/>
        <v>23</v>
      </c>
      <c r="O15" s="173">
        <f t="shared" si="5"/>
        <v>22.5</v>
      </c>
      <c r="P15" s="173">
        <f t="shared" si="5"/>
        <v>22.75</v>
      </c>
      <c r="Q15" s="173">
        <f t="shared" si="5"/>
        <v>23</v>
      </c>
      <c r="R15" s="173">
        <f t="shared" si="5"/>
        <v>20</v>
      </c>
      <c r="S15" s="173">
        <f t="shared" si="5"/>
        <v>22.75</v>
      </c>
      <c r="T15" s="173">
        <f t="shared" si="5"/>
        <v>23.5</v>
      </c>
      <c r="U15" s="173">
        <f t="shared" si="5"/>
        <v>23</v>
      </c>
      <c r="V15" s="173">
        <f t="shared" si="5"/>
        <v>23</v>
      </c>
      <c r="W15" s="173">
        <f t="shared" si="5"/>
        <v>23</v>
      </c>
      <c r="X15" s="173">
        <f t="shared" si="5"/>
        <v>23.25</v>
      </c>
      <c r="Y15" s="173">
        <f t="shared" si="5"/>
        <v>22.75</v>
      </c>
      <c r="Z15" s="173">
        <f t="shared" si="5"/>
        <v>22.5</v>
      </c>
      <c r="AA15" s="173">
        <f t="shared" si="5"/>
        <v>20.75</v>
      </c>
      <c r="AB15" s="173">
        <f t="shared" si="5"/>
        <v>22.5</v>
      </c>
      <c r="AC15" s="173">
        <f t="shared" si="5"/>
        <v>23</v>
      </c>
      <c r="AD15" s="173">
        <f t="shared" si="5"/>
        <v>22.25</v>
      </c>
      <c r="AE15" s="173">
        <f t="shared" si="5"/>
        <v>21.25</v>
      </c>
      <c r="AF15" s="173">
        <f t="shared" si="5"/>
        <v>21.75</v>
      </c>
    </row>
    <row r="16" spans="1:69" ht="192" hidden="1" x14ac:dyDescent="0.2">
      <c r="A16" s="213"/>
      <c r="B16" s="175" t="s">
        <v>958</v>
      </c>
      <c r="C16" s="176"/>
      <c r="D16" s="173"/>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row>
    <row r="17" spans="1:32" ht="409.5" hidden="1" x14ac:dyDescent="0.2">
      <c r="A17" s="214"/>
      <c r="B17" s="175" t="s">
        <v>959</v>
      </c>
      <c r="C17" s="176"/>
      <c r="D17" s="173"/>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row>
    <row r="18" spans="1:32" x14ac:dyDescent="0.2">
      <c r="A18" s="174"/>
      <c r="B18" s="178" t="s">
        <v>865</v>
      </c>
      <c r="C18" s="179">
        <f>SUM(C11:C17)</f>
        <v>100</v>
      </c>
      <c r="D18" s="180">
        <f>SUM(D11:D15)</f>
        <v>90.100000000000009</v>
      </c>
      <c r="E18" s="180">
        <f t="shared" ref="E18:AF18" si="6">SUM(E11:E15)</f>
        <v>93.15</v>
      </c>
      <c r="F18" s="180">
        <f t="shared" si="6"/>
        <v>90.100000000000009</v>
      </c>
      <c r="G18" s="180">
        <f t="shared" si="6"/>
        <v>91.65</v>
      </c>
      <c r="H18" s="180">
        <f t="shared" si="6"/>
        <v>90</v>
      </c>
      <c r="I18" s="180">
        <f t="shared" si="6"/>
        <v>91.75</v>
      </c>
      <c r="J18" s="180">
        <f t="shared" si="6"/>
        <v>91.25</v>
      </c>
      <c r="K18" s="180">
        <f t="shared" si="6"/>
        <v>89.05</v>
      </c>
      <c r="L18" s="180">
        <f t="shared" si="6"/>
        <v>89.3</v>
      </c>
      <c r="M18" s="180">
        <f t="shared" si="6"/>
        <v>85.25</v>
      </c>
      <c r="N18" s="180">
        <f t="shared" si="6"/>
        <v>90.4</v>
      </c>
      <c r="O18" s="180">
        <f t="shared" si="6"/>
        <v>90.95</v>
      </c>
      <c r="P18" s="180">
        <f t="shared" si="6"/>
        <v>90.1</v>
      </c>
      <c r="Q18" s="180">
        <f t="shared" si="6"/>
        <v>90.95</v>
      </c>
      <c r="R18" s="180">
        <f t="shared" si="6"/>
        <v>84.85</v>
      </c>
      <c r="S18" s="180">
        <f t="shared" si="6"/>
        <v>91.25</v>
      </c>
      <c r="T18" s="180">
        <f t="shared" si="6"/>
        <v>94.25</v>
      </c>
      <c r="U18" s="180">
        <f t="shared" si="6"/>
        <v>90.25</v>
      </c>
      <c r="V18" s="180">
        <f t="shared" si="6"/>
        <v>93.7</v>
      </c>
      <c r="W18" s="180">
        <f t="shared" si="6"/>
        <v>93.2</v>
      </c>
      <c r="X18" s="180">
        <f t="shared" si="6"/>
        <v>90.050000000000011</v>
      </c>
      <c r="Y18" s="180">
        <f t="shared" si="6"/>
        <v>90.2</v>
      </c>
      <c r="Z18" s="180">
        <f t="shared" si="6"/>
        <v>89.95</v>
      </c>
      <c r="AA18" s="180">
        <f t="shared" si="6"/>
        <v>83.75</v>
      </c>
      <c r="AB18" s="180">
        <f t="shared" si="6"/>
        <v>90.2</v>
      </c>
      <c r="AC18" s="180">
        <f t="shared" si="6"/>
        <v>89.95</v>
      </c>
      <c r="AD18" s="180">
        <f t="shared" si="6"/>
        <v>90.05</v>
      </c>
      <c r="AE18" s="180">
        <f t="shared" si="6"/>
        <v>82.949999999999989</v>
      </c>
      <c r="AF18" s="180">
        <f t="shared" si="6"/>
        <v>87.15</v>
      </c>
    </row>
    <row r="19" spans="1:32" s="185" customFormat="1" x14ac:dyDescent="0.2">
      <c r="A19" s="181"/>
      <c r="B19" s="182" t="s">
        <v>882</v>
      </c>
      <c r="C19" s="183">
        <v>210</v>
      </c>
      <c r="D19" s="184">
        <f>D18*$C$19/100</f>
        <v>189.21</v>
      </c>
      <c r="E19" s="184">
        <f t="shared" ref="E19:AF19" si="7">E18*$C$19/100</f>
        <v>195.61500000000001</v>
      </c>
      <c r="F19" s="184">
        <f t="shared" si="7"/>
        <v>189.21</v>
      </c>
      <c r="G19" s="184">
        <f t="shared" si="7"/>
        <v>192.465</v>
      </c>
      <c r="H19" s="184">
        <f t="shared" si="7"/>
        <v>189</v>
      </c>
      <c r="I19" s="184">
        <f t="shared" si="7"/>
        <v>192.67500000000001</v>
      </c>
      <c r="J19" s="184">
        <f t="shared" si="7"/>
        <v>191.625</v>
      </c>
      <c r="K19" s="184">
        <f t="shared" si="7"/>
        <v>187.005</v>
      </c>
      <c r="L19" s="184">
        <f t="shared" si="7"/>
        <v>187.53</v>
      </c>
      <c r="M19" s="184">
        <f t="shared" si="7"/>
        <v>179.02500000000001</v>
      </c>
      <c r="N19" s="184">
        <f t="shared" si="7"/>
        <v>189.84</v>
      </c>
      <c r="O19" s="184">
        <f t="shared" si="7"/>
        <v>190.995</v>
      </c>
      <c r="P19" s="184">
        <f t="shared" si="7"/>
        <v>189.21</v>
      </c>
      <c r="Q19" s="184">
        <f t="shared" si="7"/>
        <v>190.995</v>
      </c>
      <c r="R19" s="184">
        <f t="shared" si="7"/>
        <v>178.185</v>
      </c>
      <c r="S19" s="184">
        <f t="shared" si="7"/>
        <v>191.625</v>
      </c>
      <c r="T19" s="184">
        <f t="shared" si="7"/>
        <v>197.92500000000001</v>
      </c>
      <c r="U19" s="184">
        <f t="shared" si="7"/>
        <v>189.52500000000001</v>
      </c>
      <c r="V19" s="184">
        <f t="shared" si="7"/>
        <v>196.77</v>
      </c>
      <c r="W19" s="184">
        <f t="shared" si="7"/>
        <v>195.72</v>
      </c>
      <c r="X19" s="184">
        <f t="shared" si="7"/>
        <v>189.10500000000005</v>
      </c>
      <c r="Y19" s="184">
        <f t="shared" si="7"/>
        <v>189.42</v>
      </c>
      <c r="Z19" s="184">
        <f t="shared" si="7"/>
        <v>188.89500000000001</v>
      </c>
      <c r="AA19" s="184">
        <f t="shared" si="7"/>
        <v>175.875</v>
      </c>
      <c r="AB19" s="184">
        <f t="shared" si="7"/>
        <v>189.42</v>
      </c>
      <c r="AC19" s="184">
        <f t="shared" si="7"/>
        <v>188.89500000000001</v>
      </c>
      <c r="AD19" s="184">
        <f t="shared" si="7"/>
        <v>189.10499999999999</v>
      </c>
      <c r="AE19" s="184">
        <f t="shared" si="7"/>
        <v>174.19499999999996</v>
      </c>
      <c r="AF19" s="184">
        <f t="shared" si="7"/>
        <v>183.01499999999999</v>
      </c>
    </row>
    <row r="20" spans="1:32" s="189" customFormat="1" x14ac:dyDescent="0.2">
      <c r="A20" s="186"/>
      <c r="B20" s="187" t="s">
        <v>883</v>
      </c>
      <c r="C20" s="188">
        <v>0</v>
      </c>
      <c r="D20" s="212">
        <f>D19*(1+$C$20)</f>
        <v>189.21</v>
      </c>
      <c r="E20" s="212">
        <f t="shared" ref="E20:AF20" si="8">E19*(1+$C$20)</f>
        <v>195.61500000000001</v>
      </c>
      <c r="F20" s="212">
        <f t="shared" si="8"/>
        <v>189.21</v>
      </c>
      <c r="G20" s="212">
        <f t="shared" si="8"/>
        <v>192.465</v>
      </c>
      <c r="H20" s="212">
        <f t="shared" si="8"/>
        <v>189</v>
      </c>
      <c r="I20" s="212">
        <f t="shared" si="8"/>
        <v>192.67500000000001</v>
      </c>
      <c r="J20" s="212">
        <f t="shared" si="8"/>
        <v>191.625</v>
      </c>
      <c r="K20" s="212">
        <f t="shared" si="8"/>
        <v>187.005</v>
      </c>
      <c r="L20" s="212">
        <f t="shared" si="8"/>
        <v>187.53</v>
      </c>
      <c r="M20" s="212">
        <f t="shared" si="8"/>
        <v>179.02500000000001</v>
      </c>
      <c r="N20" s="212">
        <f t="shared" si="8"/>
        <v>189.84</v>
      </c>
      <c r="O20" s="212">
        <f t="shared" si="8"/>
        <v>190.995</v>
      </c>
      <c r="P20" s="212">
        <f t="shared" si="8"/>
        <v>189.21</v>
      </c>
      <c r="Q20" s="212">
        <f t="shared" si="8"/>
        <v>190.995</v>
      </c>
      <c r="R20" s="212">
        <f>R19*(1+$C$20)</f>
        <v>178.185</v>
      </c>
      <c r="S20" s="212">
        <f t="shared" si="8"/>
        <v>191.625</v>
      </c>
      <c r="T20" s="212">
        <f t="shared" si="8"/>
        <v>197.92500000000001</v>
      </c>
      <c r="U20" s="212">
        <f t="shared" si="8"/>
        <v>189.52500000000001</v>
      </c>
      <c r="V20" s="212">
        <f t="shared" si="8"/>
        <v>196.77</v>
      </c>
      <c r="W20" s="212">
        <f t="shared" si="8"/>
        <v>195.72</v>
      </c>
      <c r="X20" s="212">
        <f t="shared" si="8"/>
        <v>189.10500000000005</v>
      </c>
      <c r="Y20" s="212">
        <f t="shared" si="8"/>
        <v>189.42</v>
      </c>
      <c r="Z20" s="212">
        <f t="shared" si="8"/>
        <v>188.89500000000001</v>
      </c>
      <c r="AA20" s="212">
        <f t="shared" si="8"/>
        <v>175.875</v>
      </c>
      <c r="AB20" s="212">
        <f t="shared" si="8"/>
        <v>189.42</v>
      </c>
      <c r="AC20" s="212">
        <f t="shared" si="8"/>
        <v>188.89500000000001</v>
      </c>
      <c r="AD20" s="212">
        <f t="shared" si="8"/>
        <v>189.10499999999999</v>
      </c>
      <c r="AE20" s="212">
        <f t="shared" si="8"/>
        <v>174.19499999999996</v>
      </c>
      <c r="AF20" s="212">
        <f t="shared" si="8"/>
        <v>183.01499999999999</v>
      </c>
    </row>
    <row r="21" spans="1:32" s="189" customFormat="1" x14ac:dyDescent="0.2">
      <c r="A21" s="190"/>
      <c r="B21" s="187" t="s">
        <v>884</v>
      </c>
      <c r="C21" s="191">
        <v>210</v>
      </c>
      <c r="D21" s="192">
        <f>D20/$C$21</f>
        <v>0.90100000000000002</v>
      </c>
      <c r="E21" s="192">
        <f t="shared" ref="E21:AF21" si="9">E20/$C$21</f>
        <v>0.93149999999999999</v>
      </c>
      <c r="F21" s="192">
        <f t="shared" si="9"/>
        <v>0.90100000000000002</v>
      </c>
      <c r="G21" s="192">
        <f t="shared" si="9"/>
        <v>0.91649999999999998</v>
      </c>
      <c r="H21" s="192">
        <f t="shared" si="9"/>
        <v>0.9</v>
      </c>
      <c r="I21" s="192">
        <f t="shared" si="9"/>
        <v>0.91750000000000009</v>
      </c>
      <c r="J21" s="192">
        <f t="shared" si="9"/>
        <v>0.91249999999999998</v>
      </c>
      <c r="K21" s="192">
        <f t="shared" si="9"/>
        <v>0.89049999999999996</v>
      </c>
      <c r="L21" s="192">
        <f t="shared" si="9"/>
        <v>0.89300000000000002</v>
      </c>
      <c r="M21" s="192">
        <f t="shared" si="9"/>
        <v>0.85250000000000004</v>
      </c>
      <c r="N21" s="192">
        <f t="shared" si="9"/>
        <v>0.90400000000000003</v>
      </c>
      <c r="O21" s="192">
        <f t="shared" si="9"/>
        <v>0.90949999999999998</v>
      </c>
      <c r="P21" s="192">
        <f t="shared" si="9"/>
        <v>0.90100000000000002</v>
      </c>
      <c r="Q21" s="192">
        <f t="shared" si="9"/>
        <v>0.90949999999999998</v>
      </c>
      <c r="R21" s="192">
        <f>R20/$C$21</f>
        <v>0.84850000000000003</v>
      </c>
      <c r="S21" s="192">
        <f t="shared" si="9"/>
        <v>0.91249999999999998</v>
      </c>
      <c r="T21" s="192">
        <f t="shared" si="9"/>
        <v>0.9425</v>
      </c>
      <c r="U21" s="192">
        <f t="shared" si="9"/>
        <v>0.90250000000000008</v>
      </c>
      <c r="V21" s="192">
        <f t="shared" si="9"/>
        <v>0.93700000000000006</v>
      </c>
      <c r="W21" s="192">
        <f t="shared" si="9"/>
        <v>0.93199999999999994</v>
      </c>
      <c r="X21" s="192">
        <f t="shared" si="9"/>
        <v>0.90050000000000019</v>
      </c>
      <c r="Y21" s="192">
        <f t="shared" si="9"/>
        <v>0.90199999999999991</v>
      </c>
      <c r="Z21" s="192">
        <f t="shared" si="9"/>
        <v>0.89950000000000008</v>
      </c>
      <c r="AA21" s="192">
        <f t="shared" si="9"/>
        <v>0.83750000000000002</v>
      </c>
      <c r="AB21" s="192">
        <f t="shared" si="9"/>
        <v>0.90199999999999991</v>
      </c>
      <c r="AC21" s="192">
        <f t="shared" si="9"/>
        <v>0.89950000000000008</v>
      </c>
      <c r="AD21" s="192">
        <f t="shared" si="9"/>
        <v>0.90049999999999997</v>
      </c>
      <c r="AE21" s="192">
        <f t="shared" si="9"/>
        <v>0.82949999999999979</v>
      </c>
      <c r="AF21" s="192">
        <f t="shared" si="9"/>
        <v>0.87149999999999994</v>
      </c>
    </row>
  </sheetData>
  <mergeCells count="2">
    <mergeCell ref="A15:A17"/>
    <mergeCell ref="A7:A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F3EA1-F45E-4D92-A953-2237D723D48C}">
  <sheetPr>
    <tabColor theme="4" tint="-0.499984740745262"/>
  </sheetPr>
  <dimension ref="A1:G321"/>
  <sheetViews>
    <sheetView zoomScale="85" zoomScaleNormal="85" workbookViewId="0">
      <selection activeCell="B6" sqref="B6"/>
    </sheetView>
  </sheetViews>
  <sheetFormatPr defaultColWidth="9.140625" defaultRowHeight="12.75" x14ac:dyDescent="0.2"/>
  <cols>
    <col min="1" max="1" width="30.85546875" style="16" customWidth="1"/>
    <col min="2" max="2" width="10.5703125" style="10" bestFit="1" customWidth="1"/>
    <col min="3" max="3" width="7.42578125" style="10" customWidth="1"/>
    <col min="4" max="5" width="8.7109375" style="10" customWidth="1"/>
    <col min="6" max="6" width="89.7109375" style="11" customWidth="1"/>
    <col min="7" max="7" width="54.7109375" style="10" customWidth="1"/>
    <col min="8" max="16384" width="9.140625" style="10"/>
  </cols>
  <sheetData>
    <row r="1" spans="1:7" x14ac:dyDescent="0.2">
      <c r="A1" s="6" t="s">
        <v>32</v>
      </c>
      <c r="B1" s="7" t="s">
        <v>33</v>
      </c>
      <c r="C1" s="7" t="s">
        <v>34</v>
      </c>
      <c r="D1" s="6" t="s">
        <v>35</v>
      </c>
      <c r="E1" s="7" t="s">
        <v>36</v>
      </c>
      <c r="F1" s="8" t="s">
        <v>37</v>
      </c>
      <c r="G1" s="9" t="s">
        <v>38</v>
      </c>
    </row>
    <row r="2" spans="1:7" x14ac:dyDescent="0.2">
      <c r="A2" s="11" t="s">
        <v>39</v>
      </c>
      <c r="B2" s="11" t="str">
        <f>MID(A2,FIND(",",A2)+1,FIND(" ",A2)-2)</f>
        <v xml:space="preserve"> Sharon</v>
      </c>
      <c r="C2" s="11" t="s">
        <v>40</v>
      </c>
      <c r="D2" s="11"/>
      <c r="E2" s="11"/>
      <c r="F2" s="12"/>
      <c r="G2" s="12" t="str">
        <f>_xlfn.CONCAT(B2,C2)</f>
        <v xml:space="preserve"> Sharon, below are scores and comments for Homework 1.</v>
      </c>
    </row>
    <row r="3" spans="1:7" ht="63.75" x14ac:dyDescent="0.2">
      <c r="A3" s="11"/>
      <c r="B3" s="11" t="str">
        <f>B2</f>
        <v xml:space="preserve"> Sharon</v>
      </c>
      <c r="C3" s="11" t="s">
        <v>41</v>
      </c>
      <c r="D3" s="11">
        <v>6</v>
      </c>
      <c r="E3" s="11" t="s">
        <v>42</v>
      </c>
      <c r="F3" s="12" t="s">
        <v>43</v>
      </c>
      <c r="G3" s="12" t="str">
        <f t="shared" ref="G3:G10" si="0">_xlfn.CONCAT(C3," ",D3," ",E3," ",F3)</f>
        <v>Q1: 6 of 8.  At a top-line level, a marketing metric may be categorized as one of the following:  Advertising, Customer and Market Research, Finance, Logistics, Operations, Trade and Sales Force.  See Figure 1.1 of the textbook. Please check grammar before submitting an assignment.</v>
      </c>
    </row>
    <row r="4" spans="1:7" ht="114.75" x14ac:dyDescent="0.2">
      <c r="A4" s="11"/>
      <c r="B4" s="11" t="str">
        <f t="shared" ref="B4:B11" si="1">B3</f>
        <v xml:space="preserve"> Sharon</v>
      </c>
      <c r="C4" s="11" t="s">
        <v>44</v>
      </c>
      <c r="D4" s="11">
        <v>7</v>
      </c>
      <c r="E4" s="11" t="s">
        <v>45</v>
      </c>
      <c r="F4" s="12" t="s">
        <v>46</v>
      </c>
      <c r="G4" s="12" t="str">
        <f t="shared" si="0"/>
        <v xml:space="preserve">Q2: 7 of 7.  While your response addressed the question, it was a wee bit long.  Please be succinct and direct in your responses to questions.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5" spans="1:7" ht="89.25" x14ac:dyDescent="0.2">
      <c r="A5" s="11"/>
      <c r="B5" s="11" t="str">
        <f t="shared" si="1"/>
        <v xml:space="preserve"> Sharon</v>
      </c>
      <c r="C5" s="11" t="s">
        <v>47</v>
      </c>
      <c r="D5" s="11">
        <v>6</v>
      </c>
      <c r="E5" s="11" t="s">
        <v>45</v>
      </c>
      <c r="F5" s="12" t="s">
        <v>48</v>
      </c>
      <c r="G5" s="12" t="str">
        <f t="shared" si="0"/>
        <v xml:space="preserve">Q3: 6 of 7.  Your response was not per se an overview; it was a set of bullet points that were composed of one sentence or two sentences.  A marketing analytics professional is a liaison between those who make marketing decisions and those who provide data to the company.  That is, they use data and analytics to maximize marketing outcomes, and thus enhance decision-making about future company actions. </v>
      </c>
    </row>
    <row r="6" spans="1:7" ht="114.75" x14ac:dyDescent="0.2">
      <c r="A6" s="11"/>
      <c r="B6" s="11" t="str">
        <f t="shared" si="1"/>
        <v xml:space="preserve"> Sharon</v>
      </c>
      <c r="C6" s="11" t="s">
        <v>49</v>
      </c>
      <c r="D6" s="11">
        <v>7</v>
      </c>
      <c r="E6" s="11" t="s">
        <v>45</v>
      </c>
      <c r="F6" s="12" t="s">
        <v>50</v>
      </c>
      <c r="G6" s="12" t="str">
        <f t="shared" si="0"/>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7" spans="1:7" ht="25.5" x14ac:dyDescent="0.2">
      <c r="A7" s="11"/>
      <c r="B7" s="11" t="str">
        <f t="shared" si="1"/>
        <v xml:space="preserve"> Sharon</v>
      </c>
      <c r="C7" s="11" t="s">
        <v>51</v>
      </c>
      <c r="D7" s="11">
        <v>7</v>
      </c>
      <c r="E7" s="11" t="s">
        <v>45</v>
      </c>
      <c r="F7" s="12" t="s">
        <v>52</v>
      </c>
      <c r="G7" s="12" t="str">
        <f t="shared" si="0"/>
        <v>Q5: 7 of 7.  While your answer is long, it addresses the questions posed.</v>
      </c>
    </row>
    <row r="8" spans="1:7" x14ac:dyDescent="0.2">
      <c r="A8" s="11"/>
      <c r="B8" s="11" t="str">
        <f t="shared" si="1"/>
        <v xml:space="preserve"> Sharon</v>
      </c>
      <c r="C8" s="11" t="s">
        <v>53</v>
      </c>
      <c r="D8" s="11">
        <v>7</v>
      </c>
      <c r="E8" s="11" t="s">
        <v>45</v>
      </c>
      <c r="F8" s="12"/>
      <c r="G8" s="12" t="str">
        <f t="shared" si="0"/>
        <v xml:space="preserve">Q6: 7 of 7.  </v>
      </c>
    </row>
    <row r="9" spans="1:7" ht="38.25" x14ac:dyDescent="0.2">
      <c r="A9" s="11"/>
      <c r="B9" s="11" t="str">
        <f t="shared" si="1"/>
        <v xml:space="preserve"> Sharon</v>
      </c>
      <c r="C9" s="11" t="s">
        <v>54</v>
      </c>
      <c r="D9" s="11">
        <v>4.5</v>
      </c>
      <c r="E9" s="11" t="s">
        <v>45</v>
      </c>
      <c r="F9" s="12" t="s">
        <v>55</v>
      </c>
      <c r="G9" s="12" t="str">
        <f t="shared" si="0"/>
        <v>Q7: 4.5 of 7.  The question specifically asked you to provided two to three paragraphs of prose.  That is, neither separated and distinct sentences nor bullet lists.  This request was not realized.</v>
      </c>
    </row>
    <row r="10" spans="1:7" x14ac:dyDescent="0.2">
      <c r="A10" s="11"/>
      <c r="B10" s="11" t="str">
        <f t="shared" si="1"/>
        <v xml:space="preserve"> Sharon</v>
      </c>
      <c r="C10" s="11" t="s">
        <v>56</v>
      </c>
      <c r="D10" s="11">
        <f>SUM(D3:D9)</f>
        <v>44.5</v>
      </c>
      <c r="E10" s="11" t="s">
        <v>57</v>
      </c>
      <c r="F10" s="12"/>
      <c r="G10" s="12" t="str">
        <f t="shared" si="0"/>
        <v xml:space="preserve">Total: 44.5 of 50. </v>
      </c>
    </row>
    <row r="11" spans="1:7" ht="409.5" x14ac:dyDescent="0.2">
      <c r="A11" s="11"/>
      <c r="B11" s="11" t="str">
        <f t="shared" si="1"/>
        <v xml:space="preserve"> Sharon</v>
      </c>
      <c r="C11" s="11" t="s">
        <v>58</v>
      </c>
      <c r="D11" s="11"/>
      <c r="E11" s="11"/>
      <c r="F11" s="12"/>
      <c r="G11" s="12" t="str">
        <f>_xlfn.CONCAT(G2," ",G3," ",G4," ",G5," ",G6," ",G7," ",G8," ",G9," ",G10)</f>
        <v xml:space="preserve"> Sharon, below are scores and comments for Homework 1. Q1: 6 of 8.  At a top-line level, a marketing metric may be categorized as one of the following:  Advertising, Customer and Market Research, Finance, Logistics, Operations, Trade and Sales Force.  See Figure 1.1 of the textbook. Please check grammar before submitting an assignment. Q2: 7 of 7.  While your response addressed the question, it was a wee bit long.  Please be succinct and direct in your responses to questions.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6 of 7.  Your response was not per se an overview; it was a set of bullet points that were composed of one sentence or two sentences.  A marketing analytics professional is a liaison between those who make marketing decisions and those who provide data to the company.  That is, they use data and analytics to maximize marketing outcomes, and thus enhance decision-making about future company actions.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4.5 of 7.  The question specifically asked you to provided two to three paragraphs of prose.  That is, neither separated and distinct sentences nor bullet lists.  This request was not realized. Total: 44.5 of 50. </v>
      </c>
    </row>
    <row r="12" spans="1:7" x14ac:dyDescent="0.2">
      <c r="A12" s="11" t="s">
        <v>59</v>
      </c>
      <c r="B12" s="11" t="str">
        <f>MID(A12,FIND(",",A12)+1,FIND(" ",A12)-2)</f>
        <v xml:space="preserve"> Rahul</v>
      </c>
      <c r="C12" s="11" t="s">
        <v>40</v>
      </c>
      <c r="D12" s="11"/>
      <c r="E12" s="11"/>
      <c r="F12" s="12"/>
      <c r="G12" s="12" t="str">
        <f>_xlfn.CONCAT(B12,C12)</f>
        <v xml:space="preserve"> Rahul, below are scores and comments for Homework 1.</v>
      </c>
    </row>
    <row r="13" spans="1:7" ht="63.75" x14ac:dyDescent="0.2">
      <c r="A13" s="11"/>
      <c r="B13" s="11" t="str">
        <f>B12</f>
        <v xml:space="preserve"> Rahul</v>
      </c>
      <c r="C13" s="11" t="s">
        <v>41</v>
      </c>
      <c r="D13" s="11">
        <v>4</v>
      </c>
      <c r="E13" s="11" t="s">
        <v>42</v>
      </c>
      <c r="F13" s="13" t="s">
        <v>60</v>
      </c>
      <c r="G13" s="12" t="str">
        <f t="shared" ref="G13:G20" si="2">_xlfn.CONCAT(C13," ",D13," ",E13," ",F13)</f>
        <v xml:space="preserve">Q1: 4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4" spans="1:7" ht="25.5" x14ac:dyDescent="0.2">
      <c r="A14" s="11"/>
      <c r="B14" s="11" t="str">
        <f t="shared" ref="B14:B21" si="3">B13</f>
        <v xml:space="preserve"> Rahul</v>
      </c>
      <c r="C14" s="11" t="s">
        <v>44</v>
      </c>
      <c r="D14" s="11">
        <v>7</v>
      </c>
      <c r="E14" s="11" t="s">
        <v>45</v>
      </c>
      <c r="F14" s="12" t="s">
        <v>61</v>
      </c>
      <c r="G14" s="12" t="str">
        <f t="shared" si="2"/>
        <v>Q2: 7 of 7.  A good response!  It was succinct and addressed the question posed!</v>
      </c>
    </row>
    <row r="15" spans="1:7" ht="51" x14ac:dyDescent="0.2">
      <c r="A15" s="11"/>
      <c r="B15" s="11" t="str">
        <f t="shared" si="3"/>
        <v xml:space="preserve"> Rahul</v>
      </c>
      <c r="C15" s="11" t="s">
        <v>47</v>
      </c>
      <c r="D15" s="14">
        <v>5</v>
      </c>
      <c r="E15" s="14" t="s">
        <v>45</v>
      </c>
      <c r="F15" s="15" t="s">
        <v>62</v>
      </c>
      <c r="G15" s="12" t="str">
        <f t="shared" si="2"/>
        <v>Q3: 5 of 7.  Note the following question element was not sufficiently addressed: "Identify one of the marketing metrics categories… and brainstorm a few creative ways data can be collected/used to help move those metrics in the right direction."</v>
      </c>
    </row>
    <row r="16" spans="1:7" ht="63.75" x14ac:dyDescent="0.2">
      <c r="A16" s="11"/>
      <c r="B16" s="11" t="str">
        <f t="shared" si="3"/>
        <v xml:space="preserve"> Rahul</v>
      </c>
      <c r="C16" s="11" t="s">
        <v>49</v>
      </c>
      <c r="D16" s="11">
        <v>6</v>
      </c>
      <c r="E16" s="11" t="s">
        <v>45</v>
      </c>
      <c r="F16" s="12" t="s">
        <v>63</v>
      </c>
      <c r="G16" s="12" t="str">
        <f t="shared" si="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17" spans="1:7" ht="204" x14ac:dyDescent="0.2">
      <c r="A17" s="11"/>
      <c r="B17" s="11" t="str">
        <f t="shared" si="3"/>
        <v xml:space="preserve"> Rahul</v>
      </c>
      <c r="C17" s="11" t="s">
        <v>51</v>
      </c>
      <c r="D17" s="11">
        <v>5.5</v>
      </c>
      <c r="E17" s="11" t="s">
        <v>45</v>
      </c>
      <c r="F17" s="12" t="s">
        <v>64</v>
      </c>
      <c r="G17" s="12" t="str">
        <f t="shared" si="2"/>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18" spans="1:7" x14ac:dyDescent="0.2">
      <c r="A18" s="11"/>
      <c r="B18" s="11" t="str">
        <f t="shared" si="3"/>
        <v xml:space="preserve"> Rahul</v>
      </c>
      <c r="C18" s="11" t="s">
        <v>53</v>
      </c>
      <c r="D18" s="11">
        <v>7</v>
      </c>
      <c r="E18" s="11" t="s">
        <v>45</v>
      </c>
      <c r="F18" s="12"/>
      <c r="G18" s="12" t="str">
        <f t="shared" si="2"/>
        <v xml:space="preserve">Q6: 7 of 7.  </v>
      </c>
    </row>
    <row r="19" spans="1:7" ht="38.25" x14ac:dyDescent="0.2">
      <c r="A19" s="11"/>
      <c r="B19" s="11" t="str">
        <f t="shared" si="3"/>
        <v xml:space="preserve"> Rahul</v>
      </c>
      <c r="C19" s="11" t="s">
        <v>54</v>
      </c>
      <c r="D19" s="11">
        <v>5</v>
      </c>
      <c r="E19" s="11" t="s">
        <v>45</v>
      </c>
      <c r="F19" s="12" t="s">
        <v>55</v>
      </c>
      <c r="G19" s="12" t="str">
        <f t="shared" si="2"/>
        <v>Q7: 5 of 7.  The question specifically asked you to provided two to three paragraphs of prose.  That is, neither separated and distinct sentences nor bullet lists.  This request was not realized.</v>
      </c>
    </row>
    <row r="20" spans="1:7" x14ac:dyDescent="0.2">
      <c r="A20" s="11"/>
      <c r="B20" s="11" t="str">
        <f t="shared" si="3"/>
        <v xml:space="preserve"> Rahul</v>
      </c>
      <c r="C20" s="11" t="s">
        <v>56</v>
      </c>
      <c r="D20" s="11">
        <f>SUM(D13:D19)</f>
        <v>39.5</v>
      </c>
      <c r="E20" s="11" t="s">
        <v>57</v>
      </c>
      <c r="F20" s="12"/>
      <c r="G20" s="12" t="str">
        <f t="shared" si="2"/>
        <v xml:space="preserve">Total: 39.5 of 50. </v>
      </c>
    </row>
    <row r="21" spans="1:7" ht="409.5" x14ac:dyDescent="0.2">
      <c r="A21" s="11"/>
      <c r="B21" s="11" t="str">
        <f t="shared" si="3"/>
        <v xml:space="preserve"> Rahul</v>
      </c>
      <c r="C21" s="11" t="s">
        <v>58</v>
      </c>
      <c r="D21" s="11"/>
      <c r="E21" s="11"/>
      <c r="F21" s="12"/>
      <c r="G21" s="12" t="str">
        <f>_xlfn.CONCAT(G12," ",G13," ",G14," ",G15," ",G16," ",G17," ",G18," ",G19," ",G20)</f>
        <v xml:space="preserve"> Rahul, below are scores and comments for Homework 1. Q1: 4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5 of 7.  The question specifically asked you to provided two to three paragraphs of prose.  That is, neither separated and distinct sentences nor bullet lists.  This request was not realized. Total: 39.5 of 50. </v>
      </c>
    </row>
    <row r="22" spans="1:7" x14ac:dyDescent="0.2">
      <c r="A22" s="11" t="s">
        <v>65</v>
      </c>
      <c r="B22" s="11" t="str">
        <f>MID(A22,FIND(",",A22)+1,FIND(" ",A22)-7)</f>
        <v xml:space="preserve"> Sai</v>
      </c>
      <c r="C22" s="11" t="s">
        <v>40</v>
      </c>
      <c r="D22" s="11"/>
      <c r="E22" s="11"/>
      <c r="F22" s="12"/>
      <c r="G22" s="12" t="str">
        <f>_xlfn.CONCAT(B22,C22)</f>
        <v xml:space="preserve"> Sai, below are scores and comments for Homework 1.</v>
      </c>
    </row>
    <row r="23" spans="1:7" ht="63.75" x14ac:dyDescent="0.2">
      <c r="A23" s="11"/>
      <c r="B23" s="11" t="str">
        <f>B22</f>
        <v xml:space="preserve"> Sai</v>
      </c>
      <c r="C23" s="11" t="s">
        <v>41</v>
      </c>
      <c r="D23" s="11">
        <v>6.5</v>
      </c>
      <c r="E23" s="11" t="s">
        <v>42</v>
      </c>
      <c r="F23" s="13" t="s">
        <v>60</v>
      </c>
      <c r="G23" s="12" t="str">
        <f t="shared" ref="G23:G30" si="4">_xlfn.CONCAT(C23," ",D23," ",E23," ",F23)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4" spans="1:7" ht="25.5" x14ac:dyDescent="0.2">
      <c r="A24" s="11"/>
      <c r="B24" s="11" t="str">
        <f t="shared" ref="B24:B31" si="5">B23</f>
        <v xml:space="preserve"> Sai</v>
      </c>
      <c r="C24" s="11" t="s">
        <v>44</v>
      </c>
      <c r="D24" s="11">
        <v>7</v>
      </c>
      <c r="E24" s="11" t="s">
        <v>45</v>
      </c>
      <c r="F24" s="12" t="s">
        <v>61</v>
      </c>
      <c r="G24" s="12" t="str">
        <f t="shared" si="4"/>
        <v>Q2: 7 of 7.  A good response!  It was succinct and addressed the question posed!</v>
      </c>
    </row>
    <row r="25" spans="1:7" ht="38.25" x14ac:dyDescent="0.2">
      <c r="A25" s="11"/>
      <c r="B25" s="11" t="str">
        <f t="shared" si="5"/>
        <v xml:space="preserve"> Sai</v>
      </c>
      <c r="C25" s="11" t="s">
        <v>47</v>
      </c>
      <c r="D25" s="11">
        <v>7</v>
      </c>
      <c r="E25" s="11" t="s">
        <v>45</v>
      </c>
      <c r="F25" s="12" t="s">
        <v>66</v>
      </c>
      <c r="G25" s="12" t="str">
        <f t="shared" si="4"/>
        <v>Q3: 7 of 7.  A good response, but refrain from being colloquial (e.g., "Now, let's brainstorm a few creative ways data can be collected …").</v>
      </c>
    </row>
    <row r="26" spans="1:7" x14ac:dyDescent="0.2">
      <c r="A26" s="11"/>
      <c r="B26" s="11" t="str">
        <f t="shared" si="5"/>
        <v xml:space="preserve"> Sai</v>
      </c>
      <c r="C26" s="11" t="s">
        <v>49</v>
      </c>
      <c r="D26" s="11">
        <v>7</v>
      </c>
      <c r="E26" s="11" t="s">
        <v>45</v>
      </c>
      <c r="F26" s="12" t="s">
        <v>67</v>
      </c>
      <c r="G26" s="12" t="str">
        <f t="shared" si="4"/>
        <v>Q4: 7 of 7.  A succinct and well-articulated answer!</v>
      </c>
    </row>
    <row r="27" spans="1:7" ht="204" x14ac:dyDescent="0.2">
      <c r="A27" s="11"/>
      <c r="B27" s="11" t="str">
        <f t="shared" si="5"/>
        <v xml:space="preserve"> Sai</v>
      </c>
      <c r="C27" s="11" t="s">
        <v>51</v>
      </c>
      <c r="D27" s="11">
        <v>5.5</v>
      </c>
      <c r="E27" s="11" t="s">
        <v>45</v>
      </c>
      <c r="F27" s="12" t="s">
        <v>64</v>
      </c>
      <c r="G27" s="12" t="str">
        <f t="shared" si="4"/>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8" spans="1:7" x14ac:dyDescent="0.2">
      <c r="A28" s="11"/>
      <c r="B28" s="11" t="str">
        <f t="shared" si="5"/>
        <v xml:space="preserve"> Sai</v>
      </c>
      <c r="C28" s="11" t="s">
        <v>53</v>
      </c>
      <c r="D28" s="11">
        <v>7</v>
      </c>
      <c r="E28" s="11" t="s">
        <v>45</v>
      </c>
      <c r="F28" s="12"/>
      <c r="G28" s="12" t="str">
        <f t="shared" si="4"/>
        <v xml:space="preserve">Q6: 7 of 7.  </v>
      </c>
    </row>
    <row r="29" spans="1:7" ht="38.25" x14ac:dyDescent="0.2">
      <c r="A29" s="11"/>
      <c r="B29" s="11" t="str">
        <f t="shared" si="5"/>
        <v xml:space="preserve"> Sai</v>
      </c>
      <c r="C29" s="11" t="s">
        <v>54</v>
      </c>
      <c r="D29" s="11">
        <v>1</v>
      </c>
      <c r="E29" s="11" t="s">
        <v>45</v>
      </c>
      <c r="F29" s="12" t="s">
        <v>68</v>
      </c>
      <c r="G29" s="12" t="str">
        <f t="shared" si="4"/>
        <v>Q7: 1 of 7.  Almost all elements of your response map neither to the textbooks, lecture, nor practicum.  That is, the answer provided isn't for the question posed.</v>
      </c>
    </row>
    <row r="30" spans="1:7" x14ac:dyDescent="0.2">
      <c r="A30" s="11"/>
      <c r="B30" s="11" t="str">
        <f t="shared" si="5"/>
        <v xml:space="preserve"> Sai</v>
      </c>
      <c r="C30" s="11" t="s">
        <v>56</v>
      </c>
      <c r="D30" s="11">
        <f>SUM(D23:D29)</f>
        <v>41</v>
      </c>
      <c r="E30" s="11" t="s">
        <v>57</v>
      </c>
      <c r="F30" s="12"/>
      <c r="G30" s="12" t="str">
        <f t="shared" si="4"/>
        <v xml:space="preserve">Total: 41 of 50. </v>
      </c>
    </row>
    <row r="31" spans="1:7" ht="357" x14ac:dyDescent="0.2">
      <c r="A31" s="11"/>
      <c r="B31" s="11" t="str">
        <f t="shared" si="5"/>
        <v xml:space="preserve"> Sai</v>
      </c>
      <c r="C31" s="11" t="s">
        <v>58</v>
      </c>
      <c r="D31" s="11"/>
      <c r="E31" s="11"/>
      <c r="F31" s="12"/>
      <c r="G31" s="12" t="str">
        <f>_xlfn.CONCAT(G22," ",G23," ",G24," ",G25," ",G26," ",G27," ",G28," ",G29," ",G30)</f>
        <v xml:space="preserve"> Sai,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A good response, but refrain from being colloquial (e.g., "Now, let's brainstorm a few creative ways data can be collected …"). Q4: 7 of 7.  A succinct and well-articulated answer!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1 of 7.  Almost all elements of your response map neither to the textbooks, lecture, nor practicum.  That is, the answer provided isn't for the question posed. Total: 41 of 50. </v>
      </c>
    </row>
    <row r="32" spans="1:7" x14ac:dyDescent="0.2">
      <c r="A32" s="11" t="s">
        <v>69</v>
      </c>
      <c r="B32" s="11" t="str">
        <f>MID(A32,FIND(",",A32)+1,FIND(" ",A32)-3)</f>
        <v xml:space="preserve"> Mounika</v>
      </c>
      <c r="C32" s="11" t="s">
        <v>40</v>
      </c>
      <c r="D32" s="11"/>
      <c r="E32" s="11"/>
      <c r="F32" s="12"/>
      <c r="G32" s="12" t="str">
        <f>_xlfn.CONCAT(B32,C32)</f>
        <v xml:space="preserve"> Mounika, below are scores and comments for Homework 1.</v>
      </c>
    </row>
    <row r="33" spans="1:7" ht="63.75" x14ac:dyDescent="0.2">
      <c r="A33" s="11"/>
      <c r="B33" s="11" t="str">
        <f>B32</f>
        <v xml:space="preserve"> Mounika</v>
      </c>
      <c r="C33" s="11" t="s">
        <v>41</v>
      </c>
      <c r="D33" s="11">
        <v>6.5</v>
      </c>
      <c r="E33" s="11" t="s">
        <v>42</v>
      </c>
      <c r="F33" s="13" t="s">
        <v>60</v>
      </c>
      <c r="G33" s="12" t="str">
        <f t="shared" ref="G33:G40" si="6">_xlfn.CONCAT(C33," ",D33," ",E33," ",F33)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34" spans="1:7" ht="38.25" x14ac:dyDescent="0.2">
      <c r="A34" s="11"/>
      <c r="B34" s="11" t="str">
        <f t="shared" ref="B34:B41" si="7">B33</f>
        <v xml:space="preserve"> Mounika</v>
      </c>
      <c r="C34" s="11" t="s">
        <v>44</v>
      </c>
      <c r="D34" s="11">
        <v>7</v>
      </c>
      <c r="E34" s="11" t="s">
        <v>45</v>
      </c>
      <c r="F34" s="12" t="s">
        <v>70</v>
      </c>
      <c r="G34" s="12" t="str">
        <f t="shared" si="6"/>
        <v xml:space="preserve">Q2: 7 of 7.  While your response addressed the question, it was a wee bit long.  Please be succinct and direct in your responses to questions. </v>
      </c>
    </row>
    <row r="35" spans="1:7" ht="25.5" x14ac:dyDescent="0.2">
      <c r="A35" s="11"/>
      <c r="B35" s="11" t="str">
        <f t="shared" si="7"/>
        <v xml:space="preserve"> Mounika</v>
      </c>
      <c r="C35" s="11" t="s">
        <v>47</v>
      </c>
      <c r="D35" s="11">
        <v>7</v>
      </c>
      <c r="E35" s="11" t="s">
        <v>45</v>
      </c>
      <c r="F35" s="12" t="s">
        <v>71</v>
      </c>
      <c r="G35" s="12" t="str">
        <f t="shared" si="6"/>
        <v>Q3: 7 of 7.  While your answer addressed the question, please attempt to be more succinct in your response.</v>
      </c>
    </row>
    <row r="36" spans="1:7" ht="114.75" x14ac:dyDescent="0.2">
      <c r="A36" s="11"/>
      <c r="B36" s="11" t="str">
        <f t="shared" si="7"/>
        <v xml:space="preserve"> Mounika</v>
      </c>
      <c r="C36" s="11" t="s">
        <v>49</v>
      </c>
      <c r="D36" s="11">
        <v>7</v>
      </c>
      <c r="E36" s="11" t="s">
        <v>45</v>
      </c>
      <c r="F36" s="12" t="s">
        <v>50</v>
      </c>
      <c r="G36" s="12" t="str">
        <f t="shared" si="6"/>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37" spans="1:7" ht="25.5" x14ac:dyDescent="0.2">
      <c r="A37" s="11"/>
      <c r="B37" s="11" t="str">
        <f t="shared" si="7"/>
        <v xml:space="preserve"> Mounika</v>
      </c>
      <c r="C37" s="11" t="s">
        <v>51</v>
      </c>
      <c r="D37" s="11">
        <v>7</v>
      </c>
      <c r="E37" s="11" t="s">
        <v>45</v>
      </c>
      <c r="F37" s="12" t="s">
        <v>52</v>
      </c>
      <c r="G37" s="12" t="str">
        <f t="shared" si="6"/>
        <v>Q5: 7 of 7.  While your answer is long, it addresses the questions posed.</v>
      </c>
    </row>
    <row r="38" spans="1:7" x14ac:dyDescent="0.2">
      <c r="A38" s="11"/>
      <c r="B38" s="11" t="str">
        <f t="shared" si="7"/>
        <v xml:space="preserve"> Mounika</v>
      </c>
      <c r="C38" s="11" t="s">
        <v>53</v>
      </c>
      <c r="D38" s="11">
        <v>7</v>
      </c>
      <c r="E38" s="11" t="s">
        <v>45</v>
      </c>
      <c r="F38" s="12"/>
      <c r="G38" s="12" t="str">
        <f t="shared" si="6"/>
        <v xml:space="preserve">Q6: 7 of 7.  </v>
      </c>
    </row>
    <row r="39" spans="1:7" x14ac:dyDescent="0.2">
      <c r="A39" s="11"/>
      <c r="B39" s="11" t="str">
        <f t="shared" si="7"/>
        <v xml:space="preserve"> Mounika</v>
      </c>
      <c r="C39" s="11" t="s">
        <v>54</v>
      </c>
      <c r="D39" s="11">
        <v>7</v>
      </c>
      <c r="E39" s="11" t="s">
        <v>45</v>
      </c>
      <c r="F39" s="12"/>
      <c r="G39" s="12" t="str">
        <f t="shared" si="6"/>
        <v xml:space="preserve">Q7: 7 of 7.  </v>
      </c>
    </row>
    <row r="40" spans="1:7" x14ac:dyDescent="0.2">
      <c r="A40" s="11"/>
      <c r="B40" s="11" t="str">
        <f t="shared" si="7"/>
        <v xml:space="preserve"> Mounika</v>
      </c>
      <c r="C40" s="11" t="s">
        <v>56</v>
      </c>
      <c r="D40" s="11">
        <f>SUM(D33:D39)</f>
        <v>48.5</v>
      </c>
      <c r="E40" s="11" t="s">
        <v>57</v>
      </c>
      <c r="F40" s="12"/>
      <c r="G40" s="12" t="str">
        <f t="shared" si="6"/>
        <v xml:space="preserve">Total: 48.5 of 50. </v>
      </c>
    </row>
    <row r="41" spans="1:7" ht="255" x14ac:dyDescent="0.2">
      <c r="A41" s="11"/>
      <c r="B41" s="11" t="str">
        <f t="shared" si="7"/>
        <v xml:space="preserve"> Mounika</v>
      </c>
      <c r="C41" s="11" t="s">
        <v>58</v>
      </c>
      <c r="D41" s="11"/>
      <c r="E41" s="11"/>
      <c r="F41" s="12"/>
      <c r="G41" s="12" t="str">
        <f>_xlfn.CONCAT(G32," ",G33," ",G34," ",G35," ",G36," ",G37," ",G38," ",G39," ",G40)</f>
        <v xml:space="preserve"> Mounika,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7 of 7.  While your answer addressed the question, please attempt to be more succinct in your response.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48.5 of 50. </v>
      </c>
    </row>
    <row r="42" spans="1:7" x14ac:dyDescent="0.2">
      <c r="A42" s="11" t="s">
        <v>72</v>
      </c>
      <c r="B42" s="11" t="str">
        <f>MID(A42,FIND(",",A42)+1,FIND(" ",A42)+4)</f>
        <v xml:space="preserve"> Sreelekhya</v>
      </c>
      <c r="C42" s="11" t="s">
        <v>40</v>
      </c>
      <c r="D42" s="11"/>
      <c r="E42" s="11"/>
      <c r="F42" s="12"/>
      <c r="G42" s="12" t="str">
        <f>_xlfn.CONCAT(B42,C42)</f>
        <v xml:space="preserve"> Sreelekhya, below are scores and comments for Homework 1.</v>
      </c>
    </row>
    <row r="43" spans="1:7" ht="63.75" x14ac:dyDescent="0.2">
      <c r="A43" s="11"/>
      <c r="B43" s="11" t="str">
        <f>B42</f>
        <v xml:space="preserve"> Sreelekhya</v>
      </c>
      <c r="C43" s="11" t="s">
        <v>41</v>
      </c>
      <c r="D43" s="11">
        <v>6.5</v>
      </c>
      <c r="E43" s="11" t="s">
        <v>42</v>
      </c>
      <c r="F43" s="13" t="s">
        <v>60</v>
      </c>
      <c r="G43" s="12" t="str">
        <f t="shared" ref="G43:G50" si="8">_xlfn.CONCAT(C43," ",D43," ",E43," ",F43)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44" spans="1:7" ht="114.75" x14ac:dyDescent="0.2">
      <c r="A44" s="11"/>
      <c r="B44" s="11" t="str">
        <f t="shared" ref="B44:B51" si="9">B43</f>
        <v xml:space="preserve"> Sreelekhya</v>
      </c>
      <c r="C44" s="11" t="s">
        <v>44</v>
      </c>
      <c r="D44" s="11">
        <v>5</v>
      </c>
      <c r="E44" s="11" t="s">
        <v>45</v>
      </c>
      <c r="F44" s="12" t="s">
        <v>73</v>
      </c>
      <c r="G44" s="12" t="str">
        <f t="shared" si="8"/>
        <v xml:space="preserve">Q2: 5 of 7.  Some of the language of your response is odd, such as "Arrangement with Business Objectives"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45" spans="1:7" ht="89.25" x14ac:dyDescent="0.2">
      <c r="A45" s="11"/>
      <c r="B45" s="11" t="str">
        <f t="shared" si="9"/>
        <v xml:space="preserve"> Sreelekhya</v>
      </c>
      <c r="C45" s="11" t="s">
        <v>47</v>
      </c>
      <c r="D45" s="11">
        <v>5</v>
      </c>
      <c r="E45" s="11" t="s">
        <v>45</v>
      </c>
      <c r="F45" s="12" t="s">
        <v>74</v>
      </c>
      <c r="G45" s="12" t="str">
        <f t="shared" si="8"/>
        <v xml:space="preserve">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v>
      </c>
    </row>
    <row r="46" spans="1:7" ht="63.75" x14ac:dyDescent="0.2">
      <c r="A46" s="11"/>
      <c r="B46" s="11" t="str">
        <f t="shared" si="9"/>
        <v xml:space="preserve"> Sreelekhya</v>
      </c>
      <c r="C46" s="11" t="s">
        <v>49</v>
      </c>
      <c r="D46" s="11">
        <v>6</v>
      </c>
      <c r="E46" s="11" t="s">
        <v>45</v>
      </c>
      <c r="F46" s="12" t="s">
        <v>63</v>
      </c>
      <c r="G46" s="12" t="str">
        <f t="shared" si="8"/>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47" spans="1:7" ht="204" x14ac:dyDescent="0.2">
      <c r="A47" s="11"/>
      <c r="B47" s="11" t="str">
        <f t="shared" si="9"/>
        <v xml:space="preserve"> Sreelekhya</v>
      </c>
      <c r="C47" s="11" t="s">
        <v>51</v>
      </c>
      <c r="D47" s="11">
        <v>4.5</v>
      </c>
      <c r="E47" s="11" t="s">
        <v>45</v>
      </c>
      <c r="F47" s="12" t="s">
        <v>75</v>
      </c>
      <c r="G47" s="12" t="str">
        <f t="shared" si="8"/>
        <v xml:space="preserve">Q5: 4.5 of 7.  The answer did not specifically address the questions posed.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48" spans="1:7" x14ac:dyDescent="0.2">
      <c r="A48" s="11"/>
      <c r="B48" s="11" t="str">
        <f t="shared" si="9"/>
        <v xml:space="preserve"> Sreelekhya</v>
      </c>
      <c r="C48" s="11" t="s">
        <v>53</v>
      </c>
      <c r="D48" s="11">
        <v>7</v>
      </c>
      <c r="E48" s="11" t="s">
        <v>45</v>
      </c>
      <c r="F48" s="12"/>
      <c r="G48" s="12" t="str">
        <f t="shared" si="8"/>
        <v xml:space="preserve">Q6: 7 of 7.  </v>
      </c>
    </row>
    <row r="49" spans="1:7" ht="38.25" x14ac:dyDescent="0.2">
      <c r="A49" s="11"/>
      <c r="B49" s="11" t="str">
        <f t="shared" si="9"/>
        <v xml:space="preserve"> Sreelekhya</v>
      </c>
      <c r="C49" s="11" t="s">
        <v>54</v>
      </c>
      <c r="D49" s="11">
        <v>1</v>
      </c>
      <c r="E49" s="11" t="s">
        <v>45</v>
      </c>
      <c r="F49" s="12" t="s">
        <v>68</v>
      </c>
      <c r="G49" s="12" t="str">
        <f t="shared" si="8"/>
        <v>Q7: 1 of 7.  Almost all elements of your response map neither to the textbooks, lecture, nor practicum.  That is, the answer provided isn't for the question posed.</v>
      </c>
    </row>
    <row r="50" spans="1:7" x14ac:dyDescent="0.2">
      <c r="A50" s="11"/>
      <c r="B50" s="11" t="str">
        <f t="shared" si="9"/>
        <v xml:space="preserve"> Sreelekhya</v>
      </c>
      <c r="C50" s="11" t="s">
        <v>56</v>
      </c>
      <c r="D50" s="11">
        <f>SUM(D43:D49)</f>
        <v>35</v>
      </c>
      <c r="E50" s="11" t="s">
        <v>57</v>
      </c>
      <c r="F50" s="12"/>
      <c r="G50" s="12" t="str">
        <f t="shared" si="8"/>
        <v xml:space="preserve">Total: 35 of 50. </v>
      </c>
    </row>
    <row r="51" spans="1:7" ht="409.5" x14ac:dyDescent="0.2">
      <c r="A51" s="11"/>
      <c r="B51" s="11" t="str">
        <f t="shared" si="9"/>
        <v xml:space="preserve"> Sreelekhya</v>
      </c>
      <c r="C51" s="11" t="s">
        <v>58</v>
      </c>
      <c r="D51" s="11"/>
      <c r="E51" s="11"/>
      <c r="F51" s="12"/>
      <c r="G51" s="12" t="str">
        <f>_xlfn.CONCAT(G42," ",G43," ",G44," ",G45," ",G46," ",G47," ",G48," ",G49," ",G50)</f>
        <v xml:space="preserve"> Sreelekhya,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5 of 7.  Some of the language of your response is odd, such as "Arrangement with Business Objectives"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4.5 of 7.  The answer did not specifically address the questions posed.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1 of 7.  Almost all elements of your response map neither to the textbooks, lecture, nor practicum.  That is, the answer provided isn't for the question posed. Total: 35 of 50. </v>
      </c>
    </row>
    <row r="52" spans="1:7" x14ac:dyDescent="0.2">
      <c r="A52" s="11" t="s">
        <v>76</v>
      </c>
      <c r="B52" s="11" t="str">
        <f>MID(A52,FIND(",",A52)+1,FIND(" ",A52)+4)</f>
        <v xml:space="preserve"> Navakiran</v>
      </c>
      <c r="C52" s="11" t="s">
        <v>40</v>
      </c>
      <c r="D52" s="11"/>
      <c r="E52" s="11"/>
      <c r="F52" s="12"/>
      <c r="G52" s="12" t="str">
        <f>_xlfn.CONCAT(B52,C52)</f>
        <v xml:space="preserve"> Navakiran, below are scores and comments for Homework 1.</v>
      </c>
    </row>
    <row r="53" spans="1:7" ht="63.75" x14ac:dyDescent="0.2">
      <c r="A53" s="11"/>
      <c r="B53" s="11" t="str">
        <f>B52</f>
        <v xml:space="preserve"> Navakiran</v>
      </c>
      <c r="C53" s="11" t="s">
        <v>41</v>
      </c>
      <c r="D53" s="11">
        <v>6</v>
      </c>
      <c r="E53" s="11" t="s">
        <v>42</v>
      </c>
      <c r="F53" s="12" t="s">
        <v>43</v>
      </c>
      <c r="G53" s="12" t="str">
        <f t="shared" ref="G53:G60" si="10">_xlfn.CONCAT(C53," ",D53," ",E53," ",F53)</f>
        <v>Q1: 6 of 8.  At a top-line level, a marketing metric may be categorized as one of the following:  Advertising, Customer and Market Research, Finance, Logistics, Operations, Trade and Sales Force.  See Figure 1.1 of the textbook. Please check grammar before submitting an assignment.</v>
      </c>
    </row>
    <row r="54" spans="1:7" ht="25.5" x14ac:dyDescent="0.2">
      <c r="A54" s="11"/>
      <c r="B54" s="11" t="str">
        <f t="shared" ref="B54:B61" si="11">B53</f>
        <v xml:space="preserve"> Navakiran</v>
      </c>
      <c r="C54" s="11" t="s">
        <v>44</v>
      </c>
      <c r="D54" s="11">
        <v>6.5</v>
      </c>
      <c r="E54" s="11" t="s">
        <v>45</v>
      </c>
      <c r="F54" s="12" t="s">
        <v>77</v>
      </c>
      <c r="G54" s="12" t="str">
        <f t="shared" si="10"/>
        <v>Q2: 6.5 of 7.  The term "challenge recognition" needs to be explained.  It is neither common in analytics nor business.</v>
      </c>
    </row>
    <row r="55" spans="1:7" ht="89.25" x14ac:dyDescent="0.2">
      <c r="A55" s="11"/>
      <c r="B55" s="11" t="str">
        <f t="shared" si="11"/>
        <v xml:space="preserve"> Navakiran</v>
      </c>
      <c r="C55" s="11" t="s">
        <v>47</v>
      </c>
      <c r="D55" s="11">
        <v>5</v>
      </c>
      <c r="E55" s="11" t="s">
        <v>45</v>
      </c>
      <c r="F55" s="12" t="s">
        <v>78</v>
      </c>
      <c r="G55" s="12" t="str">
        <f t="shared" si="10"/>
        <v xml:space="preserve">Q3: 5 of 7.  The use of the term "revolutionize" is odd in the phrase " revolutionize marketing strategies and outcomes".  Marketing analytics professional are almost never involved in creating markteing content and creatives used in personalization.   If an organization, or organizations, "continuously refine strategies" they will never be able to realize KPI values used to determine progress against strategy objectives. </v>
      </c>
    </row>
    <row r="56" spans="1:7" x14ac:dyDescent="0.2">
      <c r="A56" s="11"/>
      <c r="B56" s="11" t="str">
        <f t="shared" si="11"/>
        <v xml:space="preserve"> Navakiran</v>
      </c>
      <c r="C56" s="11" t="s">
        <v>49</v>
      </c>
      <c r="D56" s="11">
        <v>7</v>
      </c>
      <c r="E56" s="11" t="s">
        <v>45</v>
      </c>
      <c r="F56" s="12"/>
      <c r="G56" s="12" t="str">
        <f t="shared" si="10"/>
        <v xml:space="preserve">Q4: 7 of 7.  </v>
      </c>
    </row>
    <row r="57" spans="1:7" x14ac:dyDescent="0.2">
      <c r="A57" s="11"/>
      <c r="B57" s="11" t="str">
        <f t="shared" si="11"/>
        <v xml:space="preserve"> Navakiran</v>
      </c>
      <c r="C57" s="11" t="s">
        <v>51</v>
      </c>
      <c r="D57" s="11">
        <v>7</v>
      </c>
      <c r="E57" s="11" t="s">
        <v>45</v>
      </c>
      <c r="F57" s="12"/>
      <c r="G57" s="12" t="str">
        <f t="shared" si="10"/>
        <v xml:space="preserve">Q5: 7 of 7.  </v>
      </c>
    </row>
    <row r="58" spans="1:7" x14ac:dyDescent="0.2">
      <c r="A58" s="11"/>
      <c r="B58" s="11" t="str">
        <f t="shared" si="11"/>
        <v xml:space="preserve"> Navakiran</v>
      </c>
      <c r="C58" s="11" t="s">
        <v>53</v>
      </c>
      <c r="D58" s="11">
        <v>7</v>
      </c>
      <c r="E58" s="11" t="s">
        <v>45</v>
      </c>
      <c r="F58" s="12"/>
      <c r="G58" s="12" t="str">
        <f t="shared" si="10"/>
        <v xml:space="preserve">Q6: 7 of 7.  </v>
      </c>
    </row>
    <row r="59" spans="1:7" x14ac:dyDescent="0.2">
      <c r="A59" s="11"/>
      <c r="B59" s="11" t="str">
        <f t="shared" si="11"/>
        <v xml:space="preserve"> Navakiran</v>
      </c>
      <c r="C59" s="11" t="s">
        <v>54</v>
      </c>
      <c r="D59" s="11">
        <v>7</v>
      </c>
      <c r="E59" s="11" t="s">
        <v>45</v>
      </c>
      <c r="F59" s="12" t="s">
        <v>79</v>
      </c>
      <c r="G59" s="12" t="str">
        <f t="shared" si="10"/>
        <v>Q7: 7 of 7.  A good answer!</v>
      </c>
    </row>
    <row r="60" spans="1:7" x14ac:dyDescent="0.2">
      <c r="A60" s="11"/>
      <c r="B60" s="11" t="str">
        <f t="shared" si="11"/>
        <v xml:space="preserve"> Navakiran</v>
      </c>
      <c r="C60" s="11" t="s">
        <v>56</v>
      </c>
      <c r="D60" s="11">
        <f>SUM(D53:D59)</f>
        <v>45.5</v>
      </c>
      <c r="E60" s="11" t="s">
        <v>57</v>
      </c>
      <c r="F60" s="12"/>
      <c r="G60" s="12" t="str">
        <f t="shared" si="10"/>
        <v xml:space="preserve">Total: 45.5 of 50. </v>
      </c>
    </row>
    <row r="61" spans="1:7" ht="204" x14ac:dyDescent="0.2">
      <c r="A61" s="11"/>
      <c r="B61" s="11" t="str">
        <f t="shared" si="11"/>
        <v xml:space="preserve"> Navakiran</v>
      </c>
      <c r="C61" s="11" t="s">
        <v>58</v>
      </c>
      <c r="D61" s="11"/>
      <c r="E61" s="11"/>
      <c r="F61" s="12"/>
      <c r="G61" s="12" t="str">
        <f>_xlfn.CONCAT(G52," ",G53," ",G54," ",G55," ",G56," ",G57," ",G58," ",G59," ",G60)</f>
        <v xml:space="preserve"> Navakiran, below are scores and comments for Homework 1. Q1: 6 of 8.  At a top-line level, a marketing metric may be categorized as one of the following:  Advertising, Customer and Market Research, Finance, Logistics, Operations, Trade and Sales Force.  See Figure 1.1 of the textbook. Please check grammar before submitting an assignment. Q2: 6.5 of 7.  The term "challenge recognition" needs to be explained.  It is neither common in analytics nor business. Q3: 5 of 7.  The use of the term "revolutionize" is odd in the phrase " revolutionize marketing strategies and outcomes".  Marketing analytics professional are almost never involved in creating markteing content and creatives used in personalization.   If an organization, or organizations, "continuously refine strategies" they will never be able to realize KPI values used to determine progress against strategy objectives.  Q4: 7 of 7.   Q5: 7 of 7.   Q6: 7 of 7.   Q7: 7 of 7.  A good answer! Total: 45.5 of 50. </v>
      </c>
    </row>
    <row r="62" spans="1:7" x14ac:dyDescent="0.2">
      <c r="A62" s="11" t="s">
        <v>80</v>
      </c>
      <c r="B62" s="11" t="str">
        <f>MID(A62,FIND(",",A62)+1,FIND(" ",A62)-4)</f>
        <v xml:space="preserve"> Sri</v>
      </c>
      <c r="C62" s="11" t="s">
        <v>40</v>
      </c>
      <c r="D62" s="11"/>
      <c r="E62" s="11"/>
      <c r="F62" s="12"/>
      <c r="G62" s="12" t="str">
        <f t="shared" ref="G62:G312" si="12">_xlfn.CONCAT(B62,C62)</f>
        <v xml:space="preserve"> Sri, below are scores and comments for Homework 1.</v>
      </c>
    </row>
    <row r="63" spans="1:7" ht="63.75" x14ac:dyDescent="0.2">
      <c r="A63" s="11"/>
      <c r="B63" s="11" t="str">
        <f>B62</f>
        <v xml:space="preserve"> Sri</v>
      </c>
      <c r="C63" s="11" t="s">
        <v>41</v>
      </c>
      <c r="D63" s="11">
        <v>6</v>
      </c>
      <c r="E63" s="11" t="s">
        <v>42</v>
      </c>
      <c r="F63" s="12" t="s">
        <v>43</v>
      </c>
      <c r="G63" s="12" t="str">
        <f t="shared" ref="G63:G70" si="13">_xlfn.CONCAT(C63," ",D63," ",E63," ",F63)</f>
        <v>Q1: 6 of 8.  At a top-line level, a marketing metric may be categorized as one of the following:  Advertising, Customer and Market Research, Finance, Logistics, Operations, Trade and Sales Force.  See Figure 1.1 of the textbook. Please check grammar before submitting an assignment.</v>
      </c>
    </row>
    <row r="64" spans="1:7" ht="38.25" x14ac:dyDescent="0.2">
      <c r="A64" s="11"/>
      <c r="B64" s="11" t="str">
        <f t="shared" ref="B64:B71" si="14">B63</f>
        <v xml:space="preserve"> Sri</v>
      </c>
      <c r="C64" s="11" t="s">
        <v>44</v>
      </c>
      <c r="D64" s="11">
        <v>7</v>
      </c>
      <c r="E64" s="11" t="s">
        <v>45</v>
      </c>
      <c r="F64" s="12" t="s">
        <v>70</v>
      </c>
      <c r="G64" s="12" t="str">
        <f t="shared" si="13"/>
        <v xml:space="preserve">Q2: 7 of 7.  While your response addressed the question, it was a wee bit long.  Please be succinct and direct in your responses to questions. </v>
      </c>
    </row>
    <row r="65" spans="1:7" ht="89.25" x14ac:dyDescent="0.2">
      <c r="A65" s="11"/>
      <c r="B65" s="11" t="str">
        <f t="shared" si="14"/>
        <v xml:space="preserve"> Sri</v>
      </c>
      <c r="C65" s="11" t="s">
        <v>47</v>
      </c>
      <c r="D65" s="11">
        <v>5</v>
      </c>
      <c r="E65" s="11" t="s">
        <v>45</v>
      </c>
      <c r="F65" s="12" t="s">
        <v>74</v>
      </c>
      <c r="G65" s="12" t="str">
        <f t="shared" si="13"/>
        <v xml:space="preserve">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v>
      </c>
    </row>
    <row r="66" spans="1:7" ht="114.75" x14ac:dyDescent="0.2">
      <c r="A66" s="11"/>
      <c r="B66" s="11" t="str">
        <f t="shared" si="14"/>
        <v xml:space="preserve"> Sri</v>
      </c>
      <c r="C66" s="11" t="s">
        <v>49</v>
      </c>
      <c r="D66" s="11">
        <v>7</v>
      </c>
      <c r="E66" s="11" t="s">
        <v>45</v>
      </c>
      <c r="F66" s="12" t="s">
        <v>50</v>
      </c>
      <c r="G66" s="12" t="str">
        <f t="shared" si="13"/>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67" spans="1:7" ht="204" x14ac:dyDescent="0.2">
      <c r="A67" s="11"/>
      <c r="B67" s="11" t="str">
        <f t="shared" si="14"/>
        <v xml:space="preserve"> Sri</v>
      </c>
      <c r="C67" s="11" t="s">
        <v>51</v>
      </c>
      <c r="D67" s="11">
        <v>5.5</v>
      </c>
      <c r="E67" s="11" t="s">
        <v>45</v>
      </c>
      <c r="F67" s="12" t="s">
        <v>64</v>
      </c>
      <c r="G67" s="12" t="str">
        <f t="shared" si="13"/>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68" spans="1:7" x14ac:dyDescent="0.2">
      <c r="A68" s="11"/>
      <c r="B68" s="11" t="str">
        <f t="shared" si="14"/>
        <v xml:space="preserve"> Sri</v>
      </c>
      <c r="C68" s="11" t="s">
        <v>53</v>
      </c>
      <c r="D68" s="11">
        <v>7</v>
      </c>
      <c r="E68" s="11" t="s">
        <v>45</v>
      </c>
      <c r="F68" s="12"/>
      <c r="G68" s="12" t="str">
        <f t="shared" si="13"/>
        <v xml:space="preserve">Q6: 7 of 7.  </v>
      </c>
    </row>
    <row r="69" spans="1:7" ht="38.25" x14ac:dyDescent="0.2">
      <c r="A69" s="11"/>
      <c r="B69" s="11" t="str">
        <f t="shared" si="14"/>
        <v xml:space="preserve"> Sri</v>
      </c>
      <c r="C69" s="11" t="s">
        <v>54</v>
      </c>
      <c r="D69" s="11">
        <v>4.5</v>
      </c>
      <c r="E69" s="11" t="s">
        <v>45</v>
      </c>
      <c r="F69" s="12" t="s">
        <v>55</v>
      </c>
      <c r="G69" s="12" t="str">
        <f t="shared" si="13"/>
        <v>Q7: 4.5 of 7.  The question specifically asked you to provided two to three paragraphs of prose.  That is, neither separated and distinct sentences nor bullet lists.  This request was not realized.</v>
      </c>
    </row>
    <row r="70" spans="1:7" x14ac:dyDescent="0.2">
      <c r="A70" s="11"/>
      <c r="B70" s="11" t="str">
        <f t="shared" si="14"/>
        <v xml:space="preserve"> Sri</v>
      </c>
      <c r="C70" s="11" t="s">
        <v>56</v>
      </c>
      <c r="D70" s="11">
        <f>SUM(D63:D69)</f>
        <v>42</v>
      </c>
      <c r="E70" s="11" t="s">
        <v>57</v>
      </c>
      <c r="F70" s="12"/>
      <c r="G70" s="12" t="str">
        <f t="shared" si="13"/>
        <v xml:space="preserve">Total: 42 of 50. </v>
      </c>
    </row>
    <row r="71" spans="1:7" ht="409.5" x14ac:dyDescent="0.2">
      <c r="A71" s="11"/>
      <c r="B71" s="11" t="str">
        <f t="shared" si="14"/>
        <v xml:space="preserve"> Sri</v>
      </c>
      <c r="C71" s="11" t="s">
        <v>58</v>
      </c>
      <c r="D71" s="11"/>
      <c r="E71" s="11"/>
      <c r="F71" s="12"/>
      <c r="G71" s="12" t="str">
        <f>_xlfn.CONCAT(G62," ",G63," ",G64," ",G65," ",G66," ",G67," ",G68," ",G69," ",G70)</f>
        <v xml:space="preserve"> Sri, below are scores and comments for Homework 1. Q1: 6 of 8.  At a top-line level, a marketing metric may be categorized as one of the following:  Advertising, Customer and Market Research, Finance, Logistics, Operations, Trade and Sales Force.  See Figure 1.1 of the textbook. Please check grammar before submitting an assignment. Q2: 7 of 7.  While your response addressed the question, it was a wee bit long.  Please be succinct and direct in your responses to questions.  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4.5 of 7.  The question specifically asked you to provided two to three paragraphs of prose.  That is, neither separated and distinct sentences nor bullet lists.  This request was not realized. Total: 42 of 50. </v>
      </c>
    </row>
    <row r="72" spans="1:7" x14ac:dyDescent="0.2">
      <c r="A72" s="11" t="s">
        <v>81</v>
      </c>
      <c r="B72" s="11" t="str">
        <f>MID(A72,FIND(",",A72)+1,FIND(" ",A72)+2)</f>
        <v xml:space="preserve"> Nithish </v>
      </c>
      <c r="C72" s="11" t="s">
        <v>40</v>
      </c>
      <c r="D72" s="11"/>
      <c r="E72" s="11"/>
      <c r="F72" s="12"/>
      <c r="G72" s="12" t="str">
        <f t="shared" si="12"/>
        <v xml:space="preserve"> Nithish , below are scores and comments for Homework 1.</v>
      </c>
    </row>
    <row r="73" spans="1:7" ht="63.75" x14ac:dyDescent="0.2">
      <c r="A73" s="11"/>
      <c r="B73" s="11" t="str">
        <f>B72</f>
        <v xml:space="preserve"> Nithish </v>
      </c>
      <c r="C73" s="11" t="s">
        <v>41</v>
      </c>
      <c r="D73" s="11">
        <v>6.5</v>
      </c>
      <c r="E73" s="11" t="s">
        <v>42</v>
      </c>
      <c r="F73" s="13" t="s">
        <v>60</v>
      </c>
      <c r="G73" s="12" t="str">
        <f t="shared" ref="G73:G80" si="15">_xlfn.CONCAT(C73," ",D73," ",E73," ",F73)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74" spans="1:7" ht="114.75" x14ac:dyDescent="0.2">
      <c r="A74" s="11"/>
      <c r="B74" s="11" t="str">
        <f t="shared" ref="B74:B81" si="16">B73</f>
        <v xml:space="preserve"> Nithish </v>
      </c>
      <c r="C74" s="11" t="s">
        <v>44</v>
      </c>
      <c r="D74" s="11">
        <v>4</v>
      </c>
      <c r="E74" s="11" t="s">
        <v>45</v>
      </c>
      <c r="F74" s="12" t="s">
        <v>82</v>
      </c>
      <c r="G74" s="12" t="str">
        <f t="shared" si="15"/>
        <v xml:space="preserve">Q2: 4 of 7.  The confluence of responses makes it challenging to map the responses to the ordered questions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75" spans="1:7" x14ac:dyDescent="0.2">
      <c r="A75" s="11"/>
      <c r="B75" s="11" t="str">
        <f t="shared" si="16"/>
        <v xml:space="preserve"> Nithish </v>
      </c>
      <c r="C75" s="11" t="s">
        <v>47</v>
      </c>
      <c r="D75" s="11">
        <v>6.5</v>
      </c>
      <c r="E75" s="11" t="s">
        <v>45</v>
      </c>
      <c r="F75" s="12" t="s">
        <v>83</v>
      </c>
      <c r="G75" s="12" t="str">
        <f t="shared" si="15"/>
        <v>Q3: 6.5 of 7.  Please be a wee bit more precise in your responses.</v>
      </c>
    </row>
    <row r="76" spans="1:7" x14ac:dyDescent="0.2">
      <c r="A76" s="11"/>
      <c r="B76" s="11" t="str">
        <f t="shared" si="16"/>
        <v xml:space="preserve"> Nithish </v>
      </c>
      <c r="C76" s="11" t="s">
        <v>49</v>
      </c>
      <c r="D76" s="11">
        <v>7</v>
      </c>
      <c r="E76" s="11" t="s">
        <v>45</v>
      </c>
      <c r="F76" s="12"/>
      <c r="G76" s="12" t="str">
        <f t="shared" si="15"/>
        <v xml:space="preserve">Q4: 7 of 7.  </v>
      </c>
    </row>
    <row r="77" spans="1:7" ht="204" x14ac:dyDescent="0.2">
      <c r="A77" s="11"/>
      <c r="B77" s="11" t="str">
        <f t="shared" si="16"/>
        <v xml:space="preserve"> Nithish </v>
      </c>
      <c r="C77" s="11" t="s">
        <v>51</v>
      </c>
      <c r="D77" s="11">
        <v>5.5</v>
      </c>
      <c r="E77" s="11" t="s">
        <v>45</v>
      </c>
      <c r="F77" s="12" t="s">
        <v>64</v>
      </c>
      <c r="G77" s="12" t="str">
        <f t="shared" si="15"/>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78" spans="1:7" x14ac:dyDescent="0.2">
      <c r="A78" s="11"/>
      <c r="B78" s="11" t="str">
        <f t="shared" si="16"/>
        <v xml:space="preserve"> Nithish </v>
      </c>
      <c r="C78" s="11" t="s">
        <v>53</v>
      </c>
      <c r="D78" s="11">
        <v>7</v>
      </c>
      <c r="E78" s="11" t="s">
        <v>45</v>
      </c>
      <c r="F78" s="12"/>
      <c r="G78" s="12" t="str">
        <f t="shared" si="15"/>
        <v xml:space="preserve">Q6: 7 of 7.  </v>
      </c>
    </row>
    <row r="79" spans="1:7" ht="38.25" x14ac:dyDescent="0.2">
      <c r="A79" s="11"/>
      <c r="B79" s="11" t="str">
        <f t="shared" si="16"/>
        <v xml:space="preserve"> Nithish </v>
      </c>
      <c r="C79" s="11" t="s">
        <v>54</v>
      </c>
      <c r="D79" s="11">
        <v>5</v>
      </c>
      <c r="E79" s="11" t="s">
        <v>45</v>
      </c>
      <c r="F79" s="12" t="s">
        <v>55</v>
      </c>
      <c r="G79" s="12" t="str">
        <f t="shared" si="15"/>
        <v>Q7: 5 of 7.  The question specifically asked you to provided two to three paragraphs of prose.  That is, neither separated and distinct sentences nor bullet lists.  This request was not realized.</v>
      </c>
    </row>
    <row r="80" spans="1:7" x14ac:dyDescent="0.2">
      <c r="A80" s="11"/>
      <c r="B80" s="11" t="str">
        <f t="shared" si="16"/>
        <v xml:space="preserve"> Nithish </v>
      </c>
      <c r="C80" s="11" t="s">
        <v>56</v>
      </c>
      <c r="D80" s="11">
        <f>SUM(D73:D79)</f>
        <v>41.5</v>
      </c>
      <c r="E80" s="11" t="s">
        <v>57</v>
      </c>
      <c r="F80" s="12"/>
      <c r="G80" s="12" t="str">
        <f t="shared" si="15"/>
        <v xml:space="preserve">Total: 41.5 of 50. </v>
      </c>
    </row>
    <row r="81" spans="1:7" ht="409.5" x14ac:dyDescent="0.2">
      <c r="A81" s="11"/>
      <c r="B81" s="11" t="str">
        <f t="shared" si="16"/>
        <v xml:space="preserve"> Nithish </v>
      </c>
      <c r="C81" s="11" t="s">
        <v>58</v>
      </c>
      <c r="D81" s="11"/>
      <c r="E81" s="11"/>
      <c r="F81" s="12"/>
      <c r="G81" s="12" t="str">
        <f>_xlfn.CONCAT(G72," ",G73," ",G74," ",G75," ",G76," ",G77," ",G78," ",G79," ",G80)</f>
        <v xml:space="preserve"> Nithish ,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4 of 7.  The confluence of responses makes it challenging to map the responses to the ordered questions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6.5 of 7.  Please be a wee bit more precise in your responses. Q4: 7 of 7.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5 of 7.  The question specifically asked you to provided two to three paragraphs of prose.  That is, neither separated and distinct sentences nor bullet lists.  This request was not realized. Total: 41.5 of 50. </v>
      </c>
    </row>
    <row r="82" spans="1:7" x14ac:dyDescent="0.2">
      <c r="A82" s="11" t="s">
        <v>84</v>
      </c>
      <c r="B82" s="11" t="str">
        <f>MID(A82,FIND(",",A82)+1,FIND(" ",A82)-4)</f>
        <v xml:space="preserve"> Sai</v>
      </c>
      <c r="C82" s="11" t="s">
        <v>40</v>
      </c>
      <c r="D82" s="11"/>
      <c r="E82" s="11"/>
      <c r="F82" s="12"/>
      <c r="G82" s="12" t="str">
        <f t="shared" si="12"/>
        <v xml:space="preserve"> Sai, below are scores and comments for Homework 1.</v>
      </c>
    </row>
    <row r="83" spans="1:7" ht="63.75" x14ac:dyDescent="0.2">
      <c r="A83" s="11"/>
      <c r="B83" s="11" t="str">
        <f>B82</f>
        <v xml:space="preserve"> Sai</v>
      </c>
      <c r="C83" s="11" t="s">
        <v>41</v>
      </c>
      <c r="D83" s="11">
        <v>6.5</v>
      </c>
      <c r="E83" s="11" t="s">
        <v>42</v>
      </c>
      <c r="F83" s="13" t="s">
        <v>60</v>
      </c>
      <c r="G83" s="12" t="str">
        <f t="shared" ref="G83:G90" si="17">_xlfn.CONCAT(C83," ",D83," ",E83," ",F83)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84" spans="1:7" ht="25.5" x14ac:dyDescent="0.2">
      <c r="A84" s="11"/>
      <c r="B84" s="11" t="str">
        <f t="shared" ref="B84:B91" si="18">B83</f>
        <v xml:space="preserve"> Sai</v>
      </c>
      <c r="C84" s="11" t="s">
        <v>44</v>
      </c>
      <c r="D84" s="11">
        <v>7</v>
      </c>
      <c r="E84" s="11" t="s">
        <v>45</v>
      </c>
      <c r="F84" s="12" t="s">
        <v>61</v>
      </c>
      <c r="G84" s="12" t="str">
        <f t="shared" si="17"/>
        <v>Q2: 7 of 7.  A good response!  It was succinct and addressed the question posed!</v>
      </c>
    </row>
    <row r="85" spans="1:7" ht="51" x14ac:dyDescent="0.2">
      <c r="A85" s="11"/>
      <c r="B85" s="11" t="str">
        <f t="shared" si="18"/>
        <v xml:space="preserve"> Sai</v>
      </c>
      <c r="C85" s="11" t="s">
        <v>47</v>
      </c>
      <c r="D85" s="14">
        <v>5</v>
      </c>
      <c r="E85" s="14" t="s">
        <v>45</v>
      </c>
      <c r="F85" s="15" t="s">
        <v>62</v>
      </c>
      <c r="G85" s="12" t="str">
        <f t="shared" si="17"/>
        <v>Q3: 5 of 7.  Note the following question element was not sufficiently addressed: "Identify one of the marketing metrics categories… and brainstorm a few creative ways data can be collected/used to help move those metrics in the right direction."</v>
      </c>
    </row>
    <row r="86" spans="1:7" ht="114.75" x14ac:dyDescent="0.2">
      <c r="A86" s="11"/>
      <c r="B86" s="11" t="str">
        <f t="shared" si="18"/>
        <v xml:space="preserve"> Sai</v>
      </c>
      <c r="C86" s="11" t="s">
        <v>49</v>
      </c>
      <c r="D86" s="11">
        <v>7</v>
      </c>
      <c r="E86" s="11" t="s">
        <v>45</v>
      </c>
      <c r="F86" s="12" t="s">
        <v>50</v>
      </c>
      <c r="G86" s="12" t="str">
        <f t="shared" si="17"/>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87" spans="1:7" x14ac:dyDescent="0.2">
      <c r="A87" s="11"/>
      <c r="B87" s="11" t="str">
        <f t="shared" si="18"/>
        <v xml:space="preserve"> Sai</v>
      </c>
      <c r="C87" s="11" t="s">
        <v>51</v>
      </c>
      <c r="D87" s="11">
        <v>7</v>
      </c>
      <c r="E87" s="11" t="s">
        <v>45</v>
      </c>
      <c r="F87" s="12" t="s">
        <v>85</v>
      </c>
      <c r="G87" s="12" t="str">
        <f t="shared" si="17"/>
        <v>Q5: 7 of 7.  An excellent answer!</v>
      </c>
    </row>
    <row r="88" spans="1:7" x14ac:dyDescent="0.2">
      <c r="A88" s="11"/>
      <c r="B88" s="11" t="str">
        <f t="shared" si="18"/>
        <v xml:space="preserve"> Sai</v>
      </c>
      <c r="C88" s="11" t="s">
        <v>53</v>
      </c>
      <c r="D88" s="11">
        <v>7</v>
      </c>
      <c r="E88" s="11" t="s">
        <v>45</v>
      </c>
      <c r="F88" s="12"/>
      <c r="G88" s="12" t="str">
        <f t="shared" si="17"/>
        <v xml:space="preserve">Q6: 7 of 7.  </v>
      </c>
    </row>
    <row r="89" spans="1:7" x14ac:dyDescent="0.2">
      <c r="A89" s="11"/>
      <c r="B89" s="11" t="str">
        <f t="shared" si="18"/>
        <v xml:space="preserve"> Sai</v>
      </c>
      <c r="C89" s="11" t="s">
        <v>54</v>
      </c>
      <c r="D89" s="11">
        <v>7</v>
      </c>
      <c r="E89" s="11" t="s">
        <v>45</v>
      </c>
      <c r="F89" s="12"/>
      <c r="G89" s="12" t="str">
        <f t="shared" si="17"/>
        <v xml:space="preserve">Q7: 7 of 7.  </v>
      </c>
    </row>
    <row r="90" spans="1:7" x14ac:dyDescent="0.2">
      <c r="A90" s="11"/>
      <c r="B90" s="11" t="str">
        <f t="shared" si="18"/>
        <v xml:space="preserve"> Sai</v>
      </c>
      <c r="C90" s="11" t="s">
        <v>56</v>
      </c>
      <c r="D90" s="11">
        <f>SUM(D83:D89)</f>
        <v>46.5</v>
      </c>
      <c r="E90" s="11" t="s">
        <v>57</v>
      </c>
      <c r="F90" s="12"/>
      <c r="G90" s="12" t="str">
        <f t="shared" si="17"/>
        <v xml:space="preserve">Total: 46.5 of 50. </v>
      </c>
    </row>
    <row r="91" spans="1:7" ht="267.75" x14ac:dyDescent="0.2">
      <c r="A91" s="11"/>
      <c r="B91" s="11" t="str">
        <f t="shared" si="18"/>
        <v xml:space="preserve"> Sai</v>
      </c>
      <c r="C91" s="11" t="s">
        <v>58</v>
      </c>
      <c r="D91" s="11"/>
      <c r="E91" s="11"/>
      <c r="F91" s="12"/>
      <c r="G91" s="12" t="str">
        <f>_xlfn.CONCAT(G82," ",G83," ",G84," ",G85," ",G86," ",G87," ",G88," ",G89," ",G90)</f>
        <v xml:space="preserve"> Sai,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An excellent answer! Q6: 7 of 7.   Q7: 7 of 7.   Total: 46.5 of 50. </v>
      </c>
    </row>
    <row r="92" spans="1:7" x14ac:dyDescent="0.2">
      <c r="A92" s="11" t="s">
        <v>86</v>
      </c>
      <c r="B92" s="11" t="str">
        <f>MID(A92,FIND(",",A92)+1,FIND(" ",A92)-1)</f>
        <v xml:space="preserve"> Mamatha</v>
      </c>
      <c r="C92" s="11" t="s">
        <v>40</v>
      </c>
      <c r="D92" s="11"/>
      <c r="E92" s="11"/>
      <c r="F92" s="12"/>
      <c r="G92" s="12" t="str">
        <f t="shared" si="12"/>
        <v xml:space="preserve"> Mamatha, below are scores and comments for Homework 1.</v>
      </c>
    </row>
    <row r="93" spans="1:7" ht="63.75" x14ac:dyDescent="0.2">
      <c r="A93" s="11"/>
      <c r="B93" s="11" t="str">
        <f>B92</f>
        <v xml:space="preserve"> Mamatha</v>
      </c>
      <c r="C93" s="11" t="s">
        <v>41</v>
      </c>
      <c r="D93" s="11">
        <v>6.5</v>
      </c>
      <c r="E93" s="11" t="s">
        <v>42</v>
      </c>
      <c r="F93" s="13" t="s">
        <v>60</v>
      </c>
      <c r="G93" s="12" t="str">
        <f t="shared" ref="G93:G100" si="19">_xlfn.CONCAT(C93," ",D93," ",E93," ",F93)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94" spans="1:7" ht="38.25" x14ac:dyDescent="0.2">
      <c r="A94" s="11"/>
      <c r="B94" s="11" t="str">
        <f t="shared" ref="B94:B101" si="20">B93</f>
        <v xml:space="preserve"> Mamatha</v>
      </c>
      <c r="C94" s="11" t="s">
        <v>44</v>
      </c>
      <c r="D94" s="11">
        <v>7</v>
      </c>
      <c r="E94" s="11" t="s">
        <v>45</v>
      </c>
      <c r="F94" s="12" t="s">
        <v>70</v>
      </c>
      <c r="G94" s="12" t="str">
        <f t="shared" si="19"/>
        <v xml:space="preserve">Q2: 7 of 7.  While your response addressed the question, it was a wee bit long.  Please be succinct and direct in your responses to questions. </v>
      </c>
    </row>
    <row r="95" spans="1:7" x14ac:dyDescent="0.2">
      <c r="A95" s="11"/>
      <c r="B95" s="11" t="str">
        <f t="shared" si="20"/>
        <v xml:space="preserve"> Mamatha</v>
      </c>
      <c r="C95" s="11" t="s">
        <v>47</v>
      </c>
      <c r="D95" s="11">
        <v>7</v>
      </c>
      <c r="E95" s="11" t="s">
        <v>45</v>
      </c>
      <c r="F95" s="12" t="s">
        <v>87</v>
      </c>
      <c r="G95" s="12" t="str">
        <f t="shared" si="19"/>
        <v>Q3: 7 of 7.  A good answer that was succinct and well-articulated!</v>
      </c>
    </row>
    <row r="96" spans="1:7" ht="114.75" x14ac:dyDescent="0.2">
      <c r="A96" s="11"/>
      <c r="B96" s="11" t="str">
        <f t="shared" si="20"/>
        <v xml:space="preserve"> Mamatha</v>
      </c>
      <c r="C96" s="11" t="s">
        <v>49</v>
      </c>
      <c r="D96" s="11">
        <v>7</v>
      </c>
      <c r="E96" s="11" t="s">
        <v>45</v>
      </c>
      <c r="F96" s="12" t="s">
        <v>50</v>
      </c>
      <c r="G96" s="12" t="str">
        <f t="shared" si="19"/>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97" spans="1:7" ht="25.5" x14ac:dyDescent="0.2">
      <c r="A97" s="11"/>
      <c r="B97" s="11" t="str">
        <f t="shared" si="20"/>
        <v xml:space="preserve"> Mamatha</v>
      </c>
      <c r="C97" s="11" t="s">
        <v>51</v>
      </c>
      <c r="D97" s="11">
        <v>7</v>
      </c>
      <c r="E97" s="11" t="s">
        <v>45</v>
      </c>
      <c r="F97" s="12" t="s">
        <v>52</v>
      </c>
      <c r="G97" s="12" t="str">
        <f t="shared" si="19"/>
        <v>Q5: 7 of 7.  While your answer is long, it addresses the questions posed.</v>
      </c>
    </row>
    <row r="98" spans="1:7" x14ac:dyDescent="0.2">
      <c r="A98" s="11"/>
      <c r="B98" s="11" t="str">
        <f t="shared" si="20"/>
        <v xml:space="preserve"> Mamatha</v>
      </c>
      <c r="C98" s="11" t="s">
        <v>53</v>
      </c>
      <c r="D98" s="11">
        <v>7</v>
      </c>
      <c r="E98" s="11" t="s">
        <v>45</v>
      </c>
      <c r="F98" s="12"/>
      <c r="G98" s="12" t="str">
        <f t="shared" si="19"/>
        <v xml:space="preserve">Q6: 7 of 7.  </v>
      </c>
    </row>
    <row r="99" spans="1:7" x14ac:dyDescent="0.2">
      <c r="A99" s="11"/>
      <c r="B99" s="11" t="str">
        <f t="shared" si="20"/>
        <v xml:space="preserve"> Mamatha</v>
      </c>
      <c r="C99" s="11" t="s">
        <v>54</v>
      </c>
      <c r="D99" s="11">
        <v>7</v>
      </c>
      <c r="E99" s="11" t="s">
        <v>45</v>
      </c>
      <c r="F99" s="12"/>
      <c r="G99" s="12" t="str">
        <f t="shared" si="19"/>
        <v xml:space="preserve">Q7: 7 of 7.  </v>
      </c>
    </row>
    <row r="100" spans="1:7" x14ac:dyDescent="0.2">
      <c r="A100" s="11"/>
      <c r="B100" s="11" t="str">
        <f t="shared" si="20"/>
        <v xml:space="preserve"> Mamatha</v>
      </c>
      <c r="C100" s="11" t="s">
        <v>56</v>
      </c>
      <c r="D100" s="11">
        <f>SUM(D93:D99)</f>
        <v>48.5</v>
      </c>
      <c r="E100" s="11" t="s">
        <v>57</v>
      </c>
      <c r="F100" s="12"/>
      <c r="G100" s="12" t="str">
        <f t="shared" si="19"/>
        <v xml:space="preserve">Total: 48.5 of 50. </v>
      </c>
    </row>
    <row r="101" spans="1:7" ht="255" x14ac:dyDescent="0.2">
      <c r="A101" s="11"/>
      <c r="B101" s="11" t="str">
        <f t="shared" si="20"/>
        <v xml:space="preserve"> Mamatha</v>
      </c>
      <c r="C101" s="11" t="s">
        <v>58</v>
      </c>
      <c r="D101" s="11"/>
      <c r="E101" s="11"/>
      <c r="F101" s="12"/>
      <c r="G101" s="12" t="str">
        <f>_xlfn.CONCAT(G92," ",G93," ",G94," ",G95," ",G96," ",G97," ",G98," ",G99," ",G100)</f>
        <v xml:space="preserve"> Mamatha,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7 of 7.  A good answer that was succinct and well-articulated!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48.5 of 50. </v>
      </c>
    </row>
    <row r="102" spans="1:7" x14ac:dyDescent="0.2">
      <c r="A102" s="11" t="s">
        <v>88</v>
      </c>
      <c r="B102" s="11" t="str">
        <f>MID(A102,FIND(",",A102)+1,FIND(" ",A102)-4)</f>
        <v xml:space="preserve"> Mourya</v>
      </c>
      <c r="C102" s="11" t="s">
        <v>40</v>
      </c>
      <c r="D102" s="11"/>
      <c r="E102" s="11"/>
      <c r="F102" s="12"/>
      <c r="G102" s="12" t="str">
        <f t="shared" si="12"/>
        <v xml:space="preserve"> Mourya, below are scores and comments for Homework 1.</v>
      </c>
    </row>
    <row r="103" spans="1:7" ht="63.75" x14ac:dyDescent="0.2">
      <c r="A103" s="11"/>
      <c r="B103" s="11" t="str">
        <f>B102</f>
        <v xml:space="preserve"> Mourya</v>
      </c>
      <c r="C103" s="11" t="s">
        <v>41</v>
      </c>
      <c r="D103" s="11">
        <v>6.5</v>
      </c>
      <c r="E103" s="11" t="s">
        <v>42</v>
      </c>
      <c r="F103" s="13" t="s">
        <v>60</v>
      </c>
      <c r="G103" s="12" t="str">
        <f t="shared" ref="G103:G110" si="21">_xlfn.CONCAT(C103," ",D103," ",E103," ",F103)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04" spans="1:7" x14ac:dyDescent="0.2">
      <c r="A104" s="11"/>
      <c r="B104" s="11" t="str">
        <f t="shared" ref="B104:B111" si="22">B103</f>
        <v xml:space="preserve"> Mourya</v>
      </c>
      <c r="C104" s="11" t="s">
        <v>44</v>
      </c>
      <c r="D104" s="11">
        <v>7</v>
      </c>
      <c r="E104" s="11" t="s">
        <v>45</v>
      </c>
      <c r="F104" s="12"/>
      <c r="G104" s="12" t="str">
        <f t="shared" si="21"/>
        <v xml:space="preserve">Q2: 7 of 7.  </v>
      </c>
    </row>
    <row r="105" spans="1:7" ht="51" x14ac:dyDescent="0.2">
      <c r="A105" s="11"/>
      <c r="B105" s="11" t="str">
        <f t="shared" si="22"/>
        <v xml:space="preserve"> Mourya</v>
      </c>
      <c r="C105" s="11" t="s">
        <v>47</v>
      </c>
      <c r="D105" s="14">
        <v>5.5</v>
      </c>
      <c r="E105" s="14" t="s">
        <v>45</v>
      </c>
      <c r="F105" s="15" t="s">
        <v>62</v>
      </c>
      <c r="G105" s="12" t="str">
        <f t="shared" si="21"/>
        <v>Q3: 5.5 of 7.  Note the following question element was not sufficiently addressed: "Identify one of the marketing metrics categories… and brainstorm a few creative ways data can be collected/used to help move those metrics in the right direction."</v>
      </c>
    </row>
    <row r="106" spans="1:7" ht="114.75" x14ac:dyDescent="0.2">
      <c r="A106" s="11"/>
      <c r="B106" s="11" t="str">
        <f t="shared" si="22"/>
        <v xml:space="preserve"> Mourya</v>
      </c>
      <c r="C106" s="11" t="s">
        <v>49</v>
      </c>
      <c r="D106" s="11">
        <v>7</v>
      </c>
      <c r="E106" s="11" t="s">
        <v>45</v>
      </c>
      <c r="F106" s="12" t="s">
        <v>50</v>
      </c>
      <c r="G106" s="12" t="str">
        <f t="shared" si="21"/>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07" spans="1:7" ht="25.5" x14ac:dyDescent="0.2">
      <c r="A107" s="11"/>
      <c r="B107" s="11" t="str">
        <f t="shared" si="22"/>
        <v xml:space="preserve"> Mourya</v>
      </c>
      <c r="C107" s="11" t="s">
        <v>51</v>
      </c>
      <c r="D107" s="11">
        <v>7</v>
      </c>
      <c r="E107" s="11" t="s">
        <v>45</v>
      </c>
      <c r="F107" s="12" t="s">
        <v>52</v>
      </c>
      <c r="G107" s="12" t="str">
        <f t="shared" si="21"/>
        <v>Q5: 7 of 7.  While your answer is long, it addresses the questions posed.</v>
      </c>
    </row>
    <row r="108" spans="1:7" x14ac:dyDescent="0.2">
      <c r="A108" s="11"/>
      <c r="B108" s="11" t="str">
        <f t="shared" si="22"/>
        <v xml:space="preserve"> Mourya</v>
      </c>
      <c r="C108" s="11" t="s">
        <v>53</v>
      </c>
      <c r="D108" s="11">
        <v>7</v>
      </c>
      <c r="E108" s="11" t="s">
        <v>45</v>
      </c>
      <c r="F108" s="12"/>
      <c r="G108" s="12" t="str">
        <f t="shared" si="21"/>
        <v xml:space="preserve">Q6: 7 of 7.  </v>
      </c>
    </row>
    <row r="109" spans="1:7" ht="38.25" x14ac:dyDescent="0.2">
      <c r="A109" s="11"/>
      <c r="B109" s="11" t="str">
        <f t="shared" si="22"/>
        <v xml:space="preserve"> Mourya</v>
      </c>
      <c r="C109" s="11" t="s">
        <v>54</v>
      </c>
      <c r="D109" s="11">
        <v>5</v>
      </c>
      <c r="E109" s="11" t="s">
        <v>45</v>
      </c>
      <c r="F109" s="12" t="s">
        <v>55</v>
      </c>
      <c r="G109" s="12" t="str">
        <f t="shared" si="21"/>
        <v>Q7: 5 of 7.  The question specifically asked you to provided two to three paragraphs of prose.  That is, neither separated and distinct sentences nor bullet lists.  This request was not realized.</v>
      </c>
    </row>
    <row r="110" spans="1:7" x14ac:dyDescent="0.2">
      <c r="A110" s="11"/>
      <c r="B110" s="11" t="str">
        <f t="shared" si="22"/>
        <v xml:space="preserve"> Mourya</v>
      </c>
      <c r="C110" s="11" t="s">
        <v>56</v>
      </c>
      <c r="D110" s="11">
        <f>SUM(D103:D109)</f>
        <v>45</v>
      </c>
      <c r="E110" s="11" t="s">
        <v>57</v>
      </c>
      <c r="F110" s="12"/>
      <c r="G110" s="12" t="str">
        <f t="shared" si="21"/>
        <v xml:space="preserve">Total: 45 of 50. </v>
      </c>
    </row>
    <row r="111" spans="1:7" ht="306" x14ac:dyDescent="0.2">
      <c r="A111" s="11"/>
      <c r="B111" s="11" t="str">
        <f t="shared" si="22"/>
        <v xml:space="preserve"> Mourya</v>
      </c>
      <c r="C111" s="11" t="s">
        <v>58</v>
      </c>
      <c r="D111" s="11"/>
      <c r="E111" s="11"/>
      <c r="F111" s="12"/>
      <c r="G111" s="12" t="str">
        <f>_xlfn.CONCAT(G102," ",G103," ",G104," ",G105," ",G106," ",G107," ",G108," ",G109," ",G110)</f>
        <v xml:space="preserve"> Mourya,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5 of 7.  The question specifically asked you to provided two to three paragraphs of prose.  That is, neither separated and distinct sentences nor bullet lists.  This request was not realized. Total: 45 of 50. </v>
      </c>
    </row>
    <row r="112" spans="1:7" x14ac:dyDescent="0.2">
      <c r="A112" s="11" t="s">
        <v>89</v>
      </c>
      <c r="B112" s="11" t="str">
        <f>MID(A112,FIND(",",A112)+1,FIND(" ",A112)-6)</f>
        <v xml:space="preserve"> Suman</v>
      </c>
      <c r="C112" s="11" t="s">
        <v>40</v>
      </c>
      <c r="D112" s="11"/>
      <c r="E112" s="11"/>
      <c r="F112" s="12"/>
      <c r="G112" s="12" t="str">
        <f t="shared" si="12"/>
        <v xml:space="preserve"> Suman, below are scores and comments for Homework 1.</v>
      </c>
    </row>
    <row r="113" spans="1:7" ht="63.75" x14ac:dyDescent="0.2">
      <c r="A113" s="11"/>
      <c r="B113" s="11" t="str">
        <f>B112</f>
        <v xml:space="preserve"> Suman</v>
      </c>
      <c r="C113" s="11" t="s">
        <v>41</v>
      </c>
      <c r="D113" s="11">
        <v>6.5</v>
      </c>
      <c r="E113" s="11" t="s">
        <v>42</v>
      </c>
      <c r="F113" s="13" t="s">
        <v>60</v>
      </c>
      <c r="G113" s="12" t="str">
        <f t="shared" ref="G113:G120" si="23">_xlfn.CONCAT(C113," ",D113," ",E113," ",F113)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14" spans="1:7" ht="38.25" x14ac:dyDescent="0.2">
      <c r="A114" s="11"/>
      <c r="B114" s="11" t="str">
        <f t="shared" ref="B114:B121" si="24">B113</f>
        <v xml:space="preserve"> Suman</v>
      </c>
      <c r="C114" s="11" t="s">
        <v>44</v>
      </c>
      <c r="D114" s="11">
        <v>7</v>
      </c>
      <c r="E114" s="11" t="s">
        <v>45</v>
      </c>
      <c r="F114" s="12" t="s">
        <v>70</v>
      </c>
      <c r="G114" s="12" t="str">
        <f t="shared" si="23"/>
        <v xml:space="preserve">Q2: 7 of 7.  While your response addressed the question, it was a wee bit long.  Please be succinct and direct in your responses to questions. </v>
      </c>
    </row>
    <row r="115" spans="1:7" x14ac:dyDescent="0.2">
      <c r="A115" s="11"/>
      <c r="B115" s="11" t="str">
        <f t="shared" si="24"/>
        <v xml:space="preserve"> Suman</v>
      </c>
      <c r="C115" s="11" t="s">
        <v>47</v>
      </c>
      <c r="D115" s="11">
        <v>7</v>
      </c>
      <c r="E115" s="11" t="s">
        <v>45</v>
      </c>
      <c r="F115" s="12" t="s">
        <v>83</v>
      </c>
      <c r="G115" s="12" t="str">
        <f t="shared" si="23"/>
        <v>Q3: 7 of 7.  Please be a wee bit more precise in your responses.</v>
      </c>
    </row>
    <row r="116" spans="1:7" ht="114.75" x14ac:dyDescent="0.2">
      <c r="A116" s="11"/>
      <c r="B116" s="11" t="str">
        <f t="shared" si="24"/>
        <v xml:space="preserve"> Suman</v>
      </c>
      <c r="C116" s="11" t="s">
        <v>49</v>
      </c>
      <c r="D116" s="11">
        <v>7</v>
      </c>
      <c r="E116" s="11" t="s">
        <v>45</v>
      </c>
      <c r="F116" s="12" t="s">
        <v>50</v>
      </c>
      <c r="G116" s="12" t="str">
        <f t="shared" si="23"/>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17" spans="1:7" ht="25.5" x14ac:dyDescent="0.2">
      <c r="A117" s="11"/>
      <c r="B117" s="11" t="str">
        <f t="shared" si="24"/>
        <v xml:space="preserve"> Suman</v>
      </c>
      <c r="C117" s="11" t="s">
        <v>51</v>
      </c>
      <c r="D117" s="11">
        <v>7</v>
      </c>
      <c r="E117" s="11" t="s">
        <v>45</v>
      </c>
      <c r="F117" s="12" t="s">
        <v>52</v>
      </c>
      <c r="G117" s="12" t="str">
        <f t="shared" si="23"/>
        <v>Q5: 7 of 7.  While your answer is long, it addresses the questions posed.</v>
      </c>
    </row>
    <row r="118" spans="1:7" x14ac:dyDescent="0.2">
      <c r="A118" s="11"/>
      <c r="B118" s="11" t="str">
        <f t="shared" si="24"/>
        <v xml:space="preserve"> Suman</v>
      </c>
      <c r="C118" s="11" t="s">
        <v>53</v>
      </c>
      <c r="D118" s="11">
        <v>7</v>
      </c>
      <c r="E118" s="11" t="s">
        <v>45</v>
      </c>
      <c r="F118" s="12"/>
      <c r="G118" s="12" t="str">
        <f t="shared" si="23"/>
        <v xml:space="preserve">Q6: 7 of 7.  </v>
      </c>
    </row>
    <row r="119" spans="1:7" x14ac:dyDescent="0.2">
      <c r="A119" s="11"/>
      <c r="B119" s="11" t="str">
        <f t="shared" si="24"/>
        <v xml:space="preserve"> Suman</v>
      </c>
      <c r="C119" s="11" t="s">
        <v>54</v>
      </c>
      <c r="D119" s="11">
        <v>7</v>
      </c>
      <c r="E119" s="11" t="s">
        <v>45</v>
      </c>
      <c r="F119" s="12"/>
      <c r="G119" s="12" t="str">
        <f t="shared" si="23"/>
        <v xml:space="preserve">Q7: 7 of 7.  </v>
      </c>
    </row>
    <row r="120" spans="1:7" x14ac:dyDescent="0.2">
      <c r="A120" s="11"/>
      <c r="B120" s="11" t="str">
        <f t="shared" si="24"/>
        <v xml:space="preserve"> Suman</v>
      </c>
      <c r="C120" s="11" t="s">
        <v>56</v>
      </c>
      <c r="D120" s="11">
        <f>SUM(D113:D119)</f>
        <v>48.5</v>
      </c>
      <c r="E120" s="11" t="s">
        <v>57</v>
      </c>
      <c r="F120" s="12"/>
      <c r="G120" s="12" t="str">
        <f t="shared" si="23"/>
        <v xml:space="preserve">Total: 48.5 of 50. </v>
      </c>
    </row>
    <row r="121" spans="1:7" ht="255" x14ac:dyDescent="0.2">
      <c r="A121" s="11"/>
      <c r="B121" s="11" t="str">
        <f t="shared" si="24"/>
        <v xml:space="preserve"> Suman</v>
      </c>
      <c r="C121" s="11" t="s">
        <v>58</v>
      </c>
      <c r="D121" s="11"/>
      <c r="E121" s="11"/>
      <c r="F121" s="12"/>
      <c r="G121" s="12" t="str">
        <f>_xlfn.CONCAT(G112," ",G113," ",G114," ",G115," ",G116," ",G117," ",G118," ",G119," ",G120)</f>
        <v xml:space="preserve"> Suman,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7 of 7.  Please be a wee bit more precise in your responses.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48.5 of 50. </v>
      </c>
    </row>
    <row r="122" spans="1:7" x14ac:dyDescent="0.2">
      <c r="A122" s="11" t="s">
        <v>90</v>
      </c>
      <c r="B122" s="11" t="str">
        <f>MID(A122,FIND(",",A122)+1,FIND(" ",A122)-3)</f>
        <v xml:space="preserve"> Bhavana</v>
      </c>
      <c r="C122" s="11" t="s">
        <v>40</v>
      </c>
      <c r="D122" s="11"/>
      <c r="E122" s="11"/>
      <c r="F122" s="12"/>
      <c r="G122" s="12" t="str">
        <f t="shared" si="12"/>
        <v xml:space="preserve"> Bhavana, below are scores and comments for Homework 1.</v>
      </c>
    </row>
    <row r="123" spans="1:7" ht="63.75" x14ac:dyDescent="0.2">
      <c r="A123" s="11"/>
      <c r="B123" s="11" t="str">
        <f>B122</f>
        <v xml:space="preserve"> Bhavana</v>
      </c>
      <c r="C123" s="11" t="s">
        <v>41</v>
      </c>
      <c r="D123" s="11">
        <v>6.5</v>
      </c>
      <c r="E123" s="11" t="s">
        <v>42</v>
      </c>
      <c r="F123" s="13" t="s">
        <v>60</v>
      </c>
      <c r="G123" s="12" t="str">
        <f t="shared" ref="G123:G130" si="25">_xlfn.CONCAT(C123," ",D123," ",E123," ",F123)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24" spans="1:7" ht="25.5" x14ac:dyDescent="0.2">
      <c r="A124" s="11"/>
      <c r="B124" s="11" t="str">
        <f t="shared" ref="B124:B131" si="26">B123</f>
        <v xml:space="preserve"> Bhavana</v>
      </c>
      <c r="C124" s="11" t="s">
        <v>44</v>
      </c>
      <c r="D124" s="11">
        <v>7</v>
      </c>
      <c r="E124" s="11" t="s">
        <v>45</v>
      </c>
      <c r="F124" s="12" t="s">
        <v>61</v>
      </c>
      <c r="G124" s="12" t="str">
        <f t="shared" si="25"/>
        <v>Q2: 7 of 7.  A good response!  It was succinct and addressed the question posed!</v>
      </c>
    </row>
    <row r="125" spans="1:7" x14ac:dyDescent="0.2">
      <c r="A125" s="11"/>
      <c r="B125" s="11" t="str">
        <f t="shared" si="26"/>
        <v xml:space="preserve"> Bhavana</v>
      </c>
      <c r="C125" s="11" t="s">
        <v>47</v>
      </c>
      <c r="D125" s="11">
        <v>7</v>
      </c>
      <c r="E125" s="11" t="s">
        <v>45</v>
      </c>
      <c r="F125" s="12"/>
      <c r="G125" s="12" t="str">
        <f t="shared" si="25"/>
        <v xml:space="preserve">Q3: 7 of 7.  </v>
      </c>
    </row>
    <row r="126" spans="1:7" x14ac:dyDescent="0.2">
      <c r="A126" s="11"/>
      <c r="B126" s="11" t="str">
        <f t="shared" si="26"/>
        <v xml:space="preserve"> Bhavana</v>
      </c>
      <c r="C126" s="11" t="s">
        <v>49</v>
      </c>
      <c r="D126" s="11">
        <v>7</v>
      </c>
      <c r="E126" s="11" t="s">
        <v>45</v>
      </c>
      <c r="F126" s="12" t="s">
        <v>67</v>
      </c>
      <c r="G126" s="12" t="str">
        <f t="shared" si="25"/>
        <v>Q4: 7 of 7.  A succinct and well-articulated answer!</v>
      </c>
    </row>
    <row r="127" spans="1:7" x14ac:dyDescent="0.2">
      <c r="A127" s="11"/>
      <c r="B127" s="11" t="str">
        <f t="shared" si="26"/>
        <v xml:space="preserve"> Bhavana</v>
      </c>
      <c r="C127" s="11" t="s">
        <v>51</v>
      </c>
      <c r="D127" s="11">
        <v>7</v>
      </c>
      <c r="E127" s="11" t="s">
        <v>45</v>
      </c>
      <c r="F127" s="12"/>
      <c r="G127" s="12" t="str">
        <f t="shared" si="25"/>
        <v xml:space="preserve">Q5: 7 of 7.  </v>
      </c>
    </row>
    <row r="128" spans="1:7" x14ac:dyDescent="0.2">
      <c r="A128" s="11"/>
      <c r="B128" s="11" t="str">
        <f t="shared" si="26"/>
        <v xml:space="preserve"> Bhavana</v>
      </c>
      <c r="C128" s="11" t="s">
        <v>53</v>
      </c>
      <c r="D128" s="11">
        <v>7</v>
      </c>
      <c r="E128" s="11" t="s">
        <v>45</v>
      </c>
      <c r="F128" s="12"/>
      <c r="G128" s="12" t="str">
        <f t="shared" si="25"/>
        <v xml:space="preserve">Q6: 7 of 7.  </v>
      </c>
    </row>
    <row r="129" spans="1:7" x14ac:dyDescent="0.2">
      <c r="A129" s="11"/>
      <c r="B129" s="11" t="str">
        <f t="shared" si="26"/>
        <v xml:space="preserve"> Bhavana</v>
      </c>
      <c r="C129" s="11" t="s">
        <v>54</v>
      </c>
      <c r="D129" s="11">
        <v>7</v>
      </c>
      <c r="E129" s="11" t="s">
        <v>45</v>
      </c>
      <c r="F129" s="12"/>
      <c r="G129" s="12" t="str">
        <f t="shared" si="25"/>
        <v xml:space="preserve">Q7: 7 of 7.  </v>
      </c>
    </row>
    <row r="130" spans="1:7" x14ac:dyDescent="0.2">
      <c r="A130" s="11"/>
      <c r="B130" s="11" t="str">
        <f t="shared" si="26"/>
        <v xml:space="preserve"> Bhavana</v>
      </c>
      <c r="C130" s="11" t="s">
        <v>56</v>
      </c>
      <c r="D130" s="11">
        <f>SUM(D123:D129)</f>
        <v>48.5</v>
      </c>
      <c r="E130" s="11" t="s">
        <v>57</v>
      </c>
      <c r="F130" s="12"/>
      <c r="G130" s="12" t="str">
        <f t="shared" si="25"/>
        <v xml:space="preserve">Total: 48.5 of 50. </v>
      </c>
    </row>
    <row r="131" spans="1:7" ht="114.75" x14ac:dyDescent="0.2">
      <c r="A131" s="11"/>
      <c r="B131" s="11" t="str">
        <f t="shared" si="26"/>
        <v xml:space="preserve"> Bhavana</v>
      </c>
      <c r="C131" s="11" t="s">
        <v>58</v>
      </c>
      <c r="D131" s="11"/>
      <c r="E131" s="11"/>
      <c r="F131" s="12"/>
      <c r="G131" s="12" t="str">
        <f>_xlfn.CONCAT(G122," ",G123," ",G124," ",G125," ",G126," ",G127," ",G128," ",G129," ",G130)</f>
        <v xml:space="preserve"> Bhavana,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Q4: 7 of 7.  A succinct and well-articulated answer! Q5: 7 of 7.   Q6: 7 of 7.   Q7: 7 of 7.   Total: 48.5 of 50. </v>
      </c>
    </row>
    <row r="132" spans="1:7" x14ac:dyDescent="0.2">
      <c r="A132" s="11" t="s">
        <v>91</v>
      </c>
      <c r="B132" s="11" t="str">
        <f t="shared" ref="B132:B312" si="27">MID(A132,FIND(",",A132)+1,FIND(" ",A132)-2)</f>
        <v xml:space="preserve"> Vinaya</v>
      </c>
      <c r="C132" s="11" t="s">
        <v>40</v>
      </c>
      <c r="D132" s="11"/>
      <c r="E132" s="11"/>
      <c r="F132" s="12"/>
      <c r="G132" s="12" t="str">
        <f t="shared" si="12"/>
        <v xml:space="preserve"> Vinaya, below are scores and comments for Homework 1.</v>
      </c>
    </row>
    <row r="133" spans="1:7" ht="63.75" x14ac:dyDescent="0.2">
      <c r="A133" s="11"/>
      <c r="B133" s="11" t="str">
        <f>B132</f>
        <v xml:space="preserve"> Vinaya</v>
      </c>
      <c r="C133" s="11" t="s">
        <v>41</v>
      </c>
      <c r="D133" s="11">
        <v>6.5</v>
      </c>
      <c r="E133" s="11" t="s">
        <v>42</v>
      </c>
      <c r="F133" s="13" t="s">
        <v>60</v>
      </c>
      <c r="G133" s="12" t="str">
        <f t="shared" ref="G133:G140" si="28">_xlfn.CONCAT(C133," ",D133," ",E133," ",F133)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34" spans="1:7" x14ac:dyDescent="0.2">
      <c r="A134" s="11"/>
      <c r="B134" s="11" t="str">
        <f t="shared" ref="B134:B141" si="29">B133</f>
        <v xml:space="preserve"> Vinaya</v>
      </c>
      <c r="C134" s="11" t="s">
        <v>44</v>
      </c>
      <c r="D134" s="11">
        <v>7</v>
      </c>
      <c r="E134" s="11" t="s">
        <v>45</v>
      </c>
      <c r="F134" s="12"/>
      <c r="G134" s="12" t="str">
        <f t="shared" si="28"/>
        <v xml:space="preserve">Q2: 7 of 7.  </v>
      </c>
    </row>
    <row r="135" spans="1:7" ht="51" x14ac:dyDescent="0.2">
      <c r="A135" s="11"/>
      <c r="B135" s="11" t="str">
        <f t="shared" si="29"/>
        <v xml:space="preserve"> Vinaya</v>
      </c>
      <c r="C135" s="11" t="s">
        <v>47</v>
      </c>
      <c r="D135" s="11">
        <v>6.5</v>
      </c>
      <c r="E135" s="11" t="s">
        <v>45</v>
      </c>
      <c r="F135" s="12" t="s">
        <v>92</v>
      </c>
      <c r="G135" s="12" t="str">
        <f t="shared" si="28"/>
        <v xml:space="preserve">Q3: 6.5 of 7.  It would be helpful if you expanded your answer to, "Identify one of the marketing metrics categories… and brainstorm a few creative ways data can be collected/used to help move those metrics in the right direction." </v>
      </c>
    </row>
    <row r="136" spans="1:7" x14ac:dyDescent="0.2">
      <c r="A136" s="11"/>
      <c r="B136" s="11" t="str">
        <f t="shared" si="29"/>
        <v xml:space="preserve"> Vinaya</v>
      </c>
      <c r="C136" s="11" t="s">
        <v>49</v>
      </c>
      <c r="D136" s="11">
        <v>7</v>
      </c>
      <c r="E136" s="11" t="s">
        <v>45</v>
      </c>
      <c r="F136" s="12" t="s">
        <v>67</v>
      </c>
      <c r="G136" s="12" t="str">
        <f t="shared" si="28"/>
        <v>Q4: 7 of 7.  A succinct and well-articulated answer!</v>
      </c>
    </row>
    <row r="137" spans="1:7" x14ac:dyDescent="0.2">
      <c r="A137" s="11"/>
      <c r="B137" s="11" t="str">
        <f t="shared" si="29"/>
        <v xml:space="preserve"> Vinaya</v>
      </c>
      <c r="C137" s="11" t="s">
        <v>51</v>
      </c>
      <c r="D137" s="11">
        <v>7</v>
      </c>
      <c r="E137" s="11" t="s">
        <v>45</v>
      </c>
      <c r="F137" s="12" t="s">
        <v>85</v>
      </c>
      <c r="G137" s="12" t="str">
        <f t="shared" si="28"/>
        <v>Q5: 7 of 7.  An excellent answer!</v>
      </c>
    </row>
    <row r="138" spans="1:7" x14ac:dyDescent="0.2">
      <c r="A138" s="11"/>
      <c r="B138" s="11" t="str">
        <f t="shared" si="29"/>
        <v xml:space="preserve"> Vinaya</v>
      </c>
      <c r="C138" s="11" t="s">
        <v>53</v>
      </c>
      <c r="D138" s="11">
        <v>7</v>
      </c>
      <c r="E138" s="11" t="s">
        <v>45</v>
      </c>
      <c r="F138" s="12"/>
      <c r="G138" s="12" t="str">
        <f t="shared" si="28"/>
        <v xml:space="preserve">Q6: 7 of 7.  </v>
      </c>
    </row>
    <row r="139" spans="1:7" x14ac:dyDescent="0.2">
      <c r="A139" s="11"/>
      <c r="B139" s="11" t="str">
        <f t="shared" si="29"/>
        <v xml:space="preserve"> Vinaya</v>
      </c>
      <c r="C139" s="11" t="s">
        <v>54</v>
      </c>
      <c r="D139" s="11">
        <v>7</v>
      </c>
      <c r="E139" s="11" t="s">
        <v>45</v>
      </c>
      <c r="F139" s="12"/>
      <c r="G139" s="12" t="str">
        <f t="shared" si="28"/>
        <v xml:space="preserve">Q7: 7 of 7.  </v>
      </c>
    </row>
    <row r="140" spans="1:7" x14ac:dyDescent="0.2">
      <c r="A140" s="11"/>
      <c r="B140" s="11" t="str">
        <f t="shared" si="29"/>
        <v xml:space="preserve"> Vinaya</v>
      </c>
      <c r="C140" s="11" t="s">
        <v>56</v>
      </c>
      <c r="D140" s="11">
        <f>SUM(D133:D139)</f>
        <v>48</v>
      </c>
      <c r="E140" s="11" t="s">
        <v>57</v>
      </c>
      <c r="F140" s="12"/>
      <c r="G140" s="12" t="str">
        <f t="shared" si="28"/>
        <v xml:space="preserve">Total: 48 of 50. </v>
      </c>
    </row>
    <row r="141" spans="1:7" ht="153" x14ac:dyDescent="0.2">
      <c r="A141" s="11"/>
      <c r="B141" s="11" t="str">
        <f t="shared" si="29"/>
        <v xml:space="preserve"> Vinaya</v>
      </c>
      <c r="C141" s="11" t="s">
        <v>58</v>
      </c>
      <c r="D141" s="11"/>
      <c r="E141" s="11"/>
      <c r="F141" s="12"/>
      <c r="G141" s="12" t="str">
        <f>_xlfn.CONCAT(G132," ",G133," ",G134," ",G135," ",G136," ",G137," ",G138," ",G139," ",G140)</f>
        <v xml:space="preserve"> Vinaya,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6.5 of 7.  It would be helpful if you expanded your answer to, "Identify one of the marketing metrics categories… and brainstorm a few creative ways data can be collected/used to help move those metrics in the right direction."  Q4: 7 of 7.  A succinct and well-articulated answer! Q5: 7 of 7.  An excellent answer! Q6: 7 of 7.   Q7: 7 of 7.   Total: 48 of 50. </v>
      </c>
    </row>
    <row r="142" spans="1:7" x14ac:dyDescent="0.2">
      <c r="A142" s="11" t="s">
        <v>93</v>
      </c>
      <c r="B142" s="11" t="str">
        <f>MID(A142,FIND(",",A142)+1,FIND(" ",A142)-5)</f>
        <v xml:space="preserve"> Sai</v>
      </c>
      <c r="C142" s="11" t="s">
        <v>40</v>
      </c>
      <c r="D142" s="11"/>
      <c r="E142" s="11"/>
      <c r="F142" s="12"/>
      <c r="G142" s="12" t="str">
        <f t="shared" si="12"/>
        <v xml:space="preserve"> Sai, below are scores and comments for Homework 1.</v>
      </c>
    </row>
    <row r="143" spans="1:7" ht="76.5" x14ac:dyDescent="0.2">
      <c r="A143" s="11"/>
      <c r="B143" s="11" t="str">
        <f>B142</f>
        <v xml:space="preserve"> Sai</v>
      </c>
      <c r="C143" s="11" t="s">
        <v>41</v>
      </c>
      <c r="D143" s="11">
        <v>5</v>
      </c>
      <c r="E143" s="11" t="s">
        <v>42</v>
      </c>
      <c r="F143" s="12" t="s">
        <v>94</v>
      </c>
      <c r="G143" s="12" t="str">
        <f t="shared" ref="G143:G150" si="30">_xlfn.CONCAT(C143," ",D143," ",E143," ",F143)</f>
        <v>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v>
      </c>
    </row>
    <row r="144" spans="1:7" x14ac:dyDescent="0.2">
      <c r="A144" s="11"/>
      <c r="B144" s="11" t="str">
        <f t="shared" ref="B144:B151" si="31">B143</f>
        <v xml:space="preserve"> Sai</v>
      </c>
      <c r="C144" s="11" t="s">
        <v>44</v>
      </c>
      <c r="D144" s="11">
        <v>7</v>
      </c>
      <c r="E144" s="11" t="s">
        <v>45</v>
      </c>
      <c r="F144" s="12"/>
      <c r="G144" s="12" t="str">
        <f t="shared" si="30"/>
        <v xml:space="preserve">Q2: 7 of 7.  </v>
      </c>
    </row>
    <row r="145" spans="1:7" ht="63.75" x14ac:dyDescent="0.2">
      <c r="A145" s="11"/>
      <c r="B145" s="11" t="str">
        <f t="shared" si="31"/>
        <v xml:space="preserve"> Sai</v>
      </c>
      <c r="C145" s="11" t="s">
        <v>47</v>
      </c>
      <c r="D145" s="11">
        <v>6.5</v>
      </c>
      <c r="E145" s="11" t="s">
        <v>45</v>
      </c>
      <c r="F145" s="12" t="s">
        <v>95</v>
      </c>
      <c r="G145" s="12" t="str">
        <f t="shared" si="30"/>
        <v xml:space="preserve">Q3: 6.5 of 7.  Note that a marketing analytics professional is a liaison between those who make marketing decisions and those who provide data to the company.  That is, they use data and analytics to maximize marketing outcomes, and thus enhance decision-making about future company actions. </v>
      </c>
    </row>
    <row r="146" spans="1:7" x14ac:dyDescent="0.2">
      <c r="A146" s="11"/>
      <c r="B146" s="11" t="str">
        <f t="shared" si="31"/>
        <v xml:space="preserve"> Sai</v>
      </c>
      <c r="C146" s="11" t="s">
        <v>49</v>
      </c>
      <c r="D146" s="11">
        <v>7</v>
      </c>
      <c r="E146" s="11" t="s">
        <v>45</v>
      </c>
      <c r="F146" s="12"/>
      <c r="G146" s="12" t="str">
        <f t="shared" si="30"/>
        <v xml:space="preserve">Q4: 7 of 7.  </v>
      </c>
    </row>
    <row r="147" spans="1:7" x14ac:dyDescent="0.2">
      <c r="A147" s="11"/>
      <c r="B147" s="11" t="str">
        <f t="shared" si="31"/>
        <v xml:space="preserve"> Sai</v>
      </c>
      <c r="C147" s="11" t="s">
        <v>51</v>
      </c>
      <c r="D147" s="11">
        <v>7</v>
      </c>
      <c r="E147" s="11" t="s">
        <v>45</v>
      </c>
      <c r="F147" s="12"/>
      <c r="G147" s="12" t="str">
        <f t="shared" si="30"/>
        <v xml:space="preserve">Q5: 7 of 7.  </v>
      </c>
    </row>
    <row r="148" spans="1:7" x14ac:dyDescent="0.2">
      <c r="A148" s="11"/>
      <c r="B148" s="11" t="str">
        <f t="shared" si="31"/>
        <v xml:space="preserve"> Sai</v>
      </c>
      <c r="C148" s="11" t="s">
        <v>53</v>
      </c>
      <c r="D148" s="11">
        <v>7</v>
      </c>
      <c r="E148" s="11" t="s">
        <v>45</v>
      </c>
      <c r="F148" s="12"/>
      <c r="G148" s="12" t="str">
        <f t="shared" si="30"/>
        <v xml:space="preserve">Q6: 7 of 7.  </v>
      </c>
    </row>
    <row r="149" spans="1:7" x14ac:dyDescent="0.2">
      <c r="A149" s="11"/>
      <c r="B149" s="11" t="str">
        <f t="shared" si="31"/>
        <v xml:space="preserve"> Sai</v>
      </c>
      <c r="C149" s="11" t="s">
        <v>54</v>
      </c>
      <c r="D149" s="11">
        <v>7</v>
      </c>
      <c r="E149" s="11" t="s">
        <v>45</v>
      </c>
      <c r="F149" s="12"/>
      <c r="G149" s="12" t="str">
        <f t="shared" si="30"/>
        <v xml:space="preserve">Q7: 7 of 7.  </v>
      </c>
    </row>
    <row r="150" spans="1:7" x14ac:dyDescent="0.2">
      <c r="A150" s="11"/>
      <c r="B150" s="11" t="str">
        <f t="shared" si="31"/>
        <v xml:space="preserve"> Sai</v>
      </c>
      <c r="C150" s="11" t="s">
        <v>56</v>
      </c>
      <c r="D150" s="11">
        <f>SUM(D143:D149)</f>
        <v>46.5</v>
      </c>
      <c r="E150" s="11" t="s">
        <v>57</v>
      </c>
      <c r="F150" s="12"/>
      <c r="G150" s="12" t="str">
        <f t="shared" si="30"/>
        <v xml:space="preserve">Total: 46.5 of 50. </v>
      </c>
    </row>
    <row r="151" spans="1:7" ht="165.75" x14ac:dyDescent="0.2">
      <c r="A151" s="11"/>
      <c r="B151" s="11" t="str">
        <f t="shared" si="31"/>
        <v xml:space="preserve"> Sai</v>
      </c>
      <c r="C151" s="11" t="s">
        <v>58</v>
      </c>
      <c r="D151" s="11"/>
      <c r="E151" s="11"/>
      <c r="F151" s="12"/>
      <c r="G151" s="12" t="str">
        <f>_xlfn.CONCAT(G142," ",G143," ",G144," ",G145," ",G146," ",G147," ",G148," ",G149," ",G150)</f>
        <v xml:space="preserve"> Sai, below are scores and comments for Homework 1. 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 Q2: 7 of 7.   Q3: 6.5 of 7.  Note that a marketing analytics professional is a liaison between those who make marketing decisions and those who provide data to the company.  That is, they use data and analytics to maximize marketing outcomes, and thus enhance decision-making about future company actions.  Q4: 7 of 7.   Q5: 7 of 7.   Q6: 7 of 7.   Q7: 7 of 7.   Total: 46.5 of 50. </v>
      </c>
    </row>
    <row r="152" spans="1:7" x14ac:dyDescent="0.2">
      <c r="A152" s="11" t="s">
        <v>96</v>
      </c>
      <c r="B152" s="11" t="str">
        <f t="shared" si="27"/>
        <v xml:space="preserve"> Navya</v>
      </c>
      <c r="C152" s="11" t="s">
        <v>40</v>
      </c>
      <c r="D152" s="11"/>
      <c r="E152" s="11"/>
      <c r="F152" s="12"/>
      <c r="G152" s="12" t="str">
        <f t="shared" si="12"/>
        <v xml:space="preserve"> Navya, below are scores and comments for Homework 1.</v>
      </c>
    </row>
    <row r="153" spans="1:7" ht="63.75" x14ac:dyDescent="0.2">
      <c r="A153" s="11"/>
      <c r="B153" s="11" t="str">
        <f>B152</f>
        <v xml:space="preserve"> Navya</v>
      </c>
      <c r="C153" s="11" t="s">
        <v>41</v>
      </c>
      <c r="D153" s="11">
        <v>6.5</v>
      </c>
      <c r="E153" s="11" t="s">
        <v>42</v>
      </c>
      <c r="F153" s="13" t="s">
        <v>60</v>
      </c>
      <c r="G153" s="12" t="str">
        <f t="shared" ref="G153:G160" si="32">_xlfn.CONCAT(C153," ",D153," ",E153," ",F153)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54" spans="1:7" ht="38.25" x14ac:dyDescent="0.2">
      <c r="A154" s="11"/>
      <c r="B154" s="11" t="str">
        <f t="shared" ref="B154:B161" si="33">B153</f>
        <v xml:space="preserve"> Navya</v>
      </c>
      <c r="C154" s="11" t="s">
        <v>44</v>
      </c>
      <c r="D154" s="11">
        <v>7</v>
      </c>
      <c r="E154" s="11" t="s">
        <v>45</v>
      </c>
      <c r="F154" s="12" t="s">
        <v>70</v>
      </c>
      <c r="G154" s="12" t="str">
        <f t="shared" si="32"/>
        <v xml:space="preserve">Q2: 7 of 7.  While your response addressed the question, it was a wee bit long.  Please be succinct and direct in your responses to questions. </v>
      </c>
    </row>
    <row r="155" spans="1:7" ht="51" x14ac:dyDescent="0.2">
      <c r="A155" s="11"/>
      <c r="B155" s="11" t="str">
        <f t="shared" si="33"/>
        <v xml:space="preserve"> Navya</v>
      </c>
      <c r="C155" s="11" t="s">
        <v>47</v>
      </c>
      <c r="D155" s="11">
        <v>6</v>
      </c>
      <c r="E155" s="11" t="s">
        <v>45</v>
      </c>
      <c r="F155" s="12" t="s">
        <v>97</v>
      </c>
      <c r="G155" s="12" t="str">
        <f t="shared" si="32"/>
        <v>Q3: 6 of 7.  Please be a wee bit more precise in your responses.  You didn't fully address, "Identify one of the marketing metrics categories… and brainstorm a few creative ways data can be collected/used to help move those metrics in the right direction."</v>
      </c>
    </row>
    <row r="156" spans="1:7" ht="114.75" x14ac:dyDescent="0.2">
      <c r="A156" s="11"/>
      <c r="B156" s="11" t="str">
        <f t="shared" si="33"/>
        <v xml:space="preserve"> Navya</v>
      </c>
      <c r="C156" s="11" t="s">
        <v>49</v>
      </c>
      <c r="D156" s="11">
        <v>6.5</v>
      </c>
      <c r="E156" s="11" t="s">
        <v>45</v>
      </c>
      <c r="F156" s="12" t="s">
        <v>50</v>
      </c>
      <c r="G156" s="12" t="str">
        <f t="shared" si="32"/>
        <v>Q4: 6.5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57" spans="1:7" ht="25.5" x14ac:dyDescent="0.2">
      <c r="A157" s="11"/>
      <c r="B157" s="11" t="str">
        <f t="shared" si="33"/>
        <v xml:space="preserve"> Navya</v>
      </c>
      <c r="C157" s="11" t="s">
        <v>51</v>
      </c>
      <c r="D157" s="11">
        <v>7</v>
      </c>
      <c r="E157" s="11" t="s">
        <v>45</v>
      </c>
      <c r="F157" s="12" t="s">
        <v>52</v>
      </c>
      <c r="G157" s="12" t="str">
        <f t="shared" si="32"/>
        <v>Q5: 7 of 7.  While your answer is long, it addresses the questions posed.</v>
      </c>
    </row>
    <row r="158" spans="1:7" x14ac:dyDescent="0.2">
      <c r="A158" s="11"/>
      <c r="B158" s="11" t="str">
        <f t="shared" si="33"/>
        <v xml:space="preserve"> Navya</v>
      </c>
      <c r="C158" s="11" t="s">
        <v>53</v>
      </c>
      <c r="D158" s="11">
        <v>7</v>
      </c>
      <c r="E158" s="11" t="s">
        <v>45</v>
      </c>
      <c r="F158" s="12"/>
      <c r="G158" s="12" t="str">
        <f t="shared" si="32"/>
        <v xml:space="preserve">Q6: 7 of 7.  </v>
      </c>
    </row>
    <row r="159" spans="1:7" ht="38.25" x14ac:dyDescent="0.2">
      <c r="A159" s="11"/>
      <c r="B159" s="11" t="str">
        <f t="shared" si="33"/>
        <v xml:space="preserve"> Navya</v>
      </c>
      <c r="C159" s="11" t="s">
        <v>54</v>
      </c>
      <c r="D159" s="11">
        <v>1</v>
      </c>
      <c r="E159" s="11" t="s">
        <v>45</v>
      </c>
      <c r="F159" s="12" t="s">
        <v>68</v>
      </c>
      <c r="G159" s="12" t="str">
        <f t="shared" si="32"/>
        <v>Q7: 1 of 7.  Almost all elements of your response map neither to the textbooks, lecture, nor practicum.  That is, the answer provided isn't for the question posed.</v>
      </c>
    </row>
    <row r="160" spans="1:7" x14ac:dyDescent="0.2">
      <c r="A160" s="11"/>
      <c r="B160" s="11" t="str">
        <f t="shared" si="33"/>
        <v xml:space="preserve"> Navya</v>
      </c>
      <c r="C160" s="11" t="s">
        <v>56</v>
      </c>
      <c r="D160" s="11">
        <f>SUM(D153:D159)</f>
        <v>41</v>
      </c>
      <c r="E160" s="11" t="s">
        <v>57</v>
      </c>
      <c r="F160" s="12"/>
      <c r="G160" s="12" t="str">
        <f t="shared" si="32"/>
        <v xml:space="preserve">Total: 41 of 50. </v>
      </c>
    </row>
    <row r="161" spans="1:7" ht="318.75" x14ac:dyDescent="0.2">
      <c r="A161" s="11"/>
      <c r="B161" s="11" t="str">
        <f t="shared" si="33"/>
        <v xml:space="preserve"> Navya</v>
      </c>
      <c r="C161" s="11" t="s">
        <v>58</v>
      </c>
      <c r="D161" s="11"/>
      <c r="E161" s="11"/>
      <c r="F161" s="12"/>
      <c r="G161" s="12" t="str">
        <f>_xlfn.CONCAT(G152," ",G153," ",G154," ",G155," ",G156," ",G157," ",G158," ",G159," ",G160)</f>
        <v xml:space="preserve"> Navya,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6 of 7.  Please be a wee bit more precise in your responses.  You didn't fully address, "Identify one of the marketing metrics categories… and brainstorm a few creative ways data can be collected/used to help move those metrics in the right direction." Q4: 6.5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1 of 7.  Almost all elements of your response map neither to the textbooks, lecture, nor practicum.  That is, the answer provided isn't for the question posed. Total: 41 of 50. </v>
      </c>
    </row>
    <row r="162" spans="1:7" x14ac:dyDescent="0.2">
      <c r="A162" s="11" t="s">
        <v>98</v>
      </c>
      <c r="B162" s="11" t="str">
        <f>MID(A162,FIND(",",A162)+1,FIND(" ",A162)+2)</f>
        <v xml:space="preserve"> Imranuddin</v>
      </c>
      <c r="C162" s="11" t="s">
        <v>40</v>
      </c>
      <c r="D162" s="11"/>
      <c r="E162" s="11"/>
      <c r="F162" s="12"/>
      <c r="G162" s="12" t="str">
        <f t="shared" si="12"/>
        <v xml:space="preserve"> Imranuddin, below are scores and comments for Homework 1.</v>
      </c>
    </row>
    <row r="163" spans="1:7" ht="63.75" x14ac:dyDescent="0.2">
      <c r="A163" s="11"/>
      <c r="B163" s="11" t="str">
        <f>B162</f>
        <v xml:space="preserve"> Imranuddin</v>
      </c>
      <c r="C163" s="11" t="s">
        <v>41</v>
      </c>
      <c r="D163" s="11">
        <v>6.5</v>
      </c>
      <c r="E163" s="11" t="s">
        <v>42</v>
      </c>
      <c r="F163" s="13" t="s">
        <v>60</v>
      </c>
      <c r="G163" s="12" t="str">
        <f t="shared" ref="G163:G170" si="34">_xlfn.CONCAT(C163," ",D163," ",E163," ",F163)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64" spans="1:7" ht="25.5" x14ac:dyDescent="0.2">
      <c r="A164" s="11"/>
      <c r="B164" s="11" t="str">
        <f t="shared" ref="B164:B171" si="35">B163</f>
        <v xml:space="preserve"> Imranuddin</v>
      </c>
      <c r="C164" s="11" t="s">
        <v>44</v>
      </c>
      <c r="D164" s="11">
        <v>7</v>
      </c>
      <c r="E164" s="11" t="s">
        <v>45</v>
      </c>
      <c r="F164" s="12" t="s">
        <v>61</v>
      </c>
      <c r="G164" s="12" t="str">
        <f t="shared" si="34"/>
        <v>Q2: 7 of 7.  A good response!  It was succinct and addressed the question posed!</v>
      </c>
    </row>
    <row r="165" spans="1:7" x14ac:dyDescent="0.2">
      <c r="A165" s="11"/>
      <c r="B165" s="11" t="str">
        <f t="shared" si="35"/>
        <v xml:space="preserve"> Imranuddin</v>
      </c>
      <c r="C165" s="11" t="s">
        <v>47</v>
      </c>
      <c r="D165" s="11">
        <v>7</v>
      </c>
      <c r="E165" s="11" t="s">
        <v>45</v>
      </c>
      <c r="F165" s="12"/>
      <c r="G165" s="12" t="str">
        <f t="shared" si="34"/>
        <v xml:space="preserve">Q3: 7 of 7.  </v>
      </c>
    </row>
    <row r="166" spans="1:7" ht="114.75" x14ac:dyDescent="0.2">
      <c r="A166" s="11"/>
      <c r="B166" s="11" t="str">
        <f t="shared" si="35"/>
        <v xml:space="preserve"> Imranuddin</v>
      </c>
      <c r="C166" s="11" t="s">
        <v>49</v>
      </c>
      <c r="D166" s="11">
        <v>7</v>
      </c>
      <c r="E166" s="11" t="s">
        <v>45</v>
      </c>
      <c r="F166" s="12" t="s">
        <v>50</v>
      </c>
      <c r="G166" s="12" t="str">
        <f t="shared" si="34"/>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67" spans="1:7" x14ac:dyDescent="0.2">
      <c r="A167" s="11"/>
      <c r="B167" s="11" t="str">
        <f t="shared" si="35"/>
        <v xml:space="preserve"> Imranuddin</v>
      </c>
      <c r="C167" s="11" t="s">
        <v>51</v>
      </c>
      <c r="D167" s="11">
        <v>7</v>
      </c>
      <c r="E167" s="11" t="s">
        <v>45</v>
      </c>
      <c r="F167" s="12"/>
      <c r="G167" s="12" t="str">
        <f t="shared" si="34"/>
        <v xml:space="preserve">Q5: 7 of 7.  </v>
      </c>
    </row>
    <row r="168" spans="1:7" x14ac:dyDescent="0.2">
      <c r="A168" s="11"/>
      <c r="B168" s="11" t="str">
        <f t="shared" si="35"/>
        <v xml:space="preserve"> Imranuddin</v>
      </c>
      <c r="C168" s="11" t="s">
        <v>53</v>
      </c>
      <c r="D168" s="11">
        <v>7</v>
      </c>
      <c r="E168" s="11" t="s">
        <v>45</v>
      </c>
      <c r="F168" s="12"/>
      <c r="G168" s="12" t="str">
        <f t="shared" si="34"/>
        <v xml:space="preserve">Q6: 7 of 7.  </v>
      </c>
    </row>
    <row r="169" spans="1:7" x14ac:dyDescent="0.2">
      <c r="A169" s="11"/>
      <c r="B169" s="11" t="str">
        <f t="shared" si="35"/>
        <v xml:space="preserve"> Imranuddin</v>
      </c>
      <c r="C169" s="11" t="s">
        <v>54</v>
      </c>
      <c r="D169" s="11">
        <v>7</v>
      </c>
      <c r="E169" s="11" t="s">
        <v>45</v>
      </c>
      <c r="F169" s="12"/>
      <c r="G169" s="12" t="str">
        <f t="shared" si="34"/>
        <v xml:space="preserve">Q7: 7 of 7.  </v>
      </c>
    </row>
    <row r="170" spans="1:7" x14ac:dyDescent="0.2">
      <c r="A170" s="11"/>
      <c r="B170" s="11" t="str">
        <f t="shared" si="35"/>
        <v xml:space="preserve"> Imranuddin</v>
      </c>
      <c r="C170" s="11" t="s">
        <v>56</v>
      </c>
      <c r="D170" s="11">
        <f>SUM(D163:D169)</f>
        <v>48.5</v>
      </c>
      <c r="E170" s="11" t="s">
        <v>57</v>
      </c>
      <c r="F170" s="12"/>
      <c r="G170" s="12" t="str">
        <f t="shared" si="34"/>
        <v xml:space="preserve">Total: 48.5 of 50. </v>
      </c>
    </row>
    <row r="171" spans="1:7" ht="216.75" x14ac:dyDescent="0.2">
      <c r="A171" s="11"/>
      <c r="B171" s="11" t="str">
        <f t="shared" si="35"/>
        <v xml:space="preserve"> Imranuddin</v>
      </c>
      <c r="C171" s="11" t="s">
        <v>58</v>
      </c>
      <c r="D171" s="11"/>
      <c r="E171" s="11"/>
      <c r="F171" s="12"/>
      <c r="G171" s="12" t="str">
        <f>_xlfn.CONCAT(G162," ",G163," ",G164," ",G165," ",G166," ",G167," ",G168," ",G169," ",G170)</f>
        <v xml:space="preserve"> Imranuddin,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7 of 7.   Total: 48.5 of 50. </v>
      </c>
    </row>
    <row r="172" spans="1:7" x14ac:dyDescent="0.2">
      <c r="A172" s="11" t="s">
        <v>99</v>
      </c>
      <c r="B172" s="11" t="str">
        <f>MID(A172,FIND(",",A172)+1,FIND(" ",A172)+2)</f>
        <v xml:space="preserve"> Sumeruddin</v>
      </c>
      <c r="C172" s="11" t="s">
        <v>40</v>
      </c>
      <c r="D172" s="11"/>
      <c r="E172" s="11"/>
      <c r="F172" s="12"/>
      <c r="G172" s="12" t="str">
        <f t="shared" si="12"/>
        <v xml:space="preserve"> Sumeruddin, below are scores and comments for Homework 1.</v>
      </c>
    </row>
    <row r="173" spans="1:7" ht="63.75" x14ac:dyDescent="0.2">
      <c r="A173" s="11"/>
      <c r="B173" s="11" t="str">
        <f>B172</f>
        <v xml:space="preserve"> Sumeruddin</v>
      </c>
      <c r="C173" s="11" t="s">
        <v>41</v>
      </c>
      <c r="D173" s="11">
        <v>6.5</v>
      </c>
      <c r="E173" s="11" t="s">
        <v>42</v>
      </c>
      <c r="F173" s="13" t="s">
        <v>60</v>
      </c>
      <c r="G173" s="12" t="str">
        <f t="shared" ref="G173:G180" si="36">_xlfn.CONCAT(C173," ",D173," ",E173," ",F173)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74" spans="1:7" ht="102" x14ac:dyDescent="0.2">
      <c r="A174" s="11"/>
      <c r="B174" s="11" t="str">
        <f t="shared" ref="B174:B181" si="37">B173</f>
        <v xml:space="preserve"> Sumeruddin</v>
      </c>
      <c r="C174" s="11" t="s">
        <v>44</v>
      </c>
      <c r="D174" s="11">
        <v>4</v>
      </c>
      <c r="E174" s="11" t="s">
        <v>45</v>
      </c>
      <c r="F174" s="12" t="s">
        <v>100</v>
      </c>
      <c r="G174" s="12" t="str">
        <f t="shared" si="36"/>
        <v xml:space="preserve">Q2: 4 of 7.  Your piecemeal response did not sufficiently address the question.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175" spans="1:7" ht="89.25" x14ac:dyDescent="0.2">
      <c r="A175" s="11"/>
      <c r="B175" s="11" t="str">
        <f t="shared" si="37"/>
        <v xml:space="preserve"> Sumeruddin</v>
      </c>
      <c r="C175" s="11" t="s">
        <v>47</v>
      </c>
      <c r="D175" s="11">
        <v>4.5</v>
      </c>
      <c r="E175" s="11" t="s">
        <v>45</v>
      </c>
      <c r="F175" s="12" t="s">
        <v>101</v>
      </c>
      <c r="G175" s="12" t="str">
        <f t="shared" si="36"/>
        <v xml:space="preserve">Q3: 4.5 of 7.  I found it challenging on following your argument since it was disjointed and at times incongruent to the what was requested. Note a marketing analytics professional is a liaison between those who make marketing decisions and those who provide data to the company.  That is, they use data and analytics to maximize marketing outcomes, and thus enhance decision-making about future company actions. </v>
      </c>
    </row>
    <row r="176" spans="1:7" ht="114.75" x14ac:dyDescent="0.2">
      <c r="A176" s="11"/>
      <c r="B176" s="11" t="str">
        <f t="shared" si="37"/>
        <v xml:space="preserve"> Sumeruddin</v>
      </c>
      <c r="C176" s="11" t="s">
        <v>49</v>
      </c>
      <c r="D176" s="11">
        <v>7</v>
      </c>
      <c r="E176" s="11" t="s">
        <v>45</v>
      </c>
      <c r="F176" s="12" t="s">
        <v>50</v>
      </c>
      <c r="G176" s="12" t="str">
        <f t="shared" si="36"/>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77" spans="1:7" x14ac:dyDescent="0.2">
      <c r="A177" s="11"/>
      <c r="B177" s="11" t="str">
        <f t="shared" si="37"/>
        <v xml:space="preserve"> Sumeruddin</v>
      </c>
      <c r="C177" s="11" t="s">
        <v>51</v>
      </c>
      <c r="D177" s="11">
        <v>7</v>
      </c>
      <c r="E177" s="11" t="s">
        <v>45</v>
      </c>
      <c r="F177" s="12" t="s">
        <v>102</v>
      </c>
      <c r="G177" s="12" t="str">
        <f t="shared" si="36"/>
        <v xml:space="preserve">Q5: 7 of 7.   </v>
      </c>
    </row>
    <row r="178" spans="1:7" x14ac:dyDescent="0.2">
      <c r="A178" s="11"/>
      <c r="B178" s="11" t="str">
        <f t="shared" si="37"/>
        <v xml:space="preserve"> Sumeruddin</v>
      </c>
      <c r="C178" s="11" t="s">
        <v>53</v>
      </c>
      <c r="D178" s="11">
        <v>7</v>
      </c>
      <c r="E178" s="11" t="s">
        <v>45</v>
      </c>
      <c r="F178" s="12"/>
      <c r="G178" s="12" t="str">
        <f t="shared" si="36"/>
        <v xml:space="preserve">Q6: 7 of 7.  </v>
      </c>
    </row>
    <row r="179" spans="1:7" ht="25.5" x14ac:dyDescent="0.2">
      <c r="A179" s="11"/>
      <c r="B179" s="11" t="str">
        <f t="shared" si="37"/>
        <v xml:space="preserve"> Sumeruddin</v>
      </c>
      <c r="C179" s="11" t="s">
        <v>54</v>
      </c>
      <c r="D179" s="11">
        <v>6</v>
      </c>
      <c r="E179" s="11" t="s">
        <v>45</v>
      </c>
      <c r="F179" s="12" t="s">
        <v>103</v>
      </c>
      <c r="G179" s="12" t="str">
        <f t="shared" si="36"/>
        <v xml:space="preserve">Q7: 6 of 7.  A few elements of your response map neither to the textbooks, lecture, nor practicum.  </v>
      </c>
    </row>
    <row r="180" spans="1:7" x14ac:dyDescent="0.2">
      <c r="A180" s="11"/>
      <c r="B180" s="11" t="str">
        <f t="shared" si="37"/>
        <v xml:space="preserve"> Sumeruddin</v>
      </c>
      <c r="C180" s="11" t="s">
        <v>56</v>
      </c>
      <c r="D180" s="11">
        <f>SUM(D173:D179)</f>
        <v>42</v>
      </c>
      <c r="E180" s="11" t="s">
        <v>57</v>
      </c>
      <c r="F180" s="12"/>
      <c r="G180" s="12" t="str">
        <f t="shared" si="36"/>
        <v xml:space="preserve">Total: 42 of 50. </v>
      </c>
    </row>
    <row r="181" spans="1:7" ht="408" x14ac:dyDescent="0.2">
      <c r="A181" s="11"/>
      <c r="B181" s="11" t="str">
        <f t="shared" si="37"/>
        <v xml:space="preserve"> Sumeruddin</v>
      </c>
      <c r="C181" s="11" t="s">
        <v>58</v>
      </c>
      <c r="D181" s="11"/>
      <c r="E181" s="11"/>
      <c r="F181" s="12"/>
      <c r="G181" s="12" t="str">
        <f>_xlfn.CONCAT(G172," ",G173," ",G174," ",G175," ",G176," ",G177," ",G178," ",G179," ",G180)</f>
        <v xml:space="preserve"> Sumeruddin,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4 of 7.  Your piecemeal response did not sufficiently address the question.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4.5 of 7.  I found it challenging on following your argument since it was disjointed and at times incongruent to the what was requested. Note a marketing analytics professional is a liaison between those who make marketing decisions and those who provide data to the company.  That is, they use data and analytics to maximize marketing outcomes, and thus enhance decision-making about future company actions.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6 of 7.  A few elements of your response map neither to the textbooks, lecture, nor practicum.   Total: 42 of 50. </v>
      </c>
    </row>
    <row r="182" spans="1:7" x14ac:dyDescent="0.2">
      <c r="A182" s="11" t="s">
        <v>104</v>
      </c>
      <c r="B182" s="11" t="str">
        <f>MID(A182,FIND(",",A182)+1,FIND(" ",A182)-1)</f>
        <v xml:space="preserve"> Mohammed</v>
      </c>
      <c r="C182" s="11" t="s">
        <v>40</v>
      </c>
      <c r="D182" s="11"/>
      <c r="E182" s="11"/>
      <c r="F182" s="12"/>
      <c r="G182" s="12" t="str">
        <f t="shared" si="12"/>
        <v xml:space="preserve"> Mohammed, below are scores and comments for Homework 1.</v>
      </c>
    </row>
    <row r="183" spans="1:7" ht="63.75" x14ac:dyDescent="0.2">
      <c r="A183" s="11"/>
      <c r="B183" s="11" t="str">
        <f>B182</f>
        <v xml:space="preserve"> Mohammed</v>
      </c>
      <c r="C183" s="11" t="s">
        <v>41</v>
      </c>
      <c r="D183" s="11">
        <v>6.5</v>
      </c>
      <c r="E183" s="11" t="s">
        <v>42</v>
      </c>
      <c r="F183" s="13" t="s">
        <v>60</v>
      </c>
      <c r="G183" s="12" t="str">
        <f t="shared" ref="G183:G190" si="38">_xlfn.CONCAT(C183," ",D183," ",E183," ",F183)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84" spans="1:7" ht="38.25" x14ac:dyDescent="0.2">
      <c r="A184" s="11"/>
      <c r="B184" s="11" t="str">
        <f t="shared" ref="B184:B191" si="39">B183</f>
        <v xml:space="preserve"> Mohammed</v>
      </c>
      <c r="C184" s="11" t="s">
        <v>44</v>
      </c>
      <c r="D184" s="11">
        <v>7</v>
      </c>
      <c r="E184" s="11" t="s">
        <v>45</v>
      </c>
      <c r="F184" s="12" t="s">
        <v>105</v>
      </c>
      <c r="G184" s="12" t="str">
        <f t="shared" si="38"/>
        <v>Q2: 7 of 7.  While the response was sufficient, it was a wee bit colloquial. Please be more precise and formal with your responses.</v>
      </c>
    </row>
    <row r="185" spans="1:7" ht="51" x14ac:dyDescent="0.2">
      <c r="A185" s="11"/>
      <c r="B185" s="11" t="str">
        <f t="shared" si="39"/>
        <v xml:space="preserve"> Mohammed</v>
      </c>
      <c r="C185" s="11" t="s">
        <v>47</v>
      </c>
      <c r="D185" s="14">
        <v>5.5</v>
      </c>
      <c r="E185" s="14" t="s">
        <v>45</v>
      </c>
      <c r="F185" s="15" t="s">
        <v>62</v>
      </c>
      <c r="G185" s="12" t="str">
        <f t="shared" si="38"/>
        <v>Q3: 5.5 of 7.  Note the following question element was not sufficiently addressed: "Identify one of the marketing metrics categories… and brainstorm a few creative ways data can be collected/used to help move those metrics in the right direction."</v>
      </c>
    </row>
    <row r="186" spans="1:7" ht="114.75" x14ac:dyDescent="0.2">
      <c r="A186" s="11"/>
      <c r="B186" s="11" t="str">
        <f t="shared" si="39"/>
        <v xml:space="preserve"> Mohammed</v>
      </c>
      <c r="C186" s="11" t="s">
        <v>49</v>
      </c>
      <c r="D186" s="11">
        <v>7</v>
      </c>
      <c r="E186" s="11" t="s">
        <v>45</v>
      </c>
      <c r="F186" s="12" t="s">
        <v>50</v>
      </c>
      <c r="G186" s="12" t="str">
        <f t="shared" si="38"/>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87" spans="1:7" ht="25.5" x14ac:dyDescent="0.2">
      <c r="A187" s="11"/>
      <c r="B187" s="11" t="str">
        <f t="shared" si="39"/>
        <v xml:space="preserve"> Mohammed</v>
      </c>
      <c r="C187" s="11" t="s">
        <v>51</v>
      </c>
      <c r="D187" s="11">
        <v>7</v>
      </c>
      <c r="E187" s="11" t="s">
        <v>45</v>
      </c>
      <c r="F187" s="12" t="s">
        <v>52</v>
      </c>
      <c r="G187" s="12" t="str">
        <f t="shared" si="38"/>
        <v>Q5: 7 of 7.  While your answer is long, it addresses the questions posed.</v>
      </c>
    </row>
    <row r="188" spans="1:7" x14ac:dyDescent="0.2">
      <c r="A188" s="11"/>
      <c r="B188" s="11" t="str">
        <f t="shared" si="39"/>
        <v xml:space="preserve"> Mohammed</v>
      </c>
      <c r="C188" s="11" t="s">
        <v>53</v>
      </c>
      <c r="D188" s="11">
        <v>7</v>
      </c>
      <c r="E188" s="11" t="s">
        <v>45</v>
      </c>
      <c r="F188" s="12"/>
      <c r="G188" s="12" t="str">
        <f t="shared" si="38"/>
        <v xml:space="preserve">Q6: 7 of 7.  </v>
      </c>
    </row>
    <row r="189" spans="1:7" x14ac:dyDescent="0.2">
      <c r="A189" s="11"/>
      <c r="B189" s="11" t="str">
        <f t="shared" si="39"/>
        <v xml:space="preserve"> Mohammed</v>
      </c>
      <c r="C189" s="11" t="s">
        <v>54</v>
      </c>
      <c r="D189" s="11">
        <v>7</v>
      </c>
      <c r="E189" s="11" t="s">
        <v>45</v>
      </c>
      <c r="F189" s="12"/>
      <c r="G189" s="12" t="str">
        <f t="shared" si="38"/>
        <v xml:space="preserve">Q7: 7 of 7.  </v>
      </c>
    </row>
    <row r="190" spans="1:7" x14ac:dyDescent="0.2">
      <c r="A190" s="11"/>
      <c r="B190" s="11" t="str">
        <f t="shared" si="39"/>
        <v xml:space="preserve"> Mohammed</v>
      </c>
      <c r="C190" s="11" t="s">
        <v>56</v>
      </c>
      <c r="D190" s="11">
        <f>SUM(D183:D189)</f>
        <v>47</v>
      </c>
      <c r="E190" s="11" t="s">
        <v>57</v>
      </c>
      <c r="F190" s="12"/>
      <c r="G190" s="12" t="str">
        <f t="shared" si="38"/>
        <v xml:space="preserve">Total: 47 of 50. </v>
      </c>
    </row>
    <row r="191" spans="1:7" ht="280.5" x14ac:dyDescent="0.2">
      <c r="A191" s="11"/>
      <c r="B191" s="11" t="str">
        <f t="shared" si="39"/>
        <v xml:space="preserve"> Mohammed</v>
      </c>
      <c r="C191" s="11" t="s">
        <v>58</v>
      </c>
      <c r="D191" s="11"/>
      <c r="E191" s="11"/>
      <c r="F191" s="12"/>
      <c r="G191" s="12" t="str">
        <f>_xlfn.CONCAT(G182," ",G183," ",G184," ",G185," ",G186," ",G187," ",G188," ",G189," ",G190)</f>
        <v xml:space="preserve"> Mohammed,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the response was sufficient, it was a wee bit colloquial. Please be more precise and formal with your responses. Q3: 5.5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47 of 50. </v>
      </c>
    </row>
    <row r="192" spans="1:7" x14ac:dyDescent="0.2">
      <c r="A192" s="11" t="s">
        <v>106</v>
      </c>
      <c r="B192" s="11" t="str">
        <f t="shared" si="27"/>
        <v xml:space="preserve"> Prudhvi</v>
      </c>
      <c r="C192" s="11" t="s">
        <v>40</v>
      </c>
      <c r="D192" s="11"/>
      <c r="E192" s="11"/>
      <c r="F192" s="12"/>
      <c r="G192" s="12" t="str">
        <f t="shared" si="12"/>
        <v xml:space="preserve"> Prudhvi, below are scores and comments for Homework 1.</v>
      </c>
    </row>
    <row r="193" spans="1:7" ht="63.75" x14ac:dyDescent="0.2">
      <c r="A193" s="11"/>
      <c r="B193" s="11" t="str">
        <f>B192</f>
        <v xml:space="preserve"> Prudhvi</v>
      </c>
      <c r="C193" s="11" t="s">
        <v>41</v>
      </c>
      <c r="D193" s="11">
        <v>6</v>
      </c>
      <c r="E193" s="11" t="s">
        <v>42</v>
      </c>
      <c r="F193" s="13" t="s">
        <v>60</v>
      </c>
      <c r="G193" s="12" t="str">
        <f t="shared" ref="G193:G200" si="40">_xlfn.CONCAT(C193," ",D193," ",E193," ",F193)</f>
        <v xml:space="preserve">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94" spans="1:7" ht="25.5" x14ac:dyDescent="0.2">
      <c r="A194" s="11"/>
      <c r="B194" s="11" t="str">
        <f t="shared" ref="B194:B201" si="41">B193</f>
        <v xml:space="preserve"> Prudhvi</v>
      </c>
      <c r="C194" s="11" t="s">
        <v>44</v>
      </c>
      <c r="D194" s="11">
        <v>7</v>
      </c>
      <c r="E194" s="11" t="s">
        <v>45</v>
      </c>
      <c r="F194" s="12" t="s">
        <v>61</v>
      </c>
      <c r="G194" s="12" t="str">
        <f t="shared" si="40"/>
        <v>Q2: 7 of 7.  A good response!  It was succinct and addressed the question posed!</v>
      </c>
    </row>
    <row r="195" spans="1:7" ht="51" x14ac:dyDescent="0.2">
      <c r="A195" s="11"/>
      <c r="B195" s="11" t="str">
        <f t="shared" si="41"/>
        <v xml:space="preserve"> Prudhvi</v>
      </c>
      <c r="C195" s="11" t="s">
        <v>47</v>
      </c>
      <c r="D195" s="11">
        <v>6.5</v>
      </c>
      <c r="E195" s="11" t="s">
        <v>45</v>
      </c>
      <c r="F195" s="15" t="s">
        <v>107</v>
      </c>
      <c r="G195" s="12" t="str">
        <f t="shared" si="40"/>
        <v>Q3: 6.5 of 7.  Note the following question element was not quite fully addressed: "Identify one of the marketing metrics categories… and brainstorm a few creative ways data can be collected/used to help move those metrics in the right direction."</v>
      </c>
    </row>
    <row r="196" spans="1:7" x14ac:dyDescent="0.2">
      <c r="A196" s="11"/>
      <c r="B196" s="11" t="str">
        <f t="shared" si="41"/>
        <v xml:space="preserve"> Prudhvi</v>
      </c>
      <c r="C196" s="11" t="s">
        <v>49</v>
      </c>
      <c r="D196" s="11">
        <v>7</v>
      </c>
      <c r="E196" s="11" t="s">
        <v>45</v>
      </c>
      <c r="F196" s="12" t="s">
        <v>67</v>
      </c>
      <c r="G196" s="12" t="str">
        <f t="shared" si="40"/>
        <v>Q4: 7 of 7.  A succinct and well-articulated answer!</v>
      </c>
    </row>
    <row r="197" spans="1:7" x14ac:dyDescent="0.2">
      <c r="A197" s="11"/>
      <c r="B197" s="11" t="str">
        <f t="shared" si="41"/>
        <v xml:space="preserve"> Prudhvi</v>
      </c>
      <c r="C197" s="11" t="s">
        <v>51</v>
      </c>
      <c r="D197" s="11">
        <v>7</v>
      </c>
      <c r="E197" s="11" t="s">
        <v>45</v>
      </c>
      <c r="F197" s="12"/>
      <c r="G197" s="12" t="str">
        <f t="shared" si="40"/>
        <v xml:space="preserve">Q5: 7 of 7.  </v>
      </c>
    </row>
    <row r="198" spans="1:7" ht="25.5" x14ac:dyDescent="0.2">
      <c r="A198" s="11"/>
      <c r="B198" s="11" t="str">
        <f t="shared" si="41"/>
        <v xml:space="preserve"> Prudhvi</v>
      </c>
      <c r="C198" s="11" t="s">
        <v>53</v>
      </c>
      <c r="D198" s="11">
        <v>5</v>
      </c>
      <c r="E198" s="11" t="s">
        <v>45</v>
      </c>
      <c r="F198" s="12" t="s">
        <v>108</v>
      </c>
      <c r="G198" s="12" t="str">
        <f t="shared" si="40"/>
        <v>Q6: 5 of 7.  Your response needs to be expanded upon to sufficiently address all elements of the question.</v>
      </c>
    </row>
    <row r="199" spans="1:7" x14ac:dyDescent="0.2">
      <c r="A199" s="11"/>
      <c r="B199" s="11" t="str">
        <f t="shared" si="41"/>
        <v xml:space="preserve"> Prudhvi</v>
      </c>
      <c r="C199" s="11" t="s">
        <v>54</v>
      </c>
      <c r="D199" s="11">
        <v>7</v>
      </c>
      <c r="E199" s="11" t="s">
        <v>45</v>
      </c>
      <c r="F199" s="12"/>
      <c r="G199" s="12" t="str">
        <f t="shared" si="40"/>
        <v xml:space="preserve">Q7: 7 of 7.  </v>
      </c>
    </row>
    <row r="200" spans="1:7" x14ac:dyDescent="0.2">
      <c r="A200" s="11"/>
      <c r="B200" s="11" t="str">
        <f t="shared" si="41"/>
        <v xml:space="preserve"> Prudhvi</v>
      </c>
      <c r="C200" s="11" t="s">
        <v>56</v>
      </c>
      <c r="D200" s="11">
        <f>SUM(D193:D199)</f>
        <v>45.5</v>
      </c>
      <c r="E200" s="11" t="s">
        <v>57</v>
      </c>
      <c r="F200" s="12"/>
      <c r="G200" s="12" t="str">
        <f t="shared" si="40"/>
        <v xml:space="preserve">Total: 45.5 of 50. </v>
      </c>
    </row>
    <row r="201" spans="1:7" ht="178.5" x14ac:dyDescent="0.2">
      <c r="A201" s="11"/>
      <c r="B201" s="11" t="str">
        <f t="shared" si="41"/>
        <v xml:space="preserve"> Prudhvi</v>
      </c>
      <c r="C201" s="11" t="s">
        <v>58</v>
      </c>
      <c r="D201" s="11"/>
      <c r="E201" s="11"/>
      <c r="F201" s="12"/>
      <c r="G201" s="12" t="str">
        <f>_xlfn.CONCAT(G192," ",G193," ",G194," ",G195," ",G196," ",G197," ",G198," ",G199," ",G200)</f>
        <v xml:space="preserve"> Prudhvi, below are scores and comments for Homework 1. 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6.5 of 7.  Note the following question element was not quite fully addressed: "Identify one of the marketing metrics categories… and brainstorm a few creative ways data can be collected/used to help move those metrics in the right direction." Q4: 7 of 7.  A succinct and well-articulated answer! Q5: 7 of 7.   Q6: 5 of 7.  Your response needs to be expanded upon to sufficiently address all elements of the question. Q7: 7 of 7.   Total: 45.5 of 50. </v>
      </c>
    </row>
    <row r="202" spans="1:7" x14ac:dyDescent="0.2">
      <c r="A202" s="11" t="s">
        <v>109</v>
      </c>
      <c r="B202" s="11" t="str">
        <f>MID(A202,FIND(",",A202)+1,FIND(" ",A202)+0)</f>
        <v xml:space="preserve"> Dhruvi</v>
      </c>
      <c r="C202" s="11" t="s">
        <v>40</v>
      </c>
      <c r="D202" s="11"/>
      <c r="E202" s="11"/>
      <c r="F202" s="12"/>
      <c r="G202" s="12" t="str">
        <f t="shared" si="12"/>
        <v xml:space="preserve"> Dhruvi, below are scores and comments for Homework 1.</v>
      </c>
    </row>
    <row r="203" spans="1:7" ht="63.75" x14ac:dyDescent="0.2">
      <c r="A203" s="11"/>
      <c r="B203" s="11" t="str">
        <f>B202</f>
        <v xml:space="preserve"> Dhruvi</v>
      </c>
      <c r="C203" s="11" t="s">
        <v>41</v>
      </c>
      <c r="D203" s="11">
        <v>6.5</v>
      </c>
      <c r="E203" s="11" t="s">
        <v>42</v>
      </c>
      <c r="F203" s="13" t="s">
        <v>60</v>
      </c>
      <c r="G203" s="12" t="str">
        <f t="shared" ref="G203:G210" si="42">_xlfn.CONCAT(C203," ",D203," ",E203," ",F203)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04" spans="1:7" x14ac:dyDescent="0.2">
      <c r="A204" s="11"/>
      <c r="B204" s="11" t="str">
        <f t="shared" ref="B204:B211" si="43">B203</f>
        <v xml:space="preserve"> Dhruvi</v>
      </c>
      <c r="C204" s="11" t="s">
        <v>44</v>
      </c>
      <c r="D204" s="11">
        <v>7</v>
      </c>
      <c r="E204" s="11" t="s">
        <v>45</v>
      </c>
      <c r="F204" s="12"/>
      <c r="G204" s="12" t="str">
        <f t="shared" si="42"/>
        <v xml:space="preserve">Q2: 7 of 7.  </v>
      </c>
    </row>
    <row r="205" spans="1:7" ht="51" x14ac:dyDescent="0.2">
      <c r="A205" s="11"/>
      <c r="B205" s="11" t="str">
        <f t="shared" si="43"/>
        <v xml:space="preserve"> Dhruvi</v>
      </c>
      <c r="C205" s="11" t="s">
        <v>47</v>
      </c>
      <c r="D205" s="14">
        <v>5.5</v>
      </c>
      <c r="E205" s="14" t="s">
        <v>45</v>
      </c>
      <c r="F205" s="15" t="s">
        <v>62</v>
      </c>
      <c r="G205" s="12" t="str">
        <f t="shared" si="42"/>
        <v>Q3: 5.5 of 7.  Note the following question element was not sufficiently addressed: "Identify one of the marketing metrics categories… and brainstorm a few creative ways data can be collected/used to help move those metrics in the right direction."</v>
      </c>
    </row>
    <row r="206" spans="1:7" ht="63.75" x14ac:dyDescent="0.2">
      <c r="A206" s="11"/>
      <c r="B206" s="11" t="str">
        <f t="shared" si="43"/>
        <v xml:space="preserve"> Dhruvi</v>
      </c>
      <c r="C206" s="11" t="s">
        <v>49</v>
      </c>
      <c r="D206" s="11">
        <v>6</v>
      </c>
      <c r="E206" s="11" t="s">
        <v>45</v>
      </c>
      <c r="F206" s="12" t="s">
        <v>63</v>
      </c>
      <c r="G206" s="12" t="str">
        <f t="shared" si="4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07" spans="1:7" x14ac:dyDescent="0.2">
      <c r="A207" s="11"/>
      <c r="B207" s="11" t="str">
        <f t="shared" si="43"/>
        <v xml:space="preserve"> Dhruvi</v>
      </c>
      <c r="C207" s="11" t="s">
        <v>51</v>
      </c>
      <c r="D207" s="11">
        <v>7</v>
      </c>
      <c r="E207" s="11" t="s">
        <v>45</v>
      </c>
      <c r="F207" s="12"/>
      <c r="G207" s="12" t="str">
        <f t="shared" si="42"/>
        <v xml:space="preserve">Q5: 7 of 7.  </v>
      </c>
    </row>
    <row r="208" spans="1:7" ht="25.5" x14ac:dyDescent="0.2">
      <c r="A208" s="11"/>
      <c r="B208" s="11" t="str">
        <f t="shared" si="43"/>
        <v xml:space="preserve"> Dhruvi</v>
      </c>
      <c r="C208" s="11" t="s">
        <v>53</v>
      </c>
      <c r="D208" s="11">
        <v>5</v>
      </c>
      <c r="E208" s="11" t="s">
        <v>45</v>
      </c>
      <c r="F208" s="12" t="s">
        <v>108</v>
      </c>
      <c r="G208" s="12" t="str">
        <f t="shared" si="42"/>
        <v>Q6: 5 of 7.  Your response needs to be expanded upon to sufficiently address all elements of the question.</v>
      </c>
    </row>
    <row r="209" spans="1:7" x14ac:dyDescent="0.2">
      <c r="A209" s="11"/>
      <c r="B209" s="11" t="str">
        <f t="shared" si="43"/>
        <v xml:space="preserve"> Dhruvi</v>
      </c>
      <c r="C209" s="11" t="s">
        <v>54</v>
      </c>
      <c r="D209" s="11">
        <v>7</v>
      </c>
      <c r="E209" s="11" t="s">
        <v>45</v>
      </c>
      <c r="F209" s="12"/>
      <c r="G209" s="12" t="str">
        <f t="shared" si="42"/>
        <v xml:space="preserve">Q7: 7 of 7.  </v>
      </c>
    </row>
    <row r="210" spans="1:7" x14ac:dyDescent="0.2">
      <c r="A210" s="11"/>
      <c r="B210" s="11" t="str">
        <f t="shared" si="43"/>
        <v xml:space="preserve"> Dhruvi</v>
      </c>
      <c r="C210" s="11" t="s">
        <v>56</v>
      </c>
      <c r="D210" s="11">
        <f>SUM(D203:D209)</f>
        <v>44</v>
      </c>
      <c r="E210" s="11" t="s">
        <v>57</v>
      </c>
      <c r="F210" s="12"/>
      <c r="G210" s="12" t="str">
        <f t="shared" si="42"/>
        <v xml:space="preserve">Total: 44 of 50. </v>
      </c>
    </row>
    <row r="211" spans="1:7" ht="216.75" x14ac:dyDescent="0.2">
      <c r="A211" s="11"/>
      <c r="B211" s="11" t="str">
        <f t="shared" si="43"/>
        <v xml:space="preserve"> Dhruvi</v>
      </c>
      <c r="C211" s="11" t="s">
        <v>58</v>
      </c>
      <c r="D211" s="11"/>
      <c r="E211" s="11"/>
      <c r="F211" s="12"/>
      <c r="G211" s="12" t="str">
        <f>_xlfn.CONCAT(G202," ",G203," ",G204," ",G205," ",G206," ",G207," ",G208," ",G209," ",G210)</f>
        <v xml:space="preserve"> Dhruvi,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7 of 7.   Q6: 5 of 7.  Your response needs to be expanded upon to sufficiently address all elements of the question. Q7: 7 of 7.   Total: 44 of 50. </v>
      </c>
    </row>
    <row r="212" spans="1:7" x14ac:dyDescent="0.2">
      <c r="A212" s="11" t="s">
        <v>110</v>
      </c>
      <c r="B212" s="11" t="str">
        <f>MID(A212,FIND(",",A212)+1,FIND(" ",A212)-0)</f>
        <v xml:space="preserve"> Prabhanda</v>
      </c>
      <c r="C212" s="11" t="s">
        <v>40</v>
      </c>
      <c r="D212" s="11"/>
      <c r="E212" s="11"/>
      <c r="F212" s="12"/>
      <c r="G212" s="12" t="str">
        <f t="shared" si="12"/>
        <v xml:space="preserve"> Prabhanda, below are scores and comments for Homework 1.</v>
      </c>
    </row>
    <row r="213" spans="1:7" ht="63.75" x14ac:dyDescent="0.2">
      <c r="A213" s="11"/>
      <c r="B213" s="11" t="str">
        <f>B212</f>
        <v xml:space="preserve"> Prabhanda</v>
      </c>
      <c r="C213" s="11" t="s">
        <v>41</v>
      </c>
      <c r="D213" s="11">
        <v>6.5</v>
      </c>
      <c r="E213" s="11" t="s">
        <v>42</v>
      </c>
      <c r="F213" s="13" t="s">
        <v>60</v>
      </c>
      <c r="G213" s="12" t="str">
        <f t="shared" ref="G213:G220" si="44">_xlfn.CONCAT(C213," ",D213," ",E213," ",F213)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14" spans="1:7" ht="114.75" x14ac:dyDescent="0.2">
      <c r="A214" s="11"/>
      <c r="B214" s="11" t="str">
        <f t="shared" ref="B214:B221" si="45">B213</f>
        <v xml:space="preserve"> Prabhanda</v>
      </c>
      <c r="C214" s="11" t="s">
        <v>44</v>
      </c>
      <c r="D214" s="11">
        <v>6</v>
      </c>
      <c r="E214" s="11" t="s">
        <v>45</v>
      </c>
      <c r="F214" s="12" t="s">
        <v>111</v>
      </c>
      <c r="G214" s="12" t="str">
        <f t="shared" si="44"/>
        <v xml:space="preserve">Q2: 6 of 7.  While the response was nearly sufficient, it was long, tedious and meandering.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215" spans="1:7" x14ac:dyDescent="0.2">
      <c r="A215" s="11"/>
      <c r="B215" s="11" t="str">
        <f t="shared" si="45"/>
        <v xml:space="preserve"> Prabhanda</v>
      </c>
      <c r="C215" s="11" t="s">
        <v>47</v>
      </c>
      <c r="D215" s="11">
        <v>7</v>
      </c>
      <c r="E215" s="11" t="s">
        <v>45</v>
      </c>
      <c r="F215" s="12"/>
      <c r="G215" s="12" t="str">
        <f t="shared" si="44"/>
        <v xml:space="preserve">Q3: 7 of 7.  </v>
      </c>
    </row>
    <row r="216" spans="1:7" ht="114.75" x14ac:dyDescent="0.2">
      <c r="A216" s="11"/>
      <c r="B216" s="11" t="str">
        <f t="shared" si="45"/>
        <v xml:space="preserve"> Prabhanda</v>
      </c>
      <c r="C216" s="11" t="s">
        <v>49</v>
      </c>
      <c r="D216" s="11">
        <v>7</v>
      </c>
      <c r="E216" s="11" t="s">
        <v>45</v>
      </c>
      <c r="F216" s="12" t="s">
        <v>50</v>
      </c>
      <c r="G216" s="12" t="str">
        <f t="shared" si="44"/>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17" spans="1:7" x14ac:dyDescent="0.2">
      <c r="A217" s="11"/>
      <c r="B217" s="11" t="str">
        <f t="shared" si="45"/>
        <v xml:space="preserve"> Prabhanda</v>
      </c>
      <c r="C217" s="11" t="s">
        <v>51</v>
      </c>
      <c r="D217" s="11">
        <v>7</v>
      </c>
      <c r="E217" s="11" t="s">
        <v>45</v>
      </c>
      <c r="F217" s="12" t="s">
        <v>112</v>
      </c>
      <c r="G217" s="12" t="str">
        <f t="shared" si="44"/>
        <v>Q5: 7 of 7.  `</v>
      </c>
    </row>
    <row r="218" spans="1:7" x14ac:dyDescent="0.2">
      <c r="A218" s="11"/>
      <c r="B218" s="11" t="str">
        <f t="shared" si="45"/>
        <v xml:space="preserve"> Prabhanda</v>
      </c>
      <c r="C218" s="11" t="s">
        <v>53</v>
      </c>
      <c r="D218" s="11">
        <v>7</v>
      </c>
      <c r="E218" s="11" t="s">
        <v>45</v>
      </c>
      <c r="F218" s="12"/>
      <c r="G218" s="12" t="str">
        <f t="shared" si="44"/>
        <v xml:space="preserve">Q6: 7 of 7.  </v>
      </c>
    </row>
    <row r="219" spans="1:7" ht="38.25" x14ac:dyDescent="0.2">
      <c r="A219" s="11"/>
      <c r="B219" s="11" t="str">
        <f t="shared" si="45"/>
        <v xml:space="preserve"> Prabhanda</v>
      </c>
      <c r="C219" s="11" t="s">
        <v>54</v>
      </c>
      <c r="D219" s="11">
        <v>5</v>
      </c>
      <c r="E219" s="11" t="s">
        <v>45</v>
      </c>
      <c r="F219" s="12" t="s">
        <v>55</v>
      </c>
      <c r="G219" s="12" t="str">
        <f t="shared" si="44"/>
        <v>Q7: 5 of 7.  The question specifically asked you to provided two to three paragraphs of prose.  That is, neither separated and distinct sentences nor bullet lists.  This request was not realized.</v>
      </c>
    </row>
    <row r="220" spans="1:7" x14ac:dyDescent="0.2">
      <c r="A220" s="11"/>
      <c r="B220" s="11" t="str">
        <f t="shared" si="45"/>
        <v xml:space="preserve"> Prabhanda</v>
      </c>
      <c r="C220" s="11" t="s">
        <v>56</v>
      </c>
      <c r="D220" s="11">
        <f>SUM(D213:D219)</f>
        <v>45.5</v>
      </c>
      <c r="E220" s="11" t="s">
        <v>57</v>
      </c>
      <c r="F220" s="12"/>
      <c r="G220" s="12" t="str">
        <f t="shared" si="44"/>
        <v xml:space="preserve">Total: 45.5 of 50. </v>
      </c>
    </row>
    <row r="221" spans="1:7" ht="344.25" x14ac:dyDescent="0.2">
      <c r="A221" s="11"/>
      <c r="B221" s="11" t="str">
        <f t="shared" si="45"/>
        <v xml:space="preserve"> Prabhanda</v>
      </c>
      <c r="C221" s="11" t="s">
        <v>58</v>
      </c>
      <c r="D221" s="11"/>
      <c r="E221" s="11"/>
      <c r="F221" s="12"/>
      <c r="G221" s="12" t="str">
        <f>_xlfn.CONCAT(G212," ",G213," ",G214," ",G215," ",G216," ",G217," ",G218," ",G219," ",G220)</f>
        <v xml:space="preserve"> Prabhanda,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6 of 7.  While the response was nearly sufficient, it was long, tedious and meandering.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7 of 7.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 Q6: 7 of 7.   Q7: 5 of 7.  The question specifically asked you to provided two to three paragraphs of prose.  That is, neither separated and distinct sentences nor bullet lists.  This request was not realized. Total: 45.5 of 50. </v>
      </c>
    </row>
    <row r="222" spans="1:7" x14ac:dyDescent="0.2">
      <c r="A222" s="11" t="s">
        <v>113</v>
      </c>
      <c r="B222" s="11" t="str">
        <f t="shared" si="27"/>
        <v xml:space="preserve"> Rakesh</v>
      </c>
      <c r="C222" s="11" t="s">
        <v>40</v>
      </c>
      <c r="D222" s="11"/>
      <c r="E222" s="11"/>
      <c r="F222" s="12"/>
      <c r="G222" s="12" t="str">
        <f t="shared" si="12"/>
        <v xml:space="preserve"> Rakesh, below are scores and comments for Homework 1.</v>
      </c>
    </row>
    <row r="223" spans="1:7" ht="63.75" x14ac:dyDescent="0.2">
      <c r="A223" s="11"/>
      <c r="B223" s="11" t="str">
        <f>B222</f>
        <v xml:space="preserve"> Rakesh</v>
      </c>
      <c r="C223" s="11" t="s">
        <v>41</v>
      </c>
      <c r="D223" s="11">
        <v>6.5</v>
      </c>
      <c r="E223" s="11" t="s">
        <v>42</v>
      </c>
      <c r="F223" s="13" t="s">
        <v>60</v>
      </c>
      <c r="G223" s="12" t="str">
        <f t="shared" ref="G223:G230" si="46">_xlfn.CONCAT(C223," ",D223," ",E223," ",F223)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24" spans="1:7" x14ac:dyDescent="0.2">
      <c r="A224" s="11"/>
      <c r="B224" s="11" t="str">
        <f t="shared" ref="B224:B231" si="47">B223</f>
        <v xml:space="preserve"> Rakesh</v>
      </c>
      <c r="C224" s="11" t="s">
        <v>44</v>
      </c>
      <c r="D224" s="11">
        <v>7</v>
      </c>
      <c r="E224" s="11" t="s">
        <v>45</v>
      </c>
      <c r="F224" s="12"/>
      <c r="G224" s="12" t="str">
        <f t="shared" si="46"/>
        <v xml:space="preserve">Q2: 7 of 7.  </v>
      </c>
    </row>
    <row r="225" spans="1:7" ht="51" x14ac:dyDescent="0.2">
      <c r="A225" s="11"/>
      <c r="B225" s="11" t="str">
        <f t="shared" si="47"/>
        <v xml:space="preserve"> Rakesh</v>
      </c>
      <c r="C225" s="11" t="s">
        <v>47</v>
      </c>
      <c r="D225" s="14">
        <v>5.5</v>
      </c>
      <c r="E225" s="14" t="s">
        <v>45</v>
      </c>
      <c r="F225" s="15" t="s">
        <v>62</v>
      </c>
      <c r="G225" s="12" t="str">
        <f t="shared" si="46"/>
        <v>Q3: 5.5 of 7.  Note the following question element was not sufficiently addressed: "Identify one of the marketing metrics categories… and brainstorm a few creative ways data can be collected/used to help move those metrics in the right direction."</v>
      </c>
    </row>
    <row r="226" spans="1:7" x14ac:dyDescent="0.2">
      <c r="A226" s="11"/>
      <c r="B226" s="11" t="str">
        <f t="shared" si="47"/>
        <v xml:space="preserve"> Rakesh</v>
      </c>
      <c r="C226" s="11" t="s">
        <v>49</v>
      </c>
      <c r="D226" s="11">
        <v>7</v>
      </c>
      <c r="E226" s="11" t="s">
        <v>45</v>
      </c>
      <c r="F226" s="12" t="s">
        <v>67</v>
      </c>
      <c r="G226" s="12" t="str">
        <f t="shared" si="46"/>
        <v>Q4: 7 of 7.  A succinct and well-articulated answer!</v>
      </c>
    </row>
    <row r="227" spans="1:7" x14ac:dyDescent="0.2">
      <c r="A227" s="11"/>
      <c r="B227" s="11" t="str">
        <f t="shared" si="47"/>
        <v xml:space="preserve"> Rakesh</v>
      </c>
      <c r="C227" s="11" t="s">
        <v>51</v>
      </c>
      <c r="D227" s="11">
        <v>7</v>
      </c>
      <c r="E227" s="11" t="s">
        <v>45</v>
      </c>
      <c r="F227" s="12" t="s">
        <v>85</v>
      </c>
      <c r="G227" s="12" t="str">
        <f t="shared" si="46"/>
        <v>Q5: 7 of 7.  An excellent answer!</v>
      </c>
    </row>
    <row r="228" spans="1:7" x14ac:dyDescent="0.2">
      <c r="A228" s="11"/>
      <c r="B228" s="11" t="str">
        <f t="shared" si="47"/>
        <v xml:space="preserve"> Rakesh</v>
      </c>
      <c r="C228" s="11" t="s">
        <v>53</v>
      </c>
      <c r="D228" s="11">
        <v>7</v>
      </c>
      <c r="E228" s="11" t="s">
        <v>45</v>
      </c>
      <c r="F228" s="12"/>
      <c r="G228" s="12" t="str">
        <f t="shared" si="46"/>
        <v xml:space="preserve">Q6: 7 of 7.  </v>
      </c>
    </row>
    <row r="229" spans="1:7" ht="38.25" x14ac:dyDescent="0.2">
      <c r="A229" s="11"/>
      <c r="B229" s="11" t="str">
        <f t="shared" si="47"/>
        <v xml:space="preserve"> Rakesh</v>
      </c>
      <c r="C229" s="11" t="s">
        <v>54</v>
      </c>
      <c r="D229" s="11">
        <v>5</v>
      </c>
      <c r="E229" s="11" t="s">
        <v>45</v>
      </c>
      <c r="F229" s="12" t="s">
        <v>55</v>
      </c>
      <c r="G229" s="12" t="str">
        <f t="shared" si="46"/>
        <v>Q7: 5 of 7.  The question specifically asked you to provided two to three paragraphs of prose.  That is, neither separated and distinct sentences nor bullet lists.  This request was not realized.</v>
      </c>
    </row>
    <row r="230" spans="1:7" x14ac:dyDescent="0.2">
      <c r="A230" s="11"/>
      <c r="B230" s="11" t="str">
        <f t="shared" si="47"/>
        <v xml:space="preserve"> Rakesh</v>
      </c>
      <c r="C230" s="11" t="s">
        <v>56</v>
      </c>
      <c r="D230" s="11">
        <f>SUM(D223:D229)</f>
        <v>45</v>
      </c>
      <c r="E230" s="11" t="s">
        <v>57</v>
      </c>
      <c r="F230" s="12"/>
      <c r="G230" s="12" t="str">
        <f t="shared" si="46"/>
        <v xml:space="preserve">Total: 45 of 50. </v>
      </c>
    </row>
    <row r="231" spans="1:7" ht="191.25" x14ac:dyDescent="0.2">
      <c r="A231" s="11"/>
      <c r="B231" s="11" t="str">
        <f t="shared" si="47"/>
        <v xml:space="preserve"> Rakesh</v>
      </c>
      <c r="C231" s="11" t="s">
        <v>58</v>
      </c>
      <c r="D231" s="11"/>
      <c r="E231" s="11"/>
      <c r="F231" s="12"/>
      <c r="G231" s="12" t="str">
        <f>_xlfn.CONCAT(G222," ",G223," ",G224," ",G225," ",G226," ",G227," ",G228," ",G229," ",G230)</f>
        <v xml:space="preserve"> Rakesh,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7 of 7.  A succinct and well-articulated answer! Q5: 7 of 7.  An excellent answer! Q6: 7 of 7.   Q7: 5 of 7.  The question specifically asked you to provided two to three paragraphs of prose.  That is, neither separated and distinct sentences nor bullet lists.  This request was not realized. Total: 45 of 50. </v>
      </c>
    </row>
    <row r="232" spans="1:7" x14ac:dyDescent="0.2">
      <c r="A232" s="11" t="s">
        <v>114</v>
      </c>
      <c r="B232" s="11" t="str">
        <f>MID(A232,FIND(",",A232)+1,FIND(" ",A232)-4)</f>
        <v xml:space="preserve"> Ravi</v>
      </c>
      <c r="C232" s="11" t="s">
        <v>40</v>
      </c>
      <c r="D232" s="11"/>
      <c r="E232" s="11"/>
      <c r="F232" s="12"/>
      <c r="G232" s="12" t="str">
        <f t="shared" si="12"/>
        <v xml:space="preserve"> Ravi, below are scores and comments for Homework 1.</v>
      </c>
    </row>
    <row r="233" spans="1:7" ht="63.75" x14ac:dyDescent="0.2">
      <c r="A233" s="11"/>
      <c r="B233" s="11" t="str">
        <f>B232</f>
        <v xml:space="preserve"> Ravi</v>
      </c>
      <c r="C233" s="11" t="s">
        <v>41</v>
      </c>
      <c r="D233" s="11">
        <v>6.5</v>
      </c>
      <c r="E233" s="11" t="s">
        <v>42</v>
      </c>
      <c r="F233" s="13" t="s">
        <v>60</v>
      </c>
      <c r="G233" s="12" t="str">
        <f t="shared" ref="G233:G240" si="48">_xlfn.CONCAT(C233," ",D233," ",E233," ",F233)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34" spans="1:7" ht="38.25" x14ac:dyDescent="0.2">
      <c r="A234" s="11"/>
      <c r="B234" s="11" t="str">
        <f t="shared" ref="B234:B241" si="49">B233</f>
        <v xml:space="preserve"> Ravi</v>
      </c>
      <c r="C234" s="11" t="s">
        <v>44</v>
      </c>
      <c r="D234" s="11">
        <v>7</v>
      </c>
      <c r="E234" s="11" t="s">
        <v>45</v>
      </c>
      <c r="F234" s="12" t="s">
        <v>70</v>
      </c>
      <c r="G234" s="12" t="str">
        <f t="shared" si="48"/>
        <v xml:space="preserve">Q2: 7 of 7.  While your response addressed the question, it was a wee bit long.  Please be succinct and direct in your responses to questions. </v>
      </c>
    </row>
    <row r="235" spans="1:7" ht="51" x14ac:dyDescent="0.2">
      <c r="A235" s="11"/>
      <c r="B235" s="11" t="str">
        <f t="shared" si="49"/>
        <v xml:space="preserve"> Ravi</v>
      </c>
      <c r="C235" s="11" t="s">
        <v>47</v>
      </c>
      <c r="D235" s="14">
        <v>5</v>
      </c>
      <c r="E235" s="14" t="s">
        <v>45</v>
      </c>
      <c r="F235" s="15" t="s">
        <v>62</v>
      </c>
      <c r="G235" s="12" t="str">
        <f t="shared" si="48"/>
        <v>Q3: 5 of 7.  Note the following question element was not sufficiently addressed: "Identify one of the marketing metrics categories… and brainstorm a few creative ways data can be collected/used to help move those metrics in the right direction."</v>
      </c>
    </row>
    <row r="236" spans="1:7" ht="114.75" x14ac:dyDescent="0.2">
      <c r="A236" s="11"/>
      <c r="B236" s="11" t="str">
        <f t="shared" si="49"/>
        <v xml:space="preserve"> Ravi</v>
      </c>
      <c r="C236" s="11" t="s">
        <v>49</v>
      </c>
      <c r="D236" s="11">
        <v>7</v>
      </c>
      <c r="E236" s="11" t="s">
        <v>45</v>
      </c>
      <c r="F236" s="12" t="s">
        <v>50</v>
      </c>
      <c r="G236" s="12" t="str">
        <f t="shared" si="48"/>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37" spans="1:7" ht="25.5" x14ac:dyDescent="0.2">
      <c r="A237" s="11"/>
      <c r="B237" s="11" t="str">
        <f t="shared" si="49"/>
        <v xml:space="preserve"> Ravi</v>
      </c>
      <c r="C237" s="11" t="s">
        <v>51</v>
      </c>
      <c r="D237" s="11">
        <v>7</v>
      </c>
      <c r="E237" s="11" t="s">
        <v>45</v>
      </c>
      <c r="F237" s="12" t="s">
        <v>52</v>
      </c>
      <c r="G237" s="12" t="str">
        <f t="shared" si="48"/>
        <v>Q5: 7 of 7.  While your answer is long, it addresses the questions posed.</v>
      </c>
    </row>
    <row r="238" spans="1:7" x14ac:dyDescent="0.2">
      <c r="A238" s="11"/>
      <c r="B238" s="11" t="str">
        <f t="shared" si="49"/>
        <v xml:space="preserve"> Ravi</v>
      </c>
      <c r="C238" s="11" t="s">
        <v>53</v>
      </c>
      <c r="D238" s="11">
        <v>7</v>
      </c>
      <c r="E238" s="11" t="s">
        <v>45</v>
      </c>
      <c r="F238" s="12"/>
      <c r="G238" s="12" t="str">
        <f t="shared" si="48"/>
        <v xml:space="preserve">Q6: 7 of 7.  </v>
      </c>
    </row>
    <row r="239" spans="1:7" x14ac:dyDescent="0.2">
      <c r="A239" s="11"/>
      <c r="B239" s="11" t="str">
        <f t="shared" si="49"/>
        <v xml:space="preserve"> Ravi</v>
      </c>
      <c r="C239" s="11" t="s">
        <v>54</v>
      </c>
      <c r="D239" s="11">
        <v>7</v>
      </c>
      <c r="E239" s="11" t="s">
        <v>45</v>
      </c>
      <c r="F239" s="12"/>
      <c r="G239" s="12" t="str">
        <f t="shared" si="48"/>
        <v xml:space="preserve">Q7: 7 of 7.  </v>
      </c>
    </row>
    <row r="240" spans="1:7" x14ac:dyDescent="0.2">
      <c r="A240" s="11"/>
      <c r="B240" s="11" t="str">
        <f t="shared" si="49"/>
        <v xml:space="preserve"> Ravi</v>
      </c>
      <c r="C240" s="11" t="s">
        <v>56</v>
      </c>
      <c r="D240" s="11">
        <f>SUM(D233:D239)</f>
        <v>46.5</v>
      </c>
      <c r="E240" s="11" t="s">
        <v>57</v>
      </c>
      <c r="F240" s="12"/>
      <c r="G240" s="12" t="str">
        <f t="shared" si="48"/>
        <v xml:space="preserve">Total: 46.5 of 50. </v>
      </c>
    </row>
    <row r="241" spans="1:7" ht="280.5" x14ac:dyDescent="0.2">
      <c r="A241" s="11"/>
      <c r="B241" s="11" t="str">
        <f t="shared" si="49"/>
        <v xml:space="preserve"> Ravi</v>
      </c>
      <c r="C241" s="11" t="s">
        <v>58</v>
      </c>
      <c r="D241" s="11"/>
      <c r="E241" s="11"/>
      <c r="F241" s="12"/>
      <c r="G241" s="12" t="str">
        <f>_xlfn.CONCAT(G232," ",G233," ",G234," ",G235," ",G236," ",G237," ",G238," ",G239," ",G240)</f>
        <v xml:space="preserve"> Ravi,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46.5 of 50. </v>
      </c>
    </row>
    <row r="242" spans="1:7" x14ac:dyDescent="0.2">
      <c r="A242" s="11" t="s">
        <v>115</v>
      </c>
      <c r="B242" s="11" t="str">
        <f t="shared" si="27"/>
        <v xml:space="preserve"> Tony</v>
      </c>
      <c r="C242" s="11" t="s">
        <v>40</v>
      </c>
      <c r="D242" s="11"/>
      <c r="E242" s="11"/>
      <c r="F242" s="12"/>
      <c r="G242" s="12" t="str">
        <f t="shared" si="12"/>
        <v xml:space="preserve"> Tony, below are scores and comments for Homework 1.</v>
      </c>
    </row>
    <row r="243" spans="1:7" ht="76.5" x14ac:dyDescent="0.2">
      <c r="A243" s="11"/>
      <c r="B243" s="11" t="str">
        <f>B242</f>
        <v xml:space="preserve"> Tony</v>
      </c>
      <c r="C243" s="11" t="s">
        <v>41</v>
      </c>
      <c r="D243" s="11">
        <v>6</v>
      </c>
      <c r="E243" s="11" t="s">
        <v>42</v>
      </c>
      <c r="F243" s="13" t="s">
        <v>116</v>
      </c>
      <c r="G243" s="12" t="str">
        <f t="shared" ref="G243:G250" si="50">_xlfn.CONCAT(C243," ",D243," ",E243," ",F243)</f>
        <v xml:space="preserve">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Please use a marking system that maps paragraph submissions to question numbers.  </v>
      </c>
    </row>
    <row r="244" spans="1:7" ht="102" x14ac:dyDescent="0.2">
      <c r="A244" s="11"/>
      <c r="B244" s="11" t="str">
        <f t="shared" ref="B244:B251" si="51">B243</f>
        <v xml:space="preserve"> Tony</v>
      </c>
      <c r="C244" s="11" t="s">
        <v>44</v>
      </c>
      <c r="D244" s="11">
        <v>4</v>
      </c>
      <c r="E244" s="11" t="s">
        <v>45</v>
      </c>
      <c r="F244" s="12" t="s">
        <v>117</v>
      </c>
      <c r="G244" s="12" t="str">
        <f t="shared" si="50"/>
        <v xml:space="preserve">Q2: 4 of 7.  The paragraphs provided didn't sufficiently address the question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245" spans="1:7" ht="51" x14ac:dyDescent="0.2">
      <c r="A245" s="11"/>
      <c r="B245" s="11" t="str">
        <f t="shared" si="51"/>
        <v xml:space="preserve"> Tony</v>
      </c>
      <c r="C245" s="11" t="s">
        <v>47</v>
      </c>
      <c r="D245" s="14">
        <v>4</v>
      </c>
      <c r="E245" s="14" t="s">
        <v>45</v>
      </c>
      <c r="F245" s="15" t="s">
        <v>62</v>
      </c>
      <c r="G245" s="12" t="str">
        <f t="shared" si="50"/>
        <v>Q3: 4 of 7.  Note the following question element was not sufficiently addressed: "Identify one of the marketing metrics categories… and brainstorm a few creative ways data can be collected/used to help move those metrics in the right direction."</v>
      </c>
    </row>
    <row r="246" spans="1:7" ht="63.75" x14ac:dyDescent="0.2">
      <c r="A246" s="11"/>
      <c r="B246" s="11" t="str">
        <f t="shared" si="51"/>
        <v xml:space="preserve"> Tony</v>
      </c>
      <c r="C246" s="11" t="s">
        <v>49</v>
      </c>
      <c r="D246" s="11">
        <v>6</v>
      </c>
      <c r="E246" s="11" t="s">
        <v>45</v>
      </c>
      <c r="F246" s="12" t="s">
        <v>63</v>
      </c>
      <c r="G246" s="12" t="str">
        <f t="shared" si="50"/>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47" spans="1:7" x14ac:dyDescent="0.2">
      <c r="A247" s="11"/>
      <c r="B247" s="11" t="str">
        <f t="shared" si="51"/>
        <v xml:space="preserve"> Tony</v>
      </c>
      <c r="C247" s="11" t="s">
        <v>51</v>
      </c>
      <c r="D247" s="11">
        <v>7</v>
      </c>
      <c r="E247" s="11" t="s">
        <v>45</v>
      </c>
      <c r="F247" s="12" t="s">
        <v>85</v>
      </c>
      <c r="G247" s="12" t="str">
        <f t="shared" si="50"/>
        <v>Q5: 7 of 7.  An excellent answer!</v>
      </c>
    </row>
    <row r="248" spans="1:7" ht="25.5" x14ac:dyDescent="0.2">
      <c r="A248" s="11"/>
      <c r="B248" s="11" t="str">
        <f t="shared" si="51"/>
        <v xml:space="preserve"> Tony</v>
      </c>
      <c r="C248" s="11" t="s">
        <v>53</v>
      </c>
      <c r="D248" s="11">
        <v>5</v>
      </c>
      <c r="E248" s="11" t="s">
        <v>45</v>
      </c>
      <c r="F248" s="12" t="s">
        <v>108</v>
      </c>
      <c r="G248" s="12" t="str">
        <f t="shared" si="50"/>
        <v>Q6: 5 of 7.  Your response needs to be expanded upon to sufficiently address all elements of the question.</v>
      </c>
    </row>
    <row r="249" spans="1:7" ht="25.5" x14ac:dyDescent="0.2">
      <c r="A249" s="11"/>
      <c r="B249" s="11" t="str">
        <f t="shared" si="51"/>
        <v xml:space="preserve"> Tony</v>
      </c>
      <c r="C249" s="11" t="s">
        <v>54</v>
      </c>
      <c r="D249" s="11">
        <v>5</v>
      </c>
      <c r="E249" s="11" t="s">
        <v>45</v>
      </c>
      <c r="F249" s="12" t="s">
        <v>118</v>
      </c>
      <c r="G249" s="12" t="str">
        <f t="shared" si="50"/>
        <v>Q7: 5 of 7.  Additional summarization of the material is warranted.</v>
      </c>
    </row>
    <row r="250" spans="1:7" x14ac:dyDescent="0.2">
      <c r="A250" s="11"/>
      <c r="B250" s="11" t="str">
        <f t="shared" si="51"/>
        <v xml:space="preserve"> Tony</v>
      </c>
      <c r="C250" s="11" t="s">
        <v>56</v>
      </c>
      <c r="D250" s="11">
        <f>SUM(D243:D249)</f>
        <v>37</v>
      </c>
      <c r="E250" s="11" t="s">
        <v>57</v>
      </c>
      <c r="F250" s="12"/>
      <c r="G250" s="12" t="str">
        <f t="shared" si="50"/>
        <v xml:space="preserve">Total: 37 of 50. </v>
      </c>
    </row>
    <row r="251" spans="1:7" ht="357" x14ac:dyDescent="0.2">
      <c r="A251" s="11"/>
      <c r="B251" s="11" t="str">
        <f t="shared" si="51"/>
        <v xml:space="preserve"> Tony</v>
      </c>
      <c r="C251" s="11" t="s">
        <v>58</v>
      </c>
      <c r="D251" s="11"/>
      <c r="E251" s="11"/>
      <c r="F251" s="12"/>
      <c r="G251" s="12" t="str">
        <f>_xlfn.CONCAT(G242," ",G243," ",G244," ",G245," ",G246," ",G247," ",G248," ",G249," ",G250)</f>
        <v xml:space="preserve"> Tony, below are scores and comments for Homework 1. 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Please use a marking system that maps paragraph submissions to question numbers.   Q2: 4 of 7.  The paragraphs provided didn't sufficiently address the question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4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7 of 7.  An excellent answer! Q6: 5 of 7.  Your response needs to be expanded upon to sufficiently address all elements of the question. Q7: 5 of 7.  Additional summarization of the material is warranted. Total: 37 of 50. </v>
      </c>
    </row>
    <row r="252" spans="1:7" x14ac:dyDescent="0.2">
      <c r="A252" s="11" t="s">
        <v>119</v>
      </c>
      <c r="B252" s="11" t="str">
        <f>MID(A252,FIND(",",A252)+1,FIND(" ",A252)+2)</f>
        <v xml:space="preserve"> Aravind</v>
      </c>
      <c r="C252" s="11" t="s">
        <v>40</v>
      </c>
      <c r="D252" s="11"/>
      <c r="E252" s="11"/>
      <c r="F252" s="12"/>
      <c r="G252" s="12" t="str">
        <f t="shared" si="12"/>
        <v xml:space="preserve"> Aravind, below are scores and comments for Homework 1.</v>
      </c>
    </row>
    <row r="253" spans="1:7" ht="63.75" x14ac:dyDescent="0.2">
      <c r="A253" s="11"/>
      <c r="B253" s="11" t="str">
        <f>B252</f>
        <v xml:space="preserve"> Aravind</v>
      </c>
      <c r="C253" s="11" t="s">
        <v>41</v>
      </c>
      <c r="D253" s="11">
        <v>6.5</v>
      </c>
      <c r="E253" s="11" t="s">
        <v>42</v>
      </c>
      <c r="F253" s="13" t="s">
        <v>60</v>
      </c>
      <c r="G253" s="12" t="str">
        <f t="shared" ref="G253:G260" si="52">_xlfn.CONCAT(C253," ",D253," ",E253," ",F253)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54" spans="1:7" ht="25.5" x14ac:dyDescent="0.2">
      <c r="A254" s="11"/>
      <c r="B254" s="11" t="str">
        <f t="shared" ref="B254:B261" si="53">B253</f>
        <v xml:space="preserve"> Aravind</v>
      </c>
      <c r="C254" s="11" t="s">
        <v>44</v>
      </c>
      <c r="D254" s="11">
        <v>7</v>
      </c>
      <c r="E254" s="11" t="s">
        <v>45</v>
      </c>
      <c r="F254" s="12" t="s">
        <v>61</v>
      </c>
      <c r="G254" s="12" t="str">
        <f t="shared" si="52"/>
        <v>Q2: 7 of 7.  A good response!  It was succinct and addressed the question posed!</v>
      </c>
    </row>
    <row r="255" spans="1:7" ht="51" x14ac:dyDescent="0.2">
      <c r="A255" s="11"/>
      <c r="B255" s="11" t="str">
        <f t="shared" si="53"/>
        <v xml:space="preserve"> Aravind</v>
      </c>
      <c r="C255" s="11" t="s">
        <v>47</v>
      </c>
      <c r="D255" s="14">
        <v>5.5</v>
      </c>
      <c r="E255" s="14" t="s">
        <v>45</v>
      </c>
      <c r="F255" s="15" t="s">
        <v>62</v>
      </c>
      <c r="G255" s="12" t="str">
        <f t="shared" si="52"/>
        <v>Q3: 5.5 of 7.  Note the following question element was not sufficiently addressed: "Identify one of the marketing metrics categories… and brainstorm a few creative ways data can be collected/used to help move those metrics in the right direction."</v>
      </c>
    </row>
    <row r="256" spans="1:7" ht="63.75" x14ac:dyDescent="0.2">
      <c r="A256" s="11"/>
      <c r="B256" s="11" t="str">
        <f t="shared" si="53"/>
        <v xml:space="preserve"> Aravind</v>
      </c>
      <c r="C256" s="11" t="s">
        <v>49</v>
      </c>
      <c r="D256" s="11">
        <v>6</v>
      </c>
      <c r="E256" s="11" t="s">
        <v>45</v>
      </c>
      <c r="F256" s="12" t="s">
        <v>63</v>
      </c>
      <c r="G256" s="12" t="str">
        <f t="shared" si="5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57" spans="1:7" ht="204" x14ac:dyDescent="0.2">
      <c r="A257" s="11"/>
      <c r="B257" s="11" t="str">
        <f t="shared" si="53"/>
        <v xml:space="preserve"> Aravind</v>
      </c>
      <c r="C257" s="11" t="s">
        <v>51</v>
      </c>
      <c r="D257" s="11">
        <v>5</v>
      </c>
      <c r="E257" s="11" t="s">
        <v>45</v>
      </c>
      <c r="F257" s="12" t="s">
        <v>64</v>
      </c>
      <c r="G257" s="12" t="str">
        <f t="shared" si="52"/>
        <v xml:space="preserve">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58" spans="1:7" ht="25.5" x14ac:dyDescent="0.2">
      <c r="A258" s="11"/>
      <c r="B258" s="11" t="str">
        <f t="shared" si="53"/>
        <v xml:space="preserve"> Aravind</v>
      </c>
      <c r="C258" s="11" t="s">
        <v>53</v>
      </c>
      <c r="D258" s="11">
        <v>5</v>
      </c>
      <c r="E258" s="11" t="s">
        <v>45</v>
      </c>
      <c r="F258" s="12" t="s">
        <v>108</v>
      </c>
      <c r="G258" s="12" t="str">
        <f t="shared" si="52"/>
        <v>Q6: 5 of 7.  Your response needs to be expanded upon to sufficiently address all elements of the question.</v>
      </c>
    </row>
    <row r="259" spans="1:7" x14ac:dyDescent="0.2">
      <c r="A259" s="11"/>
      <c r="B259" s="11" t="str">
        <f t="shared" si="53"/>
        <v xml:space="preserve"> Aravind</v>
      </c>
      <c r="C259" s="11" t="s">
        <v>54</v>
      </c>
      <c r="D259" s="11">
        <v>7</v>
      </c>
      <c r="E259" s="11" t="s">
        <v>45</v>
      </c>
      <c r="F259" s="12" t="s">
        <v>120</v>
      </c>
      <c r="G259" s="12" t="str">
        <f t="shared" si="52"/>
        <v>Q7: 7 of 7.  Please use spell and grammar checkers.</v>
      </c>
    </row>
    <row r="260" spans="1:7" x14ac:dyDescent="0.2">
      <c r="A260" s="11"/>
      <c r="B260" s="11" t="str">
        <f t="shared" si="53"/>
        <v xml:space="preserve"> Aravind</v>
      </c>
      <c r="C260" s="11" t="s">
        <v>56</v>
      </c>
      <c r="D260" s="11">
        <f>SUM(D253:D259)</f>
        <v>42</v>
      </c>
      <c r="E260" s="11" t="s">
        <v>57</v>
      </c>
      <c r="F260" s="12"/>
      <c r="G260" s="12" t="str">
        <f t="shared" si="52"/>
        <v xml:space="preserve">Total: 42 of 50. </v>
      </c>
    </row>
    <row r="261" spans="1:7" ht="409.5" x14ac:dyDescent="0.2">
      <c r="A261" s="11"/>
      <c r="B261" s="11" t="str">
        <f t="shared" si="53"/>
        <v xml:space="preserve"> Aravind</v>
      </c>
      <c r="C261" s="11" t="s">
        <v>58</v>
      </c>
      <c r="D261" s="11"/>
      <c r="E261" s="11"/>
      <c r="F261" s="12"/>
      <c r="G261" s="12" t="str">
        <f>_xlfn.CONCAT(G252," ",G253," ",G254," ",G255," ",G256," ",G257," ",G258," ",G259," ",G260)</f>
        <v xml:space="preserve"> Aravind,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5.5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5 of 7.  Your response needs to be expanded upon to sufficiently address all elements of the question. Q7: 7 of 7.  Please use spell and grammar checkers. Total: 42 of 50. </v>
      </c>
    </row>
    <row r="262" spans="1:7" x14ac:dyDescent="0.2">
      <c r="A262" s="11" t="s">
        <v>121</v>
      </c>
      <c r="B262" s="11" t="str">
        <f>MID(A262,FIND(",",A262)+1,FIND(" ",A262)+1)</f>
        <v xml:space="preserve"> Nayeem</v>
      </c>
      <c r="C262" s="11" t="s">
        <v>40</v>
      </c>
      <c r="D262" s="11"/>
      <c r="E262" s="11"/>
      <c r="F262" s="12"/>
      <c r="G262" s="12" t="str">
        <f t="shared" si="12"/>
        <v xml:space="preserve"> Nayeem, below are scores and comments for Homework 1.</v>
      </c>
    </row>
    <row r="263" spans="1:7" x14ac:dyDescent="0.2">
      <c r="A263" s="11"/>
      <c r="B263" s="11" t="str">
        <f>B262</f>
        <v xml:space="preserve"> Nayeem</v>
      </c>
      <c r="C263" s="11" t="s">
        <v>41</v>
      </c>
      <c r="D263" s="11">
        <v>0</v>
      </c>
      <c r="E263" s="11" t="s">
        <v>42</v>
      </c>
      <c r="F263" s="12" t="s">
        <v>122</v>
      </c>
      <c r="G263" s="12" t="str">
        <f t="shared" ref="G263:G270" si="54">_xlfn.CONCAT(C263," ",D263," ",E263," ",F263)</f>
        <v>Q1: 0 of 8.  An answer was not provided.</v>
      </c>
    </row>
    <row r="264" spans="1:7" x14ac:dyDescent="0.2">
      <c r="A264" s="11"/>
      <c r="B264" s="11" t="str">
        <f t="shared" ref="B264:B271" si="55">B263</f>
        <v xml:space="preserve"> Nayeem</v>
      </c>
      <c r="C264" s="11" t="s">
        <v>44</v>
      </c>
      <c r="D264" s="11">
        <v>0</v>
      </c>
      <c r="E264" s="11" t="s">
        <v>45</v>
      </c>
      <c r="F264" s="12" t="s">
        <v>122</v>
      </c>
      <c r="G264" s="12" t="str">
        <f t="shared" si="54"/>
        <v>Q2: 0 of 7.  An answer was not provided.</v>
      </c>
    </row>
    <row r="265" spans="1:7" x14ac:dyDescent="0.2">
      <c r="A265" s="11"/>
      <c r="B265" s="11" t="str">
        <f t="shared" si="55"/>
        <v xml:space="preserve"> Nayeem</v>
      </c>
      <c r="C265" s="11" t="s">
        <v>47</v>
      </c>
      <c r="D265" s="11">
        <v>0</v>
      </c>
      <c r="E265" s="11" t="s">
        <v>45</v>
      </c>
      <c r="F265" s="12" t="s">
        <v>122</v>
      </c>
      <c r="G265" s="12" t="str">
        <f t="shared" si="54"/>
        <v>Q3: 0 of 7.  An answer was not provided.</v>
      </c>
    </row>
    <row r="266" spans="1:7" x14ac:dyDescent="0.2">
      <c r="A266" s="11"/>
      <c r="B266" s="11" t="str">
        <f t="shared" si="55"/>
        <v xml:space="preserve"> Nayeem</v>
      </c>
      <c r="C266" s="11" t="s">
        <v>49</v>
      </c>
      <c r="D266" s="11">
        <v>0</v>
      </c>
      <c r="E266" s="11" t="s">
        <v>45</v>
      </c>
      <c r="F266" s="12" t="s">
        <v>122</v>
      </c>
      <c r="G266" s="12" t="str">
        <f t="shared" si="54"/>
        <v>Q4: 0 of 7.  An answer was not provided.</v>
      </c>
    </row>
    <row r="267" spans="1:7" x14ac:dyDescent="0.2">
      <c r="A267" s="11"/>
      <c r="B267" s="11" t="str">
        <f t="shared" si="55"/>
        <v xml:space="preserve"> Nayeem</v>
      </c>
      <c r="C267" s="11" t="s">
        <v>51</v>
      </c>
      <c r="D267" s="11">
        <v>0</v>
      </c>
      <c r="E267" s="11" t="s">
        <v>45</v>
      </c>
      <c r="F267" s="12" t="s">
        <v>122</v>
      </c>
      <c r="G267" s="12" t="str">
        <f t="shared" si="54"/>
        <v>Q5: 0 of 7.  An answer was not provided.</v>
      </c>
    </row>
    <row r="268" spans="1:7" x14ac:dyDescent="0.2">
      <c r="A268" s="11"/>
      <c r="B268" s="11" t="str">
        <f t="shared" si="55"/>
        <v xml:space="preserve"> Nayeem</v>
      </c>
      <c r="C268" s="11" t="s">
        <v>53</v>
      </c>
      <c r="D268" s="11">
        <v>0</v>
      </c>
      <c r="E268" s="11" t="s">
        <v>45</v>
      </c>
      <c r="F268" s="12" t="s">
        <v>122</v>
      </c>
      <c r="G268" s="12" t="str">
        <f t="shared" si="54"/>
        <v>Q6: 0 of 7.  An answer was not provided.</v>
      </c>
    </row>
    <row r="269" spans="1:7" x14ac:dyDescent="0.2">
      <c r="A269" s="11"/>
      <c r="B269" s="11" t="str">
        <f t="shared" si="55"/>
        <v xml:space="preserve"> Nayeem</v>
      </c>
      <c r="C269" s="11" t="s">
        <v>54</v>
      </c>
      <c r="D269" s="11">
        <v>0</v>
      </c>
      <c r="E269" s="11" t="s">
        <v>45</v>
      </c>
      <c r="F269" s="12" t="s">
        <v>122</v>
      </c>
      <c r="G269" s="12" t="str">
        <f t="shared" si="54"/>
        <v>Q7: 0 of 7.  An answer was not provided.</v>
      </c>
    </row>
    <row r="270" spans="1:7" x14ac:dyDescent="0.2">
      <c r="A270" s="11"/>
      <c r="B270" s="11" t="str">
        <f t="shared" si="55"/>
        <v xml:space="preserve"> Nayeem</v>
      </c>
      <c r="C270" s="11" t="s">
        <v>56</v>
      </c>
      <c r="D270" s="11">
        <f>SUM(D263:D269)</f>
        <v>0</v>
      </c>
      <c r="E270" s="11" t="s">
        <v>57</v>
      </c>
      <c r="F270" s="12"/>
      <c r="G270" s="12" t="str">
        <f t="shared" si="54"/>
        <v xml:space="preserve">Total: 0 of 50. </v>
      </c>
    </row>
    <row r="271" spans="1:7" ht="76.5" x14ac:dyDescent="0.2">
      <c r="A271" s="11"/>
      <c r="B271" s="11" t="str">
        <f t="shared" si="55"/>
        <v xml:space="preserve"> Nayeem</v>
      </c>
      <c r="C271" s="11" t="s">
        <v>58</v>
      </c>
      <c r="D271" s="11"/>
      <c r="E271" s="11"/>
      <c r="F271" s="12"/>
      <c r="G271" s="12" t="str">
        <f>_xlfn.CONCAT(G262," ",G263," ",G264," ",G265," ",G266," ",G267," ",G268," ",G269," ",G270)</f>
        <v xml:space="preserve"> Nayeem, below are scores and comments for Homework 1. Q1: 0 of 8.  An answer was not provided. Q2: 0 of 7.  An answer was not provided. Q3: 0 of 7.  An answer was not provided. Q4: 0 of 7.  An answer was not provided. Q5: 0 of 7.  An answer was not provided. Q6: 0 of 7.  An answer was not provided. Q7: 0 of 7.  An answer was not provided. Total: 0 of 50. </v>
      </c>
    </row>
    <row r="272" spans="1:7" x14ac:dyDescent="0.2">
      <c r="A272" s="11" t="s">
        <v>123</v>
      </c>
      <c r="B272" s="11" t="str">
        <f t="shared" si="27"/>
        <v xml:space="preserve"> Deepika</v>
      </c>
      <c r="C272" s="11" t="s">
        <v>40</v>
      </c>
      <c r="D272" s="11"/>
      <c r="E272" s="11"/>
      <c r="F272" s="12"/>
      <c r="G272" s="12" t="str">
        <f t="shared" si="12"/>
        <v xml:space="preserve"> Deepika, below are scores and comments for Homework 1.</v>
      </c>
    </row>
    <row r="273" spans="1:7" ht="63.75" x14ac:dyDescent="0.2">
      <c r="A273" s="11"/>
      <c r="B273" s="11" t="str">
        <f>B272</f>
        <v xml:space="preserve"> Deepika</v>
      </c>
      <c r="C273" s="11" t="s">
        <v>41</v>
      </c>
      <c r="D273" s="11">
        <v>6.5</v>
      </c>
      <c r="E273" s="11" t="s">
        <v>42</v>
      </c>
      <c r="F273" s="13" t="s">
        <v>60</v>
      </c>
      <c r="G273" s="12" t="str">
        <f t="shared" ref="G273:G280" si="56">_xlfn.CONCAT(C273," ",D273," ",E273," ",F273)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74" spans="1:7" x14ac:dyDescent="0.2">
      <c r="A274" s="11"/>
      <c r="B274" s="11" t="str">
        <f t="shared" ref="B274:B281" si="57">B273</f>
        <v xml:space="preserve"> Deepika</v>
      </c>
      <c r="C274" s="11" t="s">
        <v>44</v>
      </c>
      <c r="D274" s="11">
        <v>7</v>
      </c>
      <c r="E274" s="11" t="s">
        <v>45</v>
      </c>
      <c r="F274" s="12" t="s">
        <v>102</v>
      </c>
      <c r="G274" s="12" t="str">
        <f t="shared" si="56"/>
        <v xml:space="preserve">Q2: 7 of 7.   </v>
      </c>
    </row>
    <row r="275" spans="1:7" ht="38.25" x14ac:dyDescent="0.2">
      <c r="A275" s="11"/>
      <c r="B275" s="11" t="str">
        <f t="shared" si="57"/>
        <v xml:space="preserve"> Deepika</v>
      </c>
      <c r="C275" s="11" t="s">
        <v>47</v>
      </c>
      <c r="D275" s="11">
        <v>6</v>
      </c>
      <c r="E275" s="11" t="s">
        <v>45</v>
      </c>
      <c r="F275" s="12" t="s">
        <v>124</v>
      </c>
      <c r="G275" s="12" t="str">
        <f t="shared" si="56"/>
        <v>Q3: 6 of 7.  Your response that began "Amazon is an example of enhanced CLV …", does not quite sufficiently address the final part of the request.</v>
      </c>
    </row>
    <row r="276" spans="1:7" x14ac:dyDescent="0.2">
      <c r="A276" s="11"/>
      <c r="B276" s="11" t="str">
        <f t="shared" si="57"/>
        <v xml:space="preserve"> Deepika</v>
      </c>
      <c r="C276" s="11" t="s">
        <v>49</v>
      </c>
      <c r="D276" s="11">
        <v>7</v>
      </c>
      <c r="E276" s="11" t="s">
        <v>45</v>
      </c>
      <c r="F276" s="12"/>
      <c r="G276" s="12" t="str">
        <f t="shared" si="56"/>
        <v xml:space="preserve">Q4: 7 of 7.  </v>
      </c>
    </row>
    <row r="277" spans="1:7" x14ac:dyDescent="0.2">
      <c r="A277" s="11"/>
      <c r="B277" s="11" t="str">
        <f t="shared" si="57"/>
        <v xml:space="preserve"> Deepika</v>
      </c>
      <c r="C277" s="11" t="s">
        <v>51</v>
      </c>
      <c r="D277" s="11">
        <v>7</v>
      </c>
      <c r="E277" s="11" t="s">
        <v>45</v>
      </c>
      <c r="F277" s="12"/>
      <c r="G277" s="12" t="str">
        <f t="shared" si="56"/>
        <v xml:space="preserve">Q5: 7 of 7.  </v>
      </c>
    </row>
    <row r="278" spans="1:7" x14ac:dyDescent="0.2">
      <c r="A278" s="11"/>
      <c r="B278" s="11" t="str">
        <f t="shared" si="57"/>
        <v xml:space="preserve"> Deepika</v>
      </c>
      <c r="C278" s="11" t="s">
        <v>53</v>
      </c>
      <c r="D278" s="11">
        <v>7</v>
      </c>
      <c r="E278" s="11" t="s">
        <v>45</v>
      </c>
      <c r="F278" s="12"/>
      <c r="G278" s="12" t="str">
        <f t="shared" si="56"/>
        <v xml:space="preserve">Q6: 7 of 7.  </v>
      </c>
    </row>
    <row r="279" spans="1:7" x14ac:dyDescent="0.2">
      <c r="A279" s="11"/>
      <c r="B279" s="11" t="str">
        <f t="shared" si="57"/>
        <v xml:space="preserve"> Deepika</v>
      </c>
      <c r="C279" s="11" t="s">
        <v>54</v>
      </c>
      <c r="D279" s="11">
        <v>7</v>
      </c>
      <c r="E279" s="11" t="s">
        <v>45</v>
      </c>
      <c r="F279" s="12"/>
      <c r="G279" s="12" t="str">
        <f t="shared" si="56"/>
        <v xml:space="preserve">Q7: 7 of 7.  </v>
      </c>
    </row>
    <row r="280" spans="1:7" x14ac:dyDescent="0.2">
      <c r="A280" s="11"/>
      <c r="B280" s="11" t="str">
        <f t="shared" si="57"/>
        <v xml:space="preserve"> Deepika</v>
      </c>
      <c r="C280" s="11" t="s">
        <v>56</v>
      </c>
      <c r="D280" s="11">
        <f>SUM(D273:D279)</f>
        <v>47.5</v>
      </c>
      <c r="E280" s="11" t="s">
        <v>57</v>
      </c>
      <c r="F280" s="12"/>
      <c r="G280" s="12" t="str">
        <f t="shared" si="56"/>
        <v xml:space="preserve">Total: 47.5 of 50. </v>
      </c>
    </row>
    <row r="281" spans="1:7" ht="114.75" x14ac:dyDescent="0.2">
      <c r="A281" s="11"/>
      <c r="B281" s="11" t="str">
        <f t="shared" si="57"/>
        <v xml:space="preserve"> Deepika</v>
      </c>
      <c r="C281" s="11" t="s">
        <v>58</v>
      </c>
      <c r="D281" s="11"/>
      <c r="E281" s="11"/>
      <c r="F281" s="12"/>
      <c r="G281" s="12" t="str">
        <f>_xlfn.CONCAT(G272," ",G273," ",G274," ",G275," ",G276," ",G277," ",G278," ",G279," ",G280)</f>
        <v xml:space="preserve"> Deepika,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6 of 7.  Your response that began "Amazon is an example of enhanced CLV …", does not quite sufficiently address the final part of the request. Q4: 7 of 7.   Q5: 7 of 7.   Q6: 7 of 7.   Q7: 7 of 7.   Total: 47.5 of 50. </v>
      </c>
    </row>
    <row r="282" spans="1:7" x14ac:dyDescent="0.2">
      <c r="A282" s="11" t="s">
        <v>125</v>
      </c>
      <c r="B282" s="11" t="str">
        <f t="shared" si="27"/>
        <v xml:space="preserve"> Ganesh </v>
      </c>
      <c r="C282" s="11" t="s">
        <v>40</v>
      </c>
      <c r="D282" s="11"/>
      <c r="E282" s="11"/>
      <c r="F282" s="12"/>
      <c r="G282" s="12" t="str">
        <f t="shared" si="12"/>
        <v xml:space="preserve"> Ganesh , below are scores and comments for Homework 1.</v>
      </c>
    </row>
    <row r="283" spans="1:7" ht="63.75" x14ac:dyDescent="0.2">
      <c r="A283" s="11"/>
      <c r="B283" s="11" t="str">
        <f>B282</f>
        <v xml:space="preserve"> Ganesh </v>
      </c>
      <c r="C283" s="11" t="s">
        <v>41</v>
      </c>
      <c r="D283" s="11">
        <v>6.5</v>
      </c>
      <c r="E283" s="11" t="s">
        <v>42</v>
      </c>
      <c r="F283" s="13" t="s">
        <v>60</v>
      </c>
      <c r="G283" s="12" t="str">
        <f t="shared" ref="G283:G290" si="58">_xlfn.CONCAT(C283," ",D283," ",E283," ",F283)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84" spans="1:7" ht="127.5" x14ac:dyDescent="0.2">
      <c r="A284" s="11"/>
      <c r="B284" s="11" t="str">
        <f t="shared" ref="B284:B291" si="59">B283</f>
        <v xml:space="preserve"> Ganesh </v>
      </c>
      <c r="C284" s="11" t="s">
        <v>44</v>
      </c>
      <c r="D284" s="11">
        <v>5</v>
      </c>
      <c r="E284" s="11" t="s">
        <v>45</v>
      </c>
      <c r="F284" s="12" t="s">
        <v>126</v>
      </c>
      <c r="G284" s="12" t="str">
        <f t="shared" si="58"/>
        <v xml:space="preserve">Q2: 5 of 7.  Some of the language of your response is odd, such as, "It is fundamental for examination experts to be on top of the great level showcasing ..."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285" spans="1:7" ht="51" x14ac:dyDescent="0.2">
      <c r="A285" s="11"/>
      <c r="B285" s="11" t="str">
        <f t="shared" si="59"/>
        <v xml:space="preserve"> Ganesh </v>
      </c>
      <c r="C285" s="11" t="s">
        <v>47</v>
      </c>
      <c r="D285" s="14">
        <v>5.5</v>
      </c>
      <c r="E285" s="14" t="s">
        <v>45</v>
      </c>
      <c r="F285" s="15" t="s">
        <v>62</v>
      </c>
      <c r="G285" s="12" t="str">
        <f t="shared" si="58"/>
        <v>Q3: 5.5 of 7.  Note the following question element was not sufficiently addressed: "Identify one of the marketing metrics categories… and brainstorm a few creative ways data can be collected/used to help move those metrics in the right direction."</v>
      </c>
    </row>
    <row r="286" spans="1:7" ht="114.75" x14ac:dyDescent="0.2">
      <c r="A286" s="11"/>
      <c r="B286" s="11" t="str">
        <f t="shared" si="59"/>
        <v xml:space="preserve"> Ganesh </v>
      </c>
      <c r="C286" s="11" t="s">
        <v>49</v>
      </c>
      <c r="D286" s="11">
        <v>7</v>
      </c>
      <c r="E286" s="11" t="s">
        <v>45</v>
      </c>
      <c r="F286" s="12" t="s">
        <v>50</v>
      </c>
      <c r="G286" s="12" t="str">
        <f t="shared" si="58"/>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87" spans="1:7" ht="204" x14ac:dyDescent="0.2">
      <c r="A287" s="11"/>
      <c r="B287" s="11" t="str">
        <f t="shared" si="59"/>
        <v xml:space="preserve"> Ganesh </v>
      </c>
      <c r="C287" s="11" t="s">
        <v>51</v>
      </c>
      <c r="D287" s="11">
        <v>5</v>
      </c>
      <c r="E287" s="11" t="s">
        <v>45</v>
      </c>
      <c r="F287" s="12" t="s">
        <v>64</v>
      </c>
      <c r="G287" s="12" t="str">
        <f t="shared" si="58"/>
        <v xml:space="preserve">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88" spans="1:7" x14ac:dyDescent="0.2">
      <c r="A288" s="11"/>
      <c r="B288" s="11" t="str">
        <f t="shared" si="59"/>
        <v xml:space="preserve"> Ganesh </v>
      </c>
      <c r="C288" s="11" t="s">
        <v>53</v>
      </c>
      <c r="D288" s="11">
        <v>7</v>
      </c>
      <c r="E288" s="11" t="s">
        <v>45</v>
      </c>
      <c r="F288" s="12"/>
      <c r="G288" s="12" t="str">
        <f t="shared" si="58"/>
        <v xml:space="preserve">Q6: 7 of 7.  </v>
      </c>
    </row>
    <row r="289" spans="1:7" ht="38.25" x14ac:dyDescent="0.2">
      <c r="A289" s="11"/>
      <c r="B289" s="11" t="str">
        <f t="shared" si="59"/>
        <v xml:space="preserve"> Ganesh </v>
      </c>
      <c r="C289" s="11" t="s">
        <v>54</v>
      </c>
      <c r="D289" s="11">
        <v>1</v>
      </c>
      <c r="E289" s="11" t="s">
        <v>45</v>
      </c>
      <c r="F289" s="12" t="s">
        <v>68</v>
      </c>
      <c r="G289" s="12" t="str">
        <f t="shared" si="58"/>
        <v>Q7: 1 of 7.  Almost all elements of your response map neither to the textbooks, lecture, nor practicum.  That is, the answer provided isn't for the question posed.</v>
      </c>
    </row>
    <row r="290" spans="1:7" x14ac:dyDescent="0.2">
      <c r="A290" s="11"/>
      <c r="B290" s="11" t="str">
        <f t="shared" si="59"/>
        <v xml:space="preserve"> Ganesh </v>
      </c>
      <c r="C290" s="11" t="s">
        <v>56</v>
      </c>
      <c r="D290" s="11">
        <f>SUM(D283:D289)</f>
        <v>37</v>
      </c>
      <c r="E290" s="11" t="s">
        <v>57</v>
      </c>
      <c r="F290" s="12"/>
      <c r="G290" s="12" t="str">
        <f t="shared" si="58"/>
        <v xml:space="preserve">Total: 37 of 50. </v>
      </c>
    </row>
    <row r="291" spans="1:7" ht="409.5" x14ac:dyDescent="0.2">
      <c r="A291" s="11"/>
      <c r="B291" s="11" t="str">
        <f t="shared" si="59"/>
        <v xml:space="preserve"> Ganesh </v>
      </c>
      <c r="C291" s="11" t="s">
        <v>58</v>
      </c>
      <c r="D291" s="11"/>
      <c r="E291" s="11"/>
      <c r="F291" s="12"/>
      <c r="G291" s="12" t="str">
        <f>_xlfn.CONCAT(G282," ",G283," ",G284," ",G285," ",G286," ",G287," ",G288," ",G289," ",G290)</f>
        <v xml:space="preserve"> Ganesh ,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5 of 7.  Some of the language of your response is odd, such as, "It is fundamental for examination experts to be on top of the great level showcasing ..."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5.5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1 of 7.  Almost all elements of your response map neither to the textbooks, lecture, nor practicum.  That is, the answer provided isn't for the question posed. Total: 37 of 50. </v>
      </c>
    </row>
    <row r="292" spans="1:7" x14ac:dyDescent="0.2">
      <c r="A292" s="11" t="s">
        <v>127</v>
      </c>
      <c r="B292" s="11" t="str">
        <f>MID(A292,FIND(",",A292)+1,FIND(" ",A292)-3)</f>
        <v xml:space="preserve"> Arun</v>
      </c>
      <c r="C292" s="11" t="s">
        <v>40</v>
      </c>
      <c r="D292" s="11"/>
      <c r="E292" s="11"/>
      <c r="F292" s="12"/>
      <c r="G292" s="12" t="str">
        <f t="shared" si="12"/>
        <v xml:space="preserve"> Arun, below are scores and comments for Homework 1.</v>
      </c>
    </row>
    <row r="293" spans="1:7" ht="76.5" x14ac:dyDescent="0.2">
      <c r="A293" s="11"/>
      <c r="B293" s="11" t="str">
        <f>B292</f>
        <v xml:space="preserve"> Arun</v>
      </c>
      <c r="C293" s="11" t="s">
        <v>41</v>
      </c>
      <c r="D293" s="11">
        <v>5</v>
      </c>
      <c r="E293" s="11" t="s">
        <v>42</v>
      </c>
      <c r="F293" s="12" t="s">
        <v>94</v>
      </c>
      <c r="G293" s="12" t="str">
        <f t="shared" ref="G293:G300" si="60">_xlfn.CONCAT(C293," ",D293," ",E293," ",F293)</f>
        <v>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v>
      </c>
    </row>
    <row r="294" spans="1:7" ht="38.25" x14ac:dyDescent="0.2">
      <c r="A294" s="11"/>
      <c r="B294" s="11" t="str">
        <f t="shared" ref="B294:B301" si="61">B293</f>
        <v xml:space="preserve"> Arun</v>
      </c>
      <c r="C294" s="11" t="s">
        <v>44</v>
      </c>
      <c r="D294" s="11">
        <v>7</v>
      </c>
      <c r="E294" s="11" t="s">
        <v>45</v>
      </c>
      <c r="F294" s="12" t="s">
        <v>70</v>
      </c>
      <c r="G294" s="12" t="str">
        <f t="shared" si="60"/>
        <v xml:space="preserve">Q2: 7 of 7.  While your response addressed the question, it was a wee bit long.  Please be succinct and direct in your responses to questions. </v>
      </c>
    </row>
    <row r="295" spans="1:7" ht="114.75" x14ac:dyDescent="0.2">
      <c r="A295" s="11"/>
      <c r="B295" s="11" t="str">
        <f t="shared" si="61"/>
        <v xml:space="preserve"> Arun</v>
      </c>
      <c r="C295" s="11" t="s">
        <v>47</v>
      </c>
      <c r="D295" s="11">
        <v>6</v>
      </c>
      <c r="E295" s="11" t="s">
        <v>45</v>
      </c>
      <c r="F295" s="12" t="s">
        <v>128</v>
      </c>
      <c r="G295" s="12" t="str">
        <f t="shared" si="60"/>
        <v>Q3: 6 of 7.  Note that a marketing analytics professional is a liaison between those who make marketing decisions and those who provide data to the company.  That is, they use data and analytics to maximize marketing outcomes, and thus enhance decision-making about future company actions.   You need to expand your answer to the final element of the request: "Identify one of the marketing metrics categories… and brainstorm a few creative ways data can be collected/used to help move those metrics in the right direction."</v>
      </c>
    </row>
    <row r="296" spans="1:7" ht="63.75" x14ac:dyDescent="0.2">
      <c r="A296" s="11"/>
      <c r="B296" s="11" t="str">
        <f t="shared" si="61"/>
        <v xml:space="preserve"> Arun</v>
      </c>
      <c r="C296" s="11" t="s">
        <v>49</v>
      </c>
      <c r="D296" s="11">
        <v>6</v>
      </c>
      <c r="E296" s="11" t="s">
        <v>45</v>
      </c>
      <c r="F296" s="12" t="s">
        <v>63</v>
      </c>
      <c r="G296" s="12" t="str">
        <f t="shared" si="60"/>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97" spans="1:7" ht="25.5" x14ac:dyDescent="0.2">
      <c r="A297" s="11"/>
      <c r="B297" s="11" t="str">
        <f t="shared" si="61"/>
        <v xml:space="preserve"> Arun</v>
      </c>
      <c r="C297" s="11" t="s">
        <v>51</v>
      </c>
      <c r="D297" s="11">
        <v>7</v>
      </c>
      <c r="E297" s="11" t="s">
        <v>45</v>
      </c>
      <c r="F297" s="12" t="s">
        <v>52</v>
      </c>
      <c r="G297" s="12" t="str">
        <f t="shared" si="60"/>
        <v>Q5: 7 of 7.  While your answer is long, it addresses the questions posed.</v>
      </c>
    </row>
    <row r="298" spans="1:7" x14ac:dyDescent="0.2">
      <c r="A298" s="11"/>
      <c r="B298" s="11" t="str">
        <f t="shared" si="61"/>
        <v xml:space="preserve"> Arun</v>
      </c>
      <c r="C298" s="11" t="s">
        <v>53</v>
      </c>
      <c r="D298" s="11">
        <v>7</v>
      </c>
      <c r="E298" s="11" t="s">
        <v>45</v>
      </c>
      <c r="F298" s="12"/>
      <c r="G298" s="12" t="str">
        <f t="shared" si="60"/>
        <v xml:space="preserve">Q6: 7 of 7.  </v>
      </c>
    </row>
    <row r="299" spans="1:7" ht="38.25" x14ac:dyDescent="0.2">
      <c r="A299" s="11"/>
      <c r="B299" s="11" t="str">
        <f t="shared" si="61"/>
        <v xml:space="preserve"> Arun</v>
      </c>
      <c r="C299" s="11" t="s">
        <v>54</v>
      </c>
      <c r="D299" s="11">
        <v>4.5</v>
      </c>
      <c r="E299" s="11" t="s">
        <v>45</v>
      </c>
      <c r="F299" s="12" t="s">
        <v>55</v>
      </c>
      <c r="G299" s="12" t="str">
        <f t="shared" si="60"/>
        <v>Q7: 4.5 of 7.  The question specifically asked you to provided two to three paragraphs of prose.  That is, neither separated and distinct sentences nor bullet lists.  This request was not realized.</v>
      </c>
    </row>
    <row r="300" spans="1:7" x14ac:dyDescent="0.2">
      <c r="A300" s="11"/>
      <c r="B300" s="11" t="str">
        <f t="shared" si="61"/>
        <v xml:space="preserve"> Arun</v>
      </c>
      <c r="C300" s="11" t="s">
        <v>56</v>
      </c>
      <c r="D300" s="11">
        <f>SUM(D293:D299)</f>
        <v>42.5</v>
      </c>
      <c r="E300" s="11" t="s">
        <v>57</v>
      </c>
      <c r="F300" s="12"/>
      <c r="G300" s="12" t="str">
        <f t="shared" si="60"/>
        <v xml:space="preserve">Total: 42.5 of 50. </v>
      </c>
    </row>
    <row r="301" spans="1:7" ht="344.25" x14ac:dyDescent="0.2">
      <c r="A301" s="11"/>
      <c r="B301" s="11" t="str">
        <f t="shared" si="61"/>
        <v xml:space="preserve"> Arun</v>
      </c>
      <c r="C301" s="11" t="s">
        <v>58</v>
      </c>
      <c r="D301" s="11"/>
      <c r="E301" s="11"/>
      <c r="F301" s="12"/>
      <c r="G301" s="12" t="str">
        <f>_xlfn.CONCAT(G292," ",G293," ",G294," ",G295," ",G296," ",G297," ",G298," ",G299," ",G300)</f>
        <v xml:space="preserve"> Arun, below are scores and comments for Homework 1. 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 Q2: 7 of 7.  While your response addressed the question, it was a wee bit long.  Please be succinct and direct in your responses to questions.  Q3: 6 of 7.  Note that a marketing analytics professional is a liaison between those who make marketing decisions and those who provide data to the company.  That is, they use data and analytics to maximize marketing outcomes, and thus enhance decision-making about future company actions.   You need to expand your answer to the final element of the request: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4.5 of 7.  The question specifically asked you to provided two to three paragraphs of prose.  That is, neither separated and distinct sentences nor bullet lists.  This request was not realized. Total: 42.5 of 50. </v>
      </c>
    </row>
    <row r="302" spans="1:7" x14ac:dyDescent="0.2">
      <c r="A302" s="11" t="s">
        <v>129</v>
      </c>
      <c r="B302" s="11" t="str">
        <f>MID(A302,FIND(",",A302)+1,FIND(" ",A302)+2)</f>
        <v xml:space="preserve"> Hiranmaya </v>
      </c>
      <c r="C302" s="11" t="s">
        <v>40</v>
      </c>
      <c r="D302" s="11"/>
      <c r="E302" s="11"/>
      <c r="F302" s="12"/>
      <c r="G302" s="12" t="str">
        <f t="shared" si="12"/>
        <v xml:space="preserve"> Hiranmaya , below are scores and comments for Homework 1.</v>
      </c>
    </row>
    <row r="303" spans="1:7" ht="63.75" x14ac:dyDescent="0.2">
      <c r="A303" s="11"/>
      <c r="B303" s="11" t="str">
        <f>B302</f>
        <v xml:space="preserve"> Hiranmaya </v>
      </c>
      <c r="C303" s="11" t="s">
        <v>41</v>
      </c>
      <c r="D303" s="11">
        <v>6.5</v>
      </c>
      <c r="E303" s="11" t="s">
        <v>42</v>
      </c>
      <c r="F303" s="13" t="s">
        <v>60</v>
      </c>
      <c r="G303" s="12" t="str">
        <f t="shared" ref="G303:G310" si="62">_xlfn.CONCAT(C303," ",D303," ",E303," ",F303)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304" spans="1:7" x14ac:dyDescent="0.2">
      <c r="A304" s="11"/>
      <c r="B304" s="11" t="str">
        <f t="shared" ref="B304:B311" si="63">B303</f>
        <v xml:space="preserve"> Hiranmaya </v>
      </c>
      <c r="C304" s="11" t="s">
        <v>44</v>
      </c>
      <c r="D304" s="11">
        <v>7</v>
      </c>
      <c r="E304" s="11" t="s">
        <v>45</v>
      </c>
      <c r="F304" s="12"/>
      <c r="G304" s="12" t="str">
        <f t="shared" si="62"/>
        <v xml:space="preserve">Q2: 7 of 7.  </v>
      </c>
    </row>
    <row r="305" spans="1:7" ht="51" x14ac:dyDescent="0.2">
      <c r="A305" s="11"/>
      <c r="B305" s="11" t="str">
        <f t="shared" si="63"/>
        <v xml:space="preserve"> Hiranmaya </v>
      </c>
      <c r="C305" s="11" t="s">
        <v>47</v>
      </c>
      <c r="D305" s="14">
        <v>5.5</v>
      </c>
      <c r="E305" s="14" t="s">
        <v>45</v>
      </c>
      <c r="F305" s="15" t="s">
        <v>62</v>
      </c>
      <c r="G305" s="12" t="str">
        <f t="shared" si="62"/>
        <v>Q3: 5.5 of 7.  Note the following question element was not sufficiently addressed: "Identify one of the marketing metrics categories… and brainstorm a few creative ways data can be collected/used to help move those metrics in the right direction."</v>
      </c>
    </row>
    <row r="306" spans="1:7" ht="63.75" x14ac:dyDescent="0.2">
      <c r="A306" s="11"/>
      <c r="B306" s="11" t="str">
        <f t="shared" si="63"/>
        <v xml:space="preserve"> Hiranmaya </v>
      </c>
      <c r="C306" s="11" t="s">
        <v>49</v>
      </c>
      <c r="D306" s="11">
        <v>6</v>
      </c>
      <c r="E306" s="11" t="s">
        <v>45</v>
      </c>
      <c r="F306" s="12" t="s">
        <v>63</v>
      </c>
      <c r="G306" s="12" t="str">
        <f t="shared" si="6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307" spans="1:7" ht="204" x14ac:dyDescent="0.2">
      <c r="A307" s="11"/>
      <c r="B307" s="11" t="str">
        <f t="shared" si="63"/>
        <v xml:space="preserve"> Hiranmaya </v>
      </c>
      <c r="C307" s="11" t="s">
        <v>51</v>
      </c>
      <c r="D307" s="11">
        <v>5.5</v>
      </c>
      <c r="E307" s="11" t="s">
        <v>45</v>
      </c>
      <c r="F307" s="12" t="s">
        <v>64</v>
      </c>
      <c r="G307" s="12" t="str">
        <f t="shared" si="62"/>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308" spans="1:7" x14ac:dyDescent="0.2">
      <c r="A308" s="11"/>
      <c r="B308" s="11" t="str">
        <f t="shared" si="63"/>
        <v xml:space="preserve"> Hiranmaya </v>
      </c>
      <c r="C308" s="11" t="s">
        <v>53</v>
      </c>
      <c r="D308" s="11">
        <v>7</v>
      </c>
      <c r="E308" s="11" t="s">
        <v>45</v>
      </c>
      <c r="F308" s="12"/>
      <c r="G308" s="12" t="str">
        <f t="shared" si="62"/>
        <v xml:space="preserve">Q6: 7 of 7.  </v>
      </c>
    </row>
    <row r="309" spans="1:7" x14ac:dyDescent="0.2">
      <c r="A309" s="11"/>
      <c r="B309" s="11" t="str">
        <f t="shared" si="63"/>
        <v xml:space="preserve"> Hiranmaya </v>
      </c>
      <c r="C309" s="11" t="s">
        <v>54</v>
      </c>
      <c r="D309" s="11">
        <v>7</v>
      </c>
      <c r="E309" s="11" t="s">
        <v>45</v>
      </c>
      <c r="F309" s="12"/>
      <c r="G309" s="12" t="str">
        <f t="shared" si="62"/>
        <v xml:space="preserve">Q7: 7 of 7.  </v>
      </c>
    </row>
    <row r="310" spans="1:7" x14ac:dyDescent="0.2">
      <c r="A310" s="11"/>
      <c r="B310" s="11" t="str">
        <f t="shared" si="63"/>
        <v xml:space="preserve"> Hiranmaya </v>
      </c>
      <c r="C310" s="11" t="s">
        <v>56</v>
      </c>
      <c r="D310" s="11">
        <f>SUM(D303:D309)</f>
        <v>44.5</v>
      </c>
      <c r="E310" s="11" t="s">
        <v>57</v>
      </c>
      <c r="F310" s="12"/>
      <c r="G310" s="12" t="str">
        <f t="shared" si="62"/>
        <v xml:space="preserve">Total: 44.5 of 50. </v>
      </c>
    </row>
    <row r="311" spans="1:7" ht="395.25" x14ac:dyDescent="0.2">
      <c r="A311" s="11"/>
      <c r="B311" s="11" t="str">
        <f t="shared" si="63"/>
        <v xml:space="preserve"> Hiranmaya </v>
      </c>
      <c r="C311" s="11" t="s">
        <v>58</v>
      </c>
      <c r="D311" s="11"/>
      <c r="E311" s="11"/>
      <c r="F311" s="12"/>
      <c r="G311" s="12" t="str">
        <f>_xlfn.CONCAT(G302," ",G303," ",G304," ",G305," ",G306," ",G307," ",G308," ",G309," ",G310)</f>
        <v xml:space="preserve"> Hiranmaya ,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7 of 7.   Total: 44.5 of 50. </v>
      </c>
    </row>
    <row r="312" spans="1:7" x14ac:dyDescent="0.2">
      <c r="A312" s="11" t="s">
        <v>130</v>
      </c>
      <c r="B312" s="11" t="str">
        <f t="shared" si="27"/>
        <v xml:space="preserve"> Sandeep</v>
      </c>
      <c r="C312" s="11" t="s">
        <v>40</v>
      </c>
      <c r="D312" s="11"/>
      <c r="E312" s="11"/>
      <c r="F312" s="12"/>
      <c r="G312" s="12" t="str">
        <f t="shared" si="12"/>
        <v xml:space="preserve"> Sandeep, below are scores and comments for Homework 1.</v>
      </c>
    </row>
    <row r="313" spans="1:7" ht="63.75" x14ac:dyDescent="0.2">
      <c r="A313" s="11"/>
      <c r="B313" s="11" t="str">
        <f>B312</f>
        <v xml:space="preserve"> Sandeep</v>
      </c>
      <c r="C313" s="11" t="s">
        <v>41</v>
      </c>
      <c r="D313" s="11">
        <v>6.5</v>
      </c>
      <c r="E313" s="11" t="s">
        <v>42</v>
      </c>
      <c r="F313" s="13" t="s">
        <v>60</v>
      </c>
      <c r="G313" s="12" t="str">
        <f t="shared" ref="G313:G320" si="64">_xlfn.CONCAT(C313," ",D313," ",E313," ",F313)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314" spans="1:7" x14ac:dyDescent="0.2">
      <c r="A314" s="11"/>
      <c r="B314" s="11" t="str">
        <f t="shared" ref="B314:B321" si="65">B313</f>
        <v xml:space="preserve"> Sandeep</v>
      </c>
      <c r="C314" s="11" t="s">
        <v>44</v>
      </c>
      <c r="D314" s="11">
        <v>7</v>
      </c>
      <c r="E314" s="11" t="s">
        <v>45</v>
      </c>
      <c r="F314" s="12"/>
      <c r="G314" s="12" t="str">
        <f t="shared" si="64"/>
        <v xml:space="preserve">Q2: 7 of 7.  </v>
      </c>
    </row>
    <row r="315" spans="1:7" ht="51" x14ac:dyDescent="0.2">
      <c r="A315" s="11"/>
      <c r="B315" s="11" t="str">
        <f t="shared" si="65"/>
        <v xml:space="preserve"> Sandeep</v>
      </c>
      <c r="C315" s="11" t="s">
        <v>47</v>
      </c>
      <c r="D315" s="14">
        <v>6</v>
      </c>
      <c r="E315" s="14" t="s">
        <v>45</v>
      </c>
      <c r="F315" s="15" t="s">
        <v>62</v>
      </c>
      <c r="G315" s="12" t="str">
        <f t="shared" si="64"/>
        <v>Q3: 6 of 7.  Note the following question element was not sufficiently addressed: "Identify one of the marketing metrics categories… and brainstorm a few creative ways data can be collected/used to help move those metrics in the right direction."</v>
      </c>
    </row>
    <row r="316" spans="1:7" x14ac:dyDescent="0.2">
      <c r="A316" s="11"/>
      <c r="B316" s="11" t="str">
        <f t="shared" si="65"/>
        <v xml:space="preserve"> Sandeep</v>
      </c>
      <c r="C316" s="11" t="s">
        <v>49</v>
      </c>
      <c r="D316" s="11">
        <v>7</v>
      </c>
      <c r="E316" s="11" t="s">
        <v>45</v>
      </c>
      <c r="F316" s="12" t="s">
        <v>67</v>
      </c>
      <c r="G316" s="12" t="str">
        <f t="shared" si="64"/>
        <v>Q4: 7 of 7.  A succinct and well-articulated answer!</v>
      </c>
    </row>
    <row r="317" spans="1:7" x14ac:dyDescent="0.2">
      <c r="A317" s="11"/>
      <c r="B317" s="11" t="str">
        <f t="shared" si="65"/>
        <v xml:space="preserve"> Sandeep</v>
      </c>
      <c r="C317" s="11" t="s">
        <v>51</v>
      </c>
      <c r="D317" s="11">
        <v>7</v>
      </c>
      <c r="E317" s="11" t="s">
        <v>45</v>
      </c>
      <c r="F317" s="12"/>
      <c r="G317" s="12" t="str">
        <f t="shared" si="64"/>
        <v xml:space="preserve">Q5: 7 of 7.  </v>
      </c>
    </row>
    <row r="318" spans="1:7" x14ac:dyDescent="0.2">
      <c r="A318" s="11"/>
      <c r="B318" s="11" t="str">
        <f t="shared" si="65"/>
        <v xml:space="preserve"> Sandeep</v>
      </c>
      <c r="C318" s="11" t="s">
        <v>53</v>
      </c>
      <c r="D318" s="11">
        <v>7</v>
      </c>
      <c r="E318" s="11" t="s">
        <v>45</v>
      </c>
      <c r="F318" s="12"/>
      <c r="G318" s="12" t="str">
        <f t="shared" si="64"/>
        <v xml:space="preserve">Q6: 7 of 7.  </v>
      </c>
    </row>
    <row r="319" spans="1:7" x14ac:dyDescent="0.2">
      <c r="A319" s="11"/>
      <c r="B319" s="11" t="str">
        <f t="shared" si="65"/>
        <v xml:space="preserve"> Sandeep</v>
      </c>
      <c r="C319" s="11" t="s">
        <v>54</v>
      </c>
      <c r="D319" s="11">
        <v>7</v>
      </c>
      <c r="E319" s="11" t="s">
        <v>45</v>
      </c>
      <c r="F319" s="12"/>
      <c r="G319" s="12" t="str">
        <f t="shared" si="64"/>
        <v xml:space="preserve">Q7: 7 of 7.  </v>
      </c>
    </row>
    <row r="320" spans="1:7" x14ac:dyDescent="0.2">
      <c r="A320" s="11"/>
      <c r="B320" s="11" t="str">
        <f t="shared" si="65"/>
        <v xml:space="preserve"> Sandeep</v>
      </c>
      <c r="C320" s="11" t="s">
        <v>56</v>
      </c>
      <c r="D320" s="11">
        <f>SUM(D313:D319)</f>
        <v>47.5</v>
      </c>
      <c r="E320" s="11" t="s">
        <v>57</v>
      </c>
      <c r="F320" s="12"/>
      <c r="G320" s="12" t="str">
        <f t="shared" si="64"/>
        <v xml:space="preserve">Total: 47.5 of 50. </v>
      </c>
    </row>
    <row r="321" spans="1:7" ht="153" x14ac:dyDescent="0.2">
      <c r="A321" s="11"/>
      <c r="B321" s="11" t="str">
        <f t="shared" si="65"/>
        <v xml:space="preserve"> Sandeep</v>
      </c>
      <c r="C321" s="11" t="s">
        <v>58</v>
      </c>
      <c r="D321" s="11"/>
      <c r="E321" s="11"/>
      <c r="F321" s="12"/>
      <c r="G321" s="12" t="str">
        <f>_xlfn.CONCAT(G312," ",G313," ",G314," ",G315," ",G316," ",G317," ",G318," ",G319," ",G320)</f>
        <v xml:space="preserve"> Sandeep,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6 of 7.  Note the following question element was not sufficiently addressed: "Identify one of the marketing metrics categories… and brainstorm a few creative ways data can be collected/used to help move those metrics in the right direction." Q4: 7 of 7.  A succinct and well-articulated answer! Q5: 7 of 7.   Q6: 7 of 7.   Q7: 7 of 7.   Total: 47.5 of 50. </v>
      </c>
    </row>
  </sheetData>
  <autoFilter ref="A1:G321" xr:uid="{E0018660-44D5-45A1-BB4D-2347B03F225C}"/>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4F8A9-28F2-4A1D-BFF7-E1B9CE3FC457}">
  <sheetPr>
    <tabColor theme="4" tint="-0.499984740745262"/>
  </sheetPr>
  <dimension ref="A1:K33"/>
  <sheetViews>
    <sheetView workbookViewId="0">
      <pane xSplit="1" ySplit="1" topLeftCell="G2" activePane="bottomRight" state="frozen"/>
      <selection pane="topRight" activeCell="B1" sqref="B1"/>
      <selection pane="bottomLeft" activeCell="A2" sqref="A2"/>
      <selection pane="bottomRight" activeCell="J3" sqref="J3"/>
    </sheetView>
  </sheetViews>
  <sheetFormatPr defaultColWidth="9.140625" defaultRowHeight="12.75" x14ac:dyDescent="0.2"/>
  <cols>
    <col min="1" max="1" width="30.85546875" style="10" bestFit="1" customWidth="1"/>
    <col min="2" max="2" width="22.28515625" style="10" bestFit="1" customWidth="1"/>
    <col min="3" max="8" width="6.7109375" style="10" customWidth="1"/>
    <col min="9" max="9" width="9.140625" style="10"/>
    <col min="10" max="11" width="65.140625" style="10" customWidth="1"/>
    <col min="12" max="16384" width="9.140625" style="10"/>
  </cols>
  <sheetData>
    <row r="1" spans="1:11" s="21" customFormat="1" x14ac:dyDescent="0.2">
      <c r="A1" s="18" t="s">
        <v>206</v>
      </c>
      <c r="B1" s="18" t="s">
        <v>33</v>
      </c>
      <c r="C1" s="19" t="s">
        <v>207</v>
      </c>
      <c r="D1" s="20" t="s">
        <v>208</v>
      </c>
      <c r="E1" s="19" t="s">
        <v>209</v>
      </c>
      <c r="F1" s="20" t="s">
        <v>210</v>
      </c>
      <c r="G1" s="19" t="s">
        <v>211</v>
      </c>
      <c r="H1" s="20" t="s">
        <v>212</v>
      </c>
      <c r="I1" s="21" t="s">
        <v>213</v>
      </c>
      <c r="J1" s="21" t="s">
        <v>37</v>
      </c>
      <c r="K1" s="21" t="s">
        <v>214</v>
      </c>
    </row>
    <row r="2" spans="1:11" ht="63.75" x14ac:dyDescent="0.2">
      <c r="A2" s="12" t="s">
        <v>39</v>
      </c>
      <c r="B2" s="12" t="s">
        <v>215</v>
      </c>
      <c r="C2" s="12">
        <v>12.5</v>
      </c>
      <c r="D2" s="22">
        <v>12.5</v>
      </c>
      <c r="E2" s="12">
        <v>12.5</v>
      </c>
      <c r="F2" s="22">
        <v>12.5</v>
      </c>
      <c r="G2" s="12">
        <v>0</v>
      </c>
      <c r="H2" s="22">
        <v>12.5</v>
      </c>
      <c r="I2" s="12">
        <f t="shared" ref="I2:I14" si="0">SUM(C2:H2)</f>
        <v>62.5</v>
      </c>
      <c r="J2" s="15" t="s">
        <v>216</v>
      </c>
      <c r="K2" s="12" t="str">
        <f>_xlfn.CONCAT(B2,", Below are my comments for Python Lab 1.  Each of the 6 elements of the lab are worth 12.5 points each.  ",J2,"  Your score is ", I2," out of 75.")</f>
        <v xml:space="preserve"> Sharon Roja, Below are my comments for Python Lab 1.  Each of the 6 elements of the lab are worth 12.5 points each.  For the initial sorting of the data, it would be ideal to sort by "ascending=False".  You didn't provide a response to the request of listing all males from the set of individuals with the 10 highest incomes.    Your score is 62.5 out of 75.</v>
      </c>
    </row>
    <row r="3" spans="1:11" ht="38.25" x14ac:dyDescent="0.2">
      <c r="A3" s="12" t="s">
        <v>59</v>
      </c>
      <c r="B3" s="12" t="s">
        <v>217</v>
      </c>
      <c r="C3" s="12">
        <v>12.5</v>
      </c>
      <c r="D3" s="22">
        <v>12.5</v>
      </c>
      <c r="E3" s="12">
        <v>12.5</v>
      </c>
      <c r="F3" s="22">
        <v>12.5</v>
      </c>
      <c r="G3" s="12">
        <v>12.5</v>
      </c>
      <c r="H3" s="22">
        <v>12.5</v>
      </c>
      <c r="I3" s="12">
        <f t="shared" si="0"/>
        <v>75</v>
      </c>
      <c r="J3" s="12" t="s">
        <v>218</v>
      </c>
      <c r="K3" s="12" t="str">
        <f>_xlfn.CONCAT(B3,", Below are my comments for Python Lab 1.  Each of the 6 elements of the lab are worth 12.5 points each.  ",J3,"  Your score is ", I3," out of 75.")</f>
        <v>Rahul, Below are my comments for Python Lab 1.  Each of the 6 elements of the lab are worth 12.5 points each.  For all forthcoming labs please provide just the Ipython Notebook.    Your score is 75 out of 75.</v>
      </c>
    </row>
    <row r="4" spans="1:11" ht="38.25" x14ac:dyDescent="0.2">
      <c r="A4" s="12" t="s">
        <v>65</v>
      </c>
      <c r="B4" s="12" t="s">
        <v>219</v>
      </c>
      <c r="C4" s="12">
        <v>12.5</v>
      </c>
      <c r="D4" s="22">
        <v>12.5</v>
      </c>
      <c r="E4" s="12">
        <v>12.5</v>
      </c>
      <c r="F4" s="22">
        <v>12.5</v>
      </c>
      <c r="G4" s="12">
        <v>12.5</v>
      </c>
      <c r="H4" s="22">
        <v>12.5</v>
      </c>
      <c r="I4" s="12">
        <f t="shared" si="0"/>
        <v>75</v>
      </c>
      <c r="J4" s="12" t="s">
        <v>220</v>
      </c>
      <c r="K4" s="12" t="str">
        <f>_xlfn.CONCAT(B4,", Below are my comments for Python Lab 1.  Each of the 6 elements of the lab are worth 12.5 points each.  ",J4,"  Your score is ", I4," out of 75.")</f>
        <v>Sai Archan, Below are my comments for Python Lab 1.  Each of the 6 elements of the lab are worth 12.5 points each.  For all forthcoming labs please provide just the IPython Notebook.   Your score is 75 out of 75.</v>
      </c>
    </row>
    <row r="5" spans="1:11" ht="76.5" x14ac:dyDescent="0.2">
      <c r="A5" s="12" t="s">
        <v>69</v>
      </c>
      <c r="B5" s="12" t="s">
        <v>221</v>
      </c>
      <c r="C5" s="12">
        <v>12.5</v>
      </c>
      <c r="D5" s="22">
        <v>8.5</v>
      </c>
      <c r="E5" s="12">
        <v>12.5</v>
      </c>
      <c r="F5" s="22">
        <v>12.5</v>
      </c>
      <c r="G5" s="12">
        <v>8.5</v>
      </c>
      <c r="H5" s="22">
        <v>12.5</v>
      </c>
      <c r="I5" s="12">
        <f t="shared" si="0"/>
        <v>67</v>
      </c>
      <c r="J5" s="15" t="s">
        <v>222</v>
      </c>
      <c r="K5" s="12" t="str">
        <f t="shared" ref="K5:K33" si="1">_xlfn.CONCAT(B5,", Below are my comments for Python Lab 1.  Each of the 6 elements of the lab are worth 12.5 points each.  ",J5,"  Your score is ", I5," out of 75.")</f>
        <v>Mounika Reddy, Below are my comments for Python Lab 1.  Each of the 6 elements of the lab are worth 12.5 points each.  There are 12 Individuals where Income is missing.  For the initial sorting of the data, it would be ideal to sort by "ascending=False".  
Note that Individual 626, a male who is married, has missing income and thus doesn't meet all specified requirements.   Your score is 67 out of 75.</v>
      </c>
    </row>
    <row r="6" spans="1:11" ht="51" x14ac:dyDescent="0.2">
      <c r="A6" s="12" t="s">
        <v>72</v>
      </c>
      <c r="B6" s="12" t="s">
        <v>223</v>
      </c>
      <c r="C6" s="12">
        <v>12.5</v>
      </c>
      <c r="D6" s="22">
        <v>12.5</v>
      </c>
      <c r="E6" s="12">
        <v>12.5</v>
      </c>
      <c r="F6" s="22">
        <v>12.5</v>
      </c>
      <c r="G6" s="12">
        <v>12.5</v>
      </c>
      <c r="H6" s="22">
        <v>12.5</v>
      </c>
      <c r="I6" s="12">
        <f t="shared" si="0"/>
        <v>75</v>
      </c>
      <c r="J6" s="15" t="s">
        <v>224</v>
      </c>
      <c r="K6" s="12" t="str">
        <f t="shared" si="1"/>
        <v>Sreelekhya, Below are my comments for Python Lab 1.  Each of the 6 elements of the lab are worth 12.5 points each.  For the initial sorting of the data, it would be ideal to sort by "ascending=False". For all forthcoming labs please provide just the IPython Notebook.   Your score is 75 out of 75.</v>
      </c>
    </row>
    <row r="7" spans="1:11" ht="76.5" x14ac:dyDescent="0.2">
      <c r="A7" s="12" t="s">
        <v>76</v>
      </c>
      <c r="B7" s="12" t="s">
        <v>225</v>
      </c>
      <c r="C7" s="12">
        <v>12.5</v>
      </c>
      <c r="D7" s="22">
        <v>12.5</v>
      </c>
      <c r="E7" s="12">
        <v>12.5</v>
      </c>
      <c r="F7" s="22">
        <v>12.5</v>
      </c>
      <c r="G7" s="12">
        <v>8.5</v>
      </c>
      <c r="H7" s="22">
        <v>12.5</v>
      </c>
      <c r="I7" s="12">
        <f t="shared" si="0"/>
        <v>71</v>
      </c>
      <c r="J7" s="15" t="s">
        <v>226</v>
      </c>
      <c r="K7" s="12" t="str">
        <f t="shared" si="1"/>
        <v>Navakiran, Below are my comments for Python Lab 1.  Each of the 6 elements of the lab are worth 12.5 points each.  For the initial sorting of the data, it would be ideal to sort by "ascending=False". Indviduals 675 and 858 are missing from your list of top earning married males. For all forthcoming labs please provide just the IPython Notebook. The submission was more than 1 day late;  thus a 20% deduction was applied.   Your score is 71 out of 75.</v>
      </c>
    </row>
    <row r="8" spans="1:11" ht="63.75" x14ac:dyDescent="0.2">
      <c r="A8" s="12" t="s">
        <v>80</v>
      </c>
      <c r="B8" s="12" t="s">
        <v>227</v>
      </c>
      <c r="C8" s="12">
        <v>12.5</v>
      </c>
      <c r="D8" s="22">
        <v>12.5</v>
      </c>
      <c r="E8" s="12">
        <v>12.5</v>
      </c>
      <c r="F8" s="22">
        <v>12.5</v>
      </c>
      <c r="G8" s="12">
        <v>0</v>
      </c>
      <c r="H8" s="22">
        <v>12.5</v>
      </c>
      <c r="I8" s="12">
        <f t="shared" si="0"/>
        <v>62.5</v>
      </c>
      <c r="J8" s="15" t="s">
        <v>228</v>
      </c>
      <c r="K8" s="12" t="str">
        <f t="shared" si="1"/>
        <v>Sri Mayur, Below are my comments for Python Lab 1.  Each of the 6 elements of the lab are worth 12.5 points each.  For the initial sorting of the data, it would be ideal to sort by "ascending=False". You did not provide the list of married males who are in the set of 10 highest income earners. For all forthcoming labs please provide just the IPython Notebook.   Your score is 62.5 out of 75.</v>
      </c>
    </row>
    <row r="9" spans="1:11" ht="38.25" x14ac:dyDescent="0.2">
      <c r="A9" s="12" t="s">
        <v>81</v>
      </c>
      <c r="B9" s="12" t="s">
        <v>229</v>
      </c>
      <c r="C9" s="12">
        <v>12.5</v>
      </c>
      <c r="D9" s="22">
        <v>12.5</v>
      </c>
      <c r="E9" s="12">
        <v>12.5</v>
      </c>
      <c r="F9" s="22">
        <v>12.5</v>
      </c>
      <c r="G9" s="12">
        <v>12.5</v>
      </c>
      <c r="H9" s="22">
        <v>12.5</v>
      </c>
      <c r="I9" s="12">
        <f t="shared" si="0"/>
        <v>75</v>
      </c>
      <c r="J9" s="12" t="s">
        <v>220</v>
      </c>
      <c r="K9" s="12" t="str">
        <f t="shared" si="1"/>
        <v>Nithish Kumar, Below are my comments for Python Lab 1.  Each of the 6 elements of the lab are worth 12.5 points each.  For all forthcoming labs please provide just the IPython Notebook.   Your score is 75 out of 75.</v>
      </c>
    </row>
    <row r="10" spans="1:11" ht="38.25" x14ac:dyDescent="0.2">
      <c r="A10" s="12" t="s">
        <v>84</v>
      </c>
      <c r="B10" s="12" t="s">
        <v>230</v>
      </c>
      <c r="C10" s="12">
        <v>12.5</v>
      </c>
      <c r="D10" s="22">
        <v>12.5</v>
      </c>
      <c r="E10" s="12">
        <v>12.5</v>
      </c>
      <c r="F10" s="22">
        <v>12.5</v>
      </c>
      <c r="G10" s="12">
        <v>12.5</v>
      </c>
      <c r="H10" s="22">
        <v>12.5</v>
      </c>
      <c r="I10" s="12">
        <f t="shared" si="0"/>
        <v>75</v>
      </c>
      <c r="J10" s="12" t="s">
        <v>220</v>
      </c>
      <c r="K10" s="12" t="str">
        <f t="shared" si="1"/>
        <v>Sai Sumanth, Below are my comments for Python Lab 1.  Each of the 6 elements of the lab are worth 12.5 points each.  For all forthcoming labs please provide just the IPython Notebook.   Your score is 75 out of 75.</v>
      </c>
    </row>
    <row r="11" spans="1:11" ht="38.25" x14ac:dyDescent="0.2">
      <c r="A11" s="12" t="s">
        <v>86</v>
      </c>
      <c r="B11" s="12" t="s">
        <v>231</v>
      </c>
      <c r="C11" s="12">
        <v>12.5</v>
      </c>
      <c r="D11" s="22">
        <v>12.5</v>
      </c>
      <c r="E11" s="12">
        <v>12.5</v>
      </c>
      <c r="F11" s="22">
        <v>12.5</v>
      </c>
      <c r="G11" s="12">
        <v>12.5</v>
      </c>
      <c r="H11" s="22">
        <v>12.5</v>
      </c>
      <c r="I11" s="12">
        <f t="shared" si="0"/>
        <v>75</v>
      </c>
      <c r="J11" s="15" t="s">
        <v>232</v>
      </c>
      <c r="K11" s="12" t="str">
        <f t="shared" si="1"/>
        <v>Mamatha Naidu, Below are my comments for Python Lab 1.  Each of the 6 elements of the lab are worth 12.5 points each.  For the initial sorting of the data, it would be ideal to sort by "ascending=False".  Your score is 75 out of 75.</v>
      </c>
    </row>
    <row r="12" spans="1:11" ht="51" x14ac:dyDescent="0.2">
      <c r="A12" s="12" t="s">
        <v>88</v>
      </c>
      <c r="B12" s="12" t="s">
        <v>233</v>
      </c>
      <c r="C12" s="12">
        <v>12.5</v>
      </c>
      <c r="D12" s="22">
        <v>12.5</v>
      </c>
      <c r="E12" s="12">
        <v>12.5</v>
      </c>
      <c r="F12" s="22">
        <v>12.5</v>
      </c>
      <c r="G12" s="12">
        <v>12.5</v>
      </c>
      <c r="H12" s="22">
        <v>12.5</v>
      </c>
      <c r="I12" s="12">
        <f t="shared" si="0"/>
        <v>75</v>
      </c>
      <c r="J12" s="12" t="s">
        <v>234</v>
      </c>
      <c r="K12" s="12" t="str">
        <f t="shared" si="1"/>
        <v>Mourya Chandra Reddy, Below are my comments for Python Lab 1.  Each of the 6 elements of the lab are worth 12.5 points each.  For the initial sorting of the data, it would be ideal to sort by "ascending=False".  For all forthcoming labs please provide just the IPython Notebook.   Your score is 75 out of 75.</v>
      </c>
    </row>
    <row r="13" spans="1:11" ht="63.75" x14ac:dyDescent="0.2">
      <c r="A13" s="12" t="s">
        <v>89</v>
      </c>
      <c r="B13" s="12" t="s">
        <v>235</v>
      </c>
      <c r="C13" s="12">
        <v>12.5</v>
      </c>
      <c r="D13" s="22">
        <v>12.5</v>
      </c>
      <c r="E13" s="12">
        <v>12.5</v>
      </c>
      <c r="F13" s="22">
        <v>12.5</v>
      </c>
      <c r="G13" s="12">
        <v>8.5</v>
      </c>
      <c r="H13" s="22">
        <v>12.5</v>
      </c>
      <c r="I13" s="12">
        <f t="shared" si="0"/>
        <v>71</v>
      </c>
      <c r="J13" s="12" t="s">
        <v>236</v>
      </c>
      <c r="K13" s="12" t="str">
        <f t="shared" si="1"/>
        <v>Suman Kumar, Below are my comments for Python Lab 1.  Each of the 6 elements of the lab are worth 12.5 points each.  For the initial sorting of the data, it would be ideal to sort by "ascending=False".  While Indvidual 626 is a married male, his income is not in the top 10 (i.e., highest) of all income earners.   Your score is 71 out of 75.</v>
      </c>
    </row>
    <row r="14" spans="1:11" ht="25.5" x14ac:dyDescent="0.2">
      <c r="A14" s="12" t="s">
        <v>90</v>
      </c>
      <c r="B14" s="12" t="s">
        <v>237</v>
      </c>
      <c r="C14" s="12">
        <v>12.5</v>
      </c>
      <c r="D14" s="22">
        <v>12.5</v>
      </c>
      <c r="E14" s="12">
        <v>12.5</v>
      </c>
      <c r="F14" s="22">
        <v>12.5</v>
      </c>
      <c r="G14" s="12">
        <v>12.5</v>
      </c>
      <c r="H14" s="22">
        <v>12.5</v>
      </c>
      <c r="I14" s="12">
        <f t="shared" si="0"/>
        <v>75</v>
      </c>
      <c r="J14" s="12"/>
      <c r="K14" s="12" t="str">
        <f t="shared" si="1"/>
        <v>Bhavana Chowdary, Below are my comments for Python Lab 1.  Each of the 6 elements of the lab are worth 12.5 points each.    Your score is 75 out of 75.</v>
      </c>
    </row>
    <row r="15" spans="1:11" ht="38.25" x14ac:dyDescent="0.2">
      <c r="A15" s="12" t="s">
        <v>91</v>
      </c>
      <c r="B15" s="12" t="s">
        <v>238</v>
      </c>
      <c r="C15" s="12">
        <v>12.5</v>
      </c>
      <c r="D15" s="22">
        <v>12.5</v>
      </c>
      <c r="E15" s="12">
        <v>12.5</v>
      </c>
      <c r="F15" s="22">
        <v>12.5</v>
      </c>
      <c r="G15" s="12">
        <v>12.5</v>
      </c>
      <c r="H15" s="22">
        <v>12.5</v>
      </c>
      <c r="I15" s="12">
        <f t="shared" ref="I15:I33" si="2">SUM(C15:H15)</f>
        <v>75</v>
      </c>
      <c r="J15" s="12" t="s">
        <v>239</v>
      </c>
      <c r="K15" s="12" t="str">
        <f t="shared" si="1"/>
        <v>Vinaya, Below are my comments for Python Lab 1.  Each of the 6 elements of the lab are worth 12.5 points each.  For all forthcoming labs please provide just the IPython Notebook.  Your score is 75 out of 75.</v>
      </c>
    </row>
    <row r="16" spans="1:11" ht="38.25" x14ac:dyDescent="0.2">
      <c r="A16" s="12" t="s">
        <v>93</v>
      </c>
      <c r="B16" s="12" t="s">
        <v>240</v>
      </c>
      <c r="C16" s="12">
        <v>12.5</v>
      </c>
      <c r="D16" s="22">
        <v>12.5</v>
      </c>
      <c r="E16" s="12">
        <v>12.5</v>
      </c>
      <c r="F16" s="22">
        <v>12.5</v>
      </c>
      <c r="G16" s="12">
        <v>12.5</v>
      </c>
      <c r="H16" s="22">
        <v>12.5</v>
      </c>
      <c r="I16" s="12">
        <f t="shared" si="2"/>
        <v>75</v>
      </c>
      <c r="J16" s="12" t="s">
        <v>239</v>
      </c>
      <c r="K16" s="12" t="str">
        <f t="shared" si="1"/>
        <v>Sai Chandra, Below are my comments for Python Lab 1.  Each of the 6 elements of the lab are worth 12.5 points each.  For all forthcoming labs please provide just the IPython Notebook.  Your score is 75 out of 75.</v>
      </c>
    </row>
    <row r="17" spans="1:11" ht="76.5" x14ac:dyDescent="0.2">
      <c r="A17" s="12" t="s">
        <v>96</v>
      </c>
      <c r="B17" s="12" t="s">
        <v>241</v>
      </c>
      <c r="C17" s="12">
        <v>12.5</v>
      </c>
      <c r="D17" s="22">
        <v>12.5</v>
      </c>
      <c r="E17" s="12">
        <v>12.5</v>
      </c>
      <c r="F17" s="22">
        <v>12.5</v>
      </c>
      <c r="G17" s="12">
        <v>8.5</v>
      </c>
      <c r="H17" s="22">
        <v>8.5</v>
      </c>
      <c r="I17" s="12">
        <f t="shared" si="2"/>
        <v>67</v>
      </c>
      <c r="J17" s="12" t="s">
        <v>242</v>
      </c>
      <c r="K17" s="12" t="str">
        <f t="shared" si="1"/>
        <v>Navya Sri Reddy, Below are my comments for Python Lab 1.  Each of the 6 elements of the lab are worth 12.5 points each.   While Indvidual 626 is a married male, his income is not in the top 10 (i.e., highest) of all income earners. The code where you imputed missing Income wasn't provided. For all forthcoming labs please provide just the IPython Notebook.    Your score is 67 out of 75.</v>
      </c>
    </row>
    <row r="18" spans="1:11" ht="63.75" x14ac:dyDescent="0.2">
      <c r="A18" s="12" t="s">
        <v>98</v>
      </c>
      <c r="B18" s="12" t="s">
        <v>243</v>
      </c>
      <c r="C18" s="12">
        <v>2</v>
      </c>
      <c r="D18" s="22">
        <v>2</v>
      </c>
      <c r="E18" s="12">
        <v>2</v>
      </c>
      <c r="F18" s="22">
        <v>2</v>
      </c>
      <c r="G18" s="12">
        <v>2</v>
      </c>
      <c r="H18" s="22">
        <v>2</v>
      </c>
      <c r="I18" s="12">
        <f t="shared" si="2"/>
        <v>12</v>
      </c>
      <c r="J18" s="12" t="s">
        <v>244</v>
      </c>
      <c r="K18" s="12" t="str">
        <f t="shared" si="1"/>
        <v>Imranuddin, Below are my comments for Python Lab 1.  Each of the 6 elements of the lab are worth 12.5 points each.  You didn't address any of the questions posed. I recommend you review the request as provided in Ed Discussion.  For all forthcoming labs please provide just the IPython Notebook.    Your score is 12 out of 75.</v>
      </c>
    </row>
    <row r="19" spans="1:11" ht="63.75" x14ac:dyDescent="0.2">
      <c r="A19" s="12" t="s">
        <v>99</v>
      </c>
      <c r="B19" s="12" t="s">
        <v>245</v>
      </c>
      <c r="C19" s="12">
        <v>12.5</v>
      </c>
      <c r="D19" s="22">
        <v>12.5</v>
      </c>
      <c r="E19" s="12">
        <v>12.5</v>
      </c>
      <c r="F19" s="22">
        <v>12.5</v>
      </c>
      <c r="G19" s="12">
        <v>8.5</v>
      </c>
      <c r="H19" s="22">
        <v>12.5</v>
      </c>
      <c r="I19" s="12">
        <f t="shared" si="2"/>
        <v>71</v>
      </c>
      <c r="J19" s="12" t="s">
        <v>246</v>
      </c>
      <c r="K19" s="12" t="str">
        <f t="shared" si="1"/>
        <v>Sumeruddin, Below are my comments for Python Lab 1.  Each of the 6 elements of the lab are worth 12.5 points each.  For the initial sorting of the data, it would be ideal to sort by "ascending=False".  While Individual 626 is a married male, his income is not in the top 10 (i.e., highest) of all income earners.  Your score is 71 out of 75.</v>
      </c>
    </row>
    <row r="20" spans="1:11" ht="25.5" x14ac:dyDescent="0.2">
      <c r="A20" s="12" t="s">
        <v>104</v>
      </c>
      <c r="B20" s="12" t="s">
        <v>247</v>
      </c>
      <c r="C20" s="12">
        <v>12.5</v>
      </c>
      <c r="D20" s="22">
        <v>12.5</v>
      </c>
      <c r="E20" s="12">
        <v>12.5</v>
      </c>
      <c r="F20" s="22">
        <v>12.5</v>
      </c>
      <c r="G20" s="12">
        <v>12.5</v>
      </c>
      <c r="H20" s="22">
        <v>12.5</v>
      </c>
      <c r="I20" s="12">
        <f t="shared" si="2"/>
        <v>75</v>
      </c>
      <c r="J20" s="12"/>
      <c r="K20" s="12" t="str">
        <f t="shared" si="1"/>
        <v>Mohammed Ali, Below are my comments for Python Lab 1.  Each of the 6 elements of the lab are worth 12.5 points each.    Your score is 75 out of 75.</v>
      </c>
    </row>
    <row r="21" spans="1:11" ht="38.25" x14ac:dyDescent="0.2">
      <c r="A21" s="12" t="s">
        <v>106</v>
      </c>
      <c r="B21" s="12" t="s">
        <v>248</v>
      </c>
      <c r="C21" s="12">
        <v>12.5</v>
      </c>
      <c r="D21" s="22">
        <v>12.5</v>
      </c>
      <c r="E21" s="12">
        <v>12.5</v>
      </c>
      <c r="F21" s="22">
        <v>12.5</v>
      </c>
      <c r="G21" s="12">
        <v>12.5</v>
      </c>
      <c r="H21" s="22">
        <v>12.5</v>
      </c>
      <c r="I21" s="12">
        <f t="shared" si="2"/>
        <v>75</v>
      </c>
      <c r="J21" s="12" t="s">
        <v>249</v>
      </c>
      <c r="K21" s="12" t="str">
        <f t="shared" si="1"/>
        <v>Prudhvi, Below are my comments for Python Lab 1.  Each of the 6 elements of the lab are worth 12.5 points each.  For all forthcoming labs please provide just the IPython Notebook.    Your score is 75 out of 75.</v>
      </c>
    </row>
    <row r="22" spans="1:11" ht="25.5" x14ac:dyDescent="0.2">
      <c r="A22" s="12" t="s">
        <v>109</v>
      </c>
      <c r="B22" s="12" t="s">
        <v>250</v>
      </c>
      <c r="C22" s="12">
        <v>12.5</v>
      </c>
      <c r="D22" s="22">
        <v>12.5</v>
      </c>
      <c r="E22" s="12">
        <v>12.5</v>
      </c>
      <c r="F22" s="22">
        <v>12.5</v>
      </c>
      <c r="G22" s="12">
        <v>12.5</v>
      </c>
      <c r="H22" s="22">
        <v>12.5</v>
      </c>
      <c r="I22" s="12">
        <f t="shared" si="2"/>
        <v>75</v>
      </c>
      <c r="J22" s="12"/>
      <c r="K22" s="12" t="str">
        <f t="shared" si="1"/>
        <v>Dhruvi Shaileshkumar, Below are my comments for Python Lab 1.  Each of the 6 elements of the lab are worth 12.5 points each.    Your score is 75 out of 75.</v>
      </c>
    </row>
    <row r="23" spans="1:11" ht="51" x14ac:dyDescent="0.2">
      <c r="A23" s="12" t="s">
        <v>110</v>
      </c>
      <c r="B23" s="12" t="s">
        <v>251</v>
      </c>
      <c r="C23" s="12">
        <v>12.5</v>
      </c>
      <c r="D23" s="22">
        <v>12.5</v>
      </c>
      <c r="E23" s="12">
        <v>12.5</v>
      </c>
      <c r="F23" s="22">
        <v>12.5</v>
      </c>
      <c r="G23" s="12">
        <v>8.5</v>
      </c>
      <c r="H23" s="22">
        <v>12.5</v>
      </c>
      <c r="I23" s="12">
        <f t="shared" si="2"/>
        <v>71</v>
      </c>
      <c r="J23" s="12" t="s">
        <v>252</v>
      </c>
      <c r="K23" s="12" t="str">
        <f t="shared" si="1"/>
        <v>Prabhanda, Below are my comments for Python Lab 1.  Each of the 6 elements of the lab are worth 12.5 points each.  While Individual 626 is a married male, his income is not in the top 10 (i.e., highest) of all income earners.  Your score is 71 out of 75.</v>
      </c>
    </row>
    <row r="24" spans="1:11" ht="38.25" x14ac:dyDescent="0.2">
      <c r="A24" s="12" t="s">
        <v>113</v>
      </c>
      <c r="B24" s="12" t="s">
        <v>253</v>
      </c>
      <c r="C24" s="12">
        <v>12.5</v>
      </c>
      <c r="D24" s="22">
        <v>12.5</v>
      </c>
      <c r="E24" s="12">
        <v>12.5</v>
      </c>
      <c r="F24" s="22">
        <v>12.5</v>
      </c>
      <c r="G24" s="12">
        <v>12.5</v>
      </c>
      <c r="H24" s="22">
        <v>12.5</v>
      </c>
      <c r="I24" s="12">
        <f t="shared" si="2"/>
        <v>75</v>
      </c>
      <c r="J24" s="12" t="s">
        <v>239</v>
      </c>
      <c r="K24" s="12" t="str">
        <f t="shared" si="1"/>
        <v>Rakesh, Below are my comments for Python Lab 1.  Each of the 6 elements of the lab are worth 12.5 points each.  For all forthcoming labs please provide just the IPython Notebook.  Your score is 75 out of 75.</v>
      </c>
    </row>
    <row r="25" spans="1:11" ht="25.5" x14ac:dyDescent="0.2">
      <c r="A25" s="12" t="s">
        <v>114</v>
      </c>
      <c r="B25" s="12" t="s">
        <v>254</v>
      </c>
      <c r="C25" s="12">
        <v>12.5</v>
      </c>
      <c r="D25" s="22">
        <v>12.5</v>
      </c>
      <c r="E25" s="12">
        <v>12.5</v>
      </c>
      <c r="F25" s="22">
        <v>12.5</v>
      </c>
      <c r="G25" s="12">
        <v>12.5</v>
      </c>
      <c r="H25" s="22">
        <v>12.5</v>
      </c>
      <c r="I25" s="12">
        <f t="shared" si="2"/>
        <v>75</v>
      </c>
      <c r="J25" s="12"/>
      <c r="K25" s="12" t="str">
        <f t="shared" si="1"/>
        <v>Ravi Kumar, Below are my comments for Python Lab 1.  Each of the 6 elements of the lab are worth 12.5 points each.    Your score is 75 out of 75.</v>
      </c>
    </row>
    <row r="26" spans="1:11" ht="38.25" x14ac:dyDescent="0.2">
      <c r="A26" s="12" t="s">
        <v>115</v>
      </c>
      <c r="B26" s="12" t="s">
        <v>255</v>
      </c>
      <c r="C26" s="12">
        <v>12.5</v>
      </c>
      <c r="D26" s="22">
        <v>12.5</v>
      </c>
      <c r="E26" s="12">
        <v>12.5</v>
      </c>
      <c r="F26" s="22">
        <v>12.5</v>
      </c>
      <c r="G26" s="12">
        <v>12.5</v>
      </c>
      <c r="H26" s="22">
        <v>12.5</v>
      </c>
      <c r="I26" s="12">
        <f t="shared" si="2"/>
        <v>75</v>
      </c>
      <c r="J26" s="12" t="s">
        <v>239</v>
      </c>
      <c r="K26" s="12" t="str">
        <f t="shared" si="1"/>
        <v>Tony, Below are my comments for Python Lab 1.  Each of the 6 elements of the lab are worth 12.5 points each.  For all forthcoming labs please provide just the IPython Notebook.  Your score is 75 out of 75.</v>
      </c>
    </row>
    <row r="27" spans="1:11" ht="38.25" x14ac:dyDescent="0.2">
      <c r="A27" s="12" t="s">
        <v>119</v>
      </c>
      <c r="B27" s="12" t="s">
        <v>256</v>
      </c>
      <c r="C27" s="12">
        <v>12.5</v>
      </c>
      <c r="D27" s="22">
        <v>12.5</v>
      </c>
      <c r="E27" s="12">
        <v>12.5</v>
      </c>
      <c r="F27" s="22">
        <v>12.5</v>
      </c>
      <c r="G27" s="12">
        <v>12.5</v>
      </c>
      <c r="H27" s="22">
        <v>12.5</v>
      </c>
      <c r="I27" s="12">
        <f t="shared" si="2"/>
        <v>75</v>
      </c>
      <c r="J27" s="12" t="s">
        <v>239</v>
      </c>
      <c r="K27" s="12" t="str">
        <f t="shared" si="1"/>
        <v>Aravind Reddy, Below are my comments for Python Lab 1.  Each of the 6 elements of the lab are worth 12.5 points each.  For all forthcoming labs please provide just the IPython Notebook.  Your score is 75 out of 75.</v>
      </c>
    </row>
    <row r="28" spans="1:11" ht="63.75" x14ac:dyDescent="0.2">
      <c r="A28" s="12" t="s">
        <v>121</v>
      </c>
      <c r="B28" s="12" t="s">
        <v>257</v>
      </c>
      <c r="C28" s="12">
        <v>12.5</v>
      </c>
      <c r="D28" s="22">
        <v>12.5</v>
      </c>
      <c r="E28" s="12">
        <v>12.5</v>
      </c>
      <c r="F28" s="22">
        <v>12.5</v>
      </c>
      <c r="G28" s="12">
        <v>12.5</v>
      </c>
      <c r="H28" s="22">
        <v>8.5</v>
      </c>
      <c r="I28" s="12">
        <f t="shared" si="2"/>
        <v>71</v>
      </c>
      <c r="J28" s="12" t="s">
        <v>258</v>
      </c>
      <c r="K28" s="12" t="str">
        <f t="shared" si="1"/>
        <v>Nayeem, Below are my comments for Python Lab 1.  Each of the 6 elements of the lab are worth 12.5 points each.  For the initial sorting of the data, it would be ideal to sort by "ascending=False".  You we to impute values for Income, not Age. For all forthcoming labs please provide just the IPython Notebook.    Your score is 71 out of 75.</v>
      </c>
    </row>
    <row r="29" spans="1:11" ht="51" x14ac:dyDescent="0.2">
      <c r="A29" s="12" t="s">
        <v>123</v>
      </c>
      <c r="B29" s="12" t="s">
        <v>259</v>
      </c>
      <c r="C29" s="12">
        <v>12.5</v>
      </c>
      <c r="D29" s="22">
        <v>12.5</v>
      </c>
      <c r="E29" s="12">
        <v>12.5</v>
      </c>
      <c r="F29" s="22">
        <v>12.5</v>
      </c>
      <c r="G29" s="12">
        <v>8.5</v>
      </c>
      <c r="H29" s="22">
        <v>12.5</v>
      </c>
      <c r="I29" s="12">
        <f t="shared" si="2"/>
        <v>71</v>
      </c>
      <c r="J29" s="12" t="s">
        <v>252</v>
      </c>
      <c r="K29" s="12" t="str">
        <f t="shared" si="1"/>
        <v>Deepika, Below are my comments for Python Lab 1.  Each of the 6 elements of the lab are worth 12.5 points each.  While Individual 626 is a married male, his income is not in the top 10 (i.e., highest) of all income earners.  Your score is 71 out of 75.</v>
      </c>
    </row>
    <row r="30" spans="1:11" ht="38.25" x14ac:dyDescent="0.2">
      <c r="A30" s="12" t="s">
        <v>125</v>
      </c>
      <c r="B30" s="12" t="s">
        <v>260</v>
      </c>
      <c r="C30" s="12">
        <v>12.5</v>
      </c>
      <c r="D30" s="22">
        <v>12.5</v>
      </c>
      <c r="E30" s="12">
        <v>12.5</v>
      </c>
      <c r="F30" s="22">
        <v>12.5</v>
      </c>
      <c r="G30" s="12">
        <v>12.5</v>
      </c>
      <c r="H30" s="22">
        <v>12.5</v>
      </c>
      <c r="I30" s="12">
        <f t="shared" si="2"/>
        <v>75</v>
      </c>
      <c r="J30" s="12" t="s">
        <v>220</v>
      </c>
      <c r="K30" s="12" t="str">
        <f t="shared" si="1"/>
        <v>Ganesh Reddy, Below are my comments for Python Lab 1.  Each of the 6 elements of the lab are worth 12.5 points each.  For all forthcoming labs please provide just the IPython Notebook.   Your score is 75 out of 75.</v>
      </c>
    </row>
    <row r="31" spans="1:11" ht="63.75" x14ac:dyDescent="0.2">
      <c r="A31" s="12" t="s">
        <v>127</v>
      </c>
      <c r="B31" s="12" t="s">
        <v>261</v>
      </c>
      <c r="C31" s="12">
        <v>12.5</v>
      </c>
      <c r="D31" s="22">
        <v>12.5</v>
      </c>
      <c r="E31" s="12">
        <v>12.5</v>
      </c>
      <c r="F31" s="22">
        <v>12.5</v>
      </c>
      <c r="G31" s="12">
        <v>4</v>
      </c>
      <c r="H31" s="22">
        <v>4</v>
      </c>
      <c r="I31" s="12">
        <f t="shared" si="2"/>
        <v>58</v>
      </c>
      <c r="J31" s="12" t="s">
        <v>262</v>
      </c>
      <c r="K31" s="12" t="str">
        <f t="shared" si="1"/>
        <v>Arun Teja, Below are my comments for Python Lab 1.  Each of the 6 elements of the lab are worth 12.5 points each.  You didn't find the set of married males who are a top 10 (i.e., largest 10) Income earners.  You also didn't impute Income for Individuals who have missing income. For all forthcoming labs please provide just the IPython Notebook.    Your score is 58 out of 75.</v>
      </c>
    </row>
    <row r="32" spans="1:11" ht="51" x14ac:dyDescent="0.2">
      <c r="A32" s="12" t="s">
        <v>129</v>
      </c>
      <c r="B32" s="12" t="s">
        <v>263</v>
      </c>
      <c r="C32" s="12">
        <v>12.5</v>
      </c>
      <c r="D32" s="22">
        <v>12.5</v>
      </c>
      <c r="E32" s="12">
        <v>12.5</v>
      </c>
      <c r="F32" s="22">
        <v>12.5</v>
      </c>
      <c r="G32" s="12">
        <v>12.5</v>
      </c>
      <c r="H32" s="22">
        <v>12.5</v>
      </c>
      <c r="I32" s="12">
        <f t="shared" si="2"/>
        <v>75</v>
      </c>
      <c r="J32" s="12" t="s">
        <v>264</v>
      </c>
      <c r="K32" s="12" t="str">
        <f t="shared" si="1"/>
        <v>Hiranmaya Datta, Below are my comments for Python Lab 1.  Each of the 6 elements of the lab are worth 12.5 points each.  For the initial sorting of the data, it would be ideal to sort by "ascending=False".    Your score is 75 out of 75.</v>
      </c>
    </row>
    <row r="33" spans="1:11" ht="38.25" x14ac:dyDescent="0.2">
      <c r="A33" s="12" t="s">
        <v>130</v>
      </c>
      <c r="B33" s="12" t="s">
        <v>265</v>
      </c>
      <c r="C33" s="12">
        <v>12.5</v>
      </c>
      <c r="D33" s="22">
        <v>12.5</v>
      </c>
      <c r="E33" s="12">
        <v>12.5</v>
      </c>
      <c r="F33" s="22">
        <v>12.5</v>
      </c>
      <c r="G33" s="12">
        <v>12.5</v>
      </c>
      <c r="H33" s="22">
        <v>12.5</v>
      </c>
      <c r="I33" s="12">
        <f t="shared" si="2"/>
        <v>75</v>
      </c>
      <c r="J33" s="12" t="s">
        <v>220</v>
      </c>
      <c r="K33" s="12" t="str">
        <f t="shared" si="1"/>
        <v>Sandeep, Below are my comments for Python Lab 1.  Each of the 6 elements of the lab are worth 12.5 points each.  For all forthcoming labs please provide just the IPython Notebook.   Your score is 75 out of 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26FA-AFE0-43DF-B6A8-D98D7E6ED638}">
  <sheetPr filterMode="1">
    <tabColor theme="4" tint="-0.499984740745262"/>
  </sheetPr>
  <dimension ref="A1:G289"/>
  <sheetViews>
    <sheetView zoomScaleNormal="100" workbookViewId="0">
      <pane ySplit="1" topLeftCell="A8" activePane="bottomLeft" state="frozen"/>
      <selection pane="bottomLeft" activeCell="F1" sqref="F1:F1048576"/>
    </sheetView>
  </sheetViews>
  <sheetFormatPr defaultColWidth="9.140625" defaultRowHeight="12.75" x14ac:dyDescent="0.2"/>
  <cols>
    <col min="1" max="1" width="30.85546875" style="12" customWidth="1"/>
    <col min="2" max="2" width="19.85546875" style="12" bestFit="1" customWidth="1"/>
    <col min="3" max="3" width="21.85546875" style="12" customWidth="1"/>
    <col min="4" max="5" width="8.7109375" style="12" customWidth="1"/>
    <col min="6" max="7" width="54.7109375" style="12" customWidth="1"/>
    <col min="8" max="16384" width="9.140625" style="10"/>
  </cols>
  <sheetData>
    <row r="1" spans="1:7" x14ac:dyDescent="0.2">
      <c r="A1" s="8" t="s">
        <v>32</v>
      </c>
      <c r="B1" s="9" t="s">
        <v>33</v>
      </c>
      <c r="C1" s="9" t="s">
        <v>34</v>
      </c>
      <c r="D1" s="8" t="s">
        <v>35</v>
      </c>
      <c r="E1" s="9" t="s">
        <v>36</v>
      </c>
      <c r="F1" s="8" t="s">
        <v>37</v>
      </c>
      <c r="G1" s="9" t="s">
        <v>38</v>
      </c>
    </row>
    <row r="2" spans="1:7" ht="38.25" hidden="1" x14ac:dyDescent="0.2">
      <c r="A2" s="12" t="s">
        <v>39</v>
      </c>
      <c r="B2" s="12" t="str">
        <f>MID(A2,FIND(",",A2)+1,FIND(" ",A2)-2)</f>
        <v xml:space="preserve"> Sharon</v>
      </c>
      <c r="C2" s="12" t="s">
        <v>298</v>
      </c>
      <c r="G2" s="12" t="str">
        <f>_xlfn.CONCAT(B2,C2)</f>
        <v xml:space="preserve"> Sharon, below are scores and comments for Homework 2.</v>
      </c>
    </row>
    <row r="3" spans="1:7" ht="38.25" hidden="1" x14ac:dyDescent="0.2">
      <c r="B3" s="12" t="str">
        <f>B2</f>
        <v xml:space="preserve"> Sharon</v>
      </c>
      <c r="C3" s="12" t="s">
        <v>41</v>
      </c>
      <c r="D3" s="12">
        <v>8</v>
      </c>
      <c r="E3" s="12" t="s">
        <v>42</v>
      </c>
      <c r="F3" s="12" t="s">
        <v>299</v>
      </c>
      <c r="G3" s="12" t="str">
        <f t="shared" ref="G3:G9" si="0">_xlfn.CONCAT(C3," ",D3," ",E3," ",F3)</f>
        <v>Q1: 8 of 8.  APIs are mechanisms that enable two software components to communicate with each other using a set of definitions and protocols.  APIs may be invoked to query data.</v>
      </c>
    </row>
    <row r="4" spans="1:7" ht="38.25" hidden="1" x14ac:dyDescent="0.2">
      <c r="B4" s="12" t="str">
        <f t="shared" ref="B4:B10" si="1">B3</f>
        <v xml:space="preserve"> Sharon</v>
      </c>
      <c r="C4" s="12" t="s">
        <v>44</v>
      </c>
      <c r="D4" s="12">
        <v>7.5</v>
      </c>
      <c r="E4" s="12" t="s">
        <v>42</v>
      </c>
      <c r="F4" s="12" t="s">
        <v>300</v>
      </c>
      <c r="G4" s="12" t="str">
        <f t="shared" si="0"/>
        <v>Q2: 7.5 of 8.  Additional information that distinguishes the different marketing datasets, and the tools that would be used, is warranted and needed.</v>
      </c>
    </row>
    <row r="5" spans="1:7" ht="51" hidden="1" x14ac:dyDescent="0.2">
      <c r="B5" s="12" t="str">
        <f t="shared" si="1"/>
        <v xml:space="preserve"> Sharon</v>
      </c>
      <c r="C5" s="12" t="s">
        <v>47</v>
      </c>
      <c r="D5" s="12">
        <v>8</v>
      </c>
      <c r="E5" s="12" t="s">
        <v>42</v>
      </c>
      <c r="F5" s="12" t="s">
        <v>301</v>
      </c>
      <c r="G5" s="12" t="str">
        <f t="shared" si="0"/>
        <v>Q3: 8 of 8.  To succinctly and elegantly respond to the request of describing differences between the first-, second-, and third-party data, one may simply use content on page 30 of the Module 2 Lecture Notes.</v>
      </c>
    </row>
    <row r="6" spans="1:7" hidden="1" x14ac:dyDescent="0.2">
      <c r="B6" s="12" t="str">
        <f t="shared" si="1"/>
        <v xml:space="preserve"> Sharon</v>
      </c>
      <c r="C6" s="12" t="s">
        <v>49</v>
      </c>
      <c r="D6" s="12">
        <v>8</v>
      </c>
      <c r="E6" s="12" t="s">
        <v>42</v>
      </c>
      <c r="F6" s="12" t="s">
        <v>302</v>
      </c>
      <c r="G6" s="12" t="str">
        <f t="shared" si="0"/>
        <v>Q4: 8 of 8.  While a good answer, it was a wee bit wandering.</v>
      </c>
    </row>
    <row r="7" spans="1:7" ht="165.75" hidden="1" x14ac:dyDescent="0.2">
      <c r="B7" s="12" t="str">
        <f t="shared" si="1"/>
        <v xml:space="preserve"> Sharon</v>
      </c>
      <c r="C7" s="12" t="s">
        <v>51</v>
      </c>
      <c r="D7" s="12">
        <v>8</v>
      </c>
      <c r="E7" s="12" t="s">
        <v>42</v>
      </c>
      <c r="F7" s="12" t="s">
        <v>303</v>
      </c>
      <c r="G7" s="12" t="str">
        <f t="shared" si="0"/>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8" spans="1:7" ht="25.5" x14ac:dyDescent="0.2">
      <c r="B8" s="12" t="str">
        <f t="shared" si="1"/>
        <v xml:space="preserve"> Sharon</v>
      </c>
      <c r="C8" s="12" t="s">
        <v>53</v>
      </c>
      <c r="D8" s="12">
        <v>0</v>
      </c>
      <c r="E8" s="12" t="s">
        <v>304</v>
      </c>
      <c r="F8" s="12" t="s">
        <v>305</v>
      </c>
      <c r="G8" s="12" t="str">
        <f t="shared" si="0"/>
        <v>Q6: 0 of 10.  Your response was unrelated to the material in the Lecture Notes or textbook.</v>
      </c>
    </row>
    <row r="9" spans="1:7" hidden="1" x14ac:dyDescent="0.2">
      <c r="B9" s="12" t="str">
        <f>B2</f>
        <v xml:space="preserve"> Sharon</v>
      </c>
      <c r="C9" s="12" t="s">
        <v>56</v>
      </c>
      <c r="D9" s="12">
        <f>SUM(D3:D8)</f>
        <v>39.5</v>
      </c>
      <c r="E9" s="12" t="s">
        <v>57</v>
      </c>
      <c r="G9" s="12" t="str">
        <f t="shared" si="0"/>
        <v xml:space="preserve">Total: 39.5 of 50. </v>
      </c>
    </row>
    <row r="10" spans="1:7" ht="318.75" hidden="1" x14ac:dyDescent="0.2">
      <c r="B10" s="12" t="str">
        <f t="shared" si="1"/>
        <v xml:space="preserve"> Sharon</v>
      </c>
      <c r="C10" s="12" t="s">
        <v>58</v>
      </c>
      <c r="G10" s="12" t="str">
        <f>_xlfn.CONCAT(G2," ",G3," ",G4," ",G5," ",G6," ",G7," ",G8," ",G9)</f>
        <v xml:space="preserve"> Sharon, below are scores and comments for Homework 2. Q1: 8 of 8.  APIs are mechanisms that enable two software components to communicate with each other using a set of definitions and protocols.  APIs may be invoked to query data. Q2: 7.5 of 8.  Additional information that distinguishes the different marketing datasets, and the tools that would be used, is warranted and needed. Q3: 8 of 8.  To succinctly and elegantly respond to the request of describing differences between the first-, second-, and third-party data, one may simply use content on page 30 of the Module 2 Lecture Notes. Q4: 8 of 8.  While a good answer, it was a wee bit wandering.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39.5 of 50. </v>
      </c>
    </row>
    <row r="11" spans="1:7" ht="38.25" hidden="1" x14ac:dyDescent="0.2">
      <c r="A11" s="12" t="s">
        <v>59</v>
      </c>
      <c r="B11" s="12" t="str">
        <f>MID(A11,FIND(",",A11)+1,FIND(" ",A11)-2)</f>
        <v xml:space="preserve"> Rahul</v>
      </c>
      <c r="C11" s="12" t="s">
        <v>298</v>
      </c>
      <c r="G11" s="12" t="str">
        <f>_xlfn.CONCAT(B11,C11)</f>
        <v xml:space="preserve"> Rahul, below are scores and comments for Homework 2.</v>
      </c>
    </row>
    <row r="12" spans="1:7" ht="38.25" hidden="1" x14ac:dyDescent="0.2">
      <c r="B12" s="12" t="str">
        <f>B11</f>
        <v xml:space="preserve"> Rahul</v>
      </c>
      <c r="C12" s="12" t="s">
        <v>41</v>
      </c>
      <c r="D12" s="12">
        <v>8</v>
      </c>
      <c r="E12" s="12" t="s">
        <v>42</v>
      </c>
      <c r="F12" s="12" t="s">
        <v>299</v>
      </c>
      <c r="G12" s="12" t="str">
        <f t="shared" ref="G12:G18" si="2">_xlfn.CONCAT(C12," ",D12," ",E12," ",F12)</f>
        <v>Q1: 8 of 8.  APIs are mechanisms that enable two software components to communicate with each other using a set of definitions and protocols.  APIs may be invoked to query data.</v>
      </c>
    </row>
    <row r="13" spans="1:7" hidden="1" x14ac:dyDescent="0.2">
      <c r="B13" s="12" t="str">
        <f t="shared" ref="B13:B19" si="3">B12</f>
        <v xml:space="preserve"> Rahul</v>
      </c>
      <c r="C13" s="12" t="s">
        <v>44</v>
      </c>
      <c r="D13" s="12">
        <v>8</v>
      </c>
      <c r="E13" s="12" t="s">
        <v>42</v>
      </c>
      <c r="F13" s="12" t="s">
        <v>306</v>
      </c>
      <c r="G13" s="12" t="str">
        <f t="shared" si="2"/>
        <v>Q2: 8 of 8.  While R has "packages", Python has "libraries".</v>
      </c>
    </row>
    <row r="14" spans="1:7" ht="51" hidden="1" x14ac:dyDescent="0.2">
      <c r="B14" s="12" t="str">
        <f t="shared" si="3"/>
        <v xml:space="preserve"> Rahul</v>
      </c>
      <c r="C14" s="12" t="s">
        <v>47</v>
      </c>
      <c r="D14" s="12">
        <v>8</v>
      </c>
      <c r="E14" s="12" t="s">
        <v>42</v>
      </c>
      <c r="F14" s="12" t="s">
        <v>301</v>
      </c>
      <c r="G14" s="12" t="str">
        <f t="shared" si="2"/>
        <v>Q3: 8 of 8.  To succinctly and elegantly respond to the request of describing differences between the first-, second-, and third-party data, one may simply use content on page 30 of the Module 2 Lecture Notes.</v>
      </c>
    </row>
    <row r="15" spans="1:7" hidden="1" x14ac:dyDescent="0.2">
      <c r="B15" s="12" t="str">
        <f t="shared" si="3"/>
        <v xml:space="preserve"> Rahul</v>
      </c>
      <c r="C15" s="12" t="s">
        <v>49</v>
      </c>
      <c r="D15" s="12">
        <v>8</v>
      </c>
      <c r="E15" s="12" t="s">
        <v>42</v>
      </c>
      <c r="F15" s="12" t="s">
        <v>307</v>
      </c>
      <c r="G15" s="12" t="str">
        <f t="shared" si="2"/>
        <v>Q4: 8 of 8.  A comprehensive answer!</v>
      </c>
    </row>
    <row r="16" spans="1:7" ht="165.75" hidden="1" x14ac:dyDescent="0.2">
      <c r="B16" s="12" t="str">
        <f t="shared" si="3"/>
        <v xml:space="preserve"> Rahul</v>
      </c>
      <c r="C16" s="12" t="s">
        <v>51</v>
      </c>
      <c r="D16" s="12">
        <v>8</v>
      </c>
      <c r="E16" s="12" t="s">
        <v>42</v>
      </c>
      <c r="F16" s="12" t="s">
        <v>303</v>
      </c>
      <c r="G16" s="12" t="str">
        <f t="shared" si="2"/>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7" spans="1:7" ht="25.5" x14ac:dyDescent="0.2">
      <c r="B17" s="12" t="str">
        <f t="shared" si="3"/>
        <v xml:space="preserve"> Rahul</v>
      </c>
      <c r="C17" s="12" t="s">
        <v>53</v>
      </c>
      <c r="D17" s="12">
        <v>0</v>
      </c>
      <c r="E17" s="12" t="s">
        <v>304</v>
      </c>
      <c r="F17" s="12" t="s">
        <v>305</v>
      </c>
      <c r="G17" s="12" t="str">
        <f t="shared" si="2"/>
        <v>Q6: 0 of 10.  Your response was unrelated to the material in the Lecture Notes or textbook.</v>
      </c>
    </row>
    <row r="18" spans="1:7" hidden="1" x14ac:dyDescent="0.2">
      <c r="B18" s="12" t="str">
        <f>B11</f>
        <v xml:space="preserve"> Rahul</v>
      </c>
      <c r="C18" s="12" t="s">
        <v>56</v>
      </c>
      <c r="D18" s="12">
        <f>SUM(D12:D17)</f>
        <v>40</v>
      </c>
      <c r="E18" s="12" t="s">
        <v>57</v>
      </c>
      <c r="G18" s="12" t="str">
        <f t="shared" si="2"/>
        <v xml:space="preserve">Total: 40 of 50. </v>
      </c>
    </row>
    <row r="19" spans="1:7" ht="293.25" hidden="1" x14ac:dyDescent="0.2">
      <c r="B19" s="12" t="str">
        <f t="shared" si="3"/>
        <v xml:space="preserve"> Rahul</v>
      </c>
      <c r="C19" s="12" t="s">
        <v>58</v>
      </c>
      <c r="G19" s="12" t="str">
        <f>_xlfn.CONCAT(G11," ",G12," ",G13," ",G14," ",G15," ",G16," ",G17," ",G18)</f>
        <v xml:space="preserve"> Rahul, below are scores and comments for Homework 2. Q1: 8 of 8.  APIs are mechanisms that enable two software components to communicate with each other using a set of definitions and protocols.  APIs may be invoked to query data. Q2: 8 of 8.  While R has "packages", Python has "libraries". Q3: 8 of 8.  To succinctly and elegantly respond to the request of describing differences between the first-, second-, and third-party data, one may simply use content on page 30 of the Module 2 Lecture Notes. Q4: 8 of 8.  A comprehensive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40 of 50. </v>
      </c>
    </row>
    <row r="20" spans="1:7" ht="38.25" hidden="1" x14ac:dyDescent="0.2">
      <c r="A20" s="12" t="s">
        <v>65</v>
      </c>
      <c r="B20" s="12" t="s">
        <v>219</v>
      </c>
      <c r="C20" s="12" t="s">
        <v>298</v>
      </c>
      <c r="G20" s="12" t="str">
        <f>_xlfn.CONCAT(B20,C20)</f>
        <v>Sai Archan, below are scores and comments for Homework 2.</v>
      </c>
    </row>
    <row r="21" spans="1:7" ht="38.25" hidden="1" x14ac:dyDescent="0.2">
      <c r="B21" s="12" t="str">
        <f>B20</f>
        <v>Sai Archan</v>
      </c>
      <c r="C21" s="12" t="s">
        <v>41</v>
      </c>
      <c r="D21" s="12">
        <v>8</v>
      </c>
      <c r="E21" s="12" t="s">
        <v>42</v>
      </c>
      <c r="F21" s="12" t="s">
        <v>299</v>
      </c>
      <c r="G21" s="12" t="str">
        <f t="shared" ref="G21:G27" si="4">_xlfn.CONCAT(C21," ",D21," ",E21," ",F21)</f>
        <v>Q1: 8 of 8.  APIs are mechanisms that enable two software components to communicate with each other using a set of definitions and protocols.  APIs may be invoked to query data.</v>
      </c>
    </row>
    <row r="22" spans="1:7" ht="51" hidden="1" x14ac:dyDescent="0.2">
      <c r="B22" s="12" t="str">
        <f t="shared" ref="B22:B28" si="5">B21</f>
        <v>Sai Archan</v>
      </c>
      <c r="C22" s="12" t="s">
        <v>44</v>
      </c>
      <c r="D22" s="12">
        <v>7</v>
      </c>
      <c r="E22" s="12" t="s">
        <v>42</v>
      </c>
      <c r="F22" s="12" t="s">
        <v>308</v>
      </c>
      <c r="G22" s="12" t="str">
        <f t="shared" si="4"/>
        <v>Q2: 7 of 8.  For the business examples mentioned you wrote, " Using Python's library will perform complex analysis and visualization of results." To which library or libraries are you making reference?</v>
      </c>
    </row>
    <row r="23" spans="1:7" ht="51" hidden="1" x14ac:dyDescent="0.2">
      <c r="B23" s="12" t="str">
        <f t="shared" si="5"/>
        <v>Sai Archan</v>
      </c>
      <c r="C23" s="12" t="s">
        <v>47</v>
      </c>
      <c r="D23" s="12">
        <v>6</v>
      </c>
      <c r="E23" s="12" t="s">
        <v>42</v>
      </c>
      <c r="F23" s="12" t="s">
        <v>309</v>
      </c>
      <c r="G23" s="12" t="str">
        <f t="shared" si="4"/>
        <v>Q3: 6 of 8.  The second part of the request, "Describe a situation or problem from your job, ... for which the first-, second-, and third-party data are used.," required an answer that referenced each of the three data types.</v>
      </c>
    </row>
    <row r="24" spans="1:7" hidden="1" x14ac:dyDescent="0.2">
      <c r="B24" s="12" t="str">
        <f t="shared" si="5"/>
        <v>Sai Archan</v>
      </c>
      <c r="C24" s="12" t="s">
        <v>49</v>
      </c>
      <c r="D24" s="12">
        <v>8</v>
      </c>
      <c r="E24" s="12" t="s">
        <v>42</v>
      </c>
      <c r="G24" s="12" t="str">
        <f t="shared" si="4"/>
        <v xml:space="preserve">Q4: 8 of 8.  </v>
      </c>
    </row>
    <row r="25" spans="1:7" ht="191.25" hidden="1" x14ac:dyDescent="0.2">
      <c r="B25" s="12" t="str">
        <f t="shared" si="5"/>
        <v>Sai Archan</v>
      </c>
      <c r="C25" s="12" t="s">
        <v>51</v>
      </c>
      <c r="D25" s="12">
        <v>6</v>
      </c>
      <c r="E25" s="12" t="s">
        <v>42</v>
      </c>
      <c r="F25" s="12" t="s">
        <v>310</v>
      </c>
      <c r="G25" s="12" t="str">
        <f t="shared" si="4"/>
        <v xml:space="preserve">Q5: 6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6" spans="1:7" x14ac:dyDescent="0.2">
      <c r="B26" s="12" t="str">
        <f t="shared" si="5"/>
        <v>Sai Archan</v>
      </c>
      <c r="C26" s="12" t="s">
        <v>53</v>
      </c>
      <c r="D26" s="12">
        <v>10</v>
      </c>
      <c r="E26" s="12" t="s">
        <v>304</v>
      </c>
      <c r="G26" s="12" t="str">
        <f t="shared" si="4"/>
        <v xml:space="preserve">Q6: 10 of 10.  </v>
      </c>
    </row>
    <row r="27" spans="1:7" hidden="1" x14ac:dyDescent="0.2">
      <c r="B27" s="12" t="str">
        <f>B20</f>
        <v>Sai Archan</v>
      </c>
      <c r="C27" s="12" t="s">
        <v>56</v>
      </c>
      <c r="D27" s="12">
        <f>SUM(D21:D26)</f>
        <v>45</v>
      </c>
      <c r="E27" s="12" t="s">
        <v>57</v>
      </c>
      <c r="G27" s="12" t="str">
        <f t="shared" si="4"/>
        <v xml:space="preserve">Total: 45 of 50. </v>
      </c>
    </row>
    <row r="28" spans="1:7" ht="331.5" hidden="1" x14ac:dyDescent="0.2">
      <c r="B28" s="12" t="str">
        <f t="shared" si="5"/>
        <v>Sai Archan</v>
      </c>
      <c r="C28" s="12" t="s">
        <v>58</v>
      </c>
      <c r="G28" s="12" t="str">
        <f>_xlfn.CONCAT(G20," ",G21," ",G22," ",G23," ",G24," ",G25," ",G26," ",G27)</f>
        <v xml:space="preserve">Sai Archan, below are scores and comments for Homework 2. Q1: 8 of 8.  APIs are mechanisms that enable two software components to communicate with each other using a set of definitions and protocols.  APIs may be invoked to query data. Q2: 7 of 8.  For the business examples mentioned you wrote, " Using Python's library will perform complex analysis and visualization of results." To which library or libraries are you making reference? Q3: 6 of 8.  The second part of the request, "Describe a situation or problem from your job, ... for which the first-, second-, and third-party data are used.," required an answer that referenced each of the three data types. Q4: 8 of 8.   Q5: 6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45 of 50. </v>
      </c>
    </row>
    <row r="29" spans="1:7" ht="38.25" hidden="1" x14ac:dyDescent="0.2">
      <c r="A29" s="12" t="s">
        <v>69</v>
      </c>
      <c r="B29" s="12" t="str">
        <f>MID(A29,FIND(",",A29)+1,FIND(" ",A29)-2)</f>
        <v xml:space="preserve"> Mounika </v>
      </c>
      <c r="C29" s="12" t="s">
        <v>298</v>
      </c>
      <c r="G29" s="12" t="str">
        <f>_xlfn.CONCAT(B29,C29)</f>
        <v xml:space="preserve"> Mounika , below are scores and comments for Homework 2.</v>
      </c>
    </row>
    <row r="30" spans="1:7" ht="76.5" hidden="1" x14ac:dyDescent="0.2">
      <c r="B30" s="12" t="str">
        <f>B29</f>
        <v xml:space="preserve"> Mounika </v>
      </c>
      <c r="C30" s="12" t="s">
        <v>41</v>
      </c>
      <c r="D30" s="12">
        <v>8</v>
      </c>
      <c r="E30" s="12" t="s">
        <v>42</v>
      </c>
      <c r="F30" s="12" t="s">
        <v>311</v>
      </c>
      <c r="G30" s="12" t="str">
        <f t="shared" ref="G30:G36" si="6">_xlfn.CONCAT(C30," ",D30," ",E30," ",F30)</f>
        <v>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v>
      </c>
    </row>
    <row r="31" spans="1:7" ht="51" hidden="1" x14ac:dyDescent="0.2">
      <c r="B31" s="12" t="str">
        <f t="shared" ref="B31:B37" si="7">B30</f>
        <v xml:space="preserve"> Mounika </v>
      </c>
      <c r="C31" s="12" t="s">
        <v>44</v>
      </c>
      <c r="D31" s="12">
        <v>6</v>
      </c>
      <c r="E31" s="12" t="s">
        <v>42</v>
      </c>
      <c r="F31" s="12" t="s">
        <v>312</v>
      </c>
      <c r="G31" s="12" t="str">
        <f t="shared" si="6"/>
        <v xml:space="preserve">Q2: 6 of 8.  You were requested to provide an example of a marketing dataset and analysis task where each tool would be most appropriate.  Your answer didn't sufficiently address this request. </v>
      </c>
    </row>
    <row r="32" spans="1:7" ht="51" hidden="1" x14ac:dyDescent="0.2">
      <c r="B32" s="15" t="str">
        <f t="shared" si="7"/>
        <v xml:space="preserve"> Mounika </v>
      </c>
      <c r="C32" s="12" t="s">
        <v>47</v>
      </c>
      <c r="D32" s="12">
        <v>8</v>
      </c>
      <c r="E32" s="12" t="s">
        <v>42</v>
      </c>
      <c r="F32" s="12" t="s">
        <v>301</v>
      </c>
      <c r="G32" s="12" t="str">
        <f t="shared" si="6"/>
        <v>Q3: 8 of 8.  To succinctly and elegantly respond to the request of describing differences between the first-, second-, and third-party data, one may simply use content on page 30 of the Module 2 Lecture Notes.</v>
      </c>
    </row>
    <row r="33" spans="1:7" s="23" customFormat="1" ht="63.75" hidden="1" x14ac:dyDescent="0.2">
      <c r="A33" s="15"/>
      <c r="B33" s="15" t="str">
        <f t="shared" si="7"/>
        <v xml:space="preserve"> Mounika </v>
      </c>
      <c r="C33" s="15" t="s">
        <v>49</v>
      </c>
      <c r="D33" s="15">
        <v>3.5</v>
      </c>
      <c r="E33" s="15" t="s">
        <v>42</v>
      </c>
      <c r="F33" s="15" t="s">
        <v>313</v>
      </c>
      <c r="G33" s="15" t="str">
        <f t="shared" si="6"/>
        <v>Q4: 3.5 of 8.  I don't understand the following section of your response, and how it relates to the question at hand:  "To properly give credit, consider utilizing a multi-touch attribution technique like a "Time-Decay" or "Linear Attribution" model. …  It also allows you to view your marketing campaigns with greater objectivity.</v>
      </c>
    </row>
    <row r="34" spans="1:7" ht="165.75" hidden="1" x14ac:dyDescent="0.2">
      <c r="B34" s="12" t="str">
        <f t="shared" si="7"/>
        <v xml:space="preserve"> Mounika </v>
      </c>
      <c r="C34" s="12" t="s">
        <v>51</v>
      </c>
      <c r="D34" s="12">
        <v>8</v>
      </c>
      <c r="E34" s="12" t="s">
        <v>42</v>
      </c>
      <c r="F34" s="12" t="s">
        <v>303</v>
      </c>
      <c r="G34" s="12" t="str">
        <f t="shared" si="6"/>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35" spans="1:7" x14ac:dyDescent="0.2">
      <c r="B35" s="12" t="str">
        <f t="shared" si="7"/>
        <v xml:space="preserve"> Mounika </v>
      </c>
      <c r="C35" s="12" t="s">
        <v>53</v>
      </c>
      <c r="D35" s="12">
        <v>10</v>
      </c>
      <c r="E35" s="12" t="s">
        <v>304</v>
      </c>
      <c r="G35" s="12" t="str">
        <f t="shared" si="6"/>
        <v xml:space="preserve">Q6: 10 of 10.  </v>
      </c>
    </row>
    <row r="36" spans="1:7" hidden="1" x14ac:dyDescent="0.2">
      <c r="B36" s="12" t="str">
        <f>B29</f>
        <v xml:space="preserve"> Mounika </v>
      </c>
      <c r="C36" s="12" t="s">
        <v>56</v>
      </c>
      <c r="D36" s="12">
        <f>SUM(D30:D35)</f>
        <v>43.5</v>
      </c>
      <c r="E36" s="12" t="s">
        <v>57</v>
      </c>
      <c r="G36" s="12" t="str">
        <f t="shared" si="6"/>
        <v xml:space="preserve">Total: 43.5 of 50. </v>
      </c>
    </row>
    <row r="37" spans="1:7" ht="408" hidden="1" x14ac:dyDescent="0.2">
      <c r="B37" s="12" t="str">
        <f t="shared" si="7"/>
        <v xml:space="preserve"> Mounika </v>
      </c>
      <c r="C37" s="12" t="s">
        <v>58</v>
      </c>
      <c r="G37" s="12" t="str">
        <f>_xlfn.CONCAT(G29," ",G30," ",G31," ",G32," ",G33," ",G34," ",G35," ",G36)</f>
        <v xml:space="preserve"> Mounika ,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6 of 8.  You were requested to provide an example of a marketing dataset and analysis task where each tool would be most appropriate.  Your answer didn't sufficiently address this request.  Q3: 8 of 8.  To succinctly and elegantly respond to the request of describing differences between the first-, second-, and third-party data, one may simply use content on page 30 of the Module 2 Lecture Notes. Q4: 3.5 of 8.  I don't understand the following section of your response, and how it relates to the question at hand:  "To properly give credit, consider utilizing a multi-touch attribution technique like a "Time-Decay" or "Linear Attribution" model. …  It also allows you to view your marketing campaigns with greater objectivity.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43.5 of 50. </v>
      </c>
    </row>
    <row r="38" spans="1:7" ht="38.25" hidden="1" x14ac:dyDescent="0.2">
      <c r="A38" s="12" t="s">
        <v>72</v>
      </c>
      <c r="B38" s="12" t="s">
        <v>223</v>
      </c>
      <c r="C38" s="12" t="s">
        <v>298</v>
      </c>
      <c r="G38" s="12" t="str">
        <f>_xlfn.CONCAT(B38,C38)</f>
        <v>Sreelekhya, below are scores and comments for Homework 2.</v>
      </c>
    </row>
    <row r="39" spans="1:7" ht="38.25" hidden="1" x14ac:dyDescent="0.2">
      <c r="B39" s="12" t="str">
        <f>B38</f>
        <v>Sreelekhya</v>
      </c>
      <c r="C39" s="12" t="s">
        <v>41</v>
      </c>
      <c r="D39" s="12">
        <v>8</v>
      </c>
      <c r="E39" s="12" t="s">
        <v>42</v>
      </c>
      <c r="F39" s="12" t="s">
        <v>299</v>
      </c>
      <c r="G39" s="12" t="str">
        <f t="shared" ref="G39:G45" si="8">_xlfn.CONCAT(C39," ",D39," ",E39," ",F39)</f>
        <v>Q1: 8 of 8.  APIs are mechanisms that enable two software components to communicate with each other using a set of definitions and protocols.  APIs may be invoked to query data.</v>
      </c>
    </row>
    <row r="40" spans="1:7" ht="153" hidden="1" x14ac:dyDescent="0.2">
      <c r="B40" s="12" t="str">
        <f t="shared" ref="B40:B46" si="9">B39</f>
        <v>Sreelekhya</v>
      </c>
      <c r="C40" s="12" t="s">
        <v>44</v>
      </c>
      <c r="D40" s="12">
        <v>6.5</v>
      </c>
      <c r="E40" s="12" t="s">
        <v>42</v>
      </c>
      <c r="F40" s="12" t="s">
        <v>314</v>
      </c>
      <c r="G40" s="12" t="str">
        <f t="shared" si="8"/>
        <v>Q2: 6.5 of 8.  The following appears to imply that Excel and SPSS are "nothing":  "Non-programming tools like Excel or SPSS are nothing but which does not require any coding and it is user friendly interface because it will include the graphical representations and a more of
visualizations."  The meaning of the following statement is not easily identified:  "The difference between these two tool types Excel is a non-programming tool with a user-friendly interface primarily used for basic data analysis and visualization tasks and while Python and R, are programming languages known for their flexibility and suitability for advanced statistical analysis, allowing users to create custom data analysis workflows.</v>
      </c>
    </row>
    <row r="41" spans="1:7" hidden="1" x14ac:dyDescent="0.2">
      <c r="B41" s="12" t="str">
        <f t="shared" si="9"/>
        <v>Sreelekhya</v>
      </c>
      <c r="C41" s="12" t="s">
        <v>47</v>
      </c>
      <c r="D41" s="12">
        <v>8</v>
      </c>
      <c r="E41" s="12" t="s">
        <v>42</v>
      </c>
      <c r="F41" s="12" t="s">
        <v>315</v>
      </c>
      <c r="G41" s="12" t="str">
        <f t="shared" si="8"/>
        <v>Q3: 8 of 8.  An insightful answer!</v>
      </c>
    </row>
    <row r="42" spans="1:7" hidden="1" x14ac:dyDescent="0.2">
      <c r="B42" s="12" t="str">
        <f t="shared" si="9"/>
        <v>Sreelekhya</v>
      </c>
      <c r="C42" s="12" t="s">
        <v>49</v>
      </c>
      <c r="D42" s="12">
        <v>8</v>
      </c>
      <c r="E42" s="12" t="s">
        <v>42</v>
      </c>
      <c r="G42" s="12" t="str">
        <f t="shared" si="8"/>
        <v xml:space="preserve">Q4: 8 of 8.  </v>
      </c>
    </row>
    <row r="43" spans="1:7" ht="191.25" hidden="1" x14ac:dyDescent="0.2">
      <c r="B43" s="12" t="str">
        <f t="shared" si="9"/>
        <v>Sreelekhya</v>
      </c>
      <c r="C43" s="12" t="s">
        <v>51</v>
      </c>
      <c r="D43" s="12">
        <v>7</v>
      </c>
      <c r="E43" s="12" t="s">
        <v>42</v>
      </c>
      <c r="F43" s="12" t="s">
        <v>310</v>
      </c>
      <c r="G43" s="12" t="str">
        <f t="shared" si="8"/>
        <v xml:space="preserve">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44" spans="1:7" x14ac:dyDescent="0.2">
      <c r="B44" s="12" t="str">
        <f t="shared" si="9"/>
        <v>Sreelekhya</v>
      </c>
      <c r="C44" s="12" t="s">
        <v>53</v>
      </c>
      <c r="D44" s="12">
        <v>10</v>
      </c>
      <c r="E44" s="12" t="s">
        <v>304</v>
      </c>
      <c r="G44" s="12" t="str">
        <f t="shared" si="8"/>
        <v xml:space="preserve">Q6: 10 of 10.  </v>
      </c>
    </row>
    <row r="45" spans="1:7" hidden="1" x14ac:dyDescent="0.2">
      <c r="B45" s="12" t="str">
        <f>B38</f>
        <v>Sreelekhya</v>
      </c>
      <c r="C45" s="12" t="s">
        <v>56</v>
      </c>
      <c r="D45" s="12">
        <f>SUM(D39:D44)</f>
        <v>47.5</v>
      </c>
      <c r="E45" s="12" t="s">
        <v>57</v>
      </c>
      <c r="G45" s="12" t="str">
        <f t="shared" si="8"/>
        <v xml:space="preserve">Total: 47.5 of 50. </v>
      </c>
    </row>
    <row r="46" spans="1:7" ht="408" hidden="1" x14ac:dyDescent="0.2">
      <c r="B46" s="12" t="str">
        <f t="shared" si="9"/>
        <v>Sreelekhya</v>
      </c>
      <c r="C46" s="12" t="s">
        <v>58</v>
      </c>
      <c r="G46" s="12" t="str">
        <f>_xlfn.CONCAT(G38," ",G39," ",G40," ",G41," ",G42," ",G43," ",G44," ",G45)</f>
        <v xml:space="preserve">Sreelekhya, below are scores and comments for Homework 2. Q1: 8 of 8.  APIs are mechanisms that enable two software components to communicate with each other using a set of definitions and protocols.  APIs may be invoked to query data. Q2: 6.5 of 8.  The following appears to imply that Excel and SPSS are "nothing":  "Non-programming tools like Excel or SPSS are nothing but which does not require any coding and it is user friendly interface because it will include the graphical representations and a more of
visualizations."  The meaning of the following statement is not easily identified:  "The difference between these two tool types Excel is a non-programming tool with a user-friendly interface primarily used for basic data analysis and visualization tasks and while Python and R, are programming languages known for their flexibility and suitability for advanced statistical analysis, allowing users to create custom data analysis workflows. Q3: 8 of 8.  An insightful answer! Q4: 8 of 8.   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47.5 of 50. </v>
      </c>
    </row>
    <row r="47" spans="1:7" ht="38.25" hidden="1" x14ac:dyDescent="0.2">
      <c r="A47" s="12" t="s">
        <v>76</v>
      </c>
      <c r="B47" s="12" t="s">
        <v>225</v>
      </c>
      <c r="C47" s="12" t="s">
        <v>298</v>
      </c>
      <c r="G47" s="12" t="str">
        <f>_xlfn.CONCAT(B47,C47)</f>
        <v>Navakiran, below are scores and comments for Homework 2.</v>
      </c>
    </row>
    <row r="48" spans="1:7" ht="63.75" hidden="1" x14ac:dyDescent="0.2">
      <c r="B48" s="12" t="str">
        <f>B47</f>
        <v>Navakiran</v>
      </c>
      <c r="C48" s="12" t="s">
        <v>41</v>
      </c>
      <c r="D48" s="12">
        <v>7</v>
      </c>
      <c r="E48" s="12" t="s">
        <v>42</v>
      </c>
      <c r="F48" s="12" t="s">
        <v>316</v>
      </c>
      <c r="G48" s="12" t="str">
        <f t="shared" ref="G48:G54" si="10">_xlfn.CONCAT(C48," ",D48," ",E48," ",F48)</f>
        <v>Q1: 7 of 8.  Snowflake is a cloud data warehouse that can store and analyze data records in one place. There are capabilities that automatically scale up or down its compute resources to load, integrate, and analyze data.  Please use spell and grammar checkers (e.g., it is Python not phyton).</v>
      </c>
    </row>
    <row r="49" spans="1:7" ht="63.75" hidden="1" x14ac:dyDescent="0.2">
      <c r="B49" s="12" t="str">
        <f t="shared" ref="B49:B55" si="11">B48</f>
        <v>Navakiran</v>
      </c>
      <c r="C49" s="12" t="s">
        <v>44</v>
      </c>
      <c r="D49" s="12">
        <v>6.5</v>
      </c>
      <c r="E49" s="12" t="s">
        <v>42</v>
      </c>
      <c r="F49" s="12" t="s">
        <v>317</v>
      </c>
      <c r="G49" s="12" t="str">
        <f t="shared" si="10"/>
        <v>Q2: 6.5 of 8.  Please invoke spelling, grammar and punctuation checkers.  There is underlying cod in (say) SPSS.  However, an end-user doesn't have access to it.  For example, the graphical user interface of SPSS is written in Java and primarily used for interactive and statistical analysis.</v>
      </c>
    </row>
    <row r="50" spans="1:7" ht="153" hidden="1" x14ac:dyDescent="0.2">
      <c r="B50" s="12" t="str">
        <f t="shared" si="11"/>
        <v>Navakiran</v>
      </c>
      <c r="C50" s="12" t="s">
        <v>47</v>
      </c>
      <c r="D50" s="12">
        <v>6</v>
      </c>
      <c r="E50" s="12" t="s">
        <v>42</v>
      </c>
      <c r="F50" s="12" t="s">
        <v>318</v>
      </c>
      <c r="G50" s="12" t="str">
        <f t="shared" si="10"/>
        <v>Q3: 6 of 8.  Your descriptions of the different data types is not as precise as it should be.  To succinctly and elegantly respond to the request of describing differences between the first-, second-, and third-party data, one may simply use content on page 30 of the Module 2 Lecture Notes.  In addition, the following statement needs to be extended my making reference on who provided the second and third party data:  "Being having experience in the retail organization as marketing champ &amp; CRM. I know the data that is collected from the primary sources from the customer billing and secondary data of the market analysis from the third-party &amp; already existed data from the organization to do the marketing champions."</v>
      </c>
    </row>
    <row r="51" spans="1:7" hidden="1" x14ac:dyDescent="0.2">
      <c r="B51" s="12" t="str">
        <f t="shared" si="11"/>
        <v>Navakiran</v>
      </c>
      <c r="C51" s="12" t="s">
        <v>49</v>
      </c>
      <c r="D51" s="12">
        <v>8</v>
      </c>
      <c r="E51" s="12" t="s">
        <v>42</v>
      </c>
      <c r="G51" s="12" t="str">
        <f t="shared" si="10"/>
        <v xml:space="preserve">Q4: 8 of 8.  </v>
      </c>
    </row>
    <row r="52" spans="1:7" ht="165.75" hidden="1" x14ac:dyDescent="0.2">
      <c r="B52" s="12" t="str">
        <f t="shared" si="11"/>
        <v>Navakiran</v>
      </c>
      <c r="C52" s="12" t="s">
        <v>51</v>
      </c>
      <c r="D52" s="12">
        <v>8</v>
      </c>
      <c r="E52" s="12" t="s">
        <v>42</v>
      </c>
      <c r="F52" s="12" t="s">
        <v>303</v>
      </c>
      <c r="G52" s="12" t="str">
        <f t="shared" si="10"/>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53" spans="1:7" x14ac:dyDescent="0.2">
      <c r="B53" s="12" t="str">
        <f t="shared" si="11"/>
        <v>Navakiran</v>
      </c>
      <c r="C53" s="12" t="s">
        <v>53</v>
      </c>
      <c r="D53" s="12">
        <v>10</v>
      </c>
      <c r="E53" s="12" t="s">
        <v>304</v>
      </c>
      <c r="G53" s="12" t="str">
        <f t="shared" si="10"/>
        <v xml:space="preserve">Q6: 10 of 10.  </v>
      </c>
    </row>
    <row r="54" spans="1:7" hidden="1" x14ac:dyDescent="0.2">
      <c r="B54" s="12" t="str">
        <f>B47</f>
        <v>Navakiran</v>
      </c>
      <c r="C54" s="12" t="s">
        <v>56</v>
      </c>
      <c r="D54" s="12">
        <f>SUM(D48:D53)</f>
        <v>45.5</v>
      </c>
      <c r="E54" s="12" t="s">
        <v>57</v>
      </c>
      <c r="G54" s="12" t="str">
        <f t="shared" si="10"/>
        <v xml:space="preserve">Total: 45.5 of 50. </v>
      </c>
    </row>
    <row r="55" spans="1:7" ht="409.5" hidden="1" x14ac:dyDescent="0.2">
      <c r="B55" s="12" t="str">
        <f t="shared" si="11"/>
        <v>Navakiran</v>
      </c>
      <c r="C55" s="12" t="s">
        <v>58</v>
      </c>
      <c r="G55" s="12" t="str">
        <f>_xlfn.CONCAT(G47," ",G48," ",G49," ",G50," ",G51," ",G52," ",G53," ",G54)</f>
        <v xml:space="preserve">Navakiran, below are scores and comments for Homework 2. Q1: 7 of 8.  Snowflake is a cloud data warehouse that can store and analyze data records in one place. There are capabilities that automatically scale up or down its compute resources to load, integrate, and analyze data.  Please use spell and grammar checkers (e.g., it is Python not phyton). Q2: 6.5 of 8.  Please invoke spelling, grammar and punctuation checkers.  There is underlying cod in (say) SPSS.  However, an end-user doesn't have access to it.  For example, the graphical user interface of SPSS is written in Java and primarily used for interactive and statistical analysis. Q3: 6 of 8.  Your descriptions of the different data types is not as precise as it should be.  To succinctly and elegantly respond to the request of describing differences between the first-, second-, and third-party data, one may simply use content on page 30 of the Module 2 Lecture Notes.  In addition, the following statement needs to be extended my making reference on who provided the second and third party data:  "Being having experience in the retail organization as marketing champ &amp; CRM. I know the data that is collected from the primary sources from the customer billing and secondary data of the market analysis from the third-party &amp; already existed data from the organization to do the marketing champions."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45.5 of 50. </v>
      </c>
    </row>
    <row r="56" spans="1:7" ht="38.25" hidden="1" x14ac:dyDescent="0.2">
      <c r="A56" s="12" t="s">
        <v>80</v>
      </c>
      <c r="B56" s="12" t="s">
        <v>227</v>
      </c>
      <c r="C56" s="12" t="s">
        <v>298</v>
      </c>
      <c r="G56" s="12" t="str">
        <f>_xlfn.CONCAT(B56,C56)</f>
        <v>Sri Mayur, below are scores and comments for Homework 2.</v>
      </c>
    </row>
    <row r="57" spans="1:7" ht="38.25" hidden="1" x14ac:dyDescent="0.2">
      <c r="B57" s="12" t="str">
        <f>B56</f>
        <v>Sri Mayur</v>
      </c>
      <c r="C57" s="12" t="s">
        <v>41</v>
      </c>
      <c r="D57" s="12">
        <v>8</v>
      </c>
      <c r="E57" s="12" t="s">
        <v>42</v>
      </c>
      <c r="F57" s="12" t="s">
        <v>299</v>
      </c>
      <c r="G57" s="12" t="str">
        <f t="shared" ref="G57:G63" si="12">_xlfn.CONCAT(C57," ",D57," ",E57," ",F57)</f>
        <v>Q1: 8 of 8.  APIs are mechanisms that enable two software components to communicate with each other using a set of definitions and protocols.  APIs may be invoked to query data.</v>
      </c>
    </row>
    <row r="58" spans="1:7" ht="38.25" hidden="1" x14ac:dyDescent="0.2">
      <c r="B58" s="12" t="str">
        <f t="shared" ref="B58:B64" si="13">B57</f>
        <v>Sri Mayur</v>
      </c>
      <c r="C58" s="12" t="s">
        <v>44</v>
      </c>
      <c r="D58" s="12">
        <v>7</v>
      </c>
      <c r="E58" s="12" t="s">
        <v>42</v>
      </c>
      <c r="F58" s="15" t="s">
        <v>300</v>
      </c>
      <c r="G58" s="12" t="str">
        <f t="shared" si="12"/>
        <v>Q2: 7 of 8.  Additional information that distinguishes the different marketing datasets, and the tools that would be used, is warranted and needed.</v>
      </c>
    </row>
    <row r="59" spans="1:7" ht="51" hidden="1" x14ac:dyDescent="0.2">
      <c r="B59" s="12" t="str">
        <f t="shared" si="13"/>
        <v>Sri Mayur</v>
      </c>
      <c r="C59" s="12" t="s">
        <v>47</v>
      </c>
      <c r="D59" s="12">
        <v>8</v>
      </c>
      <c r="E59" s="12" t="s">
        <v>42</v>
      </c>
      <c r="F59" s="12" t="s">
        <v>301</v>
      </c>
      <c r="G59" s="12" t="str">
        <f t="shared" si="12"/>
        <v>Q3: 8 of 8.  To succinctly and elegantly respond to the request of describing differences between the first-, second-, and third-party data, one may simply use content on page 30 of the Module 2 Lecture Notes.</v>
      </c>
    </row>
    <row r="60" spans="1:7" hidden="1" x14ac:dyDescent="0.2">
      <c r="B60" s="12" t="str">
        <f t="shared" si="13"/>
        <v>Sri Mayur</v>
      </c>
      <c r="C60" s="12" t="s">
        <v>49</v>
      </c>
      <c r="D60" s="12">
        <v>8</v>
      </c>
      <c r="E60" s="12" t="s">
        <v>42</v>
      </c>
      <c r="F60" s="12" t="s">
        <v>302</v>
      </c>
      <c r="G60" s="12" t="str">
        <f t="shared" si="12"/>
        <v>Q4: 8 of 8.  While a good answer, it was a wee bit wandering.</v>
      </c>
    </row>
    <row r="61" spans="1:7" ht="165.75" hidden="1" x14ac:dyDescent="0.2">
      <c r="B61" s="12" t="str">
        <f t="shared" si="13"/>
        <v>Sri Mayur</v>
      </c>
      <c r="C61" s="12" t="s">
        <v>51</v>
      </c>
      <c r="D61" s="12">
        <v>8</v>
      </c>
      <c r="E61" s="12" t="s">
        <v>42</v>
      </c>
      <c r="F61" s="12" t="s">
        <v>303</v>
      </c>
      <c r="G61" s="12" t="str">
        <f t="shared" si="12"/>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62" spans="1:7" ht="25.5" x14ac:dyDescent="0.2">
      <c r="B62" s="12" t="str">
        <f t="shared" si="13"/>
        <v>Sri Mayur</v>
      </c>
      <c r="C62" s="12" t="s">
        <v>53</v>
      </c>
      <c r="D62" s="12">
        <v>0</v>
      </c>
      <c r="E62" s="12" t="s">
        <v>304</v>
      </c>
      <c r="F62" s="12" t="s">
        <v>305</v>
      </c>
      <c r="G62" s="12" t="str">
        <f t="shared" si="12"/>
        <v>Q6: 0 of 10.  Your response was unrelated to the material in the Lecture Notes or textbook.</v>
      </c>
    </row>
    <row r="63" spans="1:7" hidden="1" x14ac:dyDescent="0.2">
      <c r="B63" s="12" t="str">
        <f>B56</f>
        <v>Sri Mayur</v>
      </c>
      <c r="C63" s="12" t="s">
        <v>56</v>
      </c>
      <c r="D63" s="12">
        <f>SUM(D57:D62)</f>
        <v>39</v>
      </c>
      <c r="E63" s="12" t="s">
        <v>57</v>
      </c>
      <c r="G63" s="12" t="str">
        <f t="shared" si="12"/>
        <v xml:space="preserve">Total: 39 of 50. </v>
      </c>
    </row>
    <row r="64" spans="1:7" ht="318.75" hidden="1" x14ac:dyDescent="0.2">
      <c r="B64" s="12" t="str">
        <f t="shared" si="13"/>
        <v>Sri Mayur</v>
      </c>
      <c r="C64" s="12" t="s">
        <v>58</v>
      </c>
      <c r="G64" s="12" t="str">
        <f>_xlfn.CONCAT(G56," ",G57," ",G58," ",G59," ",G60," ",G61," ",G62," ",G63)</f>
        <v xml:space="preserve">Sri Mayur, below are scores and comments for Homework 2. Q1: 8 of 8.  APIs are mechanisms that enable two software components to communicate with each other using a set of definitions and protocols.  APIs may be invoked to query data. Q2: 7 of 8.  Additional information that distinguishes the different marketing datasets, and the tools that would be used, is warranted and needed. Q3: 8 of 8.  To succinctly and elegantly respond to the request of describing differences between the first-, second-, and third-party data, one may simply use content on page 30 of the Module 2 Lecture Notes. Q4: 8 of 8.  While a good answer, it was a wee bit wandering.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39 of 50. </v>
      </c>
    </row>
    <row r="65" spans="1:7" ht="38.25" hidden="1" x14ac:dyDescent="0.2">
      <c r="A65" s="12" t="s">
        <v>81</v>
      </c>
      <c r="B65" s="12" t="s">
        <v>319</v>
      </c>
      <c r="C65" s="12" t="s">
        <v>298</v>
      </c>
      <c r="G65" s="12" t="str">
        <f>_xlfn.CONCAT(B65,C65)</f>
        <v xml:space="preserve"> Nithish Kumar, below are scores and comments for Homework 2.</v>
      </c>
    </row>
    <row r="66" spans="1:7" ht="38.25" hidden="1" x14ac:dyDescent="0.2">
      <c r="B66" s="12" t="str">
        <f>B65</f>
        <v xml:space="preserve"> Nithish Kumar</v>
      </c>
      <c r="C66" s="12" t="s">
        <v>41</v>
      </c>
      <c r="D66" s="12">
        <v>8</v>
      </c>
      <c r="E66" s="12" t="s">
        <v>42</v>
      </c>
      <c r="F66" s="12" t="s">
        <v>320</v>
      </c>
      <c r="G66" s="12" t="str">
        <f t="shared" ref="G66:G72" si="14">_xlfn.CONCAT(C66," ",D66," ",E66," ",F66)</f>
        <v xml:space="preserve">Q1: 8 of 8.  While Amazon S3, an object storage service offering scalability, data availability, and security, it is not optimal with regards to integrating and structuring data from many sources. </v>
      </c>
    </row>
    <row r="67" spans="1:7" ht="38.25" hidden="1" x14ac:dyDescent="0.2">
      <c r="B67" s="12" t="str">
        <f t="shared" ref="B67:B73" si="15">B66</f>
        <v xml:space="preserve"> Nithish Kumar</v>
      </c>
      <c r="C67" s="12" t="s">
        <v>44</v>
      </c>
      <c r="D67" s="12">
        <v>7</v>
      </c>
      <c r="E67" s="12" t="s">
        <v>42</v>
      </c>
      <c r="F67" s="12" t="s">
        <v>321</v>
      </c>
      <c r="G67" s="12" t="str">
        <f t="shared" si="14"/>
        <v xml:space="preserve">Q2: 7 of 8.  You were to provide an example of a marketing dataset.  While you mentioned multiple analyses that could be done, they were not linked to a dataset. </v>
      </c>
    </row>
    <row r="68" spans="1:7" ht="63.75" hidden="1" x14ac:dyDescent="0.2">
      <c r="B68" s="12" t="str">
        <f t="shared" si="15"/>
        <v xml:space="preserve"> Nithish Kumar</v>
      </c>
      <c r="C68" s="12" t="s">
        <v>47</v>
      </c>
      <c r="D68" s="12">
        <v>7.5</v>
      </c>
      <c r="E68" s="12" t="s">
        <v>42</v>
      </c>
      <c r="F68" s="12" t="s">
        <v>322</v>
      </c>
      <c r="G68" s="12" t="str">
        <f t="shared" si="14"/>
        <v>Q3: 7.5 of 8.  To succinctly and elegantly respond to the request of describing differences between the first-, second-, and third-party data, one may simply use content on page 30 of the Module 2 Lecture Notes.  Your response wandered, where all elements of the response were not tightly linked.</v>
      </c>
    </row>
    <row r="69" spans="1:7" ht="38.25" hidden="1" x14ac:dyDescent="0.2">
      <c r="B69" s="12" t="str">
        <f t="shared" si="15"/>
        <v xml:space="preserve"> Nithish Kumar</v>
      </c>
      <c r="C69" s="12" t="s">
        <v>49</v>
      </c>
      <c r="D69" s="12">
        <v>7.5</v>
      </c>
      <c r="E69" s="12" t="s">
        <v>42</v>
      </c>
      <c r="F69" s="12" t="s">
        <v>323</v>
      </c>
      <c r="G69" s="12" t="str">
        <f t="shared" si="14"/>
        <v>Q4: 7.5 of 8.  The following sentence was uninformative and distracting:  "Your unique demands and requirements will determine the ideal tool for you."</v>
      </c>
    </row>
    <row r="70" spans="1:7" ht="165.75" hidden="1" x14ac:dyDescent="0.2">
      <c r="B70" s="12" t="str">
        <f t="shared" si="15"/>
        <v xml:space="preserve"> Nithish Kumar</v>
      </c>
      <c r="C70" s="12" t="s">
        <v>51</v>
      </c>
      <c r="D70" s="12">
        <v>8</v>
      </c>
      <c r="E70" s="12" t="s">
        <v>42</v>
      </c>
      <c r="F70" s="12" t="s">
        <v>303</v>
      </c>
      <c r="G70" s="12" t="str">
        <f t="shared" si="14"/>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71" spans="1:7" x14ac:dyDescent="0.2">
      <c r="B71" s="12" t="str">
        <f t="shared" si="15"/>
        <v xml:space="preserve"> Nithish Kumar</v>
      </c>
      <c r="C71" s="12" t="s">
        <v>53</v>
      </c>
      <c r="D71" s="12">
        <v>10</v>
      </c>
      <c r="E71" s="12" t="s">
        <v>304</v>
      </c>
      <c r="G71" s="12" t="str">
        <f t="shared" si="14"/>
        <v xml:space="preserve">Q6: 10 of 10.  </v>
      </c>
    </row>
    <row r="72" spans="1:7" hidden="1" x14ac:dyDescent="0.2">
      <c r="B72" s="12" t="str">
        <f>B65</f>
        <v xml:space="preserve"> Nithish Kumar</v>
      </c>
      <c r="C72" s="12" t="s">
        <v>56</v>
      </c>
      <c r="D72" s="12">
        <f>SUM(D66:D71)</f>
        <v>48</v>
      </c>
      <c r="E72" s="12" t="s">
        <v>57</v>
      </c>
      <c r="G72" s="12" t="str">
        <f t="shared" si="14"/>
        <v xml:space="preserve">Total: 48 of 50. </v>
      </c>
    </row>
    <row r="73" spans="1:7" ht="357" hidden="1" x14ac:dyDescent="0.2">
      <c r="B73" s="12" t="str">
        <f t="shared" si="15"/>
        <v xml:space="preserve"> Nithish Kumar</v>
      </c>
      <c r="C73" s="12" t="s">
        <v>58</v>
      </c>
      <c r="G73" s="12" t="str">
        <f>_xlfn.CONCAT(G65," ",G66," ",G67," ",G68," ",G69," ",G70," ",G71," ",G72)</f>
        <v xml:space="preserve"> Nithish Kumar, below are scores and comments for Homework 2. Q1: 8 of 8.  While Amazon S3, an object storage service offering scalability, data availability, and security, it is not optimal with regards to integrating and structuring data from many sources.  Q2: 7 of 8.  You were to provide an example of a marketing dataset.  While you mentioned multiple analyses that could be done, they were not linked to a dataset.  Q3: 7.5 of 8.  To succinctly and elegantly respond to the request of describing differences between the first-, second-, and third-party data, one may simply use content on page 30 of the Module 2 Lecture Notes.  Your response wandered, where all elements of the response were not tightly linked. Q4: 7.5 of 8.  The following sentence was uninformative and distracting:  "Your unique demands and requirements will determine the ideal tool for you."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row r="74" spans="1:7" ht="38.25" hidden="1" x14ac:dyDescent="0.2">
      <c r="A74" s="12" t="s">
        <v>84</v>
      </c>
      <c r="B74" s="12" t="s">
        <v>230</v>
      </c>
      <c r="C74" s="12" t="s">
        <v>298</v>
      </c>
      <c r="G74" s="12" t="str">
        <f>_xlfn.CONCAT(B74,C74)</f>
        <v>Sai Sumanth, below are scores and comments for Homework 2.</v>
      </c>
    </row>
    <row r="75" spans="1:7" ht="38.25" hidden="1" x14ac:dyDescent="0.2">
      <c r="B75" s="12" t="str">
        <f>B74</f>
        <v>Sai Sumanth</v>
      </c>
      <c r="C75" s="12" t="s">
        <v>41</v>
      </c>
      <c r="D75" s="12">
        <v>8</v>
      </c>
      <c r="E75" s="12" t="s">
        <v>42</v>
      </c>
      <c r="F75" s="12" t="s">
        <v>299</v>
      </c>
      <c r="G75" s="12" t="str">
        <f t="shared" ref="G75:G81" si="16">_xlfn.CONCAT(C75," ",D75," ",E75," ",F75)</f>
        <v>Q1: 8 of 8.  APIs are mechanisms that enable two software components to communicate with each other using a set of definitions and protocols.  APIs may be invoked to query data.</v>
      </c>
    </row>
    <row r="76" spans="1:7" ht="38.25" hidden="1" x14ac:dyDescent="0.2">
      <c r="B76" s="12" t="str">
        <f t="shared" ref="B76:B82" si="17">B75</f>
        <v>Sai Sumanth</v>
      </c>
      <c r="C76" s="12" t="s">
        <v>44</v>
      </c>
      <c r="D76" s="12">
        <v>7</v>
      </c>
      <c r="E76" s="12" t="s">
        <v>42</v>
      </c>
      <c r="F76" s="12" t="s">
        <v>321</v>
      </c>
      <c r="G76" s="12" t="str">
        <f t="shared" si="16"/>
        <v xml:space="preserve">Q2: 7 of 8.  You were to provide an example of a marketing dataset.  While you mentioned multiple analyses that could be done, they were not linked to a dataset. </v>
      </c>
    </row>
    <row r="77" spans="1:7" hidden="1" x14ac:dyDescent="0.2">
      <c r="B77" s="12" t="str">
        <f t="shared" si="17"/>
        <v>Sai Sumanth</v>
      </c>
      <c r="C77" s="12" t="s">
        <v>47</v>
      </c>
      <c r="D77" s="12">
        <v>8</v>
      </c>
      <c r="E77" s="12" t="s">
        <v>42</v>
      </c>
      <c r="F77" s="12" t="s">
        <v>324</v>
      </c>
      <c r="G77" s="12" t="str">
        <f t="shared" si="16"/>
        <v>Q3: 8 of 8.  An succinct answer!</v>
      </c>
    </row>
    <row r="78" spans="1:7" ht="76.5" hidden="1" x14ac:dyDescent="0.2">
      <c r="B78" s="12" t="str">
        <f t="shared" si="17"/>
        <v>Sai Sumanth</v>
      </c>
      <c r="C78" s="12" t="s">
        <v>49</v>
      </c>
      <c r="D78" s="12">
        <v>7</v>
      </c>
      <c r="E78" s="12" t="s">
        <v>42</v>
      </c>
      <c r="F78" s="12" t="s">
        <v>325</v>
      </c>
      <c r="G78" s="12" t="str">
        <f t="shared" si="16"/>
        <v>Q4: 7 of 8.  You wrote, "Through various content-driven techniques including blogs, social media, and email, inbound marketing tools aim to attract and engage new customers. They put a lot of effort into cultivating leads, producing helpful content, and moving prospects through the sales funnel."  "They" (e.g., DMP, Inbound Marketing Tool, ...) were never identified.</v>
      </c>
    </row>
    <row r="79" spans="1:7" ht="165.75" hidden="1" x14ac:dyDescent="0.2">
      <c r="B79" s="12" t="str">
        <f t="shared" si="17"/>
        <v>Sai Sumanth</v>
      </c>
      <c r="C79" s="12" t="s">
        <v>51</v>
      </c>
      <c r="D79" s="12">
        <v>8</v>
      </c>
      <c r="E79" s="12" t="s">
        <v>42</v>
      </c>
      <c r="F79" s="12" t="s">
        <v>303</v>
      </c>
      <c r="G79" s="12" t="str">
        <f t="shared" si="16"/>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80" spans="1:7" ht="25.5" x14ac:dyDescent="0.2">
      <c r="B80" s="12" t="str">
        <f t="shared" si="17"/>
        <v>Sai Sumanth</v>
      </c>
      <c r="C80" s="12" t="s">
        <v>53</v>
      </c>
      <c r="D80" s="12">
        <v>10</v>
      </c>
      <c r="E80" s="12" t="s">
        <v>304</v>
      </c>
      <c r="F80" s="12" t="s">
        <v>326</v>
      </c>
      <c r="G80" s="12" t="str">
        <f t="shared" si="16"/>
        <v>Q6: 10 of 10.  Please proofread your response (e.g., grammar, punctuation, sentence structure, …) before you submit it.</v>
      </c>
    </row>
    <row r="81" spans="1:7" hidden="1" x14ac:dyDescent="0.2">
      <c r="B81" s="12" t="str">
        <f>B74</f>
        <v>Sai Sumanth</v>
      </c>
      <c r="C81" s="12" t="s">
        <v>56</v>
      </c>
      <c r="D81" s="12">
        <f>SUM(D75:D80)</f>
        <v>48</v>
      </c>
      <c r="E81" s="12" t="s">
        <v>57</v>
      </c>
      <c r="G81" s="12" t="str">
        <f t="shared" si="16"/>
        <v xml:space="preserve">Total: 48 of 50. </v>
      </c>
    </row>
    <row r="82" spans="1:7" ht="369.75" hidden="1" x14ac:dyDescent="0.2">
      <c r="B82" s="12" t="str">
        <f t="shared" si="17"/>
        <v>Sai Sumanth</v>
      </c>
      <c r="C82" s="12" t="s">
        <v>58</v>
      </c>
      <c r="G82" s="12" t="str">
        <f>_xlfn.CONCAT(G74," ",G75," ",G76," ",G77," ",G78," ",G79," ",G80," ",G81)</f>
        <v xml:space="preserve">Sai Sumanth, below are scores and comments for Homework 2. Q1: 8 of 8.  APIs are mechanisms that enable two software components to communicate with each other using a set of definitions and protocols.  APIs may be invoked to query data. Q2: 7 of 8.  You were to provide an example of a marketing dataset.  While you mentioned multiple analyses that could be done, they were not linked to a dataset.  Q3: 8 of 8.  An succinct answer! Q4: 7 of 8.  You wrote, "Through various content-driven techniques including blogs, social media, and email, inbound marketing tools aim to attract and engage new customers. They put a lot of effort into cultivating leads, producing helpful content, and moving prospects through the sales funnel."  "They" (e.g., DMP, Inbound Marketing Tool, ...) were never identified.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Please proofread your response (e.g., grammar, punctuation, sentence structure, …) before you submit it. Total: 48 of 50. </v>
      </c>
    </row>
    <row r="83" spans="1:7" ht="38.25" hidden="1" x14ac:dyDescent="0.2">
      <c r="A83" s="12" t="s">
        <v>86</v>
      </c>
      <c r="B83" s="12" t="s">
        <v>231</v>
      </c>
      <c r="C83" s="12" t="s">
        <v>298</v>
      </c>
      <c r="G83" s="12" t="str">
        <f>_xlfn.CONCAT(B83,C83)</f>
        <v>Mamatha Naidu, below are scores and comments for Homework 2.</v>
      </c>
    </row>
    <row r="84" spans="1:7" ht="38.25" hidden="1" x14ac:dyDescent="0.2">
      <c r="B84" s="12" t="str">
        <f>B83</f>
        <v>Mamatha Naidu</v>
      </c>
      <c r="C84" s="12" t="s">
        <v>41</v>
      </c>
      <c r="D84" s="12">
        <v>8</v>
      </c>
      <c r="E84" s="12" t="s">
        <v>42</v>
      </c>
      <c r="F84" s="12" t="s">
        <v>299</v>
      </c>
      <c r="G84" s="12" t="str">
        <f t="shared" ref="G84:G90" si="18">_xlfn.CONCAT(C84," ",D84," ",E84," ",F84)</f>
        <v>Q1: 8 of 8.  APIs are mechanisms that enable two software components to communicate with each other using a set of definitions and protocols.  APIs may be invoked to query data.</v>
      </c>
    </row>
    <row r="85" spans="1:7" ht="51" hidden="1" x14ac:dyDescent="0.2">
      <c r="B85" s="12" t="str">
        <f t="shared" ref="B85:B91" si="19">B84</f>
        <v>Mamatha Naidu</v>
      </c>
      <c r="C85" s="12" t="s">
        <v>44</v>
      </c>
      <c r="D85" s="12">
        <v>6.5</v>
      </c>
      <c r="E85" s="12" t="s">
        <v>42</v>
      </c>
      <c r="F85" s="12" t="s">
        <v>327</v>
      </c>
      <c r="G85" s="12" t="str">
        <f t="shared" si="18"/>
        <v>Q2: 6.5 of 8.  You were requested to provide an example of a marketing dataset and analysis task where each tool would be most appropriate.  Characteristics about each dataset, beyond what you mentioned, would fully address the request.</v>
      </c>
    </row>
    <row r="86" spans="1:7" hidden="1" x14ac:dyDescent="0.2">
      <c r="B86" s="15" t="str">
        <f t="shared" si="19"/>
        <v>Mamatha Naidu</v>
      </c>
      <c r="C86" s="12" t="s">
        <v>47</v>
      </c>
      <c r="D86" s="12">
        <v>8</v>
      </c>
      <c r="E86" s="12" t="s">
        <v>42</v>
      </c>
      <c r="G86" s="12" t="str">
        <f t="shared" si="18"/>
        <v xml:space="preserve">Q3: 8 of 8.  </v>
      </c>
    </row>
    <row r="87" spans="1:7" s="23" customFormat="1" ht="114.75" hidden="1" x14ac:dyDescent="0.2">
      <c r="A87" s="15"/>
      <c r="B87" s="15" t="str">
        <f t="shared" si="19"/>
        <v>Mamatha Naidu</v>
      </c>
      <c r="C87" s="15" t="s">
        <v>49</v>
      </c>
      <c r="D87" s="15">
        <v>3.5</v>
      </c>
      <c r="E87" s="15" t="s">
        <v>42</v>
      </c>
      <c r="F87" s="15" t="s">
        <v>328</v>
      </c>
      <c r="G87" s="15" t="str">
        <f t="shared" si="18"/>
        <v>Q4: 3.5 of 8.  I don't understand the following section of your response, and how it relates to the question at hand: "You do some research and find out that prospective customers usually search for your brand online and click on a sponsored search ad before making a purchase.... This strategy assists you in increasing your paid search budget while taking into account its ability to influence conversions at an earlier stage of the customer journey. It also gives you a more impartial perspective on your marketing initiatives."</v>
      </c>
    </row>
    <row r="88" spans="1:7" ht="165.75" hidden="1" x14ac:dyDescent="0.2">
      <c r="B88" s="12" t="str">
        <f t="shared" si="19"/>
        <v>Mamatha Naidu</v>
      </c>
      <c r="C88" s="12" t="s">
        <v>51</v>
      </c>
      <c r="D88" s="12">
        <v>8</v>
      </c>
      <c r="E88" s="12" t="s">
        <v>42</v>
      </c>
      <c r="F88" s="12" t="s">
        <v>303</v>
      </c>
      <c r="G88" s="12" t="str">
        <f t="shared" si="18"/>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89" spans="1:7" x14ac:dyDescent="0.2">
      <c r="B89" s="12" t="str">
        <f t="shared" si="19"/>
        <v>Mamatha Naidu</v>
      </c>
      <c r="C89" s="12" t="s">
        <v>53</v>
      </c>
      <c r="D89" s="12">
        <v>10</v>
      </c>
      <c r="E89" s="12" t="s">
        <v>304</v>
      </c>
      <c r="G89" s="12" t="str">
        <f t="shared" si="18"/>
        <v xml:space="preserve">Q6: 10 of 10.  </v>
      </c>
    </row>
    <row r="90" spans="1:7" hidden="1" x14ac:dyDescent="0.2">
      <c r="B90" s="12" t="str">
        <f>B83</f>
        <v>Mamatha Naidu</v>
      </c>
      <c r="C90" s="12" t="s">
        <v>56</v>
      </c>
      <c r="D90" s="12">
        <f>SUM(D84:D89)</f>
        <v>44</v>
      </c>
      <c r="E90" s="12" t="s">
        <v>57</v>
      </c>
      <c r="G90" s="12" t="str">
        <f t="shared" si="18"/>
        <v xml:space="preserve">Total: 44 of 50. </v>
      </c>
    </row>
    <row r="91" spans="1:7" ht="382.5" hidden="1" x14ac:dyDescent="0.2">
      <c r="B91" s="12" t="str">
        <f t="shared" si="19"/>
        <v>Mamatha Naidu</v>
      </c>
      <c r="C91" s="12" t="s">
        <v>58</v>
      </c>
      <c r="G91" s="12" t="str">
        <f>_xlfn.CONCAT(G83," ",G84," ",G85," ",G86," ",G87," ",G88," ",G89," ",G90)</f>
        <v xml:space="preserve">Mamatha Naidu, below are scores and comments for Homework 2. Q1: 8 of 8.  APIs are mechanisms that enable two software components to communicate with each other using a set of definitions and protocols.  APIs may be invoked to query data.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"You do some research and find out that prospective customers usually search for your brand online and click on a sponsored search ad before making a purchase.... This strategy assists you in increasing your paid search budget while taking into account its ability to influence conversions at an earlier stage of the customer journey. It also gives you a more impartial perspective on your marketing initiatives."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92" spans="1:7" ht="38.25" hidden="1" x14ac:dyDescent="0.2">
      <c r="A92" s="12" t="s">
        <v>88</v>
      </c>
      <c r="B92" s="12" t="s">
        <v>233</v>
      </c>
      <c r="C92" s="12" t="s">
        <v>298</v>
      </c>
      <c r="G92" s="12" t="str">
        <f>_xlfn.CONCAT(B92,C92)</f>
        <v>Mourya Chandra Reddy, below are scores and comments for Homework 2.</v>
      </c>
    </row>
    <row r="93" spans="1:7" ht="51" hidden="1" x14ac:dyDescent="0.2">
      <c r="B93" s="12" t="str">
        <f>B92</f>
        <v>Mourya Chandra Reddy</v>
      </c>
      <c r="C93" s="12" t="s">
        <v>41</v>
      </c>
      <c r="D93" s="12">
        <v>7.5</v>
      </c>
      <c r="E93" s="12" t="s">
        <v>42</v>
      </c>
      <c r="F93" s="12" t="s">
        <v>329</v>
      </c>
      <c r="G93" s="12" t="str">
        <f t="shared" ref="G93:G99" si="20">_xlfn.CONCAT(C93," ",D93," ",E93," ",F93)</f>
        <v xml:space="preserve">Q1: 7.5 of 8.  Data storage does not always require the structuring of data.  While Amazon S3 is an object storage service offering scalability, data availability, and security, it is not optimal with regards to integrating and structuring data from many sources. </v>
      </c>
    </row>
    <row r="94" spans="1:7" ht="25.5" hidden="1" x14ac:dyDescent="0.2">
      <c r="B94" s="12" t="str">
        <f t="shared" ref="B94:B100" si="21">B93</f>
        <v>Mourya Chandra Reddy</v>
      </c>
      <c r="C94" s="12" t="s">
        <v>44</v>
      </c>
      <c r="D94" s="12">
        <v>8</v>
      </c>
      <c r="E94" s="12" t="s">
        <v>42</v>
      </c>
      <c r="F94" s="12" t="s">
        <v>330</v>
      </c>
      <c r="G94" s="12" t="str">
        <f t="shared" si="20"/>
        <v xml:space="preserve">Q2: 8 of 8.  It would be ideal to expand on defining the difference between the two tool types. </v>
      </c>
    </row>
    <row r="95" spans="1:7" ht="51" hidden="1" x14ac:dyDescent="0.2">
      <c r="B95" s="12" t="str">
        <f t="shared" si="21"/>
        <v>Mourya Chandra Reddy</v>
      </c>
      <c r="C95" s="12" t="s">
        <v>47</v>
      </c>
      <c r="D95" s="12">
        <v>8</v>
      </c>
      <c r="E95" s="12" t="s">
        <v>42</v>
      </c>
      <c r="F95" s="12" t="s">
        <v>331</v>
      </c>
      <c r="G95" s="12" t="str">
        <f t="shared" si="20"/>
        <v xml:space="preserve">Q3: 8 of 8.  To succinctly and elegantly respond to the request of describing differences between the first-, second-, and third-party data, one may simply use content on page 30 of the Module 2 Lecture Notes.  </v>
      </c>
    </row>
    <row r="96" spans="1:7" hidden="1" x14ac:dyDescent="0.2">
      <c r="B96" s="12" t="str">
        <f t="shared" si="21"/>
        <v>Mourya Chandra Reddy</v>
      </c>
      <c r="C96" s="12" t="s">
        <v>49</v>
      </c>
      <c r="D96" s="12">
        <v>8</v>
      </c>
      <c r="E96" s="12" t="s">
        <v>42</v>
      </c>
      <c r="F96" s="12" t="s">
        <v>307</v>
      </c>
      <c r="G96" s="12" t="str">
        <f t="shared" si="20"/>
        <v>Q4: 8 of 8.  A comprehensive answer!</v>
      </c>
    </row>
    <row r="97" spans="1:7" ht="165.75" hidden="1" x14ac:dyDescent="0.2">
      <c r="B97" s="12" t="str">
        <f t="shared" si="21"/>
        <v>Mourya Chandra Reddy</v>
      </c>
      <c r="C97" s="12" t="s">
        <v>51</v>
      </c>
      <c r="D97" s="12">
        <v>8</v>
      </c>
      <c r="E97" s="12" t="s">
        <v>42</v>
      </c>
      <c r="F97" s="12" t="s">
        <v>303</v>
      </c>
      <c r="G97" s="12" t="str">
        <f t="shared" si="20"/>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98" spans="1:7" ht="25.5" x14ac:dyDescent="0.2">
      <c r="B98" s="12" t="str">
        <f t="shared" si="21"/>
        <v>Mourya Chandra Reddy</v>
      </c>
      <c r="C98" s="12" t="s">
        <v>53</v>
      </c>
      <c r="D98" s="12">
        <v>8</v>
      </c>
      <c r="E98" s="12" t="s">
        <v>304</v>
      </c>
      <c r="F98" s="12" t="s">
        <v>332</v>
      </c>
      <c r="G98" s="12" t="str">
        <f t="shared" si="20"/>
        <v>Q6: 8 of 10.  Please expand on your answer by including at least one additional paragraph.</v>
      </c>
    </row>
    <row r="99" spans="1:7" hidden="1" x14ac:dyDescent="0.2">
      <c r="B99" s="12" t="str">
        <f>B92</f>
        <v>Mourya Chandra Reddy</v>
      </c>
      <c r="C99" s="12" t="s">
        <v>56</v>
      </c>
      <c r="D99" s="12">
        <f>SUM(D93:D98)</f>
        <v>47.5</v>
      </c>
      <c r="E99" s="12" t="s">
        <v>57</v>
      </c>
      <c r="G99" s="12" t="str">
        <f t="shared" si="20"/>
        <v xml:space="preserve">Total: 47.5 of 50. </v>
      </c>
    </row>
    <row r="100" spans="1:7" ht="331.5" hidden="1" x14ac:dyDescent="0.2">
      <c r="B100" s="12" t="str">
        <f t="shared" si="21"/>
        <v>Mourya Chandra Reddy</v>
      </c>
      <c r="C100" s="12" t="s">
        <v>58</v>
      </c>
      <c r="G100" s="12" t="str">
        <f>_xlfn.CONCAT(G92," ",G93," ",G94," ",G95," ",G96," ",G97," ",G98," ",G99)</f>
        <v xml:space="preserve">Mourya Chandra Reddy, below are scores and comments for Homework 2. Q1: 7.5 of 8.  Data storage does not always require the structuring of data.  While Amazon S3 is an object storage service offering scalability, data availability, and security, it is not optimal with regards to integrating and structuring data from many sources.  Q2: 8 of 8.  It would be ideal to expand on defining the difference between the two tool types.  Q3: 8 of 8.  To succinctly and elegantly respond to the request of describing differences between the first-, second-, and third-party data, one may simply use content on page 30 of the Module 2 Lecture Notes.   Q4: 8 of 8.  A comprehensive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47.5 of 50. </v>
      </c>
    </row>
    <row r="101" spans="1:7" ht="38.25" hidden="1" x14ac:dyDescent="0.2">
      <c r="A101" s="12" t="s">
        <v>89</v>
      </c>
      <c r="B101" s="12" t="s">
        <v>235</v>
      </c>
      <c r="C101" s="12" t="s">
        <v>298</v>
      </c>
      <c r="G101" s="12" t="str">
        <f>_xlfn.CONCAT(B101,C101)</f>
        <v>Suman Kumar, below are scores and comments for Homework 2.</v>
      </c>
    </row>
    <row r="102" spans="1:7" ht="76.5" hidden="1" x14ac:dyDescent="0.2">
      <c r="B102" s="12" t="str">
        <f>B101</f>
        <v>Suman Kumar</v>
      </c>
      <c r="C102" s="12" t="s">
        <v>41</v>
      </c>
      <c r="D102" s="12">
        <v>8</v>
      </c>
      <c r="E102" s="12" t="s">
        <v>42</v>
      </c>
      <c r="F102" s="12" t="s">
        <v>333</v>
      </c>
      <c r="G102" s="12" t="str">
        <f t="shared" ref="G102:G108" si="22">_xlfn.CONCAT(C102," ",D102," ",E102," ",F102)</f>
        <v xml:space="preserve">Q1: 8 of 8.  APIs are mechanisms that enable two software components to communicate with each other using a set of definitions and protocols.  APIs may be invoked to query data.  While Amazon S3, an object storage service offering scalability, data availability, and security, it is not optimal with regards to integrating and structuring data from many sources. </v>
      </c>
    </row>
    <row r="103" spans="1:7" ht="51" hidden="1" x14ac:dyDescent="0.2">
      <c r="B103" s="12" t="str">
        <f t="shared" ref="B103:B109" si="23">B102</f>
        <v>Suman Kumar</v>
      </c>
      <c r="C103" s="12" t="s">
        <v>44</v>
      </c>
      <c r="D103" s="12">
        <v>6.5</v>
      </c>
      <c r="E103" s="12" t="s">
        <v>42</v>
      </c>
      <c r="F103" s="12" t="s">
        <v>327</v>
      </c>
      <c r="G103" s="12" t="str">
        <f t="shared" si="22"/>
        <v>Q2: 6.5 of 8.  You were requested to provide an example of a marketing dataset and analysis task where each tool would be most appropriate.  Characteristics about each dataset, beyond what you mentioned, would fully address the request.</v>
      </c>
    </row>
    <row r="104" spans="1:7" hidden="1" x14ac:dyDescent="0.2">
      <c r="B104" s="15" t="str">
        <f t="shared" si="23"/>
        <v>Suman Kumar</v>
      </c>
      <c r="C104" s="12" t="s">
        <v>47</v>
      </c>
      <c r="D104" s="12">
        <v>8</v>
      </c>
      <c r="E104" s="12" t="s">
        <v>42</v>
      </c>
      <c r="G104" s="12" t="str">
        <f t="shared" si="22"/>
        <v xml:space="preserve">Q3: 8 of 8.  </v>
      </c>
    </row>
    <row r="105" spans="1:7" s="23" customFormat="1" ht="76.5" hidden="1" x14ac:dyDescent="0.2">
      <c r="A105" s="15"/>
      <c r="B105" s="15" t="str">
        <f t="shared" si="23"/>
        <v>Suman Kumar</v>
      </c>
      <c r="C105" s="15" t="s">
        <v>49</v>
      </c>
      <c r="D105" s="15">
        <v>3.5</v>
      </c>
      <c r="E105" s="15" t="s">
        <v>42</v>
      </c>
      <c r="F105" s="15" t="s">
        <v>334</v>
      </c>
      <c r="G105" s="15" t="str">
        <f t="shared" si="22"/>
        <v>Q4: 3.5 of 8.  I don't understand the following section of your response, and how it relates to the question at hand:  "You research and find out that prospective customers usually search for your brand online and click on a sponsored ad before purchasing.  ...Thanks to it, you can also look at your marketing campaigns more objectively."</v>
      </c>
    </row>
    <row r="106" spans="1:7" ht="165.75" hidden="1" x14ac:dyDescent="0.2">
      <c r="B106" s="12" t="str">
        <f t="shared" si="23"/>
        <v>Suman Kumar</v>
      </c>
      <c r="C106" s="12" t="s">
        <v>51</v>
      </c>
      <c r="D106" s="12">
        <v>8</v>
      </c>
      <c r="E106" s="12" t="s">
        <v>42</v>
      </c>
      <c r="F106" s="12" t="s">
        <v>303</v>
      </c>
      <c r="G106" s="12" t="str">
        <f t="shared" si="22"/>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07" spans="1:7" x14ac:dyDescent="0.2">
      <c r="B107" s="12" t="str">
        <f t="shared" si="23"/>
        <v>Suman Kumar</v>
      </c>
      <c r="C107" s="12" t="s">
        <v>53</v>
      </c>
      <c r="D107" s="12">
        <v>10</v>
      </c>
      <c r="E107" s="12" t="s">
        <v>304</v>
      </c>
      <c r="G107" s="12" t="str">
        <f t="shared" si="22"/>
        <v xml:space="preserve">Q6: 10 of 10.  </v>
      </c>
    </row>
    <row r="108" spans="1:7" hidden="1" x14ac:dyDescent="0.2">
      <c r="B108" s="12" t="str">
        <f>B101</f>
        <v>Suman Kumar</v>
      </c>
      <c r="C108" s="12" t="s">
        <v>56</v>
      </c>
      <c r="D108" s="12">
        <f>SUM(D102:D107)</f>
        <v>44</v>
      </c>
      <c r="E108" s="12" t="s">
        <v>57</v>
      </c>
      <c r="G108" s="12" t="str">
        <f t="shared" si="22"/>
        <v xml:space="preserve">Total: 44 of 50. </v>
      </c>
    </row>
    <row r="109" spans="1:7" ht="382.5" hidden="1" x14ac:dyDescent="0.2">
      <c r="B109" s="12" t="str">
        <f t="shared" si="23"/>
        <v>Suman Kumar</v>
      </c>
      <c r="C109" s="12" t="s">
        <v>58</v>
      </c>
      <c r="G109" s="12" t="str">
        <f>_xlfn.CONCAT(G101," ",G102," ",G103," ",G104," ",G105," ",G106," ",G107," ",G108)</f>
        <v xml:space="preserve">Suman Kumar, below are scores and comments for Homework 2. Q1: 8 of 8.  APIs are mechanisms that enable two software components to communicate with each other using a set of definitions and protocols.  APIs may be invoked to query data.  While Amazon S3, an object storage service offering scalability, data availability, and security, it is not optimal with regards to integrating and structuring data from many sources.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"You research and find out that prospective customers usually search for your brand online and click on a sponsored ad before purchasing.  ...Thanks to it, you can also look at your marketing campaigns more objectively."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110" spans="1:7" ht="38.25" hidden="1" x14ac:dyDescent="0.2">
      <c r="A110" s="12" t="s">
        <v>90</v>
      </c>
      <c r="B110" s="12" t="s">
        <v>237</v>
      </c>
      <c r="C110" s="12" t="s">
        <v>298</v>
      </c>
      <c r="G110" s="12" t="str">
        <f t="shared" ref="G110" si="24">_xlfn.CONCAT(B110,C110)</f>
        <v>Bhavana Chowdary, below are scores and comments for Homework 2.</v>
      </c>
    </row>
    <row r="111" spans="1:7" ht="38.25" hidden="1" x14ac:dyDescent="0.2">
      <c r="B111" s="12" t="str">
        <f>B110</f>
        <v>Bhavana Chowdary</v>
      </c>
      <c r="C111" s="12" t="s">
        <v>41</v>
      </c>
      <c r="D111" s="12">
        <v>8</v>
      </c>
      <c r="E111" s="12" t="s">
        <v>42</v>
      </c>
      <c r="F111" s="12" t="s">
        <v>299</v>
      </c>
      <c r="G111" s="12" t="str">
        <f t="shared" ref="G111:G117" si="25">_xlfn.CONCAT(C111," ",D111," ",E111," ",F111)</f>
        <v>Q1: 8 of 8.  APIs are mechanisms that enable two software components to communicate with each other using a set of definitions and protocols.  APIs may be invoked to query data.</v>
      </c>
    </row>
    <row r="112" spans="1:7" hidden="1" x14ac:dyDescent="0.2">
      <c r="B112" s="12" t="str">
        <f t="shared" ref="B112:B118" si="26">B111</f>
        <v>Bhavana Chowdary</v>
      </c>
      <c r="C112" s="12" t="s">
        <v>44</v>
      </c>
      <c r="D112" s="12">
        <v>8</v>
      </c>
      <c r="E112" s="12" t="s">
        <v>42</v>
      </c>
      <c r="F112" s="12" t="s">
        <v>335</v>
      </c>
      <c r="G112" s="12" t="str">
        <f t="shared" si="25"/>
        <v>Q2: 8 of 8.  A straightforward response!</v>
      </c>
    </row>
    <row r="113" spans="1:7" hidden="1" x14ac:dyDescent="0.2">
      <c r="B113" s="12" t="str">
        <f t="shared" si="26"/>
        <v>Bhavana Chowdary</v>
      </c>
      <c r="C113" s="12" t="s">
        <v>47</v>
      </c>
      <c r="D113" s="12">
        <v>8</v>
      </c>
      <c r="E113" s="12" t="s">
        <v>42</v>
      </c>
      <c r="F113" s="12" t="s">
        <v>315</v>
      </c>
      <c r="G113" s="12" t="str">
        <f t="shared" si="25"/>
        <v>Q3: 8 of 8.  An insightful answer!</v>
      </c>
    </row>
    <row r="114" spans="1:7" hidden="1" x14ac:dyDescent="0.2">
      <c r="B114" s="12" t="str">
        <f t="shared" si="26"/>
        <v>Bhavana Chowdary</v>
      </c>
      <c r="C114" s="12" t="s">
        <v>49</v>
      </c>
      <c r="D114" s="12">
        <v>8</v>
      </c>
      <c r="E114" s="12" t="s">
        <v>42</v>
      </c>
      <c r="G114" s="12" t="str">
        <f t="shared" si="25"/>
        <v xml:space="preserve">Q4: 8 of 8.  </v>
      </c>
    </row>
    <row r="115" spans="1:7" ht="165.75" hidden="1" x14ac:dyDescent="0.2">
      <c r="B115" s="12" t="str">
        <f t="shared" si="26"/>
        <v>Bhavana Chowdary</v>
      </c>
      <c r="C115" s="12" t="s">
        <v>51</v>
      </c>
      <c r="D115" s="12">
        <v>8</v>
      </c>
      <c r="E115" s="12" t="s">
        <v>42</v>
      </c>
      <c r="F115" s="12" t="s">
        <v>303</v>
      </c>
      <c r="G115" s="12" t="str">
        <f t="shared" si="25"/>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16" spans="1:7" x14ac:dyDescent="0.2">
      <c r="B116" s="12" t="str">
        <f t="shared" si="26"/>
        <v>Bhavana Chowdary</v>
      </c>
      <c r="C116" s="12" t="s">
        <v>53</v>
      </c>
      <c r="D116" s="12">
        <v>10</v>
      </c>
      <c r="E116" s="12" t="s">
        <v>304</v>
      </c>
      <c r="G116" s="12" t="str">
        <f t="shared" si="25"/>
        <v xml:space="preserve">Q6: 10 of 10.  </v>
      </c>
    </row>
    <row r="117" spans="1:7" hidden="1" x14ac:dyDescent="0.2">
      <c r="B117" s="12" t="str">
        <f>B110</f>
        <v>Bhavana Chowdary</v>
      </c>
      <c r="C117" s="12" t="s">
        <v>56</v>
      </c>
      <c r="D117" s="12">
        <f>SUM(D111:D116)</f>
        <v>50</v>
      </c>
      <c r="E117" s="12" t="s">
        <v>57</v>
      </c>
      <c r="G117" s="12" t="str">
        <f t="shared" si="25"/>
        <v xml:space="preserve">Total: 50 of 50. </v>
      </c>
    </row>
    <row r="118" spans="1:7" ht="242.25" hidden="1" x14ac:dyDescent="0.2">
      <c r="B118" s="12" t="str">
        <f t="shared" si="26"/>
        <v>Bhavana Chowdary</v>
      </c>
      <c r="C118" s="12" t="s">
        <v>58</v>
      </c>
      <c r="G118" s="12" t="str">
        <f>_xlfn.CONCAT(G110," ",G111," ",G112," ",G113," ",G114," ",G115," ",G116," ",G117)</f>
        <v xml:space="preserve">Bhavana Chowdary, below are scores and comments for Homework 2. Q1: 8 of 8.  APIs are mechanisms that enable two software components to communicate with each other using a set of definitions and protocols.  APIs may be invoked to query data. Q2: 8 of 8.  A straightforward response! Q3: 8 of 8.  An insightful answer!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50 of 50. </v>
      </c>
    </row>
    <row r="119" spans="1:7" ht="38.25" hidden="1" x14ac:dyDescent="0.2">
      <c r="A119" s="12" t="s">
        <v>91</v>
      </c>
      <c r="B119" s="12" t="str">
        <f>MID(A119,FIND(",",A119)+1,FIND(" ",A119)-2)</f>
        <v xml:space="preserve"> Vinaya</v>
      </c>
      <c r="C119" s="12" t="s">
        <v>298</v>
      </c>
      <c r="G119" s="12" t="str">
        <f>_xlfn.CONCAT(B119,C119)</f>
        <v xml:space="preserve"> Vinaya, below are scores and comments for Homework 2.</v>
      </c>
    </row>
    <row r="120" spans="1:7" ht="38.25" hidden="1" x14ac:dyDescent="0.2">
      <c r="B120" s="12" t="str">
        <f>B119</f>
        <v xml:space="preserve"> Vinaya</v>
      </c>
      <c r="C120" s="12" t="s">
        <v>41</v>
      </c>
      <c r="D120" s="12">
        <v>8</v>
      </c>
      <c r="E120" s="12" t="s">
        <v>42</v>
      </c>
      <c r="F120" s="12" t="s">
        <v>336</v>
      </c>
      <c r="G120" s="12" t="str">
        <f t="shared" ref="G120:G126" si="27">_xlfn.CONCAT(C120," ",D120," ",E120," ",F120)</f>
        <v>Q1: 8 of 8.  While the Beautiful Soup package along with a parser is used to pull data from HTML and XLM documents, I am not certain that it is popular.</v>
      </c>
    </row>
    <row r="121" spans="1:7" ht="51" hidden="1" x14ac:dyDescent="0.2">
      <c r="B121" s="12" t="str">
        <f t="shared" ref="B121:B127" si="28">B120</f>
        <v xml:space="preserve"> Vinaya</v>
      </c>
      <c r="C121" s="12" t="s">
        <v>44</v>
      </c>
      <c r="D121" s="12">
        <v>6.5</v>
      </c>
      <c r="E121" s="12" t="s">
        <v>42</v>
      </c>
      <c r="F121" s="12" t="s">
        <v>327</v>
      </c>
      <c r="G121" s="12" t="str">
        <f t="shared" si="27"/>
        <v>Q2: 6.5 of 8.  You were requested to provide an example of a marketing dataset and analysis task where each tool would be most appropriate.  Characteristics about each dataset, beyond what you mentioned, would fully address the request.</v>
      </c>
    </row>
    <row r="122" spans="1:7" ht="51" hidden="1" x14ac:dyDescent="0.2">
      <c r="B122" s="12" t="str">
        <f t="shared" si="28"/>
        <v xml:space="preserve"> Vinaya</v>
      </c>
      <c r="C122" s="12" t="s">
        <v>47</v>
      </c>
      <c r="D122" s="12">
        <v>6</v>
      </c>
      <c r="E122" s="12" t="s">
        <v>42</v>
      </c>
      <c r="F122" s="12" t="s">
        <v>309</v>
      </c>
      <c r="G122" s="12" t="str">
        <f t="shared" si="27"/>
        <v>Q3: 6 of 8.  The second part of the request, "Describe a situation or problem from your job, ... for which the first-, second-, and third-party data are used.," required an answer that referenced each of the three data types.</v>
      </c>
    </row>
    <row r="123" spans="1:7" hidden="1" x14ac:dyDescent="0.2">
      <c r="B123" s="12" t="str">
        <f t="shared" si="28"/>
        <v xml:space="preserve"> Vinaya</v>
      </c>
      <c r="C123" s="12" t="s">
        <v>49</v>
      </c>
      <c r="D123" s="12">
        <v>8</v>
      </c>
      <c r="E123" s="12" t="s">
        <v>42</v>
      </c>
      <c r="F123" s="12" t="s">
        <v>337</v>
      </c>
      <c r="G123" s="12" t="str">
        <f t="shared" si="27"/>
        <v>Q4: 8 of 8.  A precise answer!</v>
      </c>
    </row>
    <row r="124" spans="1:7" ht="165.75" hidden="1" x14ac:dyDescent="0.2">
      <c r="B124" s="12" t="str">
        <f t="shared" si="28"/>
        <v xml:space="preserve"> Vinaya</v>
      </c>
      <c r="C124" s="12" t="s">
        <v>51</v>
      </c>
      <c r="D124" s="12">
        <v>8</v>
      </c>
      <c r="E124" s="12" t="s">
        <v>42</v>
      </c>
      <c r="F124" s="12" t="s">
        <v>303</v>
      </c>
      <c r="G124" s="12" t="str">
        <f t="shared" si="27"/>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25" spans="1:7" x14ac:dyDescent="0.2">
      <c r="B125" s="12" t="str">
        <f t="shared" si="28"/>
        <v xml:space="preserve"> Vinaya</v>
      </c>
      <c r="C125" s="12" t="s">
        <v>53</v>
      </c>
      <c r="D125" s="12">
        <v>10</v>
      </c>
      <c r="E125" s="12" t="s">
        <v>304</v>
      </c>
      <c r="G125" s="12" t="str">
        <f t="shared" si="27"/>
        <v xml:space="preserve">Q6: 10 of 10.  </v>
      </c>
    </row>
    <row r="126" spans="1:7" hidden="1" x14ac:dyDescent="0.2">
      <c r="B126" s="12" t="str">
        <f>B119</f>
        <v xml:space="preserve"> Vinaya</v>
      </c>
      <c r="C126" s="12" t="s">
        <v>56</v>
      </c>
      <c r="D126" s="12">
        <f>SUM(D120:D125)</f>
        <v>46.5</v>
      </c>
      <c r="E126" s="12" t="s">
        <v>57</v>
      </c>
      <c r="G126" s="12" t="str">
        <f t="shared" si="27"/>
        <v xml:space="preserve">Total: 46.5 of 50. </v>
      </c>
    </row>
    <row r="127" spans="1:7" ht="318.75" hidden="1" x14ac:dyDescent="0.2">
      <c r="B127" s="12" t="str">
        <f t="shared" si="28"/>
        <v xml:space="preserve"> Vinaya</v>
      </c>
      <c r="C127" s="12" t="s">
        <v>58</v>
      </c>
      <c r="G127" s="12" t="str">
        <f>_xlfn.CONCAT(G119," ",G120," ",G121," ",G122," ",G123," ",G124," ",G125," ",G126)</f>
        <v xml:space="preserve"> Vinaya, below are scores and comments for Homework 2. Q1: 8 of 8.  While the Beautiful Soup package along with a parser is used to pull data from HTML and XLM documents, I am not certain that it is popular. Q2: 6.5 of 8.  You were requested to provide an example of a marketing dataset and analysis task where each tool would be most appropriate.  Characteristics about each dataset, beyond what you mentioned, would fully address the request. Q3: 6 of 8.  The second part of the request, "Describe a situation or problem from your job, ... for which the first-, second-, and third-party data are used.," required an answer that referenced each of the three data types. Q4: 8 of 8.  A precise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46.5 of 50. </v>
      </c>
    </row>
    <row r="128" spans="1:7" ht="38.25" hidden="1" x14ac:dyDescent="0.2">
      <c r="A128" s="12" t="s">
        <v>93</v>
      </c>
      <c r="B128" s="12" t="s">
        <v>240</v>
      </c>
      <c r="C128" s="12" t="s">
        <v>298</v>
      </c>
      <c r="G128" s="12" t="str">
        <f>_xlfn.CONCAT(B128,C128)</f>
        <v>Sai Chandra, below are scores and comments for Homework 2.</v>
      </c>
    </row>
    <row r="129" spans="1:7" ht="102" hidden="1" x14ac:dyDescent="0.2">
      <c r="B129" s="12" t="str">
        <f>B128</f>
        <v>Sai Chandra</v>
      </c>
      <c r="C129" s="12" t="s">
        <v>41</v>
      </c>
      <c r="D129" s="12">
        <v>8</v>
      </c>
      <c r="E129" s="12" t="s">
        <v>42</v>
      </c>
      <c r="F129" s="12" t="s">
        <v>338</v>
      </c>
      <c r="G129" s="12" t="str">
        <f t="shared" ref="G129:G135" si="29">_xlfn.CONCAT(C129," ",D129," ",E129," ",F129)</f>
        <v>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While the Beautiful Soup package along with a parser is used to pull data from HTML and XLM documents, I am not certain that it is popular.</v>
      </c>
    </row>
    <row r="130" spans="1:7" ht="38.25" hidden="1" x14ac:dyDescent="0.2">
      <c r="B130" s="12" t="str">
        <f t="shared" ref="B130:B136" si="30">B129</f>
        <v>Sai Chandra</v>
      </c>
      <c r="C130" s="12" t="s">
        <v>44</v>
      </c>
      <c r="D130" s="12">
        <v>7.5</v>
      </c>
      <c r="E130" s="12" t="s">
        <v>42</v>
      </c>
      <c r="F130" s="12" t="s">
        <v>300</v>
      </c>
      <c r="G130" s="12" t="str">
        <f t="shared" si="29"/>
        <v>Q2: 7.5 of 8.  Additional information that distinguishes the different marketing datasets, and the tools that would be used, is warranted and needed.</v>
      </c>
    </row>
    <row r="131" spans="1:7" hidden="1" x14ac:dyDescent="0.2">
      <c r="B131" s="12" t="str">
        <f t="shared" si="30"/>
        <v>Sai Chandra</v>
      </c>
      <c r="C131" s="12" t="s">
        <v>47</v>
      </c>
      <c r="D131" s="12">
        <v>8</v>
      </c>
      <c r="E131" s="12" t="s">
        <v>42</v>
      </c>
      <c r="F131" s="12" t="s">
        <v>339</v>
      </c>
      <c r="G131" s="12" t="str">
        <f t="shared" si="29"/>
        <v>Q3: 8 of 8.  A succinct answer!</v>
      </c>
    </row>
    <row r="132" spans="1:7" hidden="1" x14ac:dyDescent="0.2">
      <c r="B132" s="12" t="str">
        <f t="shared" si="30"/>
        <v>Sai Chandra</v>
      </c>
      <c r="C132" s="12" t="s">
        <v>49</v>
      </c>
      <c r="D132" s="12">
        <v>8</v>
      </c>
      <c r="E132" s="12" t="s">
        <v>42</v>
      </c>
      <c r="G132" s="12" t="str">
        <f t="shared" si="29"/>
        <v xml:space="preserve">Q4: 8 of 8.  </v>
      </c>
    </row>
    <row r="133" spans="1:7" ht="165.75" hidden="1" x14ac:dyDescent="0.2">
      <c r="B133" s="12" t="str">
        <f t="shared" si="30"/>
        <v>Sai Chandra</v>
      </c>
      <c r="C133" s="12" t="s">
        <v>51</v>
      </c>
      <c r="D133" s="12">
        <v>8</v>
      </c>
      <c r="E133" s="12" t="s">
        <v>42</v>
      </c>
      <c r="F133" s="12" t="s">
        <v>303</v>
      </c>
      <c r="G133" s="12" t="str">
        <f t="shared" si="29"/>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34" spans="1:7" x14ac:dyDescent="0.2">
      <c r="B134" s="12" t="str">
        <f t="shared" si="30"/>
        <v>Sai Chandra</v>
      </c>
      <c r="C134" s="12" t="s">
        <v>53</v>
      </c>
      <c r="D134" s="12">
        <v>10</v>
      </c>
      <c r="E134" s="12" t="s">
        <v>304</v>
      </c>
      <c r="G134" s="12" t="str">
        <f t="shared" si="29"/>
        <v xml:space="preserve">Q6: 10 of 10.  </v>
      </c>
    </row>
    <row r="135" spans="1:7" hidden="1" x14ac:dyDescent="0.2">
      <c r="B135" s="12" t="str">
        <f>B128</f>
        <v>Sai Chandra</v>
      </c>
      <c r="C135" s="12" t="s">
        <v>56</v>
      </c>
      <c r="D135" s="12">
        <f>SUM(D129:D134)</f>
        <v>49.5</v>
      </c>
      <c r="E135" s="12" t="s">
        <v>57</v>
      </c>
      <c r="G135" s="12" t="str">
        <f t="shared" si="29"/>
        <v xml:space="preserve">Total: 49.5 of 50. </v>
      </c>
    </row>
    <row r="136" spans="1:7" ht="331.5" hidden="1" x14ac:dyDescent="0.2">
      <c r="B136" s="12" t="str">
        <f t="shared" si="30"/>
        <v>Sai Chandra</v>
      </c>
      <c r="C136" s="12" t="s">
        <v>58</v>
      </c>
      <c r="G136" s="12" t="str">
        <f>_xlfn.CONCAT(G128," ",G129," ",G130," ",G131," ",G132," ",G133," ",G134," ",G135)</f>
        <v xml:space="preserve">Sai Chandra,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While the Beautiful Soup package along with a parser is used to pull data from HTML and XLM documents, I am not certain that it is popular. Q2: 7.5 of 8.  Additional information that distinguishes the different marketing datasets, and the tools that would be used, is warranted and needed. Q3: 8 of 8.  A succinct answer!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49.5 of 50. </v>
      </c>
    </row>
    <row r="137" spans="1:7" ht="38.25" hidden="1" x14ac:dyDescent="0.2">
      <c r="A137" s="12" t="s">
        <v>96</v>
      </c>
      <c r="B137" s="12" t="s">
        <v>241</v>
      </c>
      <c r="C137" s="12" t="s">
        <v>298</v>
      </c>
      <c r="G137" s="12" t="str">
        <f>_xlfn.CONCAT(B137,C137)</f>
        <v>Navya Sri Reddy, below are scores and comments for Homework 2.</v>
      </c>
    </row>
    <row r="138" spans="1:7" ht="89.25" hidden="1" x14ac:dyDescent="0.2">
      <c r="B138" s="12" t="str">
        <f>B137</f>
        <v>Navya Sri Reddy</v>
      </c>
      <c r="C138" s="12" t="s">
        <v>41</v>
      </c>
      <c r="D138" s="12">
        <v>7.5</v>
      </c>
      <c r="E138" s="12" t="s">
        <v>42</v>
      </c>
      <c r="F138" s="12" t="s">
        <v>340</v>
      </c>
      <c r="G138" s="12" t="str">
        <f t="shared" ref="G138:G144" si="31">_xlfn.CONCAT(C138," ",D138," ",E138," ",F138)</f>
        <v>Q1: 7.5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The analysis (or in the future AI) will be the sleuths, not the tools.</v>
      </c>
    </row>
    <row r="139" spans="1:7" ht="25.5" hidden="1" x14ac:dyDescent="0.2">
      <c r="B139" s="12" t="str">
        <f t="shared" ref="B139:B145" si="32">B138</f>
        <v>Navya Sri Reddy</v>
      </c>
      <c r="C139" s="12" t="s">
        <v>44</v>
      </c>
      <c r="D139" s="12">
        <v>8</v>
      </c>
      <c r="E139" s="12" t="s">
        <v>42</v>
      </c>
      <c r="F139" s="12" t="s">
        <v>330</v>
      </c>
      <c r="G139" s="12" t="str">
        <f t="shared" si="31"/>
        <v xml:space="preserve">Q2: 8 of 8.  It would be ideal to expand on defining the difference between the two tool types. </v>
      </c>
    </row>
    <row r="140" spans="1:7" hidden="1" x14ac:dyDescent="0.2">
      <c r="B140" s="12" t="str">
        <f t="shared" si="32"/>
        <v>Navya Sri Reddy</v>
      </c>
      <c r="C140" s="12" t="s">
        <v>47</v>
      </c>
      <c r="D140" s="12">
        <v>8</v>
      </c>
      <c r="E140" s="12" t="s">
        <v>42</v>
      </c>
      <c r="G140" s="12" t="str">
        <f t="shared" si="31"/>
        <v xml:space="preserve">Q3: 8 of 8.  </v>
      </c>
    </row>
    <row r="141" spans="1:7" hidden="1" x14ac:dyDescent="0.2">
      <c r="B141" s="12" t="str">
        <f t="shared" si="32"/>
        <v>Navya Sri Reddy</v>
      </c>
      <c r="C141" s="12" t="s">
        <v>49</v>
      </c>
      <c r="D141" s="12">
        <v>8</v>
      </c>
      <c r="E141" s="12" t="s">
        <v>42</v>
      </c>
      <c r="F141" s="12" t="s">
        <v>302</v>
      </c>
      <c r="G141" s="12" t="str">
        <f t="shared" si="31"/>
        <v>Q4: 8 of 8.  While a good answer, it was a wee bit wandering.</v>
      </c>
    </row>
    <row r="142" spans="1:7" ht="165.75" hidden="1" x14ac:dyDescent="0.2">
      <c r="B142" s="12" t="str">
        <f t="shared" si="32"/>
        <v>Navya Sri Reddy</v>
      </c>
      <c r="C142" s="12" t="s">
        <v>51</v>
      </c>
      <c r="D142" s="12">
        <v>8</v>
      </c>
      <c r="E142" s="12" t="s">
        <v>42</v>
      </c>
      <c r="F142" s="12" t="s">
        <v>303</v>
      </c>
      <c r="G142" s="12" t="str">
        <f t="shared" si="31"/>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43" spans="1:7" x14ac:dyDescent="0.2">
      <c r="B143" s="12" t="str">
        <f t="shared" si="32"/>
        <v>Navya Sri Reddy</v>
      </c>
      <c r="C143" s="12" t="s">
        <v>53</v>
      </c>
      <c r="D143" s="12">
        <v>10</v>
      </c>
      <c r="E143" s="12" t="s">
        <v>304</v>
      </c>
      <c r="G143" s="12" t="str">
        <f t="shared" si="31"/>
        <v xml:space="preserve">Q6: 10 of 10.  </v>
      </c>
    </row>
    <row r="144" spans="1:7" hidden="1" x14ac:dyDescent="0.2">
      <c r="B144" s="12" t="str">
        <f>B137</f>
        <v>Navya Sri Reddy</v>
      </c>
      <c r="C144" s="12" t="s">
        <v>56</v>
      </c>
      <c r="D144" s="12">
        <f>SUM(D138:D143)</f>
        <v>49.5</v>
      </c>
      <c r="E144" s="12" t="s">
        <v>57</v>
      </c>
      <c r="G144" s="12" t="str">
        <f t="shared" si="31"/>
        <v xml:space="preserve">Total: 49.5 of 50. </v>
      </c>
    </row>
    <row r="145" spans="1:7" ht="306" hidden="1" x14ac:dyDescent="0.2">
      <c r="B145" s="12" t="str">
        <f t="shared" si="32"/>
        <v>Navya Sri Reddy</v>
      </c>
      <c r="C145" s="12" t="s">
        <v>58</v>
      </c>
      <c r="G145" s="12" t="str">
        <f>_xlfn.CONCAT(G137," ",G138," ",G139," ",G140," ",G141," ",G142," ",G143," ",G144)</f>
        <v xml:space="preserve">Navya Sri Reddy, below are scores and comments for Homework 2. Q1: 7.5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The analysis (or in the future AI) will be the sleuths, not the tools. Q2: 8 of 8.  It would be ideal to expand on defining the difference between the two tool types.  Q3: 8 of 8.   Q4: 8 of 8.  While a good answer, it was a wee bit wandering.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49.5 of 50. </v>
      </c>
    </row>
    <row r="146" spans="1:7" ht="38.25" hidden="1" x14ac:dyDescent="0.2">
      <c r="A146" s="12" t="s">
        <v>98</v>
      </c>
      <c r="B146" s="12" t="s">
        <v>243</v>
      </c>
      <c r="C146" s="12" t="s">
        <v>298</v>
      </c>
      <c r="G146" s="12" t="str">
        <f>_xlfn.CONCAT(B146,C146)</f>
        <v>Imranuddin, below are scores and comments for Homework 2.</v>
      </c>
    </row>
    <row r="147" spans="1:7" ht="76.5" hidden="1" x14ac:dyDescent="0.2">
      <c r="B147" s="12" t="str">
        <f>B146</f>
        <v>Imranuddin</v>
      </c>
      <c r="C147" s="12" t="s">
        <v>41</v>
      </c>
      <c r="D147" s="12">
        <v>8</v>
      </c>
      <c r="E147" s="12" t="s">
        <v>42</v>
      </c>
      <c r="F147" s="12" t="s">
        <v>341</v>
      </c>
      <c r="G147" s="12" t="str">
        <f t="shared" ref="G147:G153" si="33">_xlfn.CONCAT(C147," ",D147," ",E147," ",F147)</f>
        <v xml:space="preserve">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v>
      </c>
    </row>
    <row r="148" spans="1:7" ht="51" hidden="1" x14ac:dyDescent="0.2">
      <c r="B148" s="12" t="str">
        <f t="shared" ref="B148:B154" si="34">B147</f>
        <v>Imranuddin</v>
      </c>
      <c r="C148" s="12" t="s">
        <v>44</v>
      </c>
      <c r="D148" s="12">
        <v>6.5</v>
      </c>
      <c r="E148" s="12" t="s">
        <v>42</v>
      </c>
      <c r="F148" s="12" t="s">
        <v>327</v>
      </c>
      <c r="G148" s="12" t="str">
        <f t="shared" si="33"/>
        <v>Q2: 6.5 of 8.  You were requested to provide an example of a marketing dataset and analysis task where each tool would be most appropriate.  Characteristics about each dataset, beyond what you mentioned, would fully address the request.</v>
      </c>
    </row>
    <row r="149" spans="1:7" hidden="1" x14ac:dyDescent="0.2">
      <c r="B149" s="15" t="str">
        <f t="shared" si="34"/>
        <v>Imranuddin</v>
      </c>
      <c r="C149" s="12" t="s">
        <v>47</v>
      </c>
      <c r="D149" s="12">
        <v>8</v>
      </c>
      <c r="E149" s="12" t="s">
        <v>42</v>
      </c>
      <c r="G149" s="12" t="str">
        <f t="shared" si="33"/>
        <v xml:space="preserve">Q3: 8 of 8.  </v>
      </c>
    </row>
    <row r="150" spans="1:7" s="23" customFormat="1" ht="76.5" hidden="1" x14ac:dyDescent="0.2">
      <c r="A150" s="15"/>
      <c r="B150" s="15" t="str">
        <f t="shared" si="34"/>
        <v>Imranuddin</v>
      </c>
      <c r="C150" s="15" t="s">
        <v>49</v>
      </c>
      <c r="D150" s="15">
        <v>3.5</v>
      </c>
      <c r="E150" s="15" t="s">
        <v>42</v>
      </c>
      <c r="F150" s="15" t="s">
        <v>342</v>
      </c>
      <c r="G150" s="15" t="str">
        <f t="shared" si="33"/>
        <v>Q4: 3.5 of 8.  I don't understand the following section of your response, and how it relates to the question at hand: "Consider using a multi-touch attribution approach, such as a "Time-Decay" or "Linear Attribution" model, to provide credit appropriately.  … while taking into account its function in promoting conversions earlier in the customer journey."</v>
      </c>
    </row>
    <row r="151" spans="1:7" ht="165.75" hidden="1" x14ac:dyDescent="0.2">
      <c r="B151" s="12" t="str">
        <f t="shared" si="34"/>
        <v>Imranuddin</v>
      </c>
      <c r="C151" s="12" t="s">
        <v>51</v>
      </c>
      <c r="D151" s="12">
        <v>8</v>
      </c>
      <c r="E151" s="12" t="s">
        <v>42</v>
      </c>
      <c r="F151" s="12" t="s">
        <v>303</v>
      </c>
      <c r="G151" s="12" t="str">
        <f t="shared" si="33"/>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52" spans="1:7" x14ac:dyDescent="0.2">
      <c r="B152" s="12" t="str">
        <f t="shared" si="34"/>
        <v>Imranuddin</v>
      </c>
      <c r="C152" s="12" t="s">
        <v>53</v>
      </c>
      <c r="D152" s="12">
        <v>10</v>
      </c>
      <c r="E152" s="12" t="s">
        <v>304</v>
      </c>
      <c r="G152" s="12" t="str">
        <f t="shared" si="33"/>
        <v xml:space="preserve">Q6: 10 of 10.  </v>
      </c>
    </row>
    <row r="153" spans="1:7" hidden="1" x14ac:dyDescent="0.2">
      <c r="B153" s="12" t="str">
        <f>B146</f>
        <v>Imranuddin</v>
      </c>
      <c r="C153" s="12" t="s">
        <v>56</v>
      </c>
      <c r="D153" s="12">
        <f>SUM(D147:D152)</f>
        <v>44</v>
      </c>
      <c r="E153" s="12" t="s">
        <v>57</v>
      </c>
      <c r="G153" s="12" t="str">
        <f t="shared" si="33"/>
        <v xml:space="preserve">Total: 44 of 50. </v>
      </c>
    </row>
    <row r="154" spans="1:7" ht="382.5" hidden="1" x14ac:dyDescent="0.2">
      <c r="B154" s="12" t="str">
        <f t="shared" si="34"/>
        <v>Imranuddin</v>
      </c>
      <c r="C154" s="12" t="s">
        <v>58</v>
      </c>
      <c r="G154" s="12" t="str">
        <f>_xlfn.CONCAT(G146," ",G147," ",G148," ",G149," ",G150," ",G151," ",G152," ",G153)</f>
        <v xml:space="preserve">Imranuddin,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"Consider using a multi-touch attribution approach, such as a "Time-Decay" or "Linear Attribution" model, to provide credit appropriately.  … while taking into account its function in promoting conversions earlier in the customer journey."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155" spans="1:7" ht="38.25" hidden="1" x14ac:dyDescent="0.2">
      <c r="A155" s="12" t="s">
        <v>99</v>
      </c>
      <c r="B155" s="12" t="s">
        <v>343</v>
      </c>
      <c r="C155" s="12" t="s">
        <v>298</v>
      </c>
      <c r="G155" s="12" t="str">
        <f>_xlfn.CONCAT(B155,C155)</f>
        <v xml:space="preserve"> Sumeruddin, below are scores and comments for Homework 2.</v>
      </c>
    </row>
    <row r="156" spans="1:7" ht="76.5" hidden="1" x14ac:dyDescent="0.2">
      <c r="B156" s="12" t="str">
        <f>B155</f>
        <v xml:space="preserve"> Sumeruddin</v>
      </c>
      <c r="C156" s="12" t="s">
        <v>41</v>
      </c>
      <c r="D156" s="12">
        <v>8</v>
      </c>
      <c r="E156" s="12" t="s">
        <v>42</v>
      </c>
      <c r="F156" s="12" t="s">
        <v>341</v>
      </c>
      <c r="G156" s="12" t="str">
        <f t="shared" ref="G156:G162" si="35">_xlfn.CONCAT(C156," ",D156," ",E156," ",F156)</f>
        <v xml:space="preserve">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v>
      </c>
    </row>
    <row r="157" spans="1:7" ht="51" hidden="1" x14ac:dyDescent="0.2">
      <c r="B157" s="12" t="str">
        <f t="shared" ref="B157:B163" si="36">B156</f>
        <v xml:space="preserve"> Sumeruddin</v>
      </c>
      <c r="C157" s="12" t="s">
        <v>44</v>
      </c>
      <c r="D157" s="12">
        <v>6.5</v>
      </c>
      <c r="E157" s="12" t="s">
        <v>42</v>
      </c>
      <c r="F157" s="12" t="s">
        <v>327</v>
      </c>
      <c r="G157" s="12" t="str">
        <f t="shared" si="35"/>
        <v>Q2: 6.5 of 8.  You were requested to provide an example of a marketing dataset and analysis task where each tool would be most appropriate.  Characteristics about each dataset, beyond what you mentioned, would fully address the request.</v>
      </c>
    </row>
    <row r="158" spans="1:7" hidden="1" x14ac:dyDescent="0.2">
      <c r="B158" s="15" t="str">
        <f t="shared" si="36"/>
        <v xml:space="preserve"> Sumeruddin</v>
      </c>
      <c r="C158" s="12" t="s">
        <v>47</v>
      </c>
      <c r="D158" s="12">
        <v>8</v>
      </c>
      <c r="E158" s="12" t="s">
        <v>42</v>
      </c>
      <c r="G158" s="12" t="str">
        <f t="shared" si="35"/>
        <v xml:space="preserve">Q3: 8 of 8.  </v>
      </c>
    </row>
    <row r="159" spans="1:7" s="23" customFormat="1" ht="76.5" hidden="1" x14ac:dyDescent="0.2">
      <c r="A159" s="15"/>
      <c r="B159" s="15" t="str">
        <f t="shared" si="36"/>
        <v xml:space="preserve"> Sumeruddin</v>
      </c>
      <c r="C159" s="15" t="s">
        <v>49</v>
      </c>
      <c r="D159" s="15">
        <v>3.5</v>
      </c>
      <c r="E159" s="15" t="s">
        <v>42</v>
      </c>
      <c r="F159" s="15" t="s">
        <v>344</v>
      </c>
      <c r="G159" s="15" t="str">
        <f t="shared" si="35"/>
        <v>Q4: 3.5 of 8.  I don't understand the following section of your response, and how it relates to the question at hand: "To properly give credit, consider utilizing a multi-touch attribution technique like a "Time-Decay" or "Linear Attribution" model. … It also provides a more balanced view
of your marketing campaigns."</v>
      </c>
    </row>
    <row r="160" spans="1:7" ht="165.75" hidden="1" x14ac:dyDescent="0.2">
      <c r="B160" s="12" t="str">
        <f t="shared" si="36"/>
        <v xml:space="preserve"> Sumeruddin</v>
      </c>
      <c r="C160" s="12" t="s">
        <v>51</v>
      </c>
      <c r="D160" s="12">
        <v>8</v>
      </c>
      <c r="E160" s="12" t="s">
        <v>42</v>
      </c>
      <c r="F160" s="12" t="s">
        <v>303</v>
      </c>
      <c r="G160" s="12" t="str">
        <f t="shared" si="35"/>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61" spans="1:7" x14ac:dyDescent="0.2">
      <c r="B161" s="12" t="str">
        <f t="shared" si="36"/>
        <v xml:space="preserve"> Sumeruddin</v>
      </c>
      <c r="C161" s="12" t="s">
        <v>53</v>
      </c>
      <c r="D161" s="12">
        <v>10</v>
      </c>
      <c r="E161" s="12" t="s">
        <v>304</v>
      </c>
      <c r="G161" s="12" t="str">
        <f t="shared" si="35"/>
        <v xml:space="preserve">Q6: 10 of 10.  </v>
      </c>
    </row>
    <row r="162" spans="1:7" hidden="1" x14ac:dyDescent="0.2">
      <c r="B162" s="12" t="str">
        <f>B155</f>
        <v xml:space="preserve"> Sumeruddin</v>
      </c>
      <c r="C162" s="12" t="s">
        <v>56</v>
      </c>
      <c r="D162" s="12">
        <f>SUM(D156:D161)</f>
        <v>44</v>
      </c>
      <c r="E162" s="12" t="s">
        <v>57</v>
      </c>
      <c r="G162" s="12" t="str">
        <f t="shared" si="35"/>
        <v xml:space="preserve">Total: 44 of 50. </v>
      </c>
    </row>
    <row r="163" spans="1:7" ht="395.25" hidden="1" x14ac:dyDescent="0.2">
      <c r="B163" s="12" t="str">
        <f t="shared" si="36"/>
        <v xml:space="preserve"> Sumeruddin</v>
      </c>
      <c r="C163" s="12" t="s">
        <v>58</v>
      </c>
      <c r="G163" s="12" t="str">
        <f>_xlfn.CONCAT(G155," ",G156," ",G157," ",G158," ",G159," ",G160," ",G161," ",G162)</f>
        <v xml:space="preserve"> Sumeruddin,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"To properly give credit, consider utilizing a multi-touch attribution technique like a "Time-Decay" or "Linear Attribution" model. … It also provides a more balanced view
of your marketing campaigns."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164" spans="1:7" ht="38.25" hidden="1" x14ac:dyDescent="0.2">
      <c r="A164" s="12" t="s">
        <v>104</v>
      </c>
      <c r="B164" s="12" t="s">
        <v>247</v>
      </c>
      <c r="C164" s="12" t="s">
        <v>298</v>
      </c>
      <c r="G164" s="12" t="str">
        <f>_xlfn.CONCAT(B164,C164)</f>
        <v>Mohammed Ali, below are scores and comments for Homework 2.</v>
      </c>
    </row>
    <row r="165" spans="1:7" ht="89.25" hidden="1" x14ac:dyDescent="0.2">
      <c r="B165" s="12" t="str">
        <f>B164</f>
        <v>Mohammed Ali</v>
      </c>
      <c r="C165" s="12" t="s">
        <v>41</v>
      </c>
      <c r="D165" s="12">
        <v>7</v>
      </c>
      <c r="E165" s="12" t="s">
        <v>42</v>
      </c>
      <c r="F165" s="12" t="s">
        <v>345</v>
      </c>
      <c r="G165" s="12" t="str">
        <f t="shared" ref="G165:G171" si="37">_xlfn.CONCAT(C165," ",D165," ",E165," ",F165)</f>
        <v xml:space="preserve">Q1: 7 of 8.  APIs are mechanisms that enable two software components to communicate with each other using a set of definitions and protocols.  APIs may be invoked to query data. A Jupyter Notebook is a server-client application that allows editing and running notebook documents via a web browser;  a statistical programming language and kernel are needed to conduct analytics. </v>
      </c>
    </row>
    <row r="166" spans="1:7" ht="51" hidden="1" x14ac:dyDescent="0.2">
      <c r="B166" s="12" t="str">
        <f t="shared" ref="B166:B172" si="38">B165</f>
        <v>Mohammed Ali</v>
      </c>
      <c r="C166" s="12" t="s">
        <v>44</v>
      </c>
      <c r="D166" s="12">
        <v>7</v>
      </c>
      <c r="E166" s="12" t="s">
        <v>42</v>
      </c>
      <c r="F166" s="12" t="s">
        <v>327</v>
      </c>
      <c r="G166" s="12" t="str">
        <f t="shared" si="37"/>
        <v>Q2: 7 of 8.  You were requested to provide an example of a marketing dataset and analysis task where each tool would be most appropriate.  Characteristics about each dataset, beyond what you mentioned, would fully address the request.</v>
      </c>
    </row>
    <row r="167" spans="1:7" ht="63.75" hidden="1" x14ac:dyDescent="0.2">
      <c r="B167" s="12" t="str">
        <f t="shared" si="38"/>
        <v>Mohammed Ali</v>
      </c>
      <c r="C167" s="12" t="s">
        <v>47</v>
      </c>
      <c r="D167" s="12">
        <v>8</v>
      </c>
      <c r="E167" s="12" t="s">
        <v>42</v>
      </c>
      <c r="F167" s="12" t="s">
        <v>322</v>
      </c>
      <c r="G167" s="12" t="str">
        <f t="shared" si="37"/>
        <v>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v>
      </c>
    </row>
    <row r="168" spans="1:7" hidden="1" x14ac:dyDescent="0.2">
      <c r="B168" s="12" t="str">
        <f t="shared" si="38"/>
        <v>Mohammed Ali</v>
      </c>
      <c r="C168" s="12" t="s">
        <v>49</v>
      </c>
      <c r="D168" s="12">
        <v>8</v>
      </c>
      <c r="E168" s="12" t="s">
        <v>42</v>
      </c>
      <c r="F168" s="12" t="s">
        <v>339</v>
      </c>
      <c r="G168" s="12" t="str">
        <f t="shared" si="37"/>
        <v>Q4: 8 of 8.  A succinct answer!</v>
      </c>
    </row>
    <row r="169" spans="1:7" ht="165.75" hidden="1" x14ac:dyDescent="0.2">
      <c r="B169" s="12" t="str">
        <f t="shared" si="38"/>
        <v>Mohammed Ali</v>
      </c>
      <c r="C169" s="12" t="s">
        <v>51</v>
      </c>
      <c r="D169" s="12">
        <v>8</v>
      </c>
      <c r="E169" s="12" t="s">
        <v>42</v>
      </c>
      <c r="F169" s="12" t="s">
        <v>303</v>
      </c>
      <c r="G169" s="12" t="str">
        <f t="shared" si="37"/>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70" spans="1:7" x14ac:dyDescent="0.2">
      <c r="B170" s="12" t="str">
        <f t="shared" si="38"/>
        <v>Mohammed Ali</v>
      </c>
      <c r="C170" s="12" t="s">
        <v>53</v>
      </c>
      <c r="D170" s="12">
        <v>10</v>
      </c>
      <c r="E170" s="12" t="s">
        <v>304</v>
      </c>
      <c r="G170" s="12" t="str">
        <f t="shared" si="37"/>
        <v xml:space="preserve">Q6: 10 of 10.  </v>
      </c>
    </row>
    <row r="171" spans="1:7" hidden="1" x14ac:dyDescent="0.2">
      <c r="B171" s="12" t="str">
        <f>B164</f>
        <v>Mohammed Ali</v>
      </c>
      <c r="C171" s="12" t="s">
        <v>56</v>
      </c>
      <c r="D171" s="12">
        <f>SUM(D165:D170)</f>
        <v>48</v>
      </c>
      <c r="E171" s="12" t="s">
        <v>57</v>
      </c>
      <c r="G171" s="12" t="str">
        <f t="shared" si="37"/>
        <v xml:space="preserve">Total: 48 of 50. </v>
      </c>
    </row>
    <row r="172" spans="1:7" ht="382.5" hidden="1" x14ac:dyDescent="0.2">
      <c r="B172" s="12" t="str">
        <f t="shared" si="38"/>
        <v>Mohammed Ali</v>
      </c>
      <c r="C172" s="12" t="s">
        <v>58</v>
      </c>
      <c r="G172" s="12" t="str">
        <f>_xlfn.CONCAT(G164," ",G165," ",G166," ",G167," ",G168," ",G169," ",G170," ",G171)</f>
        <v xml:space="preserve">Mohammed Ali, below are scores and comments for Homework 2. Q1: 7 of 8.  APIs are mechanisms that enable two software components to communicate with each other using a set of definitions and protocols.  APIs may be invoked to query data. A Jupyter Notebook is a server-client application that allows editing and running notebook documents via a web browser;  a statistical programming language and kernel are needed to conduct analytics.  Q2: 7 of 8.  You were requested to provide an example of a marketing dataset and analysis task where each tool would be most appropriate.  Characteristics about each dataset, beyond what you mentioned, would fully address the request. 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 Q4: 8 of 8.  A succinct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row r="173" spans="1:7" ht="38.25" hidden="1" x14ac:dyDescent="0.2">
      <c r="A173" s="12" t="s">
        <v>106</v>
      </c>
      <c r="B173" s="12" t="str">
        <f>MID(A173,FIND(",",A173)+1,FIND(" ",A173)-2)</f>
        <v xml:space="preserve"> Prudhvi</v>
      </c>
      <c r="C173" s="12" t="s">
        <v>298</v>
      </c>
      <c r="G173" s="12" t="str">
        <f>_xlfn.CONCAT(B173,C173)</f>
        <v xml:space="preserve"> Prudhvi, below are scores and comments for Homework 2.</v>
      </c>
    </row>
    <row r="174" spans="1:7" ht="38.25" hidden="1" x14ac:dyDescent="0.2">
      <c r="B174" s="12" t="str">
        <f>B173</f>
        <v xml:space="preserve"> Prudhvi</v>
      </c>
      <c r="C174" s="12" t="s">
        <v>41</v>
      </c>
      <c r="D174" s="12">
        <v>8</v>
      </c>
      <c r="E174" s="12" t="s">
        <v>42</v>
      </c>
      <c r="F174" s="12" t="s">
        <v>346</v>
      </c>
      <c r="G174" s="12" t="str">
        <f t="shared" ref="G174:G180" si="39">_xlfn.CONCAT(C174," ",D174," ",E174," ",F174)</f>
        <v xml:space="preserve">Q1: 8 of 8.   Elasticsearch offers a set of REST-based APIs, an HTTP interface, and uses schema-free JSON documents.  Thus it has multiple tools so one may query data. </v>
      </c>
    </row>
    <row r="175" spans="1:7" ht="51" hidden="1" x14ac:dyDescent="0.2">
      <c r="B175" s="12" t="str">
        <f t="shared" ref="B175:B181" si="40">B174</f>
        <v xml:space="preserve"> Prudhvi</v>
      </c>
      <c r="C175" s="12" t="s">
        <v>44</v>
      </c>
      <c r="D175" s="12">
        <v>7</v>
      </c>
      <c r="E175" s="12" t="s">
        <v>42</v>
      </c>
      <c r="F175" s="12" t="s">
        <v>327</v>
      </c>
      <c r="G175" s="12" t="str">
        <f t="shared" si="39"/>
        <v>Q2: 7 of 8.  You were requested to provide an example of a marketing dataset and analysis task where each tool would be most appropriate.  Characteristics about each dataset, beyond what you mentioned, would fully address the request.</v>
      </c>
    </row>
    <row r="176" spans="1:7" ht="51" hidden="1" x14ac:dyDescent="0.2">
      <c r="B176" s="12" t="str">
        <f t="shared" si="40"/>
        <v xml:space="preserve"> Prudhvi</v>
      </c>
      <c r="C176" s="12" t="s">
        <v>47</v>
      </c>
      <c r="D176" s="12">
        <v>6</v>
      </c>
      <c r="E176" s="12" t="s">
        <v>42</v>
      </c>
      <c r="F176" s="12" t="s">
        <v>309</v>
      </c>
      <c r="G176" s="12" t="str">
        <f t="shared" si="39"/>
        <v>Q3: 6 of 8.  The second part of the request, "Describe a situation or problem from your job, ... for which the first-, second-, and third-party data are used.," required an answer that referenced each of the three data types.</v>
      </c>
    </row>
    <row r="177" spans="1:7" ht="38.25" hidden="1" x14ac:dyDescent="0.2">
      <c r="B177" s="12" t="str">
        <f t="shared" si="40"/>
        <v xml:space="preserve"> Prudhvi</v>
      </c>
      <c r="C177" s="12" t="s">
        <v>49</v>
      </c>
      <c r="D177" s="12">
        <v>7.5</v>
      </c>
      <c r="E177" s="12" t="s">
        <v>42</v>
      </c>
      <c r="F177" s="12" t="s">
        <v>347</v>
      </c>
      <c r="G177" s="12" t="str">
        <f t="shared" si="39"/>
        <v>Q4: 7.5 of 8.  A few additional details on contrasting the tools and platforms is warranted.  Please see the Module 2 Lecture Notes and textbook for additional information.</v>
      </c>
    </row>
    <row r="178" spans="1:7" ht="165.75" hidden="1" x14ac:dyDescent="0.2">
      <c r="B178" s="12" t="str">
        <f t="shared" si="40"/>
        <v xml:space="preserve"> Prudhvi</v>
      </c>
      <c r="C178" s="12" t="s">
        <v>51</v>
      </c>
      <c r="D178" s="12">
        <v>8</v>
      </c>
      <c r="E178" s="12" t="s">
        <v>42</v>
      </c>
      <c r="F178" s="12" t="s">
        <v>303</v>
      </c>
      <c r="G178" s="12" t="str">
        <f t="shared" si="39"/>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79" spans="1:7" x14ac:dyDescent="0.2">
      <c r="B179" s="12" t="str">
        <f t="shared" si="40"/>
        <v xml:space="preserve"> Prudhvi</v>
      </c>
      <c r="C179" s="12" t="s">
        <v>53</v>
      </c>
      <c r="D179" s="12">
        <v>10</v>
      </c>
      <c r="E179" s="12" t="s">
        <v>304</v>
      </c>
      <c r="G179" s="12" t="str">
        <f t="shared" si="39"/>
        <v xml:space="preserve">Q6: 10 of 10.  </v>
      </c>
    </row>
    <row r="180" spans="1:7" hidden="1" x14ac:dyDescent="0.2">
      <c r="B180" s="12" t="str">
        <f>B173</f>
        <v xml:space="preserve"> Prudhvi</v>
      </c>
      <c r="C180" s="12" t="s">
        <v>56</v>
      </c>
      <c r="D180" s="12">
        <f>SUM(D174:D179)</f>
        <v>46.5</v>
      </c>
      <c r="E180" s="12" t="s">
        <v>57</v>
      </c>
      <c r="G180" s="12" t="str">
        <f t="shared" si="39"/>
        <v xml:space="preserve">Total: 46.5 of 50. </v>
      </c>
    </row>
    <row r="181" spans="1:7" ht="344.25" hidden="1" x14ac:dyDescent="0.2">
      <c r="B181" s="12" t="str">
        <f t="shared" si="40"/>
        <v xml:space="preserve"> Prudhvi</v>
      </c>
      <c r="C181" s="12" t="s">
        <v>58</v>
      </c>
      <c r="G181" s="12" t="str">
        <f>_xlfn.CONCAT(G173," ",G174," ",G175," ",G176," ",G177," ",G178," ",G179," ",G180)</f>
        <v xml:space="preserve"> Prudhvi, below are scores and comments for Homework 2. Q1: 8 of 8.   Elasticsearch offers a set of REST-based APIs, an HTTP interface, and uses schema-free JSON documents.  Thus it has multiple tools so one may query data.  Q2: 7 of 8.  You were requested to provide an example of a marketing dataset and analysis task where each tool would be most appropriate.  Characteristics about each dataset, beyond what you mentioned, would fully address the request. Q3: 6 of 8.  The second part of the request, "Describe a situation or problem from your job, ... for which the first-, second-, and third-party data are used.," required an answer that referenced each of the three data types. Q4: 7.5 of 8.  A few additional details on contrasting the tools and platforms is warranted.  Please see the Module 2 Lecture Notes and textbook for additional information.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46.5 of 50. </v>
      </c>
    </row>
    <row r="182" spans="1:7" ht="38.25" hidden="1" x14ac:dyDescent="0.2">
      <c r="A182" s="12" t="s">
        <v>109</v>
      </c>
      <c r="B182" s="12" t="s">
        <v>250</v>
      </c>
      <c r="C182" s="12" t="s">
        <v>298</v>
      </c>
      <c r="G182" s="12" t="str">
        <f>_xlfn.CONCAT(B182,C182)</f>
        <v>Dhruvi Shaileshkumar, below are scores and comments for Homework 2.</v>
      </c>
    </row>
    <row r="183" spans="1:7" ht="51" hidden="1" x14ac:dyDescent="0.2">
      <c r="B183" s="12" t="str">
        <f>B182</f>
        <v>Dhruvi Shaileshkumar</v>
      </c>
      <c r="C183" s="12" t="s">
        <v>41</v>
      </c>
      <c r="D183" s="12">
        <v>7.5</v>
      </c>
      <c r="E183" s="12" t="s">
        <v>42</v>
      </c>
      <c r="F183" s="12" t="s">
        <v>348</v>
      </c>
      <c r="G183" s="12" t="str">
        <f t="shared" ref="G183:G189" si="41">_xlfn.CONCAT(C183," ",D183," ",E183," ",F183)</f>
        <v>Q1: 7.5 of 8.  SQL is a standard language used to query and retrieve data. Note that MySQL is an open-source relational database management system; it is relational database program that uses SQL queries.</v>
      </c>
    </row>
    <row r="184" spans="1:7" ht="38.25" hidden="1" x14ac:dyDescent="0.2">
      <c r="B184" s="12" t="str">
        <f t="shared" ref="B184:B190" si="42">B183</f>
        <v>Dhruvi Shaileshkumar</v>
      </c>
      <c r="C184" s="12" t="s">
        <v>44</v>
      </c>
      <c r="D184" s="12">
        <v>7.5</v>
      </c>
      <c r="E184" s="12" t="s">
        <v>42</v>
      </c>
      <c r="F184" s="12" t="s">
        <v>300</v>
      </c>
      <c r="G184" s="12" t="str">
        <f t="shared" si="41"/>
        <v>Q2: 7.5 of 8.  Additional information that distinguishes the different marketing datasets, and the tools that would be used, is warranted and needed.</v>
      </c>
    </row>
    <row r="185" spans="1:7" hidden="1" x14ac:dyDescent="0.2">
      <c r="B185" s="12" t="str">
        <f t="shared" si="42"/>
        <v>Dhruvi Shaileshkumar</v>
      </c>
      <c r="C185" s="12" t="s">
        <v>47</v>
      </c>
      <c r="D185" s="12">
        <v>8</v>
      </c>
      <c r="E185" s="12" t="s">
        <v>42</v>
      </c>
      <c r="F185" s="12" t="s">
        <v>315</v>
      </c>
      <c r="G185" s="12" t="str">
        <f t="shared" si="41"/>
        <v>Q3: 8 of 8.  An insightful answer!</v>
      </c>
    </row>
    <row r="186" spans="1:7" ht="51" hidden="1" x14ac:dyDescent="0.2">
      <c r="B186" s="12" t="str">
        <f t="shared" si="42"/>
        <v>Dhruvi Shaileshkumar</v>
      </c>
      <c r="C186" s="12" t="s">
        <v>49</v>
      </c>
      <c r="D186" s="12">
        <v>7.5</v>
      </c>
      <c r="E186" s="12" t="s">
        <v>42</v>
      </c>
      <c r="F186" s="12" t="s">
        <v>349</v>
      </c>
      <c r="G186" s="12" t="str">
        <f t="shared" si="41"/>
        <v>Q4: 7.5 of 8.  Who or what is "it" in the statement, "I t is a leader in the rapidly expanding industry that uses
predictive analytics and suggests adjustments to marketing plans to maximize return on investment."</v>
      </c>
    </row>
    <row r="187" spans="1:7" ht="191.25" hidden="1" x14ac:dyDescent="0.2">
      <c r="B187" s="12" t="str">
        <f t="shared" si="42"/>
        <v>Dhruvi Shaileshkumar</v>
      </c>
      <c r="C187" s="12" t="s">
        <v>51</v>
      </c>
      <c r="D187" s="12">
        <v>7</v>
      </c>
      <c r="E187" s="12" t="s">
        <v>42</v>
      </c>
      <c r="F187" s="12" t="s">
        <v>310</v>
      </c>
      <c r="G187" s="12" t="str">
        <f t="shared" si="41"/>
        <v xml:space="preserve">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88" spans="1:7" x14ac:dyDescent="0.2">
      <c r="B188" s="12" t="str">
        <f t="shared" si="42"/>
        <v>Dhruvi Shaileshkumar</v>
      </c>
      <c r="C188" s="12" t="s">
        <v>53</v>
      </c>
      <c r="D188" s="12">
        <v>10</v>
      </c>
      <c r="E188" s="12" t="s">
        <v>304</v>
      </c>
      <c r="G188" s="12" t="str">
        <f t="shared" si="41"/>
        <v xml:space="preserve">Q6: 10 of 10.  </v>
      </c>
    </row>
    <row r="189" spans="1:7" hidden="1" x14ac:dyDescent="0.2">
      <c r="B189" s="12" t="str">
        <f>B182</f>
        <v>Dhruvi Shaileshkumar</v>
      </c>
      <c r="C189" s="12" t="s">
        <v>56</v>
      </c>
      <c r="D189" s="12">
        <f>SUM(D183:D188)</f>
        <v>47.5</v>
      </c>
      <c r="E189" s="12" t="s">
        <v>57</v>
      </c>
      <c r="G189" s="12" t="str">
        <f t="shared" si="41"/>
        <v xml:space="preserve">Total: 47.5 of 50. </v>
      </c>
    </row>
    <row r="190" spans="1:7" ht="344.25" hidden="1" x14ac:dyDescent="0.2">
      <c r="B190" s="12" t="str">
        <f t="shared" si="42"/>
        <v>Dhruvi Shaileshkumar</v>
      </c>
      <c r="C190" s="12" t="s">
        <v>58</v>
      </c>
      <c r="G190" s="12" t="str">
        <f>_xlfn.CONCAT(G182," ",G183," ",G184," ",G185," ",G186," ",G187," ",G188," ",G189)</f>
        <v xml:space="preserve">Dhruvi Shaileshkumar, below are scores and comments for Homework 2. Q1: 7.5 of 8.  SQL is a standard language used to query and retrieve data. Note that MySQL is an open-source relational database management system; it is relational database program that uses SQL queries. Q2: 7.5 of 8.  Additional information that distinguishes the different marketing datasets, and the tools that would be used, is warranted and needed. Q3: 8 of 8.  An insightful answer! Q4: 7.5 of 8.  Who or what is "it" in the statement, "I t is a leader in the rapidly expanding industry that uses
predictive analytics and suggests adjustments to marketing plans to maximize return on investment." 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47.5 of 50. </v>
      </c>
    </row>
    <row r="191" spans="1:7" ht="38.25" hidden="1" x14ac:dyDescent="0.2">
      <c r="A191" s="12" t="s">
        <v>110</v>
      </c>
      <c r="B191" s="12" t="s">
        <v>251</v>
      </c>
      <c r="C191" s="12" t="s">
        <v>298</v>
      </c>
      <c r="G191" s="12" t="str">
        <f>_xlfn.CONCAT(B191,C191)</f>
        <v>Prabhanda, below are scores and comments for Homework 2.</v>
      </c>
    </row>
    <row r="192" spans="1:7" ht="25.5" hidden="1" x14ac:dyDescent="0.2">
      <c r="B192" s="12" t="str">
        <f>B191</f>
        <v>Prabhanda</v>
      </c>
      <c r="C192" s="12" t="s">
        <v>41</v>
      </c>
      <c r="D192" s="12">
        <v>8</v>
      </c>
      <c r="E192" s="12" t="s">
        <v>42</v>
      </c>
      <c r="F192" s="12" t="s">
        <v>350</v>
      </c>
      <c r="G192" s="12" t="str">
        <f t="shared" ref="G192:G198" si="43">_xlfn.CONCAT(C192," ",D192," ",E192," ",F192)</f>
        <v>Q1: 8 of 8.  It would be ideal if examples of solutions were listed.  Such as SQL Server Database as a data storage solution.</v>
      </c>
    </row>
    <row r="193" spans="1:7" ht="51" hidden="1" x14ac:dyDescent="0.2">
      <c r="B193" s="12" t="str">
        <f t="shared" ref="B193:B199" si="44">B192</f>
        <v>Prabhanda</v>
      </c>
      <c r="C193" s="12" t="s">
        <v>44</v>
      </c>
      <c r="D193" s="12">
        <v>7</v>
      </c>
      <c r="E193" s="12" t="s">
        <v>42</v>
      </c>
      <c r="F193" s="12" t="s">
        <v>312</v>
      </c>
      <c r="G193" s="12" t="str">
        <f t="shared" si="43"/>
        <v xml:space="preserve">Q2: 7 of 8.  You were requested to provide an example of a marketing dataset and analysis task where each tool would be most appropriate.  Your answer didn't sufficiently address this request. </v>
      </c>
    </row>
    <row r="194" spans="1:7" hidden="1" x14ac:dyDescent="0.2">
      <c r="B194" s="12" t="str">
        <f t="shared" si="44"/>
        <v>Prabhanda</v>
      </c>
      <c r="C194" s="12" t="s">
        <v>47</v>
      </c>
      <c r="D194" s="12">
        <v>8</v>
      </c>
      <c r="E194" s="12" t="s">
        <v>42</v>
      </c>
      <c r="F194" s="12" t="s">
        <v>315</v>
      </c>
      <c r="G194" s="12" t="str">
        <f t="shared" si="43"/>
        <v>Q3: 8 of 8.  An insightful answer!</v>
      </c>
    </row>
    <row r="195" spans="1:7" hidden="1" x14ac:dyDescent="0.2">
      <c r="B195" s="12" t="str">
        <f t="shared" si="44"/>
        <v>Prabhanda</v>
      </c>
      <c r="C195" s="12" t="s">
        <v>49</v>
      </c>
      <c r="D195" s="12">
        <v>8</v>
      </c>
      <c r="E195" s="12" t="s">
        <v>42</v>
      </c>
      <c r="F195" s="12" t="s">
        <v>351</v>
      </c>
      <c r="G195" s="12" t="str">
        <f t="shared" si="43"/>
        <v>Q4: 8 of 8.  A very good response!</v>
      </c>
    </row>
    <row r="196" spans="1:7" ht="165.75" hidden="1" x14ac:dyDescent="0.2">
      <c r="B196" s="12" t="str">
        <f t="shared" si="44"/>
        <v>Prabhanda</v>
      </c>
      <c r="C196" s="12" t="s">
        <v>51</v>
      </c>
      <c r="D196" s="12">
        <v>8</v>
      </c>
      <c r="E196" s="12" t="s">
        <v>42</v>
      </c>
      <c r="F196" s="12" t="s">
        <v>303</v>
      </c>
      <c r="G196" s="12" t="str">
        <f t="shared" si="43"/>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97" spans="1:7" x14ac:dyDescent="0.2">
      <c r="B197" s="12" t="str">
        <f t="shared" si="44"/>
        <v>Prabhanda</v>
      </c>
      <c r="C197" s="12" t="s">
        <v>53</v>
      </c>
      <c r="D197" s="12">
        <v>10</v>
      </c>
      <c r="E197" s="12" t="s">
        <v>304</v>
      </c>
      <c r="G197" s="12" t="str">
        <f t="shared" si="43"/>
        <v xml:space="preserve">Q6: 10 of 10.  </v>
      </c>
    </row>
    <row r="198" spans="1:7" hidden="1" x14ac:dyDescent="0.2">
      <c r="B198" s="12" t="str">
        <f>B191</f>
        <v>Prabhanda</v>
      </c>
      <c r="C198" s="12" t="s">
        <v>56</v>
      </c>
      <c r="D198" s="12">
        <f>SUM(D192:D197)</f>
        <v>49</v>
      </c>
      <c r="E198" s="12" t="s">
        <v>57</v>
      </c>
      <c r="G198" s="12" t="str">
        <f t="shared" si="43"/>
        <v xml:space="preserve">Total: 49 of 50. </v>
      </c>
    </row>
    <row r="199" spans="1:7" ht="267.75" hidden="1" x14ac:dyDescent="0.2">
      <c r="B199" s="12" t="str">
        <f t="shared" si="44"/>
        <v>Prabhanda</v>
      </c>
      <c r="C199" s="12" t="s">
        <v>58</v>
      </c>
      <c r="G199" s="12" t="str">
        <f>_xlfn.CONCAT(G191," ",G192," ",G193," ",G194," ",G195," ",G196," ",G197," ",G198)</f>
        <v xml:space="preserve">Prabhanda, below are scores and comments for Homework 2. Q1: 8 of 8.  It would be ideal if examples of solutions were listed.  Such as SQL Server Database as a data storage solution. Q2: 7 of 8.  You were requested to provide an example of a marketing dataset and analysis task where each tool would be most appropriate.  Your answer didn't sufficiently address this request.  Q3: 8 of 8.  An insightful answer! Q4: 8 of 8.  A very good response!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 of 50. </v>
      </c>
    </row>
    <row r="200" spans="1:7" ht="38.25" hidden="1" x14ac:dyDescent="0.2">
      <c r="A200" s="12" t="s">
        <v>113</v>
      </c>
      <c r="B200" s="12" t="str">
        <f>MID(A200,FIND(",",A200)+1,FIND(" ",A200)-2)</f>
        <v xml:space="preserve"> Rakesh</v>
      </c>
      <c r="C200" s="12" t="s">
        <v>298</v>
      </c>
      <c r="G200" s="12" t="str">
        <f>_xlfn.CONCAT(B200,C200)</f>
        <v xml:space="preserve"> Rakesh, below are scores and comments for Homework 2.</v>
      </c>
    </row>
    <row r="201" spans="1:7" ht="76.5" hidden="1" x14ac:dyDescent="0.2">
      <c r="B201" s="12" t="str">
        <f>B200</f>
        <v xml:space="preserve"> Rakesh</v>
      </c>
      <c r="C201" s="12" t="s">
        <v>41</v>
      </c>
      <c r="D201" s="12">
        <v>8</v>
      </c>
      <c r="E201" s="12" t="s">
        <v>42</v>
      </c>
      <c r="F201" s="12" t="s">
        <v>352</v>
      </c>
      <c r="G201" s="12" t="str">
        <f t="shared" ref="G201:G207" si="45">_xlfn.CONCAT(C201," ",D201," ",E201," ",F201)</f>
        <v xml:space="preserve">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v>
      </c>
    </row>
    <row r="202" spans="1:7" hidden="1" x14ac:dyDescent="0.2">
      <c r="B202" s="12" t="str">
        <f t="shared" ref="B202:B208" si="46">B201</f>
        <v xml:space="preserve"> Rakesh</v>
      </c>
      <c r="C202" s="12" t="s">
        <v>44</v>
      </c>
      <c r="D202" s="12">
        <v>8</v>
      </c>
      <c r="E202" s="12" t="s">
        <v>42</v>
      </c>
      <c r="F202" s="12" t="s">
        <v>315</v>
      </c>
      <c r="G202" s="12" t="str">
        <f t="shared" si="45"/>
        <v>Q2: 8 of 8.  An insightful answer!</v>
      </c>
    </row>
    <row r="203" spans="1:7" ht="63.75" hidden="1" x14ac:dyDescent="0.2">
      <c r="B203" s="12" t="str">
        <f t="shared" si="46"/>
        <v xml:space="preserve"> Rakesh</v>
      </c>
      <c r="C203" s="12" t="s">
        <v>47</v>
      </c>
      <c r="D203" s="12">
        <v>8</v>
      </c>
      <c r="E203" s="12" t="s">
        <v>42</v>
      </c>
      <c r="F203" s="12" t="s">
        <v>322</v>
      </c>
      <c r="G203" s="12" t="str">
        <f t="shared" si="45"/>
        <v>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v>
      </c>
    </row>
    <row r="204" spans="1:7" hidden="1" x14ac:dyDescent="0.2">
      <c r="B204" s="12" t="str">
        <f t="shared" si="46"/>
        <v xml:space="preserve"> Rakesh</v>
      </c>
      <c r="C204" s="12" t="s">
        <v>49</v>
      </c>
      <c r="D204" s="12">
        <v>8</v>
      </c>
      <c r="E204" s="12" t="s">
        <v>42</v>
      </c>
      <c r="F204" s="12" t="s">
        <v>353</v>
      </c>
      <c r="G204" s="12" t="str">
        <f t="shared" si="45"/>
        <v>Q4: 8 of 8.  While a good answer, it was a wee bit long-winded.</v>
      </c>
    </row>
    <row r="205" spans="1:7" ht="165.75" hidden="1" x14ac:dyDescent="0.2">
      <c r="B205" s="12" t="str">
        <f t="shared" si="46"/>
        <v xml:space="preserve"> Rakesh</v>
      </c>
      <c r="C205" s="12" t="s">
        <v>51</v>
      </c>
      <c r="D205" s="12">
        <v>8</v>
      </c>
      <c r="E205" s="12" t="s">
        <v>42</v>
      </c>
      <c r="F205" s="12" t="s">
        <v>303</v>
      </c>
      <c r="G205" s="12" t="str">
        <f t="shared" si="45"/>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06" spans="1:7" x14ac:dyDescent="0.2">
      <c r="B206" s="12" t="str">
        <f t="shared" si="46"/>
        <v xml:space="preserve"> Rakesh</v>
      </c>
      <c r="C206" s="12" t="s">
        <v>53</v>
      </c>
      <c r="D206" s="12">
        <v>10</v>
      </c>
      <c r="E206" s="12" t="s">
        <v>304</v>
      </c>
      <c r="G206" s="12" t="str">
        <f t="shared" si="45"/>
        <v xml:space="preserve">Q6: 10 of 10.  </v>
      </c>
    </row>
    <row r="207" spans="1:7" hidden="1" x14ac:dyDescent="0.2">
      <c r="B207" s="12" t="str">
        <f>B200</f>
        <v xml:space="preserve"> Rakesh</v>
      </c>
      <c r="C207" s="12" t="s">
        <v>56</v>
      </c>
      <c r="D207" s="12">
        <f>SUM(D201:D206)</f>
        <v>50</v>
      </c>
      <c r="E207" s="12" t="s">
        <v>57</v>
      </c>
      <c r="G207" s="12" t="str">
        <f t="shared" si="45"/>
        <v xml:space="preserve">Total: 50 of 50. </v>
      </c>
    </row>
    <row r="208" spans="1:7" ht="344.25" hidden="1" x14ac:dyDescent="0.2">
      <c r="B208" s="12" t="str">
        <f t="shared" si="46"/>
        <v xml:space="preserve"> Rakesh</v>
      </c>
      <c r="C208" s="12" t="s">
        <v>58</v>
      </c>
      <c r="G208" s="12" t="str">
        <f>_xlfn.CONCAT(G200," ",G201," ",G202," ",G203," ",G204," ",G205," ",G206," ",G207)</f>
        <v xml:space="preserve"> Rakesh,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8 of 8.  An insightful answer! 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 Q4: 8 of 8.  While a good answer, it was a wee bit long-winded.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50 of 50. </v>
      </c>
    </row>
    <row r="209" spans="1:7" ht="38.25" hidden="1" x14ac:dyDescent="0.2">
      <c r="A209" s="12" t="s">
        <v>114</v>
      </c>
      <c r="B209" s="12" t="s">
        <v>254</v>
      </c>
      <c r="C209" s="12" t="s">
        <v>298</v>
      </c>
      <c r="G209" s="12" t="str">
        <f>_xlfn.CONCAT(B209,C209)</f>
        <v>Ravi Kumar, below are scores and comments for Homework 2.</v>
      </c>
    </row>
    <row r="210" spans="1:7" ht="38.25" hidden="1" x14ac:dyDescent="0.2">
      <c r="B210" s="12" t="str">
        <f>B209</f>
        <v>Ravi Kumar</v>
      </c>
      <c r="C210" s="12" t="s">
        <v>41</v>
      </c>
      <c r="D210" s="12">
        <v>6</v>
      </c>
      <c r="E210" s="12" t="s">
        <v>42</v>
      </c>
      <c r="F210" s="12" t="s">
        <v>354</v>
      </c>
      <c r="G210" s="12" t="str">
        <f t="shared" ref="G210:G216" si="47">_xlfn.CONCAT(C210," ",D210," ",E210," ",F210)</f>
        <v xml:space="preserve">Q1: 6 of 8.  Like SPSS, SAS, and Stata, Python and R also are used for advanced statistical analysis.  R in particular is frequently used in developing new statistical and econometric methods. </v>
      </c>
    </row>
    <row r="211" spans="1:7" ht="38.25" hidden="1" x14ac:dyDescent="0.2">
      <c r="B211" s="12" t="str">
        <f t="shared" ref="B211:B217" si="48">B210</f>
        <v>Ravi Kumar</v>
      </c>
      <c r="C211" s="12" t="s">
        <v>44</v>
      </c>
      <c r="D211" s="12">
        <v>7.5</v>
      </c>
      <c r="E211" s="12" t="s">
        <v>42</v>
      </c>
      <c r="F211" s="12" t="s">
        <v>355</v>
      </c>
      <c r="G211" s="12" t="str">
        <f t="shared" si="47"/>
        <v>Q2: 7.5 of 8.  dplyr and ggplot2 are functions in R.  Once data is properly loaded, and if necessary transformed, into R, once simply needs to pass the proper arguments to the functions.</v>
      </c>
    </row>
    <row r="212" spans="1:7" hidden="1" x14ac:dyDescent="0.2">
      <c r="B212" s="12" t="str">
        <f t="shared" si="48"/>
        <v>Ravi Kumar</v>
      </c>
      <c r="C212" s="12" t="s">
        <v>47</v>
      </c>
      <c r="D212" s="12">
        <v>8</v>
      </c>
      <c r="E212" s="12" t="s">
        <v>42</v>
      </c>
      <c r="G212" s="12" t="str">
        <f t="shared" si="47"/>
        <v xml:space="preserve">Q3: 8 of 8.  </v>
      </c>
    </row>
    <row r="213" spans="1:7" hidden="1" x14ac:dyDescent="0.2">
      <c r="B213" s="12" t="str">
        <f t="shared" si="48"/>
        <v>Ravi Kumar</v>
      </c>
      <c r="C213" s="12" t="s">
        <v>49</v>
      </c>
      <c r="D213" s="12">
        <v>8</v>
      </c>
      <c r="E213" s="12" t="s">
        <v>42</v>
      </c>
      <c r="G213" s="12" t="str">
        <f t="shared" si="47"/>
        <v xml:space="preserve">Q4: 8 of 8.  </v>
      </c>
    </row>
    <row r="214" spans="1:7" ht="165.75" hidden="1" x14ac:dyDescent="0.2">
      <c r="B214" s="12" t="str">
        <f t="shared" si="48"/>
        <v>Ravi Kumar</v>
      </c>
      <c r="C214" s="12" t="s">
        <v>51</v>
      </c>
      <c r="D214" s="12">
        <v>8</v>
      </c>
      <c r="E214" s="12" t="s">
        <v>42</v>
      </c>
      <c r="F214" s="12" t="s">
        <v>303</v>
      </c>
      <c r="G214" s="12" t="str">
        <f t="shared" si="47"/>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15" spans="1:7" x14ac:dyDescent="0.2">
      <c r="B215" s="12" t="str">
        <f t="shared" si="48"/>
        <v>Ravi Kumar</v>
      </c>
      <c r="C215" s="12" t="s">
        <v>53</v>
      </c>
      <c r="D215" s="12">
        <v>10</v>
      </c>
      <c r="E215" s="12" t="s">
        <v>304</v>
      </c>
      <c r="G215" s="12" t="str">
        <f t="shared" si="47"/>
        <v xml:space="preserve">Q6: 10 of 10.  </v>
      </c>
    </row>
    <row r="216" spans="1:7" hidden="1" x14ac:dyDescent="0.2">
      <c r="B216" s="12" t="str">
        <f>B209</f>
        <v>Ravi Kumar</v>
      </c>
      <c r="C216" s="12" t="s">
        <v>56</v>
      </c>
      <c r="D216" s="12">
        <f>SUM(D210:D215)</f>
        <v>47.5</v>
      </c>
      <c r="E216" s="12" t="s">
        <v>57</v>
      </c>
      <c r="G216" s="12" t="str">
        <f t="shared" si="47"/>
        <v xml:space="preserve">Total: 47.5 of 50. </v>
      </c>
    </row>
    <row r="217" spans="1:7" ht="267.75" hidden="1" x14ac:dyDescent="0.2">
      <c r="B217" s="12" t="str">
        <f t="shared" si="48"/>
        <v>Ravi Kumar</v>
      </c>
      <c r="C217" s="12" t="s">
        <v>58</v>
      </c>
      <c r="G217" s="12" t="str">
        <f>_xlfn.CONCAT(G209," ",G210," ",G211," ",G212," ",G213," ",G214," ",G215," ",G216)</f>
        <v xml:space="preserve">Ravi Kumar, below are scores and comments for Homework 2. Q1: 6 of 8.  Like SPSS, SAS, and Stata, Python and R also are used for advanced statistical analysis.  R in particular is frequently used in developing new statistical and econometric methods.  Q2: 7.5 of 8.  dplyr and ggplot2 are functions in R.  Once data is properly loaded, and if necessary transformed, into R, once simply needs to pass the proper arguments to the functions. Q3: 8 of 8.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47.5 of 50. </v>
      </c>
    </row>
    <row r="218" spans="1:7" ht="38.25" hidden="1" x14ac:dyDescent="0.2">
      <c r="A218" s="12" t="s">
        <v>115</v>
      </c>
      <c r="B218" s="12" t="str">
        <f>MID(A218,FIND(",",A218)+1,FIND(" ",A218)-2)</f>
        <v xml:space="preserve"> Tony</v>
      </c>
      <c r="C218" s="12" t="s">
        <v>298</v>
      </c>
      <c r="G218" s="12" t="str">
        <f>_xlfn.CONCAT(B218,C218)</f>
        <v xml:space="preserve"> Tony, below are scores and comments for Homework 2.</v>
      </c>
    </row>
    <row r="219" spans="1:7" hidden="1" x14ac:dyDescent="0.2">
      <c r="B219" s="12" t="str">
        <f>B218</f>
        <v xml:space="preserve"> Tony</v>
      </c>
      <c r="C219" s="12" t="s">
        <v>41</v>
      </c>
      <c r="D219" s="12">
        <v>8</v>
      </c>
      <c r="E219" s="12" t="s">
        <v>42</v>
      </c>
      <c r="F219" s="12" t="s">
        <v>339</v>
      </c>
      <c r="G219" s="12" t="str">
        <f t="shared" ref="G219:G225" si="49">_xlfn.CONCAT(C219," ",D219," ",E219," ",F219)</f>
        <v>Q1: 8 of 8.  A succinct answer!</v>
      </c>
    </row>
    <row r="220" spans="1:7" ht="63.75" hidden="1" x14ac:dyDescent="0.2">
      <c r="B220" s="12" t="str">
        <f t="shared" ref="B220:B226" si="50">B219</f>
        <v xml:space="preserve"> Tony</v>
      </c>
      <c r="C220" s="12" t="s">
        <v>44</v>
      </c>
      <c r="D220" s="12">
        <v>7</v>
      </c>
      <c r="E220" s="12" t="s">
        <v>42</v>
      </c>
      <c r="F220" s="12" t="s">
        <v>356</v>
      </c>
      <c r="G220" s="12" t="str">
        <f t="shared" si="49"/>
        <v>Q2: 7 of 8.  You were requested to provide an example of a marketing dataset and analysis task where each tool would be most appropriate.  Characteristics about each dataset, beyond what you mentioned, would fully address the request.  In addition, please mark your responses to questions numbers.</v>
      </c>
    </row>
    <row r="221" spans="1:7" hidden="1" x14ac:dyDescent="0.2">
      <c r="B221" s="12" t="str">
        <f t="shared" si="50"/>
        <v xml:space="preserve"> Tony</v>
      </c>
      <c r="C221" s="12" t="s">
        <v>47</v>
      </c>
      <c r="D221" s="12">
        <v>8</v>
      </c>
      <c r="E221" s="12" t="s">
        <v>42</v>
      </c>
      <c r="F221" s="12" t="s">
        <v>315</v>
      </c>
      <c r="G221" s="12" t="str">
        <f t="shared" si="49"/>
        <v>Q3: 8 of 8.  An insightful answer!</v>
      </c>
    </row>
    <row r="222" spans="1:7" hidden="1" x14ac:dyDescent="0.2">
      <c r="B222" s="12" t="str">
        <f t="shared" si="50"/>
        <v xml:space="preserve"> Tony</v>
      </c>
      <c r="C222" s="12" t="s">
        <v>49</v>
      </c>
      <c r="D222" s="12">
        <v>8</v>
      </c>
      <c r="E222" s="12" t="s">
        <v>42</v>
      </c>
      <c r="G222" s="12" t="str">
        <f t="shared" si="49"/>
        <v xml:space="preserve">Q4: 8 of 8.  </v>
      </c>
    </row>
    <row r="223" spans="1:7" ht="178.5" hidden="1" x14ac:dyDescent="0.2">
      <c r="B223" s="12" t="str">
        <f t="shared" si="50"/>
        <v xml:space="preserve"> Tony</v>
      </c>
      <c r="C223" s="12" t="s">
        <v>51</v>
      </c>
      <c r="D223" s="12">
        <v>7</v>
      </c>
      <c r="E223" s="12" t="s">
        <v>42</v>
      </c>
      <c r="F223" s="12" t="s">
        <v>357</v>
      </c>
      <c r="G223" s="12" t="str">
        <f t="shared" si="49"/>
        <v xml:space="preserve">Q5: 7 of 8.  A brief review of several attribution methodology options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24" spans="1:7" x14ac:dyDescent="0.2">
      <c r="B224" s="12" t="str">
        <f t="shared" si="50"/>
        <v xml:space="preserve"> Tony</v>
      </c>
      <c r="C224" s="12" t="s">
        <v>53</v>
      </c>
      <c r="D224" s="12">
        <v>10</v>
      </c>
      <c r="E224" s="12" t="s">
        <v>304</v>
      </c>
      <c r="G224" s="12" t="str">
        <f t="shared" si="49"/>
        <v xml:space="preserve">Q6: 10 of 10.  </v>
      </c>
    </row>
    <row r="225" spans="1:7" hidden="1" x14ac:dyDescent="0.2">
      <c r="B225" s="12" t="str">
        <f>B218</f>
        <v xml:space="preserve"> Tony</v>
      </c>
      <c r="C225" s="12" t="s">
        <v>56</v>
      </c>
      <c r="D225" s="12">
        <f>SUM(D219:D224)</f>
        <v>48</v>
      </c>
      <c r="E225" s="12" t="s">
        <v>57</v>
      </c>
      <c r="G225" s="12" t="str">
        <f t="shared" si="49"/>
        <v xml:space="preserve">Total: 48 of 50. </v>
      </c>
    </row>
    <row r="226" spans="1:7" ht="280.5" hidden="1" x14ac:dyDescent="0.2">
      <c r="B226" s="12" t="str">
        <f t="shared" si="50"/>
        <v xml:space="preserve"> Tony</v>
      </c>
      <c r="C226" s="12" t="s">
        <v>58</v>
      </c>
      <c r="G226" s="12" t="str">
        <f>_xlfn.CONCAT(G218," ",G219," ",G220," ",G221," ",G222," ",G223," ",G224," ",G225)</f>
        <v xml:space="preserve"> Tony, below are scores and comments for Homework 2. Q1: 8 of 8.  A succinct answer! Q2: 7 of 8.  You were requested to provide an example of a marketing dataset and analysis task where each tool would be most appropriate.  Characteristics about each dataset, beyond what you mentioned, would fully address the request.  In addition, please mark your responses to questions numbers. Q3: 8 of 8.  An insightful answer! Q4: 8 of 8.   Q5: 7 of 8.  A brief review of several attribution methodology options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row r="227" spans="1:7" ht="38.25" hidden="1" x14ac:dyDescent="0.2">
      <c r="A227" s="12" t="s">
        <v>119</v>
      </c>
      <c r="B227" s="12" t="s">
        <v>256</v>
      </c>
      <c r="C227" s="12" t="s">
        <v>298</v>
      </c>
      <c r="G227" s="12" t="str">
        <f>_xlfn.CONCAT(B227,C227)</f>
        <v>Aravind Reddy, below are scores and comments for Homework 2.</v>
      </c>
    </row>
    <row r="228" spans="1:7" ht="25.5" hidden="1" x14ac:dyDescent="0.2">
      <c r="B228" s="12" t="str">
        <f>B227</f>
        <v>Aravind Reddy</v>
      </c>
      <c r="C228" s="12" t="s">
        <v>41</v>
      </c>
      <c r="D228" s="12">
        <v>8</v>
      </c>
      <c r="E228" s="12" t="s">
        <v>42</v>
      </c>
      <c r="F228" s="12" t="s">
        <v>358</v>
      </c>
      <c r="G228" s="12" t="str">
        <f t="shared" ref="G228:G234" si="51">_xlfn.CONCAT(C228," ",D228," ",E228," ",F228)</f>
        <v>Q1: 8 of 8.  SQL is a standard language used to query and retrieve data.  It would have been ideal to mention it.</v>
      </c>
    </row>
    <row r="229" spans="1:7" ht="51" hidden="1" x14ac:dyDescent="0.2">
      <c r="B229" s="12" t="str">
        <f t="shared" ref="B229:B235" si="52">B228</f>
        <v>Aravind Reddy</v>
      </c>
      <c r="C229" s="12" t="s">
        <v>44</v>
      </c>
      <c r="D229" s="12">
        <v>7</v>
      </c>
      <c r="E229" s="12" t="s">
        <v>42</v>
      </c>
      <c r="F229" s="12" t="s">
        <v>312</v>
      </c>
      <c r="G229" s="12" t="str">
        <f t="shared" si="51"/>
        <v xml:space="preserve">Q2: 7 of 8.  You were requested to provide an example of a marketing dataset and analysis task where each tool would be most appropriate.  Your answer didn't sufficiently address this request. </v>
      </c>
    </row>
    <row r="230" spans="1:7" hidden="1" x14ac:dyDescent="0.2">
      <c r="B230" s="12" t="str">
        <f t="shared" si="52"/>
        <v>Aravind Reddy</v>
      </c>
      <c r="C230" s="12" t="s">
        <v>47</v>
      </c>
      <c r="D230" s="12">
        <v>8</v>
      </c>
      <c r="E230" s="12" t="s">
        <v>42</v>
      </c>
      <c r="G230" s="12" t="str">
        <f t="shared" si="51"/>
        <v xml:space="preserve">Q3: 8 of 8.  </v>
      </c>
    </row>
    <row r="231" spans="1:7" hidden="1" x14ac:dyDescent="0.2">
      <c r="B231" s="12" t="str">
        <f t="shared" si="52"/>
        <v>Aravind Reddy</v>
      </c>
      <c r="C231" s="12" t="s">
        <v>49</v>
      </c>
      <c r="D231" s="12">
        <v>8</v>
      </c>
      <c r="E231" s="12" t="s">
        <v>42</v>
      </c>
      <c r="F231" s="12" t="s">
        <v>359</v>
      </c>
      <c r="G231" s="12" t="str">
        <f t="shared" si="51"/>
        <v>Q4: 8 of 8.  Please check punctuation, capitalization and grammar.</v>
      </c>
    </row>
    <row r="232" spans="1:7" ht="165.75" hidden="1" x14ac:dyDescent="0.2">
      <c r="B232" s="12" t="str">
        <f t="shared" si="52"/>
        <v>Aravind Reddy</v>
      </c>
      <c r="C232" s="12" t="s">
        <v>51</v>
      </c>
      <c r="D232" s="12">
        <v>8</v>
      </c>
      <c r="E232" s="12" t="s">
        <v>42</v>
      </c>
      <c r="F232" s="12" t="s">
        <v>303</v>
      </c>
      <c r="G232" s="12" t="str">
        <f t="shared" si="51"/>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33" spans="1:7" x14ac:dyDescent="0.2">
      <c r="B233" s="12" t="str">
        <f t="shared" si="52"/>
        <v>Aravind Reddy</v>
      </c>
      <c r="C233" s="12" t="s">
        <v>53</v>
      </c>
      <c r="D233" s="12">
        <v>10</v>
      </c>
      <c r="E233" s="12" t="s">
        <v>304</v>
      </c>
      <c r="G233" s="12" t="str">
        <f t="shared" si="51"/>
        <v xml:space="preserve">Q6: 10 of 10.  </v>
      </c>
    </row>
    <row r="234" spans="1:7" hidden="1" x14ac:dyDescent="0.2">
      <c r="B234" s="12" t="str">
        <f>B227</f>
        <v>Aravind Reddy</v>
      </c>
      <c r="C234" s="12" t="s">
        <v>56</v>
      </c>
      <c r="D234" s="12">
        <f>SUM(D228:D233)</f>
        <v>49</v>
      </c>
      <c r="E234" s="12" t="s">
        <v>57</v>
      </c>
      <c r="G234" s="12" t="str">
        <f t="shared" si="51"/>
        <v xml:space="preserve">Total: 49 of 50. </v>
      </c>
    </row>
    <row r="235" spans="1:7" ht="267.75" hidden="1" x14ac:dyDescent="0.2">
      <c r="B235" s="12" t="str">
        <f t="shared" si="52"/>
        <v>Aravind Reddy</v>
      </c>
      <c r="C235" s="12" t="s">
        <v>58</v>
      </c>
      <c r="G235" s="12" t="str">
        <f>_xlfn.CONCAT(G227," ",G228," ",G229," ",G230," ",G231," ",G232," ",G233," ",G234)</f>
        <v xml:space="preserve">Aravind Reddy, below are scores and comments for Homework 2. Q1: 8 of 8.  SQL is a standard language used to query and retrieve data.  It would have been ideal to mention it. Q2: 7 of 8.  You were requested to provide an example of a marketing dataset and analysis task where each tool would be most appropriate.  Your answer didn't sufficiently address this request.  Q3: 8 of 8.   Q4: 8 of 8.  Please check punctuation, capitalization and grammar.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 of 50. </v>
      </c>
    </row>
    <row r="236" spans="1:7" ht="38.25" hidden="1" x14ac:dyDescent="0.2">
      <c r="A236" s="12" t="s">
        <v>121</v>
      </c>
      <c r="B236" s="12" t="s">
        <v>257</v>
      </c>
      <c r="C236" s="12" t="s">
        <v>298</v>
      </c>
      <c r="G236" s="12" t="str">
        <f>_xlfn.CONCAT(B236,C236)</f>
        <v>Nayeem, below are scores and comments for Homework 2.</v>
      </c>
    </row>
    <row r="237" spans="1:7" ht="38.25" hidden="1" x14ac:dyDescent="0.2">
      <c r="B237" s="12" t="str">
        <f>B236</f>
        <v>Nayeem</v>
      </c>
      <c r="C237" s="12" t="s">
        <v>41</v>
      </c>
      <c r="D237" s="12">
        <v>8</v>
      </c>
      <c r="E237" s="12" t="s">
        <v>42</v>
      </c>
      <c r="F237" s="12" t="s">
        <v>299</v>
      </c>
      <c r="G237" s="12" t="str">
        <f t="shared" ref="G237:G241" si="53">_xlfn.CONCAT(C237," ",D237," ",E237," ",F237)</f>
        <v>Q1: 8 of 8.  APIs are mechanisms that enable two software components to communicate with each other using a set of definitions and protocols.  APIs may be invoked to query data.</v>
      </c>
    </row>
    <row r="238" spans="1:7" ht="51" hidden="1" x14ac:dyDescent="0.2">
      <c r="B238" s="12" t="str">
        <f t="shared" ref="B238:B244" si="54">B237</f>
        <v>Nayeem</v>
      </c>
      <c r="C238" s="12" t="s">
        <v>44</v>
      </c>
      <c r="D238" s="12">
        <v>6</v>
      </c>
      <c r="E238" s="12" t="s">
        <v>42</v>
      </c>
      <c r="F238" s="12" t="s">
        <v>312</v>
      </c>
      <c r="G238" s="12" t="str">
        <f t="shared" si="53"/>
        <v xml:space="preserve">Q2: 6 of 8.  You were requested to provide an example of a marketing dataset and analysis task where each tool would be most appropriate.  Your answer didn't sufficiently address this request. </v>
      </c>
    </row>
    <row r="239" spans="1:7" ht="51" hidden="1" x14ac:dyDescent="0.2">
      <c r="B239" s="12" t="str">
        <f t="shared" si="54"/>
        <v>Nayeem</v>
      </c>
      <c r="C239" s="12" t="s">
        <v>47</v>
      </c>
      <c r="D239" s="12">
        <v>6</v>
      </c>
      <c r="E239" s="12" t="s">
        <v>42</v>
      </c>
      <c r="F239" s="12" t="s">
        <v>309</v>
      </c>
      <c r="G239" s="12" t="str">
        <f t="shared" si="53"/>
        <v>Q3: 6 of 8.  The second part of the request, "Describe a situation or problem from your job, ... for which the first-, second-, and third-party data are used.," required an answer that referenced each of the three data types.</v>
      </c>
    </row>
    <row r="240" spans="1:7" hidden="1" x14ac:dyDescent="0.2">
      <c r="B240" s="12" t="str">
        <f t="shared" si="54"/>
        <v>Nayeem</v>
      </c>
      <c r="C240" s="12" t="s">
        <v>49</v>
      </c>
      <c r="D240" s="12">
        <v>8</v>
      </c>
      <c r="E240" s="12" t="s">
        <v>42</v>
      </c>
      <c r="G240" s="12" t="str">
        <f t="shared" si="53"/>
        <v xml:space="preserve">Q4: 8 of 8.  </v>
      </c>
    </row>
    <row r="241" spans="1:7" ht="165.75" hidden="1" x14ac:dyDescent="0.2">
      <c r="B241" s="12" t="str">
        <f t="shared" si="54"/>
        <v>Nayeem</v>
      </c>
      <c r="C241" s="12" t="s">
        <v>51</v>
      </c>
      <c r="D241" s="12">
        <v>8</v>
      </c>
      <c r="E241" s="12" t="s">
        <v>42</v>
      </c>
      <c r="F241" s="12" t="s">
        <v>303</v>
      </c>
      <c r="G241" s="12" t="str">
        <f t="shared" si="53"/>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42" spans="1:7" x14ac:dyDescent="0.2">
      <c r="B242" s="12" t="str">
        <f t="shared" si="54"/>
        <v>Nayeem</v>
      </c>
      <c r="C242" s="12" t="s">
        <v>53</v>
      </c>
      <c r="D242" s="12">
        <v>10</v>
      </c>
      <c r="E242" s="12" t="s">
        <v>304</v>
      </c>
      <c r="G242" s="12" t="str">
        <f>_xlfn.CONCAT(C242," ",D241," ",E242," ",F242)</f>
        <v xml:space="preserve">Q6: 8 of 10.  </v>
      </c>
    </row>
    <row r="243" spans="1:7" hidden="1" x14ac:dyDescent="0.2">
      <c r="B243" s="12" t="str">
        <f>B236</f>
        <v>Nayeem</v>
      </c>
      <c r="C243" s="12" t="s">
        <v>56</v>
      </c>
      <c r="D243" s="12">
        <f>SUM(D237:D242)</f>
        <v>46</v>
      </c>
      <c r="E243" s="12" t="s">
        <v>57</v>
      </c>
      <c r="G243" s="12" t="str">
        <f t="shared" ref="G243" si="55">_xlfn.CONCAT(C243," ",D243," ",E243," ",F243)</f>
        <v xml:space="preserve">Total: 46 of 50. </v>
      </c>
    </row>
    <row r="244" spans="1:7" ht="306" hidden="1" x14ac:dyDescent="0.2">
      <c r="B244" s="12" t="str">
        <f t="shared" si="54"/>
        <v>Nayeem</v>
      </c>
      <c r="C244" s="12" t="s">
        <v>58</v>
      </c>
      <c r="G244" s="12" t="str">
        <f>_xlfn.CONCAT(G236," ",G237," ",G238," ",G239," ",G240," ",G241," ",G242," ",G243)</f>
        <v xml:space="preserve">Nayeem, below are scores and comments for Homework 2. Q1: 8 of 8.  APIs are mechanisms that enable two software components to communicate with each other using a set of definitions and protocols.  APIs may be invoked to query data. Q2: 6 of 8.  You were requested to provide an example of a marketing dataset and analysis task where each tool would be most appropriate.  Your answer didn't sufficiently address this request.  Q3: 6 of 8.  The second part of the request, "Describe a situation or problem from your job, ... for which the first-, second-, and third-party data are used.," required an answer that referenced each of the three data types.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Total: 46 of 50. </v>
      </c>
    </row>
    <row r="245" spans="1:7" ht="38.25" hidden="1" x14ac:dyDescent="0.2">
      <c r="A245" s="12" t="s">
        <v>123</v>
      </c>
      <c r="B245" s="12" t="str">
        <f>MID(A245,FIND(",",A245)+1,FIND(" ",A245)-2)</f>
        <v xml:space="preserve"> Deepika</v>
      </c>
      <c r="C245" s="12" t="s">
        <v>298</v>
      </c>
      <c r="G245" s="12" t="str">
        <f>_xlfn.CONCAT(B245,C245)</f>
        <v xml:space="preserve"> Deepika, below are scores and comments for Homework 2.</v>
      </c>
    </row>
    <row r="246" spans="1:7" hidden="1" x14ac:dyDescent="0.2">
      <c r="B246" s="12" t="str">
        <f>B245</f>
        <v xml:space="preserve"> Deepika</v>
      </c>
      <c r="C246" s="12" t="s">
        <v>41</v>
      </c>
      <c r="D246" s="12">
        <v>8</v>
      </c>
      <c r="E246" s="12" t="s">
        <v>42</v>
      </c>
      <c r="F246" s="12" t="s">
        <v>360</v>
      </c>
      <c r="G246" s="12" t="str">
        <f t="shared" ref="G246:G252" si="56">_xlfn.CONCAT(C246," ",D246," ",E246," ",F246)</f>
        <v>Q1: 8 of 8.  A succinct and precise answer!</v>
      </c>
    </row>
    <row r="247" spans="1:7" hidden="1" x14ac:dyDescent="0.2">
      <c r="B247" s="12" t="str">
        <f t="shared" ref="B247:B253" si="57">B246</f>
        <v xml:space="preserve"> Deepika</v>
      </c>
      <c r="C247" s="12" t="s">
        <v>44</v>
      </c>
      <c r="D247" s="12">
        <v>0</v>
      </c>
      <c r="E247" s="12" t="s">
        <v>42</v>
      </c>
      <c r="F247" s="12" t="s">
        <v>361</v>
      </c>
      <c r="G247" s="12" t="str">
        <f t="shared" si="56"/>
        <v>Q2: 0 of 8.  The request was not addressed.</v>
      </c>
    </row>
    <row r="248" spans="1:7" hidden="1" x14ac:dyDescent="0.2">
      <c r="B248" s="12" t="str">
        <f t="shared" si="57"/>
        <v xml:space="preserve"> Deepika</v>
      </c>
      <c r="C248" s="12" t="s">
        <v>47</v>
      </c>
      <c r="D248" s="12">
        <v>8</v>
      </c>
      <c r="E248" s="12" t="s">
        <v>42</v>
      </c>
      <c r="F248" s="12" t="s">
        <v>315</v>
      </c>
      <c r="G248" s="12" t="str">
        <f t="shared" si="56"/>
        <v>Q3: 8 of 8.  An insightful answer!</v>
      </c>
    </row>
    <row r="249" spans="1:7" hidden="1" x14ac:dyDescent="0.2">
      <c r="B249" s="12" t="str">
        <f t="shared" si="57"/>
        <v xml:space="preserve"> Deepika</v>
      </c>
      <c r="C249" s="12" t="s">
        <v>49</v>
      </c>
      <c r="D249" s="12">
        <v>8</v>
      </c>
      <c r="E249" s="12" t="s">
        <v>42</v>
      </c>
      <c r="G249" s="12" t="str">
        <f t="shared" si="56"/>
        <v xml:space="preserve">Q4: 8 of 8.  </v>
      </c>
    </row>
    <row r="250" spans="1:7" ht="165.75" hidden="1" x14ac:dyDescent="0.2">
      <c r="B250" s="12" t="str">
        <f t="shared" si="57"/>
        <v xml:space="preserve"> Deepika</v>
      </c>
      <c r="C250" s="12" t="s">
        <v>51</v>
      </c>
      <c r="D250" s="12">
        <v>8</v>
      </c>
      <c r="E250" s="12" t="s">
        <v>42</v>
      </c>
      <c r="F250" s="12" t="s">
        <v>303</v>
      </c>
      <c r="G250" s="12" t="str">
        <f t="shared" si="56"/>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51" spans="1:7" ht="25.5" x14ac:dyDescent="0.2">
      <c r="B251" s="12" t="str">
        <f t="shared" si="57"/>
        <v xml:space="preserve"> Deepika</v>
      </c>
      <c r="C251" s="12" t="s">
        <v>53</v>
      </c>
      <c r="D251" s="12">
        <v>8</v>
      </c>
      <c r="E251" s="12" t="s">
        <v>304</v>
      </c>
      <c r="F251" s="12" t="s">
        <v>332</v>
      </c>
      <c r="G251" s="12" t="str">
        <f t="shared" si="56"/>
        <v>Q6: 8 of 10.  Please expand on your answer by including at least one additional paragraph.</v>
      </c>
    </row>
    <row r="252" spans="1:7" hidden="1" x14ac:dyDescent="0.2">
      <c r="B252" s="12" t="str">
        <f>B245</f>
        <v xml:space="preserve"> Deepika</v>
      </c>
      <c r="C252" s="12" t="s">
        <v>56</v>
      </c>
      <c r="D252" s="12">
        <f>SUM(D246:D251)</f>
        <v>40</v>
      </c>
      <c r="E252" s="12" t="s">
        <v>57</v>
      </c>
      <c r="G252" s="12" t="str">
        <f t="shared" si="56"/>
        <v xml:space="preserve">Total: 40 of 50. </v>
      </c>
    </row>
    <row r="253" spans="1:7" ht="229.5" hidden="1" x14ac:dyDescent="0.2">
      <c r="B253" s="12" t="str">
        <f t="shared" si="57"/>
        <v xml:space="preserve"> Deepika</v>
      </c>
      <c r="C253" s="12" t="s">
        <v>58</v>
      </c>
      <c r="G253" s="12" t="str">
        <f>_xlfn.CONCAT(G245," ",G246," ",G247," ",G248," ",G249," ",G250," ",G251," ",G252)</f>
        <v xml:space="preserve"> Deepika, below are scores and comments for Homework 2. Q1: 8 of 8.  A succinct and precise answer! Q2: 0 of 8.  The request was not addressed. Q3: 8 of 8.  An insightful answer!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40 of 50. </v>
      </c>
    </row>
    <row r="254" spans="1:7" ht="38.25" hidden="1" x14ac:dyDescent="0.2">
      <c r="A254" s="12" t="s">
        <v>125</v>
      </c>
      <c r="B254" s="12" t="s">
        <v>260</v>
      </c>
      <c r="C254" s="12" t="s">
        <v>298</v>
      </c>
      <c r="G254" s="12" t="str">
        <f>_xlfn.CONCAT(B254,C254)</f>
        <v>Ganesh Reddy, below are scores and comments for Homework 2.</v>
      </c>
    </row>
    <row r="255" spans="1:7" ht="63.75" hidden="1" x14ac:dyDescent="0.2">
      <c r="B255" s="12" t="str">
        <f>B254</f>
        <v>Ganesh Reddy</v>
      </c>
      <c r="C255" s="12" t="s">
        <v>41</v>
      </c>
      <c r="D255" s="12">
        <v>7.5</v>
      </c>
      <c r="E255" s="12" t="s">
        <v>42</v>
      </c>
      <c r="F255" s="12" t="s">
        <v>362</v>
      </c>
      <c r="G255" s="12" t="str">
        <f t="shared" ref="G255:G261" si="58">_xlfn.CONCAT(C255," ",D255," ",E255," ",F255)</f>
        <v>Q1: 7.5 of 8.  Please refrain from being colloquial.  For example, "...  t's all about keeping data ..." APIs are mechanisms that enable two software components to communicate with each other using a set of definitions and protocols.  APIs may be invoked to query data.</v>
      </c>
    </row>
    <row r="256" spans="1:7" ht="51" hidden="1" x14ac:dyDescent="0.2">
      <c r="B256" s="12" t="str">
        <f t="shared" ref="B256:B262" si="59">B255</f>
        <v>Ganesh Reddy</v>
      </c>
      <c r="C256" s="12" t="s">
        <v>44</v>
      </c>
      <c r="D256" s="12">
        <v>7</v>
      </c>
      <c r="E256" s="12" t="s">
        <v>42</v>
      </c>
      <c r="F256" s="12" t="s">
        <v>312</v>
      </c>
      <c r="G256" s="12" t="str">
        <f t="shared" si="58"/>
        <v xml:space="preserve">Q2: 7 of 8.  You were requested to provide an example of a marketing dataset and analysis task where each tool would be most appropriate.  Your answer didn't sufficiently address this request. </v>
      </c>
    </row>
    <row r="257" spans="1:7" ht="63.75" hidden="1" x14ac:dyDescent="0.2">
      <c r="B257" s="12" t="str">
        <f t="shared" si="59"/>
        <v>Ganesh Reddy</v>
      </c>
      <c r="C257" s="12" t="s">
        <v>47</v>
      </c>
      <c r="D257" s="12">
        <v>7</v>
      </c>
      <c r="E257" s="12" t="s">
        <v>42</v>
      </c>
      <c r="F257" s="12" t="s">
        <v>363</v>
      </c>
      <c r="G257" s="12" t="str">
        <f t="shared" si="58"/>
        <v>Q3: 7 of 8.  The second part of the request, "Describe a situation or problem from your job, ... for which the first-, second-, and third-party data are used.," required you to expand on the foundation of what you presented.  That is, provide examples of each type of data.</v>
      </c>
    </row>
    <row r="258" spans="1:7" hidden="1" x14ac:dyDescent="0.2">
      <c r="B258" s="12" t="str">
        <f t="shared" si="59"/>
        <v>Ganesh Reddy</v>
      </c>
      <c r="C258" s="12" t="s">
        <v>49</v>
      </c>
      <c r="D258" s="12">
        <v>8</v>
      </c>
      <c r="E258" s="12" t="s">
        <v>42</v>
      </c>
      <c r="F258" s="12" t="s">
        <v>351</v>
      </c>
      <c r="G258" s="12" t="str">
        <f t="shared" si="58"/>
        <v>Q4: 8 of 8.  A very good response!</v>
      </c>
    </row>
    <row r="259" spans="1:7" ht="191.25" hidden="1" x14ac:dyDescent="0.2">
      <c r="B259" s="12" t="str">
        <f t="shared" si="59"/>
        <v>Ganesh Reddy</v>
      </c>
      <c r="C259" s="12" t="s">
        <v>51</v>
      </c>
      <c r="D259" s="12">
        <v>7</v>
      </c>
      <c r="E259" s="12" t="s">
        <v>42</v>
      </c>
      <c r="F259" s="12" t="s">
        <v>310</v>
      </c>
      <c r="G259" s="12" t="str">
        <f t="shared" si="58"/>
        <v xml:space="preserve">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60" spans="1:7" x14ac:dyDescent="0.2">
      <c r="B260" s="12" t="str">
        <f t="shared" si="59"/>
        <v>Ganesh Reddy</v>
      </c>
      <c r="C260" s="12" t="s">
        <v>53</v>
      </c>
      <c r="D260" s="12">
        <v>10</v>
      </c>
      <c r="E260" s="12" t="s">
        <v>304</v>
      </c>
      <c r="G260" s="12" t="str">
        <f t="shared" si="58"/>
        <v xml:space="preserve">Q6: 10 of 10.  </v>
      </c>
    </row>
    <row r="261" spans="1:7" hidden="1" x14ac:dyDescent="0.2">
      <c r="B261" s="12" t="str">
        <f>B254</f>
        <v>Ganesh Reddy</v>
      </c>
      <c r="C261" s="12" t="s">
        <v>56</v>
      </c>
      <c r="D261" s="12">
        <f>SUM(D255:D260)</f>
        <v>46.5</v>
      </c>
      <c r="E261" s="12" t="s">
        <v>57</v>
      </c>
      <c r="G261" s="12" t="str">
        <f t="shared" si="58"/>
        <v xml:space="preserve">Total: 46.5 of 50. </v>
      </c>
    </row>
    <row r="262" spans="1:7" ht="357" hidden="1" x14ac:dyDescent="0.2">
      <c r="B262" s="12" t="str">
        <f t="shared" si="59"/>
        <v>Ganesh Reddy</v>
      </c>
      <c r="C262" s="12" t="s">
        <v>58</v>
      </c>
      <c r="G262" s="12" t="str">
        <f>_xlfn.CONCAT(G254," ",G255," ",G256," ",G257," ",G258," ",G259," ",G260," ",G261)</f>
        <v xml:space="preserve">Ganesh Reddy, below are scores and comments for Homework 2. Q1: 7.5 of 8.  Please refrain from being colloquial.  For example, "...  t's all about keeping data ..." APIs are mechanisms that enable two software components to communicate with each other using a set of definitions and protocols.  APIs may be invoked to query data. Q2: 7 of 8.  You were requested to provide an example of a marketing dataset and analysis task where each tool would be most appropriate.  Your answer didn't sufficiently address this request.  Q3: 7 of 8.  The second part of the request, "Describe a situation or problem from your job, ... for which the first-, second-, and third-party data are used.," required you to expand on the foundation of what you presented.  That is, provide examples of each type of data. Q4: 8 of 8.  A very good response! 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46.5 of 50. </v>
      </c>
    </row>
    <row r="263" spans="1:7" ht="38.25" hidden="1" x14ac:dyDescent="0.2">
      <c r="A263" s="12" t="s">
        <v>127</v>
      </c>
      <c r="B263" s="12" t="s">
        <v>261</v>
      </c>
      <c r="C263" s="12" t="s">
        <v>298</v>
      </c>
      <c r="G263" s="12" t="str">
        <f>_xlfn.CONCAT(B263,C263)</f>
        <v>Arun Teja, below are scores and comments for Homework 2.</v>
      </c>
    </row>
    <row r="264" spans="1:7" ht="76.5" hidden="1" x14ac:dyDescent="0.2">
      <c r="B264" s="12" t="str">
        <f>B263</f>
        <v>Arun Teja</v>
      </c>
      <c r="C264" s="12" t="s">
        <v>41</v>
      </c>
      <c r="D264" s="12">
        <v>8</v>
      </c>
      <c r="E264" s="12" t="s">
        <v>42</v>
      </c>
      <c r="F264" s="12" t="s">
        <v>364</v>
      </c>
      <c r="G264" s="12" t="str">
        <f t="shared" ref="G264:G270" si="60">_xlfn.CONCAT(C264," ",D264," ",E264," ",F264)</f>
        <v>Q1: 8 of 8.  Snowflake is a cloud data warehouse that can store and analyze data records in one place. There are capabilities that automatically scale up or down its compute resources to load, integrate, and analyze data. APIs are mechanisms that enable two software components to communicate with each other using a set of definitions and protocols.  APIs may be invoked to query data.</v>
      </c>
    </row>
    <row r="265" spans="1:7" ht="51" hidden="1" x14ac:dyDescent="0.2">
      <c r="B265" s="12" t="str">
        <f t="shared" ref="B265:B271" si="61">B264</f>
        <v>Arun Teja</v>
      </c>
      <c r="C265" s="12" t="s">
        <v>44</v>
      </c>
      <c r="D265" s="12">
        <v>7</v>
      </c>
      <c r="E265" s="12" t="s">
        <v>42</v>
      </c>
      <c r="F265" s="12" t="s">
        <v>312</v>
      </c>
      <c r="G265" s="12" t="str">
        <f t="shared" si="60"/>
        <v xml:space="preserve">Q2: 7 of 8.  You were requested to provide an example of a marketing dataset and analysis task where each tool would be most appropriate.  Your answer didn't sufficiently address this request. </v>
      </c>
    </row>
    <row r="266" spans="1:7" hidden="1" x14ac:dyDescent="0.2">
      <c r="B266" s="12" t="str">
        <f t="shared" si="61"/>
        <v>Arun Teja</v>
      </c>
      <c r="C266" s="12" t="s">
        <v>47</v>
      </c>
      <c r="D266" s="12">
        <v>8</v>
      </c>
      <c r="E266" s="12" t="s">
        <v>42</v>
      </c>
      <c r="G266" s="12" t="str">
        <f t="shared" si="60"/>
        <v xml:space="preserve">Q3: 8 of 8.  </v>
      </c>
    </row>
    <row r="267" spans="1:7" ht="25.5" hidden="1" x14ac:dyDescent="0.2">
      <c r="B267" s="12" t="str">
        <f t="shared" si="61"/>
        <v>Arun Teja</v>
      </c>
      <c r="C267" s="12" t="s">
        <v>49</v>
      </c>
      <c r="D267" s="12">
        <v>8</v>
      </c>
      <c r="E267" s="12" t="s">
        <v>42</v>
      </c>
      <c r="F267" s="12" t="s">
        <v>365</v>
      </c>
      <c r="G267" s="12" t="str">
        <f t="shared" si="60"/>
        <v>Q4: 8 of 8.  While your answer was sufficient, it was quite long.  In the future address questions in precise manner.</v>
      </c>
    </row>
    <row r="268" spans="1:7" ht="165.75" hidden="1" x14ac:dyDescent="0.2">
      <c r="B268" s="12" t="str">
        <f t="shared" si="61"/>
        <v>Arun Teja</v>
      </c>
      <c r="C268" s="12" t="s">
        <v>51</v>
      </c>
      <c r="D268" s="12">
        <v>8</v>
      </c>
      <c r="E268" s="12" t="s">
        <v>42</v>
      </c>
      <c r="F268" s="12" t="s">
        <v>303</v>
      </c>
      <c r="G268" s="12" t="str">
        <f t="shared" si="60"/>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69" spans="1:7" ht="25.5" x14ac:dyDescent="0.2">
      <c r="B269" s="12" t="str">
        <f t="shared" si="61"/>
        <v>Arun Teja</v>
      </c>
      <c r="C269" s="12" t="s">
        <v>53</v>
      </c>
      <c r="D269" s="12">
        <v>0</v>
      </c>
      <c r="E269" s="12" t="s">
        <v>304</v>
      </c>
      <c r="F269" s="12" t="s">
        <v>305</v>
      </c>
      <c r="G269" s="12" t="str">
        <f t="shared" si="60"/>
        <v>Q6: 0 of 10.  Your response was unrelated to the material in the Lecture Notes or textbook.</v>
      </c>
    </row>
    <row r="270" spans="1:7" hidden="1" x14ac:dyDescent="0.2">
      <c r="B270" s="12" t="str">
        <f>B263</f>
        <v>Arun Teja</v>
      </c>
      <c r="C270" s="12" t="s">
        <v>56</v>
      </c>
      <c r="D270" s="12">
        <f>SUM(D264:D269)</f>
        <v>39</v>
      </c>
      <c r="E270" s="12" t="s">
        <v>57</v>
      </c>
      <c r="G270" s="12" t="str">
        <f t="shared" si="60"/>
        <v xml:space="preserve">Total: 39 of 50. </v>
      </c>
    </row>
    <row r="271" spans="1:7" ht="344.25" hidden="1" x14ac:dyDescent="0.2">
      <c r="B271" s="12" t="str">
        <f t="shared" si="61"/>
        <v>Arun Teja</v>
      </c>
      <c r="C271" s="12" t="s">
        <v>58</v>
      </c>
      <c r="G271" s="12" t="str">
        <f>_xlfn.CONCAT(G263," ",G264," ",G265," ",G266," ",G267," ",G268," ",G269," ",G270)</f>
        <v xml:space="preserve">Arun Teja, below are scores and comments for Homework 2. Q1: 8 of 8.  Snowflake is a cloud data warehouse that can store and analyze data records in one place. There are capabilities that automatically scale up or down its compute resources to load, integrate, and analyze data. APIs are mechanisms that enable two software components to communicate with each other using a set of definitions and protocols.  APIs may be invoked to query data. Q2: 7 of 8.  You were requested to provide an example of a marketing dataset and analysis task where each tool would be most appropriate.  Your answer didn't sufficiently address this request.  Q3: 8 of 8.   Q4: 8 of 8.  While your answer was sufficient, it was quite long.  In the future address questions in precise manner.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39 of 50. </v>
      </c>
    </row>
    <row r="272" spans="1:7" ht="38.25" hidden="1" x14ac:dyDescent="0.2">
      <c r="A272" s="12" t="s">
        <v>129</v>
      </c>
      <c r="B272" s="12" t="s">
        <v>263</v>
      </c>
      <c r="C272" s="12" t="s">
        <v>298</v>
      </c>
      <c r="G272" s="12" t="str">
        <f>_xlfn.CONCAT(B272,C272)</f>
        <v>Hiranmaya Datta, below are scores and comments for Homework 2.</v>
      </c>
    </row>
    <row r="273" spans="1:7" hidden="1" x14ac:dyDescent="0.2">
      <c r="B273" s="12" t="str">
        <f>B272</f>
        <v>Hiranmaya Datta</v>
      </c>
      <c r="C273" s="12" t="s">
        <v>41</v>
      </c>
      <c r="D273" s="12">
        <v>8</v>
      </c>
      <c r="E273" s="12" t="s">
        <v>42</v>
      </c>
      <c r="F273" s="12" t="s">
        <v>366</v>
      </c>
      <c r="G273" s="12" t="str">
        <f t="shared" ref="G273:G279" si="62">_xlfn.CONCAT(C273," ",D273," ",E273," ",F273)</f>
        <v>Q1: 8 of 8.  A succinct precise answer!</v>
      </c>
    </row>
    <row r="274" spans="1:7" hidden="1" x14ac:dyDescent="0.2">
      <c r="B274" s="12" t="str">
        <f t="shared" ref="B274:B280" si="63">B273</f>
        <v>Hiranmaya Datta</v>
      </c>
      <c r="C274" s="12" t="s">
        <v>44</v>
      </c>
      <c r="D274" s="12">
        <v>8</v>
      </c>
      <c r="E274" s="12" t="s">
        <v>42</v>
      </c>
      <c r="G274" s="12" t="str">
        <f t="shared" si="62"/>
        <v xml:space="preserve">Q2: 8 of 8.  </v>
      </c>
    </row>
    <row r="275" spans="1:7" ht="51" hidden="1" x14ac:dyDescent="0.2">
      <c r="B275" s="12" t="str">
        <f t="shared" si="63"/>
        <v>Hiranmaya Datta</v>
      </c>
      <c r="C275" s="12" t="s">
        <v>47</v>
      </c>
      <c r="D275" s="12">
        <v>6</v>
      </c>
      <c r="E275" s="12" t="s">
        <v>42</v>
      </c>
      <c r="F275" s="12" t="s">
        <v>309</v>
      </c>
      <c r="G275" s="12" t="str">
        <f t="shared" si="62"/>
        <v>Q3: 6 of 8.  The second part of the request, "Describe a situation or problem from your job, ... for which the first-, second-, and third-party data are used.," required an answer that referenced each of the three data types.</v>
      </c>
    </row>
    <row r="276" spans="1:7" hidden="1" x14ac:dyDescent="0.2">
      <c r="B276" s="12" t="str">
        <f t="shared" si="63"/>
        <v>Hiranmaya Datta</v>
      </c>
      <c r="C276" s="12" t="s">
        <v>49</v>
      </c>
      <c r="D276" s="12">
        <v>8</v>
      </c>
      <c r="E276" s="12" t="s">
        <v>42</v>
      </c>
      <c r="G276" s="12" t="str">
        <f t="shared" si="62"/>
        <v xml:space="preserve">Q4: 8 of 8.  </v>
      </c>
    </row>
    <row r="277" spans="1:7" ht="165.75" hidden="1" x14ac:dyDescent="0.2">
      <c r="B277" s="12" t="str">
        <f t="shared" si="63"/>
        <v>Hiranmaya Datta</v>
      </c>
      <c r="C277" s="12" t="s">
        <v>51</v>
      </c>
      <c r="D277" s="12">
        <v>8</v>
      </c>
      <c r="E277" s="12" t="s">
        <v>42</v>
      </c>
      <c r="F277" s="12" t="s">
        <v>303</v>
      </c>
      <c r="G277" s="12" t="str">
        <f t="shared" si="62"/>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78" spans="1:7" ht="25.5" x14ac:dyDescent="0.2">
      <c r="B278" s="12" t="str">
        <f t="shared" si="63"/>
        <v>Hiranmaya Datta</v>
      </c>
      <c r="C278" s="12" t="s">
        <v>53</v>
      </c>
      <c r="D278" s="12">
        <v>8</v>
      </c>
      <c r="E278" s="12" t="s">
        <v>304</v>
      </c>
      <c r="F278" s="12" t="s">
        <v>332</v>
      </c>
      <c r="G278" s="12" t="str">
        <f t="shared" si="62"/>
        <v>Q6: 8 of 10.  Please expand on your answer by including at least one additional paragraph.</v>
      </c>
    </row>
    <row r="279" spans="1:7" hidden="1" x14ac:dyDescent="0.2">
      <c r="B279" s="12" t="str">
        <f>B272</f>
        <v>Hiranmaya Datta</v>
      </c>
      <c r="C279" s="12" t="s">
        <v>56</v>
      </c>
      <c r="D279" s="12">
        <f>SUM(D273:D278)</f>
        <v>46</v>
      </c>
      <c r="E279" s="12" t="s">
        <v>57</v>
      </c>
      <c r="G279" s="12" t="str">
        <f t="shared" si="62"/>
        <v xml:space="preserve">Total: 46 of 50. </v>
      </c>
    </row>
    <row r="280" spans="1:7" ht="255" hidden="1" x14ac:dyDescent="0.2">
      <c r="B280" s="12" t="str">
        <f t="shared" si="63"/>
        <v>Hiranmaya Datta</v>
      </c>
      <c r="C280" s="12" t="s">
        <v>58</v>
      </c>
      <c r="G280" s="12" t="str">
        <f>_xlfn.CONCAT(G272," ",G273," ",G274," ",G275," ",G276," ",G277," ",G278," ",G279)</f>
        <v xml:space="preserve">Hiranmaya Datta, below are scores and comments for Homework 2. Q1: 8 of 8.  A succinct precise answer! Q2: 8 of 8.   Q3: 6 of 8.  The second part of the request, "Describe a situation or problem from your job, ... for which the first-, second-, and third-party data are used.," required an answer that referenced each of the three data types.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46 of 50. </v>
      </c>
    </row>
    <row r="281" spans="1:7" ht="38.25" hidden="1" x14ac:dyDescent="0.2">
      <c r="A281" s="12" t="s">
        <v>130</v>
      </c>
      <c r="B281" s="12" t="str">
        <f>MID(A281,FIND(",",A281)+1,FIND(" ",A281)-2)</f>
        <v xml:space="preserve"> Sandeep</v>
      </c>
      <c r="C281" s="12" t="s">
        <v>298</v>
      </c>
      <c r="G281" s="12" t="str">
        <f>_xlfn.CONCAT(B281,C281)</f>
        <v xml:space="preserve"> Sandeep, below are scores and comments for Homework 2.</v>
      </c>
    </row>
    <row r="282" spans="1:7" ht="63.75" hidden="1" x14ac:dyDescent="0.2">
      <c r="B282" s="12" t="str">
        <f>B281</f>
        <v xml:space="preserve"> Sandeep</v>
      </c>
      <c r="C282" s="12" t="s">
        <v>41</v>
      </c>
      <c r="D282" s="12">
        <v>7</v>
      </c>
      <c r="E282" s="12" t="s">
        <v>42</v>
      </c>
      <c r="F282" s="12" t="s">
        <v>367</v>
      </c>
      <c r="G282" s="12" t="str">
        <f t="shared" ref="G282:G288" si="64">_xlfn.CONCAT(C282," ",D282," ",E282," ",F282)</f>
        <v>Q1: 7 of 8.  "Amazon" needs to be expanded upon.  That is, examples of Amazon services and tools need to be stated (e.g., Amazon Elasticsearch).  APIs are mechanisms that enable two software components to communicate with each other using a set of definitions and protocols.  APIs may be invoked to query data.</v>
      </c>
    </row>
    <row r="283" spans="1:7" ht="25.5" hidden="1" x14ac:dyDescent="0.2">
      <c r="B283" s="12" t="str">
        <f t="shared" ref="B283:B289" si="65">B282</f>
        <v xml:space="preserve"> Sandeep</v>
      </c>
      <c r="C283" s="12" t="s">
        <v>44</v>
      </c>
      <c r="D283" s="12">
        <v>7</v>
      </c>
      <c r="E283" s="12" t="s">
        <v>42</v>
      </c>
      <c r="F283" s="12" t="s">
        <v>368</v>
      </c>
      <c r="G283" s="12" t="str">
        <f t="shared" si="64"/>
        <v>Q2: 7 of 8.  Dependent on how "big data" is defined (e.g., size), SPSS can work with "big data".</v>
      </c>
    </row>
    <row r="284" spans="1:7" hidden="1" x14ac:dyDescent="0.2">
      <c r="B284" s="12" t="str">
        <f t="shared" si="65"/>
        <v xml:space="preserve"> Sandeep</v>
      </c>
      <c r="C284" s="12" t="s">
        <v>47</v>
      </c>
      <c r="D284" s="12">
        <v>8</v>
      </c>
      <c r="E284" s="12" t="s">
        <v>42</v>
      </c>
      <c r="G284" s="12" t="str">
        <f t="shared" si="64"/>
        <v xml:space="preserve">Q3: 8 of 8.  </v>
      </c>
    </row>
    <row r="285" spans="1:7" hidden="1" x14ac:dyDescent="0.2">
      <c r="B285" s="12" t="str">
        <f t="shared" si="65"/>
        <v xml:space="preserve"> Sandeep</v>
      </c>
      <c r="C285" s="12" t="s">
        <v>49</v>
      </c>
      <c r="D285" s="12">
        <v>8</v>
      </c>
      <c r="E285" s="12" t="s">
        <v>42</v>
      </c>
      <c r="G285" s="12" t="str">
        <f t="shared" si="64"/>
        <v xml:space="preserve">Q4: 8 of 8.  </v>
      </c>
    </row>
    <row r="286" spans="1:7" ht="165.75" hidden="1" x14ac:dyDescent="0.2">
      <c r="B286" s="12" t="str">
        <f t="shared" si="65"/>
        <v xml:space="preserve"> Sandeep</v>
      </c>
      <c r="C286" s="12" t="s">
        <v>51</v>
      </c>
      <c r="D286" s="12">
        <v>8</v>
      </c>
      <c r="E286" s="12" t="s">
        <v>42</v>
      </c>
      <c r="F286" s="12" t="s">
        <v>303</v>
      </c>
      <c r="G286" s="12" t="str">
        <f t="shared" si="64"/>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87" spans="1:7" x14ac:dyDescent="0.2">
      <c r="B287" s="12" t="str">
        <f t="shared" si="65"/>
        <v xml:space="preserve"> Sandeep</v>
      </c>
      <c r="C287" s="12" t="s">
        <v>53</v>
      </c>
      <c r="D287" s="12">
        <v>10</v>
      </c>
      <c r="E287" s="12" t="s">
        <v>304</v>
      </c>
      <c r="G287" s="12" t="str">
        <f t="shared" si="64"/>
        <v xml:space="preserve">Q6: 10 of 10.  </v>
      </c>
    </row>
    <row r="288" spans="1:7" hidden="1" x14ac:dyDescent="0.2">
      <c r="B288" s="12" t="str">
        <f>B281</f>
        <v xml:space="preserve"> Sandeep</v>
      </c>
      <c r="C288" s="12" t="s">
        <v>56</v>
      </c>
      <c r="D288" s="12">
        <f>SUM(D282:D287)</f>
        <v>48</v>
      </c>
      <c r="E288" s="12" t="s">
        <v>57</v>
      </c>
      <c r="G288" s="12" t="str">
        <f t="shared" si="64"/>
        <v xml:space="preserve">Total: 48 of 50. </v>
      </c>
    </row>
    <row r="289" spans="2:7" ht="280.5" hidden="1" x14ac:dyDescent="0.2">
      <c r="B289" s="12" t="str">
        <f t="shared" si="65"/>
        <v xml:space="preserve"> Sandeep</v>
      </c>
      <c r="C289" s="12" t="s">
        <v>58</v>
      </c>
      <c r="G289" s="12" t="str">
        <f>_xlfn.CONCAT(G281," ",G282," ",G283," ",G284," ",G285," ",G286," ",G287," ",G288)</f>
        <v xml:space="preserve"> Sandeep, below are scores and comments for Homework 2. Q1: 7 of 8.  "Amazon" needs to be expanded upon.  That is, examples of Amazon services and tools need to be stated (e.g., Amazon Elasticsearch).  APIs are mechanisms that enable two software components to communicate with each other using a set of definitions and protocols.  APIs may be invoked to query data. Q2: 7 of 8.  Dependent on how "big data" is defined (e.g., size), SPSS can work with "big data". Q3: 8 of 8.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sheetData>
  <autoFilter ref="A1:G289" xr:uid="{E0018660-44D5-45A1-BB4D-2347B03F225C}">
    <filterColumn colId="2">
      <filters>
        <filter val="Q6:"/>
      </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6CFE5-BEA7-4B7B-95D7-92E8D2CA5E99}">
  <sheetPr>
    <tabColor theme="4" tint="-0.499984740745262"/>
  </sheetPr>
  <dimension ref="A1:G321"/>
  <sheetViews>
    <sheetView topLeftCell="B1" zoomScaleNormal="100" workbookViewId="0">
      <pane ySplit="3" topLeftCell="A4" activePane="bottomLeft" state="frozen"/>
      <selection activeCell="B1" sqref="B1"/>
      <selection pane="bottomLeft" activeCell="F5" sqref="F5"/>
    </sheetView>
  </sheetViews>
  <sheetFormatPr defaultColWidth="9.140625" defaultRowHeight="12.75" x14ac:dyDescent="0.2"/>
  <cols>
    <col min="1" max="1" width="30.85546875" style="16" hidden="1" customWidth="1"/>
    <col min="2" max="2" width="19.7109375" style="10" bestFit="1" customWidth="1"/>
    <col min="3" max="3" width="7.42578125" style="10" customWidth="1"/>
    <col min="4" max="5" width="8.7109375" style="10" customWidth="1"/>
    <col min="6" max="6" width="60.7109375" style="12" customWidth="1"/>
    <col min="7" max="7" width="77.7109375" style="10" customWidth="1"/>
    <col min="8" max="16384" width="9.140625" style="10"/>
  </cols>
  <sheetData>
    <row r="1" spans="1:7" x14ac:dyDescent="0.2">
      <c r="A1" s="6" t="s">
        <v>32</v>
      </c>
      <c r="B1" s="7" t="s">
        <v>33</v>
      </c>
      <c r="C1" s="7" t="s">
        <v>34</v>
      </c>
      <c r="D1" s="6" t="s">
        <v>35</v>
      </c>
      <c r="E1" s="7" t="s">
        <v>36</v>
      </c>
      <c r="F1" s="8" t="s">
        <v>37</v>
      </c>
      <c r="G1" s="9" t="s">
        <v>38</v>
      </c>
    </row>
    <row r="2" spans="1:7" x14ac:dyDescent="0.2">
      <c r="A2" s="11" t="s">
        <v>39</v>
      </c>
      <c r="B2" s="11" t="str">
        <f>MID(A2,FIND(",",A2)+1,FIND(" ",A2)-2)</f>
        <v xml:space="preserve"> Sharon</v>
      </c>
      <c r="C2" s="11" t="s">
        <v>412</v>
      </c>
      <c r="D2" s="11"/>
      <c r="E2" s="11"/>
      <c r="G2" s="12" t="str">
        <f>_xlfn.CONCAT(B2,C2)</f>
        <v xml:space="preserve"> Sharon, below are scores and comments for Homework 3.</v>
      </c>
    </row>
    <row r="3" spans="1:7" ht="76.5" x14ac:dyDescent="0.2">
      <c r="A3" s="11"/>
      <c r="B3" s="11" t="str">
        <f>B2</f>
        <v xml:space="preserve"> Sharon</v>
      </c>
      <c r="C3" s="11" t="s">
        <v>41</v>
      </c>
      <c r="D3" s="11">
        <v>6</v>
      </c>
      <c r="E3" s="11" t="s">
        <v>45</v>
      </c>
      <c r="F3" s="12" t="s">
        <v>413</v>
      </c>
      <c r="G3" s="12" t="str">
        <f t="shared" ref="G3:G10" si="0">_xlfn.CONCAT(C3," ",D3," ",E3," ",F3)</f>
        <v xml:space="preserve">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v>
      </c>
    </row>
    <row r="4" spans="1:7" ht="102" x14ac:dyDescent="0.2">
      <c r="A4" s="11"/>
      <c r="B4" s="11" t="str">
        <f t="shared" ref="B4:B11" si="1">B3</f>
        <v xml:space="preserve"> Sharon</v>
      </c>
      <c r="C4" s="11" t="s">
        <v>44</v>
      </c>
      <c r="D4" s="11">
        <v>7</v>
      </c>
      <c r="E4" s="11" t="s">
        <v>45</v>
      </c>
      <c r="F4" s="12" t="s">
        <v>414</v>
      </c>
      <c r="G4" s="12" t="str">
        <f t="shared" si="0"/>
        <v xml:space="preserve">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v>
      </c>
    </row>
    <row r="5" spans="1:7" ht="102" x14ac:dyDescent="0.2">
      <c r="A5" s="11"/>
      <c r="B5" s="11" t="str">
        <f t="shared" si="1"/>
        <v xml:space="preserve"> Sharon</v>
      </c>
      <c r="C5" s="11" t="s">
        <v>47</v>
      </c>
      <c r="D5" s="11">
        <v>6.5</v>
      </c>
      <c r="E5" s="11" t="s">
        <v>45</v>
      </c>
      <c r="F5" s="12" t="s">
        <v>415</v>
      </c>
      <c r="G5" s="12" t="str">
        <f t="shared" si="0"/>
        <v>Q3: 6.5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6" spans="1:7" ht="102" x14ac:dyDescent="0.2">
      <c r="A6" s="11"/>
      <c r="B6" s="11" t="str">
        <f t="shared" si="1"/>
        <v xml:space="preserve"> Sharon</v>
      </c>
      <c r="C6" s="11" t="s">
        <v>49</v>
      </c>
      <c r="D6" s="11">
        <v>7</v>
      </c>
      <c r="E6" s="11" t="s">
        <v>45</v>
      </c>
      <c r="F6" s="12" t="s">
        <v>416</v>
      </c>
      <c r="G6" s="12" t="str">
        <f t="shared" si="0"/>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7" spans="1:7" x14ac:dyDescent="0.2">
      <c r="A7" s="11"/>
      <c r="B7" s="11" t="str">
        <f t="shared" si="1"/>
        <v xml:space="preserve"> Sharon</v>
      </c>
      <c r="C7" s="11" t="s">
        <v>51</v>
      </c>
      <c r="D7" s="11">
        <v>7</v>
      </c>
      <c r="E7" s="11" t="s">
        <v>45</v>
      </c>
      <c r="G7" s="12" t="str">
        <f t="shared" si="0"/>
        <v xml:space="preserve">Q5: 7 of 7.  </v>
      </c>
    </row>
    <row r="8" spans="1:7" ht="76.5" x14ac:dyDescent="0.2">
      <c r="A8" s="11"/>
      <c r="B8" s="11" t="str">
        <f t="shared" si="1"/>
        <v xml:space="preserve"> Sharon</v>
      </c>
      <c r="C8" s="11" t="s">
        <v>53</v>
      </c>
      <c r="D8" s="11">
        <v>7</v>
      </c>
      <c r="E8" s="11" t="s">
        <v>45</v>
      </c>
      <c r="F8" s="12" t="s">
        <v>417</v>
      </c>
      <c r="G8" s="12" t="str">
        <f t="shared" si="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9" spans="1:7" x14ac:dyDescent="0.2">
      <c r="A9" s="11"/>
      <c r="B9" s="11" t="str">
        <f t="shared" si="1"/>
        <v xml:space="preserve"> Sharon</v>
      </c>
      <c r="C9" s="11" t="s">
        <v>54</v>
      </c>
      <c r="D9" s="11">
        <v>8</v>
      </c>
      <c r="E9" s="11" t="s">
        <v>42</v>
      </c>
      <c r="G9" s="12" t="str">
        <f t="shared" si="0"/>
        <v xml:space="preserve">Q7: 8 of 8.  </v>
      </c>
    </row>
    <row r="10" spans="1:7" x14ac:dyDescent="0.2">
      <c r="A10" s="11"/>
      <c r="B10" s="11" t="str">
        <f t="shared" si="1"/>
        <v xml:space="preserve"> Sharon</v>
      </c>
      <c r="C10" s="11" t="s">
        <v>56</v>
      </c>
      <c r="D10" s="11">
        <f>SUM(D3:D9)</f>
        <v>48.5</v>
      </c>
      <c r="E10" s="11" t="s">
        <v>57</v>
      </c>
      <c r="G10" s="12" t="str">
        <f t="shared" si="0"/>
        <v xml:space="preserve">Total: 48.5 of 50. </v>
      </c>
    </row>
    <row r="11" spans="1:7" ht="369.75" x14ac:dyDescent="0.2">
      <c r="A11" s="11"/>
      <c r="B11" s="11" t="str">
        <f t="shared" si="1"/>
        <v xml:space="preserve"> Sharon</v>
      </c>
      <c r="C11" s="11" t="s">
        <v>58</v>
      </c>
      <c r="D11" s="11"/>
      <c r="E11" s="11"/>
      <c r="G11" s="12" t="str">
        <f>_xlfn.CONCAT(G2," ",G3," ",G4," ",G5," ",G6," ",G7," ",G8," ",G9," ",G10)</f>
        <v xml:space="preserve"> Sharon, below are scores and comments for Homework 3. 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48.5 of 50. </v>
      </c>
    </row>
    <row r="12" spans="1:7" x14ac:dyDescent="0.2">
      <c r="A12" s="11" t="s">
        <v>59</v>
      </c>
      <c r="B12" s="11" t="str">
        <f>MID(A12,FIND(",",A12)+1,FIND(" ",A12)-2)</f>
        <v xml:space="preserve"> Rahul</v>
      </c>
      <c r="C12" s="11" t="s">
        <v>412</v>
      </c>
      <c r="D12" s="11"/>
      <c r="E12" s="11"/>
      <c r="G12" s="12" t="str">
        <f>_xlfn.CONCAT(B12,C12)</f>
        <v xml:space="preserve"> Rahul, below are scores and comments for Homework 3.</v>
      </c>
    </row>
    <row r="13" spans="1:7" ht="51" x14ac:dyDescent="0.2">
      <c r="A13" s="11"/>
      <c r="B13" s="11" t="str">
        <f>B12</f>
        <v xml:space="preserve"> Rahul</v>
      </c>
      <c r="C13" s="11" t="s">
        <v>41</v>
      </c>
      <c r="D13" s="11">
        <v>7</v>
      </c>
      <c r="E13" s="11" t="s">
        <v>45</v>
      </c>
      <c r="F13" s="12" t="s">
        <v>418</v>
      </c>
      <c r="G13" s="12" t="str">
        <f t="shared" ref="G13:G20" si="2">_xlfn.CONCAT(C13," ",D13," ",E13," ",F13)</f>
        <v>Q1: 7 of 7.  Keep top of mind that social listening platform tools,  data scraping tools, and content
analysis tools are frequently used to identify potential product features that end-users would value.</v>
      </c>
    </row>
    <row r="14" spans="1:7" ht="38.25" x14ac:dyDescent="0.2">
      <c r="A14" s="11"/>
      <c r="B14" s="11" t="str">
        <f t="shared" ref="B14:B21" si="3">B13</f>
        <v xml:space="preserve"> Rahul</v>
      </c>
      <c r="C14" s="11" t="s">
        <v>44</v>
      </c>
      <c r="D14" s="11">
        <v>6.5</v>
      </c>
      <c r="E14" s="11" t="s">
        <v>45</v>
      </c>
      <c r="F14" s="12" t="s">
        <v>419</v>
      </c>
      <c r="G14" s="12" t="str">
        <f t="shared" si="2"/>
        <v xml:space="preserve">Q2: 6.5 of 7.  One should mention that the ordering of the steps tend to yield a profitable and/or effective use of resources, and increases the likelihood of meeting business objectives.  </v>
      </c>
    </row>
    <row r="15" spans="1:7" ht="102" x14ac:dyDescent="0.2">
      <c r="A15" s="11"/>
      <c r="B15" s="11" t="str">
        <f t="shared" si="3"/>
        <v xml:space="preserve"> Rahul</v>
      </c>
      <c r="C15" s="11" t="s">
        <v>47</v>
      </c>
      <c r="D15" s="11">
        <v>5</v>
      </c>
      <c r="E15" s="11" t="s">
        <v>45</v>
      </c>
      <c r="F15" s="12" t="s">
        <v>415</v>
      </c>
      <c r="G15" s="12" t="str">
        <f t="shared" si="2"/>
        <v>Q3: 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16" spans="1:7" ht="140.25" x14ac:dyDescent="0.2">
      <c r="A16" s="11"/>
      <c r="B16" s="11" t="str">
        <f t="shared" si="3"/>
        <v xml:space="preserve"> Rahul</v>
      </c>
      <c r="C16" s="11" t="s">
        <v>49</v>
      </c>
      <c r="D16" s="11">
        <v>5</v>
      </c>
      <c r="E16" s="11" t="s">
        <v>45</v>
      </c>
      <c r="F16" s="12" t="s">
        <v>420</v>
      </c>
      <c r="G16" s="12" t="str">
        <f t="shared" si="2"/>
        <v>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17" spans="1:7" ht="38.25" x14ac:dyDescent="0.2">
      <c r="A17" s="11"/>
      <c r="B17" s="11" t="str">
        <f t="shared" si="3"/>
        <v xml:space="preserve"> Rahul</v>
      </c>
      <c r="C17" s="11" t="s">
        <v>51</v>
      </c>
      <c r="D17" s="11">
        <v>6</v>
      </c>
      <c r="E17" s="11" t="s">
        <v>45</v>
      </c>
      <c r="F17" s="12" t="s">
        <v>421</v>
      </c>
      <c r="G17" s="12" t="str">
        <f t="shared" si="2"/>
        <v>Q5: 6 of 7.  Your response is wanting. Additional information is necessary when describing how a company's business and marketing strategy can influence which segments are selected for targeting.</v>
      </c>
    </row>
    <row r="18" spans="1:7" ht="76.5" x14ac:dyDescent="0.2">
      <c r="A18" s="11"/>
      <c r="B18" s="11" t="str">
        <f t="shared" si="3"/>
        <v xml:space="preserve"> Rahul</v>
      </c>
      <c r="C18" s="11" t="s">
        <v>53</v>
      </c>
      <c r="D18" s="11">
        <v>7</v>
      </c>
      <c r="E18" s="11" t="s">
        <v>45</v>
      </c>
      <c r="F18" s="12" t="s">
        <v>417</v>
      </c>
      <c r="G18" s="12" t="str">
        <f t="shared" si="2"/>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9" spans="1:7" ht="25.5" x14ac:dyDescent="0.2">
      <c r="A19" s="11"/>
      <c r="B19" s="11" t="str">
        <f t="shared" si="3"/>
        <v xml:space="preserve"> Rahul</v>
      </c>
      <c r="C19" s="11" t="s">
        <v>54</v>
      </c>
      <c r="D19" s="11">
        <v>7.5</v>
      </c>
      <c r="E19" s="11" t="s">
        <v>42</v>
      </c>
      <c r="F19" s="12" t="s">
        <v>422</v>
      </c>
      <c r="G19" s="12" t="str">
        <f t="shared" si="2"/>
        <v>Q7: 7.5 of 8.  Components of your response were bullet points;  these were not to be used.</v>
      </c>
    </row>
    <row r="20" spans="1:7" x14ac:dyDescent="0.2">
      <c r="A20" s="11"/>
      <c r="B20" s="11" t="str">
        <f t="shared" si="3"/>
        <v xml:space="preserve"> Rahul</v>
      </c>
      <c r="C20" s="11" t="s">
        <v>56</v>
      </c>
      <c r="D20" s="11">
        <f>SUM(D13:D19)</f>
        <v>44</v>
      </c>
      <c r="E20" s="11" t="s">
        <v>57</v>
      </c>
      <c r="G20" s="12" t="str">
        <f t="shared" si="2"/>
        <v xml:space="preserve">Total: 44 of 50. </v>
      </c>
    </row>
    <row r="21" spans="1:7" ht="344.25" x14ac:dyDescent="0.2">
      <c r="A21" s="11"/>
      <c r="B21" s="11" t="str">
        <f t="shared" si="3"/>
        <v xml:space="preserve"> Rahul</v>
      </c>
      <c r="C21" s="11" t="s">
        <v>58</v>
      </c>
      <c r="D21" s="11"/>
      <c r="E21" s="11"/>
      <c r="G21" s="12" t="str">
        <f>_xlfn.CONCAT(G12," ",G13," ",G14," ",G15," ",G16," ",G17," ",G18," ",G19," ",G20)</f>
        <v xml:space="preserve"> Rahul, below are scores and comments for Homework 3. Q1: 7 of 7.  Keep top of mind that social listening platform tools,  data scraping tools, and content
analysis tools are frequently used to identify potential product features that end-users would value. Q2: 6.5 of 7.  One should mention that the ordering of the steps tend to yield a profitable and/or effective use of resources, and increases the likelihood of meeting business objectives.   Q3: 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6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Components of your response were bullet points;  these were not to be used. Total: 44 of 50. </v>
      </c>
    </row>
    <row r="22" spans="1:7" x14ac:dyDescent="0.2">
      <c r="A22" s="11" t="s">
        <v>65</v>
      </c>
      <c r="B22" s="11" t="s">
        <v>219</v>
      </c>
      <c r="C22" s="11" t="s">
        <v>412</v>
      </c>
      <c r="D22" s="11"/>
      <c r="E22" s="11"/>
      <c r="G22" s="12" t="str">
        <f>_xlfn.CONCAT(B22,C22)</f>
        <v>Sai Archan, below are scores and comments for Homework 3.</v>
      </c>
    </row>
    <row r="23" spans="1:7" ht="51" x14ac:dyDescent="0.2">
      <c r="A23" s="11"/>
      <c r="B23" s="11" t="str">
        <f>B22</f>
        <v>Sai Archan</v>
      </c>
      <c r="C23" s="11" t="s">
        <v>41</v>
      </c>
      <c r="D23" s="11">
        <v>7</v>
      </c>
      <c r="E23" s="11" t="s">
        <v>45</v>
      </c>
      <c r="F23" s="12" t="s">
        <v>418</v>
      </c>
      <c r="G23" s="12" t="str">
        <f t="shared" ref="G23:G30" si="4">_xlfn.CONCAT(C23," ",D23," ",E23," ",F23)</f>
        <v>Q1: 7 of 7.  Keep top of mind that social listening platform tools,  data scraping tools, and content
analysis tools are frequently used to identify potential product features that end-users would value.</v>
      </c>
    </row>
    <row r="24" spans="1:7" ht="102" x14ac:dyDescent="0.2">
      <c r="A24" s="11"/>
      <c r="B24" s="11" t="str">
        <f t="shared" ref="B24:B31" si="5">B23</f>
        <v>Sai Archan</v>
      </c>
      <c r="C24" s="11" t="s">
        <v>44</v>
      </c>
      <c r="D24" s="11">
        <v>7</v>
      </c>
      <c r="E24" s="11" t="s">
        <v>45</v>
      </c>
      <c r="F24" s="12" t="s">
        <v>414</v>
      </c>
      <c r="G24" s="12" t="str">
        <f t="shared" si="4"/>
        <v xml:space="preserve">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v>
      </c>
    </row>
    <row r="25" spans="1:7" ht="102" x14ac:dyDescent="0.2">
      <c r="A25" s="11"/>
      <c r="B25" s="11" t="str">
        <f t="shared" si="5"/>
        <v>Sai Archan</v>
      </c>
      <c r="C25" s="11" t="s">
        <v>47</v>
      </c>
      <c r="D25" s="11">
        <v>6</v>
      </c>
      <c r="E25" s="11" t="s">
        <v>45</v>
      </c>
      <c r="F25" s="12" t="s">
        <v>415</v>
      </c>
      <c r="G25" s="12" t="str">
        <f t="shared" si="4"/>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26" spans="1:7" ht="140.25" x14ac:dyDescent="0.2">
      <c r="A26" s="11"/>
      <c r="B26" s="11" t="str">
        <f t="shared" si="5"/>
        <v>Sai Archan</v>
      </c>
      <c r="C26" s="11" t="s">
        <v>49</v>
      </c>
      <c r="D26" s="11">
        <v>5.5</v>
      </c>
      <c r="E26" s="11" t="s">
        <v>45</v>
      </c>
      <c r="F26" s="12" t="s">
        <v>420</v>
      </c>
      <c r="G26" s="12" t="str">
        <f t="shared" si="4"/>
        <v>Q4: 5.5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7" spans="1:7" x14ac:dyDescent="0.2">
      <c r="A27" s="11"/>
      <c r="B27" s="11" t="str">
        <f t="shared" si="5"/>
        <v>Sai Archan</v>
      </c>
      <c r="C27" s="11" t="s">
        <v>51</v>
      </c>
      <c r="D27" s="11">
        <v>7</v>
      </c>
      <c r="E27" s="11" t="s">
        <v>45</v>
      </c>
      <c r="G27" s="12" t="str">
        <f t="shared" si="4"/>
        <v xml:space="preserve">Q5: 7 of 7.  </v>
      </c>
    </row>
    <row r="28" spans="1:7" ht="76.5" x14ac:dyDescent="0.2">
      <c r="A28" s="11"/>
      <c r="B28" s="11" t="str">
        <f t="shared" si="5"/>
        <v>Sai Archan</v>
      </c>
      <c r="C28" s="11" t="s">
        <v>53</v>
      </c>
      <c r="D28" s="11">
        <v>7</v>
      </c>
      <c r="E28" s="11" t="s">
        <v>45</v>
      </c>
      <c r="F28" s="12" t="s">
        <v>417</v>
      </c>
      <c r="G28" s="12" t="str">
        <f t="shared" si="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9" spans="1:7" ht="25.5" x14ac:dyDescent="0.2">
      <c r="A29" s="11"/>
      <c r="B29" s="11" t="str">
        <f t="shared" si="5"/>
        <v>Sai Archan</v>
      </c>
      <c r="C29" s="11" t="s">
        <v>54</v>
      </c>
      <c r="D29" s="11">
        <v>7.5</v>
      </c>
      <c r="E29" s="11" t="s">
        <v>42</v>
      </c>
      <c r="F29" s="12" t="s">
        <v>422</v>
      </c>
      <c r="G29" s="12" t="str">
        <f t="shared" si="4"/>
        <v>Q7: 7.5 of 8.  Components of your response were bullet points;  these were not to be used.</v>
      </c>
    </row>
    <row r="30" spans="1:7" x14ac:dyDescent="0.2">
      <c r="A30" s="11"/>
      <c r="B30" s="11" t="str">
        <f t="shared" si="5"/>
        <v>Sai Archan</v>
      </c>
      <c r="C30" s="11" t="s">
        <v>56</v>
      </c>
      <c r="D30" s="11">
        <f>SUM(D23:D29)</f>
        <v>47</v>
      </c>
      <c r="E30" s="11" t="s">
        <v>57</v>
      </c>
      <c r="G30" s="12" t="str">
        <f t="shared" si="4"/>
        <v xml:space="preserve">Total: 47 of 50. </v>
      </c>
    </row>
    <row r="31" spans="1:7" ht="382.5" x14ac:dyDescent="0.2">
      <c r="A31" s="11"/>
      <c r="B31" s="11" t="str">
        <f t="shared" si="5"/>
        <v>Sai Archan</v>
      </c>
      <c r="C31" s="11" t="s">
        <v>58</v>
      </c>
      <c r="D31" s="11"/>
      <c r="E31" s="11"/>
      <c r="G31" s="12" t="str">
        <f>_xlfn.CONCAT(G22," ",G23," ",G24," ",G25," ",G26," ",G27," ",G28," ",G29," ",G30)</f>
        <v xml:space="preserve">Sai Archan, below are scores and comments for Homework 3. Q1: 7 of 7.  Keep top of mind that social listening platform tools,  data scraping tools, and content
analysis tools are frequently used to identify potential product features that end-users would value.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Components of your response were bullet points;  these were not to be used. Total: 47 of 50. </v>
      </c>
    </row>
    <row r="32" spans="1:7" x14ac:dyDescent="0.2">
      <c r="A32" s="11" t="s">
        <v>69</v>
      </c>
      <c r="B32" s="11" t="s">
        <v>221</v>
      </c>
      <c r="C32" s="11" t="s">
        <v>412</v>
      </c>
      <c r="D32" s="11"/>
      <c r="E32" s="11"/>
      <c r="G32" s="12" t="str">
        <f>_xlfn.CONCAT(B32,C32)</f>
        <v>Mounika Reddy, below are scores and comments for Homework 3.</v>
      </c>
    </row>
    <row r="33" spans="1:7" ht="63.75" x14ac:dyDescent="0.2">
      <c r="A33" s="11"/>
      <c r="B33" s="11" t="str">
        <f>B32</f>
        <v>Mounika Reddy</v>
      </c>
      <c r="C33" s="11" t="s">
        <v>41</v>
      </c>
      <c r="D33" s="11">
        <v>7</v>
      </c>
      <c r="E33" s="11" t="s">
        <v>45</v>
      </c>
      <c r="F33" s="12" t="s">
        <v>423</v>
      </c>
      <c r="G33" s="12" t="str">
        <f t="shared" ref="G33:G40" si="6">_xlfn.CONCAT(C33," ",D33," ",E33," ",F33)</f>
        <v>Q1: 7 of 7.  Keep top of mind that social listening platform tools,  data scraping tools, and content
analysis tools are frequently used to identify potential product features that end-users would value.  You mentioned this opportunity under your Content Analysis Tool bullet point!</v>
      </c>
    </row>
    <row r="34" spans="1:7" ht="38.25" x14ac:dyDescent="0.2">
      <c r="A34" s="11"/>
      <c r="B34" s="11" t="str">
        <f t="shared" ref="B34:B41" si="7">B33</f>
        <v>Mounika Reddy</v>
      </c>
      <c r="C34" s="11" t="s">
        <v>44</v>
      </c>
      <c r="D34" s="11">
        <v>6.5</v>
      </c>
      <c r="E34" s="11" t="s">
        <v>45</v>
      </c>
      <c r="F34" s="12" t="s">
        <v>419</v>
      </c>
      <c r="G34" s="12" t="str">
        <f t="shared" si="6"/>
        <v xml:space="preserve">Q2: 6.5 of 7.  One should mention that the ordering of the steps tend to yield a profitable and/or effective use of resources, and increases the likelihood of meeting business objectives.  </v>
      </c>
    </row>
    <row r="35" spans="1:7" ht="76.5" x14ac:dyDescent="0.2">
      <c r="A35" s="11"/>
      <c r="B35" s="11" t="str">
        <f t="shared" si="7"/>
        <v>Mounika Reddy</v>
      </c>
      <c r="C35" s="11" t="s">
        <v>47</v>
      </c>
      <c r="D35" s="11">
        <v>7</v>
      </c>
      <c r="E35" s="11" t="s">
        <v>45</v>
      </c>
      <c r="F35" s="12" t="s">
        <v>424</v>
      </c>
      <c r="G35" s="12" t="str">
        <f t="shared" si="6"/>
        <v xml:space="preserve">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v>
      </c>
    </row>
    <row r="36" spans="1:7" ht="102" x14ac:dyDescent="0.2">
      <c r="A36" s="11"/>
      <c r="B36" s="11" t="str">
        <f t="shared" si="7"/>
        <v>Mounika Reddy</v>
      </c>
      <c r="C36" s="11" t="s">
        <v>49</v>
      </c>
      <c r="D36" s="11">
        <v>7</v>
      </c>
      <c r="E36" s="11" t="s">
        <v>45</v>
      </c>
      <c r="F36" s="12" t="s">
        <v>416</v>
      </c>
      <c r="G36" s="12" t="str">
        <f t="shared" si="6"/>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37" spans="1:7" x14ac:dyDescent="0.2">
      <c r="A37" s="11"/>
      <c r="B37" s="11" t="str">
        <f t="shared" si="7"/>
        <v>Mounika Reddy</v>
      </c>
      <c r="C37" s="11" t="s">
        <v>51</v>
      </c>
      <c r="D37" s="11">
        <v>7</v>
      </c>
      <c r="E37" s="11" t="s">
        <v>45</v>
      </c>
      <c r="G37" s="12" t="str">
        <f t="shared" si="6"/>
        <v xml:space="preserve">Q5: 7 of 7.  </v>
      </c>
    </row>
    <row r="38" spans="1:7" ht="76.5" x14ac:dyDescent="0.2">
      <c r="A38" s="11"/>
      <c r="B38" s="11" t="str">
        <f t="shared" si="7"/>
        <v>Mounika Reddy</v>
      </c>
      <c r="C38" s="11" t="s">
        <v>53</v>
      </c>
      <c r="D38" s="11">
        <v>7</v>
      </c>
      <c r="E38" s="11" t="s">
        <v>45</v>
      </c>
      <c r="F38" s="12" t="s">
        <v>417</v>
      </c>
      <c r="G38" s="12" t="str">
        <f t="shared" si="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39" spans="1:7" x14ac:dyDescent="0.2">
      <c r="A39" s="11"/>
      <c r="B39" s="11" t="str">
        <f t="shared" si="7"/>
        <v>Mounika Reddy</v>
      </c>
      <c r="C39" s="11" t="s">
        <v>54</v>
      </c>
      <c r="D39" s="11">
        <v>8</v>
      </c>
      <c r="E39" s="11" t="s">
        <v>42</v>
      </c>
      <c r="G39" s="12" t="str">
        <f t="shared" si="6"/>
        <v xml:space="preserve">Q7: 8 of 8.  </v>
      </c>
    </row>
    <row r="40" spans="1:7" x14ac:dyDescent="0.2">
      <c r="A40" s="11"/>
      <c r="B40" s="11" t="str">
        <f t="shared" si="7"/>
        <v>Mounika Reddy</v>
      </c>
      <c r="C40" s="11" t="s">
        <v>56</v>
      </c>
      <c r="D40" s="11">
        <f>SUM(D33:D39)</f>
        <v>49.5</v>
      </c>
      <c r="E40" s="11" t="s">
        <v>57</v>
      </c>
      <c r="G40" s="12" t="str">
        <f t="shared" si="6"/>
        <v xml:space="preserve">Total: 49.5 of 50. </v>
      </c>
    </row>
    <row r="41" spans="1:7" ht="280.5" x14ac:dyDescent="0.2">
      <c r="A41" s="11"/>
      <c r="B41" s="11" t="str">
        <f t="shared" si="7"/>
        <v>Mounika Reddy</v>
      </c>
      <c r="C41" s="11" t="s">
        <v>58</v>
      </c>
      <c r="D41" s="11"/>
      <c r="E41" s="11"/>
      <c r="G41" s="12" t="str">
        <f>_xlfn.CONCAT(G32," ",G33," ",G34," ",G35," ",G36," ",G37," ",G38," ",G39," ",G40)</f>
        <v xml:space="preserve">Mounika Reddy, below are scores and comments for Homework 3. Q1: 7 of 7.  Keep top of mind that social listening platform tools,  data scraping tools, and content
analysis tools are frequently used to identify potential product features that end-users would value.  You mentioned this opportunity under your Content Analysis Tool bullet point! Q2: 6.5 of 7.  One should mention that the ordering of the steps tend to yield a profitable and/or effective use of resources, and increases the likelihood of meeting business objectives.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49.5 of 50. </v>
      </c>
    </row>
    <row r="42" spans="1:7" x14ac:dyDescent="0.2">
      <c r="A42" s="11" t="s">
        <v>72</v>
      </c>
      <c r="B42" s="11" t="str">
        <f>MID(A42,FIND(",",A42)+1,FIND(" ",A42)+4)</f>
        <v xml:space="preserve"> Sreelekhya</v>
      </c>
      <c r="C42" s="11" t="s">
        <v>412</v>
      </c>
      <c r="D42" s="11"/>
      <c r="E42" s="11"/>
      <c r="G42" s="12" t="str">
        <f>_xlfn.CONCAT(B42,C42)</f>
        <v xml:space="preserve"> Sreelekhya, below are scores and comments for Homework 3.</v>
      </c>
    </row>
    <row r="43" spans="1:7" ht="51" x14ac:dyDescent="0.2">
      <c r="A43" s="11"/>
      <c r="B43" s="11" t="str">
        <f>B42</f>
        <v xml:space="preserve"> Sreelekhya</v>
      </c>
      <c r="C43" s="11" t="s">
        <v>41</v>
      </c>
      <c r="D43" s="11">
        <v>7</v>
      </c>
      <c r="E43" s="11" t="s">
        <v>45</v>
      </c>
      <c r="F43" s="12" t="s">
        <v>418</v>
      </c>
      <c r="G43" s="12" t="str">
        <f t="shared" ref="G43:G50" si="8">_xlfn.CONCAT(C43," ",D43," ",E43," ",F43)</f>
        <v>Q1: 7 of 7.  Keep top of mind that social listening platform tools,  data scraping tools, and content
analysis tools are frequently used to identify potential product features that end-users would value.</v>
      </c>
    </row>
    <row r="44" spans="1:7" ht="102" x14ac:dyDescent="0.2">
      <c r="A44" s="11"/>
      <c r="B44" s="11" t="str">
        <f t="shared" ref="B44:B51" si="9">B43</f>
        <v xml:space="preserve"> Sreelekhya</v>
      </c>
      <c r="C44" s="11" t="s">
        <v>44</v>
      </c>
      <c r="D44" s="11">
        <v>7</v>
      </c>
      <c r="E44" s="11" t="s">
        <v>45</v>
      </c>
      <c r="F44" s="12" t="s">
        <v>425</v>
      </c>
      <c r="G44" s="12" t="str">
        <f t="shared" si="8"/>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45" spans="1:7" ht="102" x14ac:dyDescent="0.2">
      <c r="A45" s="11"/>
      <c r="B45" s="11" t="str">
        <f t="shared" si="9"/>
        <v xml:space="preserve"> Sreelekhya</v>
      </c>
      <c r="C45" s="11" t="s">
        <v>47</v>
      </c>
      <c r="D45" s="11">
        <v>6</v>
      </c>
      <c r="E45" s="11" t="s">
        <v>45</v>
      </c>
      <c r="F45" s="12" t="s">
        <v>415</v>
      </c>
      <c r="G45" s="12" t="str">
        <f t="shared" si="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46" spans="1:7" ht="102" x14ac:dyDescent="0.2">
      <c r="A46" s="11"/>
      <c r="B46" s="11" t="str">
        <f t="shared" si="9"/>
        <v xml:space="preserve"> Sreelekhya</v>
      </c>
      <c r="C46" s="11" t="s">
        <v>49</v>
      </c>
      <c r="D46" s="11">
        <v>7</v>
      </c>
      <c r="E46" s="11" t="s">
        <v>45</v>
      </c>
      <c r="F46" s="12" t="s">
        <v>416</v>
      </c>
      <c r="G46" s="12" t="str">
        <f t="shared" si="8"/>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47" spans="1:7" ht="38.25" x14ac:dyDescent="0.2">
      <c r="A47" s="11"/>
      <c r="B47" s="11" t="str">
        <f t="shared" si="9"/>
        <v xml:space="preserve"> Sreelekhya</v>
      </c>
      <c r="C47" s="11" t="s">
        <v>51</v>
      </c>
      <c r="D47" s="11">
        <v>6.5</v>
      </c>
      <c r="E47" s="11" t="s">
        <v>45</v>
      </c>
      <c r="F47" s="12" t="s">
        <v>421</v>
      </c>
      <c r="G47" s="12" t="str">
        <f t="shared" si="8"/>
        <v>Q5: 6.5 of 7.  Your response is wanting. Additional information is necessary when describing how a company's business and marketing strategy can influence which segments are selected for targeting.</v>
      </c>
    </row>
    <row r="48" spans="1:7" ht="76.5" x14ac:dyDescent="0.2">
      <c r="A48" s="11"/>
      <c r="B48" s="11" t="str">
        <f t="shared" si="9"/>
        <v xml:space="preserve"> Sreelekhya</v>
      </c>
      <c r="C48" s="11" t="s">
        <v>53</v>
      </c>
      <c r="D48" s="11">
        <v>7</v>
      </c>
      <c r="E48" s="11" t="s">
        <v>45</v>
      </c>
      <c r="F48" s="12" t="s">
        <v>417</v>
      </c>
      <c r="G48" s="12" t="str">
        <f t="shared" si="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49" spans="1:7" x14ac:dyDescent="0.2">
      <c r="A49" s="11"/>
      <c r="B49" s="11" t="str">
        <f t="shared" si="9"/>
        <v xml:space="preserve"> Sreelekhya</v>
      </c>
      <c r="C49" s="11" t="s">
        <v>54</v>
      </c>
      <c r="D49" s="11">
        <v>8</v>
      </c>
      <c r="E49" s="11" t="s">
        <v>42</v>
      </c>
      <c r="G49" s="12" t="str">
        <f t="shared" si="8"/>
        <v xml:space="preserve">Q7: 8 of 8.  </v>
      </c>
    </row>
    <row r="50" spans="1:7" x14ac:dyDescent="0.2">
      <c r="A50" s="11"/>
      <c r="B50" s="11" t="str">
        <f t="shared" si="9"/>
        <v xml:space="preserve"> Sreelekhya</v>
      </c>
      <c r="C50" s="11" t="s">
        <v>56</v>
      </c>
      <c r="D50" s="11">
        <f>SUM(D43:D49)</f>
        <v>48.5</v>
      </c>
      <c r="E50" s="11" t="s">
        <v>57</v>
      </c>
      <c r="G50" s="12" t="str">
        <f t="shared" si="8"/>
        <v xml:space="preserve">Total: 48.5 of 50. </v>
      </c>
    </row>
    <row r="51" spans="1:7" ht="369.75" x14ac:dyDescent="0.2">
      <c r="A51" s="11"/>
      <c r="B51" s="11" t="str">
        <f t="shared" si="9"/>
        <v xml:space="preserve"> Sreelekhya</v>
      </c>
      <c r="C51" s="11" t="s">
        <v>58</v>
      </c>
      <c r="D51" s="11"/>
      <c r="E51" s="11"/>
      <c r="G51" s="12" t="str">
        <f>_xlfn.CONCAT(G42," ",G43," ",G44," ",G45," ",G46," ",G47," ",G48," ",G49," ",G50)</f>
        <v xml:space="preserve"> Sreelekhya, below are scores and comments for Homework 3. Q1: 7 of 7.  Keep top of mind that social listening platform tools,  data scraping tools, and content
analysis tools are frequently used to identify potential product features that end-users would value.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6.5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48.5 of 50. </v>
      </c>
    </row>
    <row r="52" spans="1:7" x14ac:dyDescent="0.2">
      <c r="A52" s="11" t="s">
        <v>76</v>
      </c>
      <c r="B52" s="11" t="str">
        <f>MID(A52,FIND(",",A52)+1,FIND(" ",A52)+4)</f>
        <v xml:space="preserve"> Navakiran</v>
      </c>
      <c r="C52" s="11" t="s">
        <v>412</v>
      </c>
      <c r="D52" s="11"/>
      <c r="E52" s="11"/>
      <c r="G52" s="12" t="str">
        <f>_xlfn.CONCAT(B52,C52)</f>
        <v xml:space="preserve"> Navakiran, below are scores and comments for Homework 3.</v>
      </c>
    </row>
    <row r="53" spans="1:7" ht="25.5" x14ac:dyDescent="0.2">
      <c r="A53" s="11"/>
      <c r="B53" s="11" t="str">
        <f>B52</f>
        <v xml:space="preserve"> Navakiran</v>
      </c>
      <c r="C53" s="11" t="s">
        <v>41</v>
      </c>
      <c r="D53" s="11">
        <v>7</v>
      </c>
      <c r="E53" s="11" t="s">
        <v>45</v>
      </c>
      <c r="F53" s="12" t="s">
        <v>426</v>
      </c>
      <c r="G53" s="12" t="str">
        <f t="shared" ref="G53:G60" si="10">_xlfn.CONCAT(C53," ",D53," ",E53," ",F53)</f>
        <v>Q1: 7 of 7.   Please invoke spelling, punctuation, capitalization and grammar checkers.</v>
      </c>
    </row>
    <row r="54" spans="1:7" ht="140.25" x14ac:dyDescent="0.2">
      <c r="A54" s="11"/>
      <c r="B54" s="11" t="str">
        <f t="shared" ref="B54:B61" si="11">B53</f>
        <v xml:space="preserve"> Navakiran</v>
      </c>
      <c r="C54" s="11" t="s">
        <v>44</v>
      </c>
      <c r="D54" s="11">
        <v>5.5</v>
      </c>
      <c r="E54" s="11" t="s">
        <v>45</v>
      </c>
      <c r="F54" s="12" t="s">
        <v>427</v>
      </c>
      <c r="G54" s="12" t="str">
        <f t="shared" si="10"/>
        <v>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v>
      </c>
    </row>
    <row r="55" spans="1:7" ht="140.25" x14ac:dyDescent="0.2">
      <c r="A55" s="11"/>
      <c r="B55" s="11" t="str">
        <f t="shared" si="11"/>
        <v xml:space="preserve"> Navakiran</v>
      </c>
      <c r="C55" s="11" t="s">
        <v>47</v>
      </c>
      <c r="D55" s="11">
        <v>5.5</v>
      </c>
      <c r="E55" s="11" t="s">
        <v>45</v>
      </c>
      <c r="F55" s="12" t="s">
        <v>428</v>
      </c>
      <c r="G55" s="12" t="str">
        <f t="shared" si="10"/>
        <v>Q3: 5.5 of 7.  Please refrain from using an excessive number of adjectives, wordiness and unnecessary articles (e.g., use "marketing" in lieu of "the marketing").  In addition, be more precise in word choices.  For example, the use of groups in lieu of "enclaves."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56" spans="1:7" ht="102" x14ac:dyDescent="0.2">
      <c r="A56" s="11"/>
      <c r="B56" s="11" t="str">
        <f t="shared" si="11"/>
        <v xml:space="preserve"> Navakiran</v>
      </c>
      <c r="C56" s="11" t="s">
        <v>49</v>
      </c>
      <c r="D56" s="11">
        <v>7</v>
      </c>
      <c r="E56" s="11" t="s">
        <v>45</v>
      </c>
      <c r="F56" s="12" t="s">
        <v>429</v>
      </c>
      <c r="G56" s="12" t="str">
        <f t="shared" si="10"/>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57" spans="1:7" x14ac:dyDescent="0.2">
      <c r="A57" s="11"/>
      <c r="B57" s="11" t="str">
        <f t="shared" si="11"/>
        <v xml:space="preserve"> Navakiran</v>
      </c>
      <c r="C57" s="11" t="s">
        <v>51</v>
      </c>
      <c r="D57" s="11">
        <v>7</v>
      </c>
      <c r="E57" s="11" t="s">
        <v>45</v>
      </c>
      <c r="G57" s="12" t="str">
        <f t="shared" si="10"/>
        <v xml:space="preserve">Q5: 7 of 7.  </v>
      </c>
    </row>
    <row r="58" spans="1:7" ht="76.5" x14ac:dyDescent="0.2">
      <c r="A58" s="11"/>
      <c r="B58" s="11" t="str">
        <f t="shared" si="11"/>
        <v xml:space="preserve"> Navakiran</v>
      </c>
      <c r="C58" s="11" t="s">
        <v>53</v>
      </c>
      <c r="D58" s="11">
        <v>7</v>
      </c>
      <c r="E58" s="11" t="s">
        <v>45</v>
      </c>
      <c r="F58" s="12" t="s">
        <v>417</v>
      </c>
      <c r="G58" s="12" t="str">
        <f t="shared" si="1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59" spans="1:7" ht="38.25" x14ac:dyDescent="0.2">
      <c r="A59" s="11"/>
      <c r="B59" s="11" t="str">
        <f t="shared" si="11"/>
        <v xml:space="preserve"> Navakiran</v>
      </c>
      <c r="C59" s="11" t="s">
        <v>54</v>
      </c>
      <c r="D59" s="11">
        <v>7</v>
      </c>
      <c r="E59" s="11" t="s">
        <v>42</v>
      </c>
      <c r="F59" s="12" t="s">
        <v>430</v>
      </c>
      <c r="G59" s="12" t="str">
        <f t="shared" si="10"/>
        <v>Q7: 7 of 8.  We also discussed general marketing data extraction tools and resources, social listening tools, web analytics (via Google Analytics 4), and content analysis tools.</v>
      </c>
    </row>
    <row r="60" spans="1:7" x14ac:dyDescent="0.2">
      <c r="A60" s="11"/>
      <c r="B60" s="11" t="str">
        <f t="shared" si="11"/>
        <v xml:space="preserve"> Navakiran</v>
      </c>
      <c r="C60" s="11" t="s">
        <v>56</v>
      </c>
      <c r="D60" s="11">
        <f>SUM(D53:D59)</f>
        <v>46</v>
      </c>
      <c r="E60" s="11" t="s">
        <v>57</v>
      </c>
      <c r="G60" s="12" t="str">
        <f t="shared" si="10"/>
        <v xml:space="preserve">Total: 46 of 50. </v>
      </c>
    </row>
    <row r="61" spans="1:7" ht="408" x14ac:dyDescent="0.2">
      <c r="A61" s="11"/>
      <c r="B61" s="11" t="str">
        <f t="shared" si="11"/>
        <v xml:space="preserve"> Navakiran</v>
      </c>
      <c r="C61" s="11" t="s">
        <v>58</v>
      </c>
      <c r="D61" s="11"/>
      <c r="E61" s="11"/>
      <c r="G61" s="12" t="str">
        <f>_xlfn.CONCAT(G52," ",G53," ",G54," ",G55," ",G56," ",G57," ",G58," ",G59," ",G60)</f>
        <v xml:space="preserve"> Navakiran, below are scores and comments for Homework 3. Q1: 7 of 7.   Please invoke spelling, punctuation, capitalization and grammar checkers. 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 Q3: 5.5 of 7.  Please refrain from using an excessive number of adjectives, wordiness and unnecessary articles (e.g., use "marketing" in lieu of "the marketing").  In addition, be more precise in word choices.  For example, the use of groups in lieu of "enclaves."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and content analysis tools. Total: 46 of 50. </v>
      </c>
    </row>
    <row r="62" spans="1:7" x14ac:dyDescent="0.2">
      <c r="A62" s="11" t="s">
        <v>80</v>
      </c>
      <c r="B62" s="11" t="s">
        <v>227</v>
      </c>
      <c r="C62" s="11" t="s">
        <v>412</v>
      </c>
      <c r="D62" s="11"/>
      <c r="E62" s="11"/>
      <c r="G62" s="12" t="str">
        <f t="shared" ref="G62:G312" si="12">_xlfn.CONCAT(B62,C62)</f>
        <v>Sri Mayur, below are scores and comments for Homework 3.</v>
      </c>
    </row>
    <row r="63" spans="1:7" ht="76.5" x14ac:dyDescent="0.2">
      <c r="A63" s="11"/>
      <c r="B63" s="11" t="str">
        <f>B62</f>
        <v>Sri Mayur</v>
      </c>
      <c r="C63" s="11" t="s">
        <v>41</v>
      </c>
      <c r="D63" s="11">
        <v>6</v>
      </c>
      <c r="E63" s="11" t="s">
        <v>45</v>
      </c>
      <c r="F63" s="12" t="s">
        <v>413</v>
      </c>
      <c r="G63" s="12" t="str">
        <f t="shared" ref="G63:G70" si="13">_xlfn.CONCAT(C63," ",D63," ",E63," ",F63)</f>
        <v xml:space="preserve">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v>
      </c>
    </row>
    <row r="64" spans="1:7" x14ac:dyDescent="0.2">
      <c r="A64" s="11"/>
      <c r="B64" s="11" t="str">
        <f t="shared" ref="B64:B71" si="14">B63</f>
        <v>Sri Mayur</v>
      </c>
      <c r="C64" s="11" t="s">
        <v>44</v>
      </c>
      <c r="D64" s="11">
        <v>7</v>
      </c>
      <c r="E64" s="11" t="s">
        <v>45</v>
      </c>
      <c r="F64" s="12" t="s">
        <v>79</v>
      </c>
      <c r="G64" s="12" t="str">
        <f t="shared" si="13"/>
        <v>Q2: 7 of 7.  A good answer!</v>
      </c>
    </row>
    <row r="65" spans="1:7" ht="76.5" x14ac:dyDescent="0.2">
      <c r="A65" s="11"/>
      <c r="B65" s="11" t="str">
        <f t="shared" si="14"/>
        <v>Sri Mayur</v>
      </c>
      <c r="C65" s="11" t="s">
        <v>47</v>
      </c>
      <c r="D65" s="11">
        <v>6</v>
      </c>
      <c r="E65" s="11" t="s">
        <v>45</v>
      </c>
      <c r="F65" s="12" t="s">
        <v>431</v>
      </c>
      <c r="G65" s="12" t="str">
        <f t="shared" si="13"/>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v>
      </c>
    </row>
    <row r="66" spans="1:7" ht="102" x14ac:dyDescent="0.2">
      <c r="A66" s="11"/>
      <c r="B66" s="11" t="str">
        <f t="shared" si="14"/>
        <v>Sri Mayur</v>
      </c>
      <c r="C66" s="11" t="s">
        <v>49</v>
      </c>
      <c r="D66" s="11">
        <v>7</v>
      </c>
      <c r="E66" s="11" t="s">
        <v>45</v>
      </c>
      <c r="F66" s="12" t="s">
        <v>429</v>
      </c>
      <c r="G66" s="12" t="str">
        <f t="shared" si="13"/>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67" spans="1:7" x14ac:dyDescent="0.2">
      <c r="A67" s="11"/>
      <c r="B67" s="11" t="str">
        <f t="shared" si="14"/>
        <v>Sri Mayur</v>
      </c>
      <c r="C67" s="11" t="s">
        <v>51</v>
      </c>
      <c r="D67" s="11">
        <v>7</v>
      </c>
      <c r="E67" s="11" t="s">
        <v>45</v>
      </c>
      <c r="F67" s="12" t="s">
        <v>315</v>
      </c>
      <c r="G67" s="12" t="str">
        <f t="shared" si="13"/>
        <v>Q5: 7 of 7.  An insightful answer!</v>
      </c>
    </row>
    <row r="68" spans="1:7" ht="76.5" x14ac:dyDescent="0.2">
      <c r="A68" s="11"/>
      <c r="B68" s="11" t="str">
        <f t="shared" si="14"/>
        <v>Sri Mayur</v>
      </c>
      <c r="C68" s="11" t="s">
        <v>53</v>
      </c>
      <c r="D68" s="11">
        <v>7</v>
      </c>
      <c r="E68" s="11" t="s">
        <v>45</v>
      </c>
      <c r="F68" s="12" t="s">
        <v>417</v>
      </c>
      <c r="G68" s="12" t="str">
        <f t="shared" si="13"/>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69" spans="1:7" x14ac:dyDescent="0.2">
      <c r="A69" s="11"/>
      <c r="B69" s="11" t="str">
        <f t="shared" si="14"/>
        <v>Sri Mayur</v>
      </c>
      <c r="C69" s="11" t="s">
        <v>54</v>
      </c>
      <c r="D69" s="11">
        <v>8</v>
      </c>
      <c r="E69" s="11" t="s">
        <v>42</v>
      </c>
      <c r="G69" s="12" t="str">
        <f t="shared" si="13"/>
        <v xml:space="preserve">Q7: 8 of 8.  </v>
      </c>
    </row>
    <row r="70" spans="1:7" x14ac:dyDescent="0.2">
      <c r="A70" s="11"/>
      <c r="B70" s="11" t="str">
        <f t="shared" si="14"/>
        <v>Sri Mayur</v>
      </c>
      <c r="C70" s="11" t="s">
        <v>56</v>
      </c>
      <c r="D70" s="11">
        <f>SUM(D63:D69)</f>
        <v>48</v>
      </c>
      <c r="E70" s="11" t="s">
        <v>57</v>
      </c>
      <c r="G70" s="12" t="str">
        <f t="shared" si="13"/>
        <v xml:space="preserve">Total: 48 of 50. </v>
      </c>
    </row>
    <row r="71" spans="1:7" ht="280.5" x14ac:dyDescent="0.2">
      <c r="A71" s="11"/>
      <c r="B71" s="11" t="str">
        <f t="shared" si="14"/>
        <v>Sri Mayur</v>
      </c>
      <c r="C71" s="11" t="s">
        <v>58</v>
      </c>
      <c r="D71" s="11"/>
      <c r="E71" s="11"/>
      <c r="G71" s="12" t="str">
        <f>_xlfn.CONCAT(G62," ",G63," ",G64," ",G65," ",G66," ",G67," ",G68," ",G69," ",G70)</f>
        <v xml:space="preserve">Sri Mayur, below are scores and comments for Homework 3. 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Q2: 7 of 7.  A good answer!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72" spans="1:7" x14ac:dyDescent="0.2">
      <c r="A72" s="11" t="s">
        <v>81</v>
      </c>
      <c r="B72" s="11" t="s">
        <v>229</v>
      </c>
      <c r="C72" s="11" t="s">
        <v>412</v>
      </c>
      <c r="D72" s="11"/>
      <c r="E72" s="11"/>
      <c r="G72" s="12" t="str">
        <f t="shared" si="12"/>
        <v>Nithish Kumar, below are scores and comments for Homework 3.</v>
      </c>
    </row>
    <row r="73" spans="1:7" ht="63.75" x14ac:dyDescent="0.2">
      <c r="A73" s="11"/>
      <c r="B73" s="11" t="str">
        <f>B72</f>
        <v>Nithish Kumar</v>
      </c>
      <c r="C73" s="11" t="s">
        <v>41</v>
      </c>
      <c r="D73" s="11">
        <v>7</v>
      </c>
      <c r="E73" s="11" t="s">
        <v>45</v>
      </c>
      <c r="F73" s="12" t="s">
        <v>432</v>
      </c>
      <c r="G73" s="12" t="str">
        <f t="shared" ref="G73:G80" si="15">_xlfn.CONCAT(C73," ",D73," ",E73," ",F73)</f>
        <v>Q1: 7 of 7.  Keep top of mind that social listening platform tools,  data scraping tools, and content
analysis tools are frequently used to identify potential product features that end-users would value.  You alluded to this use case in your response!</v>
      </c>
    </row>
    <row r="74" spans="1:7" ht="140.25" x14ac:dyDescent="0.2">
      <c r="A74" s="11"/>
      <c r="B74" s="11" t="str">
        <f t="shared" ref="B74:B81" si="16">B73</f>
        <v>Nithish Kumar</v>
      </c>
      <c r="C74" s="11" t="s">
        <v>44</v>
      </c>
      <c r="D74" s="11">
        <v>6</v>
      </c>
      <c r="E74" s="11" t="s">
        <v>45</v>
      </c>
      <c r="F74" s="12" t="s">
        <v>433</v>
      </c>
      <c r="G74" s="12" t="str">
        <f t="shared" si="15"/>
        <v xml:space="preserve">Q2: 6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One should mention that the ordering of the steps tend to yield a profitable and/or effective use of resources, and increases the likelihood of meeting business objectives. </v>
      </c>
    </row>
    <row r="75" spans="1:7" ht="102" x14ac:dyDescent="0.2">
      <c r="A75" s="11"/>
      <c r="B75" s="11" t="str">
        <f t="shared" si="16"/>
        <v>Nithish Kumar</v>
      </c>
      <c r="C75" s="11" t="s">
        <v>47</v>
      </c>
      <c r="D75" s="11">
        <v>6</v>
      </c>
      <c r="E75" s="11" t="s">
        <v>45</v>
      </c>
      <c r="F75" s="12" t="s">
        <v>434</v>
      </c>
      <c r="G75" s="12" t="str">
        <f t="shared" si="15"/>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76" spans="1:7" x14ac:dyDescent="0.2">
      <c r="A76" s="11"/>
      <c r="B76" s="11" t="str">
        <f t="shared" si="16"/>
        <v>Nithish Kumar</v>
      </c>
      <c r="C76" s="11" t="s">
        <v>49</v>
      </c>
      <c r="D76" s="11">
        <v>7</v>
      </c>
      <c r="E76" s="11" t="s">
        <v>45</v>
      </c>
      <c r="F76" s="12" t="s">
        <v>435</v>
      </c>
      <c r="G76" s="12" t="str">
        <f t="shared" si="15"/>
        <v>Q4: 7 of 7.  An apropos answer!</v>
      </c>
    </row>
    <row r="77" spans="1:7" ht="25.5" x14ac:dyDescent="0.2">
      <c r="A77" s="11"/>
      <c r="B77" s="11" t="str">
        <f t="shared" si="16"/>
        <v>Nithish Kumar</v>
      </c>
      <c r="C77" s="11" t="s">
        <v>51</v>
      </c>
      <c r="D77" s="11">
        <v>7</v>
      </c>
      <c r="E77" s="11" t="s">
        <v>45</v>
      </c>
      <c r="F77" s="12" t="s">
        <v>436</v>
      </c>
      <c r="G77" s="12" t="str">
        <f t="shared" si="15"/>
        <v>Q5: 7 of 7.  Please improve in the readability of your responses.  Elements of your response are disjointed.</v>
      </c>
    </row>
    <row r="78" spans="1:7" ht="76.5" x14ac:dyDescent="0.2">
      <c r="A78" s="11"/>
      <c r="B78" s="11" t="str">
        <f t="shared" si="16"/>
        <v>Nithish Kumar</v>
      </c>
      <c r="C78" s="11" t="s">
        <v>53</v>
      </c>
      <c r="D78" s="11">
        <v>7</v>
      </c>
      <c r="E78" s="11" t="s">
        <v>45</v>
      </c>
      <c r="F78" s="12" t="s">
        <v>417</v>
      </c>
      <c r="G78" s="12" t="str">
        <f t="shared" si="15"/>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79" spans="1:7" ht="63.75" x14ac:dyDescent="0.2">
      <c r="A79" s="11"/>
      <c r="B79" s="11" t="str">
        <f t="shared" si="16"/>
        <v>Nithish Kumar</v>
      </c>
      <c r="C79" s="11" t="s">
        <v>54</v>
      </c>
      <c r="D79" s="11">
        <v>6.5</v>
      </c>
      <c r="E79" s="11" t="s">
        <v>42</v>
      </c>
      <c r="F79" s="12" t="s">
        <v>437</v>
      </c>
      <c r="G79" s="12" t="str">
        <f t="shared" si="15"/>
        <v>Q7: 6.5 of 8.  Your response at places was not prose, it was fundamentally a s set of bullet points, some with more than one sentence.  Note the request mentioned that bullet points should not be used.  Note we also discussed general marketing data extraction tools and resources, social listening tools, web analytics (via Google Analytics 4), and content analysis tools.</v>
      </c>
    </row>
    <row r="80" spans="1:7" x14ac:dyDescent="0.2">
      <c r="A80" s="11"/>
      <c r="B80" s="11" t="str">
        <f t="shared" si="16"/>
        <v>Nithish Kumar</v>
      </c>
      <c r="C80" s="11" t="s">
        <v>56</v>
      </c>
      <c r="D80" s="11">
        <f>SUM(D73:D79)</f>
        <v>46.5</v>
      </c>
      <c r="E80" s="11" t="s">
        <v>57</v>
      </c>
      <c r="G80" s="12" t="str">
        <f t="shared" si="15"/>
        <v xml:space="preserve">Total: 46.5 of 50. </v>
      </c>
    </row>
    <row r="81" spans="1:7" ht="357" x14ac:dyDescent="0.2">
      <c r="A81" s="11"/>
      <c r="B81" s="11" t="str">
        <f t="shared" si="16"/>
        <v>Nithish Kumar</v>
      </c>
      <c r="C81" s="11" t="s">
        <v>58</v>
      </c>
      <c r="D81" s="11"/>
      <c r="E81" s="11"/>
      <c r="G81" s="12" t="str">
        <f>_xlfn.CONCAT(G72," ",G73," ",G74," ",G75," ",G76," ",G77," ",G78," ",G79," ",G80)</f>
        <v xml:space="preserve">Nithish Kumar, below are scores and comments for Homework 3. Q1: 7 of 7.  Keep top of mind that social listening platform tools,  data scraping tools, and content
analysis tools are frequently used to identify potential product features that end-users would value.  You alluded to this use case in your response! Q2: 6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One should mention that the ordering of the steps tend to yield a profitable and/or effective use of resources, and increases the likelihood of meeting business objectives.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An apropos answer! Q5: 7 of 7.  Please improve in the readability of your responses.  Elements of your response are disjointed.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6.5 of 8.  Your response at places was not prose, it was fundamentally a s set of bullet points, some with more than one sentence.  Note the request mentioned that bullet points should not be used.  Note we also discussed general marketing data extraction tools and resources, social listening tools, web analytics (via Google Analytics 4), and content analysis tools. Total: 46.5 of 50. </v>
      </c>
    </row>
    <row r="82" spans="1:7" x14ac:dyDescent="0.2">
      <c r="A82" s="11" t="s">
        <v>84</v>
      </c>
      <c r="B82" s="11" t="s">
        <v>230</v>
      </c>
      <c r="C82" s="11" t="s">
        <v>412</v>
      </c>
      <c r="D82" s="11"/>
      <c r="E82" s="11"/>
      <c r="G82" s="12" t="str">
        <f t="shared" si="12"/>
        <v>Sai Sumanth, below are scores and comments for Homework 3.</v>
      </c>
    </row>
    <row r="83" spans="1:7" ht="76.5" x14ac:dyDescent="0.2">
      <c r="A83" s="11"/>
      <c r="B83" s="11" t="str">
        <f>B82</f>
        <v>Sai Sumanth</v>
      </c>
      <c r="C83" s="11" t="s">
        <v>41</v>
      </c>
      <c r="D83" s="11">
        <v>6</v>
      </c>
      <c r="E83" s="11" t="s">
        <v>45</v>
      </c>
      <c r="F83" s="12" t="s">
        <v>438</v>
      </c>
      <c r="G83" s="12" t="str">
        <f t="shared" ref="G83:G90" si="17">_xlfn.CONCAT(C83," ",D83," ",E83," ",F83)</f>
        <v>Q1: 6 of 7.  Sufficient information on how a recommendation system would use data from a social media campaign and content marketing wasn't provided.  Dependent on the data you are collecting and considering for use in a recommendation system, sparseness could be an issue. When developing a recommendation system the volume of data is less important than the quality.</v>
      </c>
    </row>
    <row r="84" spans="1:7" ht="38.25" x14ac:dyDescent="0.2">
      <c r="A84" s="11"/>
      <c r="B84" s="11" t="str">
        <f t="shared" ref="B84:B91" si="18">B83</f>
        <v>Sai Sumanth</v>
      </c>
      <c r="C84" s="11" t="s">
        <v>44</v>
      </c>
      <c r="D84" s="11">
        <v>6.5</v>
      </c>
      <c r="E84" s="11" t="s">
        <v>45</v>
      </c>
      <c r="F84" s="12" t="s">
        <v>419</v>
      </c>
      <c r="G84" s="12" t="str">
        <f t="shared" si="17"/>
        <v xml:space="preserve">Q2: 6.5 of 7.  One should mention that the ordering of the steps tend to yield a profitable and/or effective use of resources, and increases the likelihood of meeting business objectives.  </v>
      </c>
    </row>
    <row r="85" spans="1:7" x14ac:dyDescent="0.2">
      <c r="A85" s="11"/>
      <c r="B85" s="11" t="str">
        <f t="shared" si="18"/>
        <v>Sai Sumanth</v>
      </c>
      <c r="C85" s="11" t="s">
        <v>47</v>
      </c>
      <c r="D85" s="11">
        <v>7</v>
      </c>
      <c r="E85" s="11" t="s">
        <v>45</v>
      </c>
      <c r="F85" s="12" t="s">
        <v>198</v>
      </c>
      <c r="G85" s="12" t="str">
        <f t="shared" si="17"/>
        <v>Q3: 7 of 7.  A fine answer!</v>
      </c>
    </row>
    <row r="86" spans="1:7" x14ac:dyDescent="0.2">
      <c r="A86" s="11"/>
      <c r="B86" s="11" t="str">
        <f t="shared" si="18"/>
        <v>Sai Sumanth</v>
      </c>
      <c r="C86" s="11" t="s">
        <v>49</v>
      </c>
      <c r="D86" s="11">
        <v>7</v>
      </c>
      <c r="E86" s="11" t="s">
        <v>45</v>
      </c>
      <c r="F86" s="12" t="s">
        <v>435</v>
      </c>
      <c r="G86" s="12" t="str">
        <f t="shared" si="17"/>
        <v>Q4: 7 of 7.  An apropos answer!</v>
      </c>
    </row>
    <row r="87" spans="1:7" x14ac:dyDescent="0.2">
      <c r="A87" s="11"/>
      <c r="B87" s="11" t="str">
        <f t="shared" si="18"/>
        <v>Sai Sumanth</v>
      </c>
      <c r="C87" s="11" t="s">
        <v>51</v>
      </c>
      <c r="D87" s="11">
        <v>7</v>
      </c>
      <c r="E87" s="11" t="s">
        <v>45</v>
      </c>
      <c r="F87" s="12" t="s">
        <v>315</v>
      </c>
      <c r="G87" s="12" t="str">
        <f t="shared" si="17"/>
        <v>Q5: 7 of 7.  An insightful answer!</v>
      </c>
    </row>
    <row r="88" spans="1:7" ht="76.5" x14ac:dyDescent="0.2">
      <c r="A88" s="11"/>
      <c r="B88" s="11" t="str">
        <f t="shared" si="18"/>
        <v>Sai Sumanth</v>
      </c>
      <c r="C88" s="11" t="s">
        <v>53</v>
      </c>
      <c r="D88" s="11">
        <v>7</v>
      </c>
      <c r="E88" s="11" t="s">
        <v>45</v>
      </c>
      <c r="F88" s="12" t="s">
        <v>417</v>
      </c>
      <c r="G88" s="12" t="str">
        <f t="shared" si="17"/>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89" spans="1:7" ht="38.25" x14ac:dyDescent="0.2">
      <c r="A89" s="11"/>
      <c r="B89" s="11" t="str">
        <f t="shared" si="18"/>
        <v>Sai Sumanth</v>
      </c>
      <c r="C89" s="11" t="s">
        <v>54</v>
      </c>
      <c r="D89" s="11">
        <v>7.5</v>
      </c>
      <c r="E89" s="11" t="s">
        <v>42</v>
      </c>
      <c r="F89" s="12" t="s">
        <v>439</v>
      </c>
      <c r="G89" s="12" t="str">
        <f t="shared" si="17"/>
        <v>Q7: 7.5 of 8.  Your response at places was not prose, it was fundamentally a s set of bullet points, some with more than one sentence.  Note the request mentioned that bullet points should not be used.</v>
      </c>
    </row>
    <row r="90" spans="1:7" x14ac:dyDescent="0.2">
      <c r="A90" s="11"/>
      <c r="B90" s="11" t="str">
        <f t="shared" si="18"/>
        <v>Sai Sumanth</v>
      </c>
      <c r="C90" s="11" t="s">
        <v>56</v>
      </c>
      <c r="D90" s="11">
        <f>SUM(D83:D89)</f>
        <v>48</v>
      </c>
      <c r="E90" s="11" t="s">
        <v>57</v>
      </c>
      <c r="G90" s="12" t="str">
        <f t="shared" si="17"/>
        <v xml:space="preserve">Total: 48 of 50. </v>
      </c>
    </row>
    <row r="91" spans="1:7" ht="191.25" x14ac:dyDescent="0.2">
      <c r="A91" s="11"/>
      <c r="B91" s="11" t="str">
        <f t="shared" si="18"/>
        <v>Sai Sumanth</v>
      </c>
      <c r="C91" s="11" t="s">
        <v>58</v>
      </c>
      <c r="D91" s="11"/>
      <c r="E91" s="11"/>
      <c r="G91" s="12" t="str">
        <f>_xlfn.CONCAT(G82," ",G83," ",G84," ",G85," ",G86," ",G87," ",G88," ",G89," ",G90)</f>
        <v xml:space="preserve">Sai Sumanth, below are scores and comments for Homework 3. Q1: 6 of 7.  Sufficient information on how a recommendation system would use data from a social media campaign and content marketing wasn't provided.  Dependent on the data you are collecting and considering for use in a recommendation system, sparseness could be an issue. When developing a recommendation system the volume of data is less important than the quality. Q2: 6.5 of 7.  One should mention that the ordering of the steps tend to yield a profitable and/or effective use of resources, and increases the likelihood of meeting business objectives.   Q3: 7 of 7.  A fine answer! Q4: 7 of 7.  An apropos answer!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Your response at places was not prose, it was fundamentally a s set of bullet points, some with more than one sentence.  Note the request mentioned that bullet points should not be used. Total: 48 of 50. </v>
      </c>
    </row>
    <row r="92" spans="1:7" x14ac:dyDescent="0.2">
      <c r="A92" s="11" t="s">
        <v>86</v>
      </c>
      <c r="B92" s="11" t="s">
        <v>231</v>
      </c>
      <c r="C92" s="11" t="s">
        <v>412</v>
      </c>
      <c r="D92" s="11"/>
      <c r="E92" s="11"/>
      <c r="G92" s="12" t="str">
        <f t="shared" si="12"/>
        <v>Mamatha Naidu, below are scores and comments for Homework 3.</v>
      </c>
    </row>
    <row r="93" spans="1:7" ht="89.25" x14ac:dyDescent="0.2">
      <c r="A93" s="11"/>
      <c r="B93" s="11" t="str">
        <f>B92</f>
        <v>Mamatha Naidu</v>
      </c>
      <c r="C93" s="11" t="s">
        <v>41</v>
      </c>
      <c r="D93" s="11">
        <v>6</v>
      </c>
      <c r="E93" s="11" t="s">
        <v>45</v>
      </c>
      <c r="F93" s="12" t="s">
        <v>440</v>
      </c>
      <c r="G93" s="12" t="str">
        <f t="shared" ref="G93:G100" si="19">_xlfn.CONCAT(C93," ",D93," ",E93," ",F93)</f>
        <v xml:space="preserve">Q1: 6 of 7.  You wrote, "Additionally, they can utilize search volume tools to understand what menu items or promotions are gaining traction among online users. With this data, McDonald's can design targeted marketing campaigns, introducing or promoting popular menu items in specific regions."  In your response you need to define "promote."  If it's price promotion, then McDonald's is surely doing a disservice to its brand equity by using these tools. </v>
      </c>
    </row>
    <row r="94" spans="1:7" ht="38.25" x14ac:dyDescent="0.2">
      <c r="A94" s="11"/>
      <c r="B94" s="11" t="str">
        <f t="shared" ref="B94:B101" si="20">B93</f>
        <v>Mamatha Naidu</v>
      </c>
      <c r="C94" s="11" t="s">
        <v>44</v>
      </c>
      <c r="D94" s="11">
        <v>6.5</v>
      </c>
      <c r="E94" s="11" t="s">
        <v>45</v>
      </c>
      <c r="F94" s="12" t="s">
        <v>419</v>
      </c>
      <c r="G94" s="12" t="str">
        <f t="shared" si="19"/>
        <v xml:space="preserve">Q2: 6.5 of 7.  One should mention that the ordering of the steps tend to yield a profitable and/or effective use of resources, and increases the likelihood of meeting business objectives.  </v>
      </c>
    </row>
    <row r="95" spans="1:7" ht="38.25" x14ac:dyDescent="0.2">
      <c r="A95" s="11"/>
      <c r="B95" s="11" t="str">
        <f t="shared" si="20"/>
        <v>Mamatha Naidu</v>
      </c>
      <c r="C95" s="11" t="s">
        <v>47</v>
      </c>
      <c r="D95" s="11">
        <v>7</v>
      </c>
      <c r="E95" s="11" t="s">
        <v>45</v>
      </c>
      <c r="F95" s="12" t="s">
        <v>441</v>
      </c>
      <c r="G95" s="12" t="str">
        <f t="shared" si="19"/>
        <v>Q3: 7 of 7.  The creation of the distinct groups by segmentation enables targeting, and eventually positioning, from a business point of view.  Thus in totality one has segmentation, targeting and positioning, or simply STP.</v>
      </c>
    </row>
    <row r="96" spans="1:7" ht="102" x14ac:dyDescent="0.2">
      <c r="A96" s="11"/>
      <c r="B96" s="11" t="str">
        <f t="shared" si="20"/>
        <v>Mamatha Naidu</v>
      </c>
      <c r="C96" s="11" t="s">
        <v>49</v>
      </c>
      <c r="D96" s="11">
        <v>7</v>
      </c>
      <c r="E96" s="11" t="s">
        <v>45</v>
      </c>
      <c r="F96" s="12" t="s">
        <v>429</v>
      </c>
      <c r="G96" s="12" t="str">
        <f t="shared" si="19"/>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97" spans="1:7" x14ac:dyDescent="0.2">
      <c r="A97" s="11"/>
      <c r="B97" s="11" t="str">
        <f t="shared" si="20"/>
        <v>Mamatha Naidu</v>
      </c>
      <c r="C97" s="11" t="s">
        <v>51</v>
      </c>
      <c r="D97" s="11">
        <v>7</v>
      </c>
      <c r="E97" s="11" t="s">
        <v>45</v>
      </c>
      <c r="G97" s="12" t="str">
        <f t="shared" si="19"/>
        <v xml:space="preserve">Q5: 7 of 7.  </v>
      </c>
    </row>
    <row r="98" spans="1:7" ht="76.5" x14ac:dyDescent="0.2">
      <c r="A98" s="11"/>
      <c r="B98" s="11" t="str">
        <f t="shared" si="20"/>
        <v>Mamatha Naidu</v>
      </c>
      <c r="C98" s="11" t="s">
        <v>53</v>
      </c>
      <c r="D98" s="11">
        <v>7</v>
      </c>
      <c r="E98" s="11" t="s">
        <v>45</v>
      </c>
      <c r="F98" s="12" t="s">
        <v>417</v>
      </c>
      <c r="G98" s="12" t="str">
        <f t="shared" si="19"/>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99" spans="1:7" x14ac:dyDescent="0.2">
      <c r="A99" s="11"/>
      <c r="B99" s="11" t="str">
        <f t="shared" si="20"/>
        <v>Mamatha Naidu</v>
      </c>
      <c r="C99" s="11" t="s">
        <v>54</v>
      </c>
      <c r="D99" s="11">
        <v>8</v>
      </c>
      <c r="E99" s="11" t="s">
        <v>42</v>
      </c>
      <c r="G99" s="12" t="str">
        <f t="shared" si="19"/>
        <v xml:space="preserve">Q7: 8 of 8.  </v>
      </c>
    </row>
    <row r="100" spans="1:7" x14ac:dyDescent="0.2">
      <c r="A100" s="11"/>
      <c r="B100" s="11" t="str">
        <f t="shared" si="20"/>
        <v>Mamatha Naidu</v>
      </c>
      <c r="C100" s="11" t="s">
        <v>56</v>
      </c>
      <c r="D100" s="11">
        <f>SUM(D93:D99)</f>
        <v>48.5</v>
      </c>
      <c r="E100" s="11" t="s">
        <v>57</v>
      </c>
      <c r="G100" s="12" t="str">
        <f t="shared" si="19"/>
        <v xml:space="preserve">Total: 48.5 of 50. </v>
      </c>
    </row>
    <row r="101" spans="1:7" ht="280.5" x14ac:dyDescent="0.2">
      <c r="A101" s="11"/>
      <c r="B101" s="11" t="str">
        <f t="shared" si="20"/>
        <v>Mamatha Naidu</v>
      </c>
      <c r="C101" s="11" t="s">
        <v>58</v>
      </c>
      <c r="D101" s="11"/>
      <c r="E101" s="11"/>
      <c r="G101" s="12" t="str">
        <f>_xlfn.CONCAT(G92," ",G93," ",G94," ",G95," ",G96," ",G97," ",G98," ",G99," ",G100)</f>
        <v xml:space="preserve">Mamatha Naidu, below are scores and comments for Homework 3. Q1: 6 of 7.  You wrote, "Additionally, they can utilize search volume tools to understand what menu items or promotions are gaining traction among online users. With this data, McDonald's can design targeted marketing campaigns, introducing or promoting popular menu items in specific regions."  In your response you need to define "promote."  If it's price promotion, then McDonald's is surely doing a disservice to its brand equity by using these tools.  Q2: 6.5 of 7.  One should mention that the ordering of the steps tend to yield a profitable and/or effective use of resources, and increases the likelihood of meeting business objectives.   Q3: 7 of 7.  The creation of the distinct groups by segmentation enables targeting, and eventually positioning, from a business point of view.  Thus in totality one has segmentation, targeting and positioning, or simply STP.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48.5 of 50. </v>
      </c>
    </row>
    <row r="102" spans="1:7" x14ac:dyDescent="0.2">
      <c r="A102" s="11" t="s">
        <v>88</v>
      </c>
      <c r="B102" s="11" t="s">
        <v>233</v>
      </c>
      <c r="C102" s="11" t="s">
        <v>412</v>
      </c>
      <c r="D102" s="11"/>
      <c r="E102" s="11"/>
      <c r="G102" s="12" t="str">
        <f t="shared" si="12"/>
        <v>Mourya Chandra Reddy, below are scores and comments for Homework 3.</v>
      </c>
    </row>
    <row r="103" spans="1:7" ht="51" x14ac:dyDescent="0.2">
      <c r="A103" s="11"/>
      <c r="B103" s="11" t="str">
        <f>B102</f>
        <v>Mourya Chandra Reddy</v>
      </c>
      <c r="C103" s="11" t="s">
        <v>41</v>
      </c>
      <c r="D103" s="11">
        <v>6</v>
      </c>
      <c r="E103" s="11" t="s">
        <v>45</v>
      </c>
      <c r="F103" s="12" t="s">
        <v>442</v>
      </c>
      <c r="G103" s="12" t="str">
        <f t="shared" ref="G103:G110" si="21">_xlfn.CONCAT(C103," ",D103," ",E103," ",F103)</f>
        <v xml:space="preserve">Q1: 6 of 7.  Data from these tools is almost always used at an aggregate level.  Attempts to use this data in real-time, or near real-time, for contact could result in one believing a firm is stalking.  This is not, in any way, shape or form, ideal business practice. </v>
      </c>
    </row>
    <row r="104" spans="1:7" ht="38.25" x14ac:dyDescent="0.2">
      <c r="A104" s="11"/>
      <c r="B104" s="11" t="str">
        <f t="shared" ref="B104:B111" si="22">B103</f>
        <v>Mourya Chandra Reddy</v>
      </c>
      <c r="C104" s="11" t="s">
        <v>44</v>
      </c>
      <c r="D104" s="11">
        <v>6.5</v>
      </c>
      <c r="E104" s="11" t="s">
        <v>45</v>
      </c>
      <c r="F104" s="12" t="s">
        <v>419</v>
      </c>
      <c r="G104" s="12" t="str">
        <f t="shared" si="21"/>
        <v xml:space="preserve">Q2: 6.5 of 7.  One should mention that the ordering of the steps tend to yield a profitable and/or effective use of resources, and increases the likelihood of meeting business objectives.  </v>
      </c>
    </row>
    <row r="105" spans="1:7" ht="114.75" x14ac:dyDescent="0.2">
      <c r="A105" s="11"/>
      <c r="B105" s="11" t="str">
        <f t="shared" si="22"/>
        <v>Mourya Chandra Reddy</v>
      </c>
      <c r="C105" s="11" t="s">
        <v>47</v>
      </c>
      <c r="D105" s="11">
        <v>6</v>
      </c>
      <c r="E105" s="11" t="s">
        <v>45</v>
      </c>
      <c r="F105" s="12" t="s">
        <v>443</v>
      </c>
      <c r="G105" s="12" t="str">
        <f t="shared" si="21"/>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06" spans="1:7" ht="140.25" x14ac:dyDescent="0.2">
      <c r="A106" s="11"/>
      <c r="B106" s="11" t="str">
        <f t="shared" si="22"/>
        <v>Mourya Chandra Reddy</v>
      </c>
      <c r="C106" s="11" t="s">
        <v>49</v>
      </c>
      <c r="D106" s="11">
        <v>5</v>
      </c>
      <c r="E106" s="11" t="s">
        <v>45</v>
      </c>
      <c r="F106" s="12" t="s">
        <v>444</v>
      </c>
      <c r="G106" s="12" t="str">
        <f t="shared" si="21"/>
        <v>Q4: 5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107" spans="1:7" ht="38.25" x14ac:dyDescent="0.2">
      <c r="A107" s="11"/>
      <c r="B107" s="11" t="str">
        <f t="shared" si="22"/>
        <v>Mourya Chandra Reddy</v>
      </c>
      <c r="C107" s="11" t="s">
        <v>51</v>
      </c>
      <c r="D107" s="11">
        <v>6.5</v>
      </c>
      <c r="E107" s="11" t="s">
        <v>45</v>
      </c>
      <c r="F107" s="12" t="s">
        <v>421</v>
      </c>
      <c r="G107" s="12" t="str">
        <f t="shared" si="21"/>
        <v>Q5: 6.5 of 7.  Your response is wanting. Additional information is necessary when describing how a company's business and marketing strategy can influence which segments are selected for targeting.</v>
      </c>
    </row>
    <row r="108" spans="1:7" ht="25.5" x14ac:dyDescent="0.2">
      <c r="A108" s="11"/>
      <c r="B108" s="11" t="str">
        <f t="shared" si="22"/>
        <v>Mourya Chandra Reddy</v>
      </c>
      <c r="C108" s="11" t="s">
        <v>53</v>
      </c>
      <c r="D108" s="11">
        <v>6</v>
      </c>
      <c r="E108" s="11" t="s">
        <v>45</v>
      </c>
      <c r="F108" s="12" t="s">
        <v>445</v>
      </c>
      <c r="G108" s="12" t="str">
        <f t="shared" si="21"/>
        <v>Q6: 6 of 7.  Additional information is expected on how positioning and the marketing mix may vary across the two segments.</v>
      </c>
    </row>
    <row r="109" spans="1:7" ht="25.5" x14ac:dyDescent="0.2">
      <c r="A109" s="11"/>
      <c r="B109" s="11" t="str">
        <f t="shared" si="22"/>
        <v>Mourya Chandra Reddy</v>
      </c>
      <c r="C109" s="11" t="s">
        <v>54</v>
      </c>
      <c r="D109" s="11">
        <v>7.5</v>
      </c>
      <c r="E109" s="11" t="s">
        <v>42</v>
      </c>
      <c r="F109" s="12" t="s">
        <v>446</v>
      </c>
      <c r="G109" s="12" t="str">
        <f t="shared" si="21"/>
        <v>Q7: 7.5 of 8.  Ensure you provide your response in several paragraphs;  that is, not just one paragraph.</v>
      </c>
    </row>
    <row r="110" spans="1:7" x14ac:dyDescent="0.2">
      <c r="A110" s="11"/>
      <c r="B110" s="11" t="str">
        <f t="shared" si="22"/>
        <v>Mourya Chandra Reddy</v>
      </c>
      <c r="C110" s="11" t="s">
        <v>56</v>
      </c>
      <c r="D110" s="11">
        <f>SUM(D103:D109)</f>
        <v>43.5</v>
      </c>
      <c r="E110" s="11" t="s">
        <v>57</v>
      </c>
      <c r="G110" s="12" t="str">
        <f t="shared" si="21"/>
        <v xml:space="preserve">Total: 43.5 of 50. </v>
      </c>
    </row>
    <row r="111" spans="1:7" ht="331.5" x14ac:dyDescent="0.2">
      <c r="A111" s="11"/>
      <c r="B111" s="11" t="str">
        <f t="shared" si="22"/>
        <v>Mourya Chandra Reddy</v>
      </c>
      <c r="C111" s="11" t="s">
        <v>58</v>
      </c>
      <c r="D111" s="11"/>
      <c r="E111" s="11"/>
      <c r="G111" s="12" t="str">
        <f>_xlfn.CONCAT(G102," ",G103," ",G104," ",G105," ",G106," ",G107," ",G108," ",G109," ",G110)</f>
        <v xml:space="preserve">Mourya Chandra Reddy, below are scores and comments for Homework 3. Q1: 6 of 7.  Data from these tools is almost always used at an aggregate level.  Attempts to use this data in real-time, or near real-time, for contact could result in one believing a firm is stalking.  This is not, in any way, shape or form, ideal business practice.  Q2: 6.5 of 7.  One should mention that the ordering of the steps tend to yield a profitable and/or effective use of resources, and increases the likelihood of meeting business objectives.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5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6.5 of 7.  Your response is wanting. Additional information is necessary when describing how a company's business and marketing strategy can influence which segments are selected for targeting. Q6: 6 of 7.  Additional information is expected on how positioning and the marketing mix may vary across the two segments. Q7: 7.5 of 8.  Ensure you provide your response in several paragraphs;  that is, not just one paragraph. Total: 43.5 of 50. </v>
      </c>
    </row>
    <row r="112" spans="1:7" x14ac:dyDescent="0.2">
      <c r="A112" s="11" t="s">
        <v>89</v>
      </c>
      <c r="B112" s="11" t="s">
        <v>235</v>
      </c>
      <c r="C112" s="11" t="s">
        <v>412</v>
      </c>
      <c r="D112" s="11"/>
      <c r="E112" s="11"/>
      <c r="G112" s="12" t="str">
        <f t="shared" si="12"/>
        <v>Suman Kumar, below are scores and comments for Homework 3.</v>
      </c>
    </row>
    <row r="113" spans="1:7" ht="51" x14ac:dyDescent="0.2">
      <c r="A113" s="11"/>
      <c r="B113" s="11" t="str">
        <f>B112</f>
        <v>Suman Kumar</v>
      </c>
      <c r="C113" s="11" t="s">
        <v>41</v>
      </c>
      <c r="D113" s="11">
        <v>6</v>
      </c>
      <c r="E113" s="11" t="s">
        <v>45</v>
      </c>
      <c r="F113" s="12" t="s">
        <v>447</v>
      </c>
      <c r="G113" s="12" t="str">
        <f t="shared" ref="G113:G120" si="23">_xlfn.CONCAT(C113," ",D113," ",E113," ",F113)</f>
        <v xml:space="preserve">Q1: 6 of 7.  The idea of how data from data scraping tools can be used to create targeted marketing campaigns needs to be expanded upon since data from such tools is almost always aggregated and used in a trend analysis. </v>
      </c>
    </row>
    <row r="114" spans="1:7" ht="102" x14ac:dyDescent="0.2">
      <c r="A114" s="11"/>
      <c r="B114" s="11" t="str">
        <f t="shared" ref="B114:B121" si="24">B113</f>
        <v>Suman Kumar</v>
      </c>
      <c r="C114" s="11" t="s">
        <v>44</v>
      </c>
      <c r="D114" s="11">
        <v>7</v>
      </c>
      <c r="E114" s="11" t="s">
        <v>45</v>
      </c>
      <c r="F114" s="12" t="s">
        <v>425</v>
      </c>
      <c r="G114" s="12" t="str">
        <f t="shared" si="23"/>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115" spans="1:7" ht="114.75" x14ac:dyDescent="0.2">
      <c r="A115" s="11"/>
      <c r="B115" s="11" t="str">
        <f t="shared" si="24"/>
        <v>Suman Kumar</v>
      </c>
      <c r="C115" s="11" t="s">
        <v>47</v>
      </c>
      <c r="D115" s="11">
        <v>6</v>
      </c>
      <c r="E115" s="11" t="s">
        <v>45</v>
      </c>
      <c r="F115" s="12" t="s">
        <v>443</v>
      </c>
      <c r="G115" s="12" t="str">
        <f t="shared" si="23"/>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16" spans="1:7" x14ac:dyDescent="0.2">
      <c r="A116" s="11"/>
      <c r="B116" s="11" t="str">
        <f t="shared" si="24"/>
        <v>Suman Kumar</v>
      </c>
      <c r="C116" s="11" t="s">
        <v>49</v>
      </c>
      <c r="D116" s="11">
        <v>7</v>
      </c>
      <c r="E116" s="11" t="s">
        <v>45</v>
      </c>
      <c r="F116" s="12" t="s">
        <v>79</v>
      </c>
      <c r="G116" s="12" t="str">
        <f t="shared" si="23"/>
        <v>Q4: 7 of 7.  A good answer!</v>
      </c>
    </row>
    <row r="117" spans="1:7" x14ac:dyDescent="0.2">
      <c r="A117" s="11"/>
      <c r="B117" s="11" t="str">
        <f t="shared" si="24"/>
        <v>Suman Kumar</v>
      </c>
      <c r="C117" s="11" t="s">
        <v>51</v>
      </c>
      <c r="D117" s="11">
        <v>7</v>
      </c>
      <c r="E117" s="11" t="s">
        <v>45</v>
      </c>
      <c r="F117" s="12" t="s">
        <v>448</v>
      </c>
      <c r="G117" s="12" t="str">
        <f t="shared" si="23"/>
        <v>Q5: 7 of 7.  A sufficient answer.</v>
      </c>
    </row>
    <row r="118" spans="1:7" ht="76.5" x14ac:dyDescent="0.2">
      <c r="A118" s="11"/>
      <c r="B118" s="11" t="str">
        <f t="shared" si="24"/>
        <v>Suman Kumar</v>
      </c>
      <c r="C118" s="11" t="s">
        <v>53</v>
      </c>
      <c r="D118" s="11">
        <v>7</v>
      </c>
      <c r="E118" s="11" t="s">
        <v>45</v>
      </c>
      <c r="F118" s="12" t="s">
        <v>417</v>
      </c>
      <c r="G118" s="12" t="str">
        <f t="shared" si="23"/>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19" spans="1:7" x14ac:dyDescent="0.2">
      <c r="A119" s="11"/>
      <c r="B119" s="11" t="str">
        <f t="shared" si="24"/>
        <v>Suman Kumar</v>
      </c>
      <c r="C119" s="11" t="s">
        <v>54</v>
      </c>
      <c r="D119" s="11">
        <v>8</v>
      </c>
      <c r="E119" s="11" t="s">
        <v>42</v>
      </c>
      <c r="G119" s="12" t="str">
        <f t="shared" si="23"/>
        <v xml:space="preserve">Q7: 8 of 8.  </v>
      </c>
    </row>
    <row r="120" spans="1:7" x14ac:dyDescent="0.2">
      <c r="A120" s="11"/>
      <c r="B120" s="11" t="str">
        <f t="shared" si="24"/>
        <v>Suman Kumar</v>
      </c>
      <c r="C120" s="11" t="s">
        <v>56</v>
      </c>
      <c r="D120" s="11">
        <f>SUM(D113:D119)</f>
        <v>48</v>
      </c>
      <c r="E120" s="11" t="s">
        <v>57</v>
      </c>
      <c r="G120" s="12" t="str">
        <f t="shared" si="23"/>
        <v xml:space="preserve">Total: 48 of 50. </v>
      </c>
    </row>
    <row r="121" spans="1:7" ht="293.25" x14ac:dyDescent="0.2">
      <c r="A121" s="11"/>
      <c r="B121" s="11" t="str">
        <f t="shared" si="24"/>
        <v>Suman Kumar</v>
      </c>
      <c r="C121" s="11" t="s">
        <v>58</v>
      </c>
      <c r="D121" s="11"/>
      <c r="E121" s="11"/>
      <c r="G121" s="12" t="str">
        <f>_xlfn.CONCAT(G112," ",G113," ",G114," ",G115," ",G116," ",G117," ",G118," ",G119," ",G120)</f>
        <v xml:space="preserve">Suman Kumar, below are scores and comments for Homework 3. Q1: 6 of 7.  The idea of how data from data scraping tools can be used to create targeted marketing campaigns needs to be expanded upon since data from such tools is almost always aggregated and used in a trend analysis.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A good answer! Q5: 7 of 7.  A sufficient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22" spans="1:7" x14ac:dyDescent="0.2">
      <c r="A122" s="11" t="s">
        <v>90</v>
      </c>
      <c r="B122" s="11" t="s">
        <v>237</v>
      </c>
      <c r="C122" s="11" t="s">
        <v>412</v>
      </c>
      <c r="D122" s="11"/>
      <c r="E122" s="11"/>
      <c r="G122" s="12" t="str">
        <f t="shared" si="12"/>
        <v>Bhavana Chowdary, below are scores and comments for Homework 3.</v>
      </c>
    </row>
    <row r="123" spans="1:7" ht="63.75" x14ac:dyDescent="0.2">
      <c r="A123" s="11"/>
      <c r="B123" s="11" t="str">
        <f>B122</f>
        <v>Bhavana Chowdary</v>
      </c>
      <c r="C123" s="11" t="s">
        <v>41</v>
      </c>
      <c r="D123" s="11">
        <v>7</v>
      </c>
      <c r="E123" s="11" t="s">
        <v>45</v>
      </c>
      <c r="F123" s="12" t="s">
        <v>432</v>
      </c>
      <c r="G123" s="12" t="str">
        <f t="shared" ref="G123:G130" si="25">_xlfn.CONCAT(C123," ",D123," ",E123," ",F123)</f>
        <v>Q1: 7 of 7.  Keep top of mind that social listening platform tools,  data scraping tools, and content
analysis tools are frequently used to identify potential product features that end-users would value.  You alluded to this use case in your response!</v>
      </c>
    </row>
    <row r="124" spans="1:7" ht="38.25" x14ac:dyDescent="0.2">
      <c r="A124" s="11"/>
      <c r="B124" s="11" t="str">
        <f t="shared" ref="B124:B131" si="26">B123</f>
        <v>Bhavana Chowdary</v>
      </c>
      <c r="C124" s="11" t="s">
        <v>44</v>
      </c>
      <c r="D124" s="11">
        <v>7</v>
      </c>
      <c r="E124" s="11" t="s">
        <v>45</v>
      </c>
      <c r="F124" s="12" t="s">
        <v>449</v>
      </c>
      <c r="G124" s="12" t="str">
        <f t="shared" si="25"/>
        <v xml:space="preserve">Q2: 7 of 7.  While an excellent response, it would be ideal to mention that the ordering of the steps tend to yield a profitable and/or effective use of resources, and increases the likelihood of meeting business objectives.  </v>
      </c>
    </row>
    <row r="125" spans="1:7" ht="38.25" x14ac:dyDescent="0.2">
      <c r="A125" s="11"/>
      <c r="B125" s="11" t="str">
        <f t="shared" si="26"/>
        <v>Bhavana Chowdary</v>
      </c>
      <c r="C125" s="11" t="s">
        <v>47</v>
      </c>
      <c r="D125" s="11">
        <v>6.5</v>
      </c>
      <c r="E125" s="11" t="s">
        <v>45</v>
      </c>
      <c r="F125" s="12" t="s">
        <v>441</v>
      </c>
      <c r="G125" s="12" t="str">
        <f t="shared" si="25"/>
        <v>Q3: 6.5 of 7.  The creation of the distinct groups by segmentation enables targeting, and eventually positioning, from a business point of view.  Thus in totality one has segmentation, targeting and positioning, or simply STP.</v>
      </c>
    </row>
    <row r="126" spans="1:7" ht="114.75" x14ac:dyDescent="0.2">
      <c r="A126" s="11"/>
      <c r="B126" s="11" t="str">
        <f t="shared" si="26"/>
        <v>Bhavana Chowdary</v>
      </c>
      <c r="C126" s="11" t="s">
        <v>49</v>
      </c>
      <c r="D126" s="11">
        <v>6</v>
      </c>
      <c r="E126" s="11" t="s">
        <v>45</v>
      </c>
      <c r="F126" s="12" t="s">
        <v>450</v>
      </c>
      <c r="G126" s="12" t="str">
        <f t="shared" si="25"/>
        <v>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v>
      </c>
    </row>
    <row r="127" spans="1:7" ht="38.25" x14ac:dyDescent="0.2">
      <c r="A127" s="11"/>
      <c r="B127" s="11" t="str">
        <f t="shared" si="26"/>
        <v>Bhavana Chowdary</v>
      </c>
      <c r="C127" s="11" t="s">
        <v>51</v>
      </c>
      <c r="D127" s="11">
        <v>6.5</v>
      </c>
      <c r="E127" s="11" t="s">
        <v>45</v>
      </c>
      <c r="F127" s="12" t="s">
        <v>421</v>
      </c>
      <c r="G127" s="12" t="str">
        <f t="shared" si="25"/>
        <v>Q5: 6.5 of 7.  Your response is wanting. Additional information is necessary when describing how a company's business and marketing strategy can influence which segments are selected for targeting.</v>
      </c>
    </row>
    <row r="128" spans="1:7" ht="76.5" x14ac:dyDescent="0.2">
      <c r="A128" s="11"/>
      <c r="B128" s="11" t="str">
        <f t="shared" si="26"/>
        <v>Bhavana Chowdary</v>
      </c>
      <c r="C128" s="11" t="s">
        <v>53</v>
      </c>
      <c r="D128" s="11">
        <v>7</v>
      </c>
      <c r="E128" s="11" t="s">
        <v>45</v>
      </c>
      <c r="F128" s="12" t="s">
        <v>417</v>
      </c>
      <c r="G128" s="12" t="str">
        <f t="shared" si="25"/>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29" spans="1:7" x14ac:dyDescent="0.2">
      <c r="A129" s="11"/>
      <c r="B129" s="11" t="str">
        <f t="shared" si="26"/>
        <v>Bhavana Chowdary</v>
      </c>
      <c r="C129" s="11" t="s">
        <v>54</v>
      </c>
      <c r="D129" s="11">
        <v>8</v>
      </c>
      <c r="E129" s="11" t="s">
        <v>42</v>
      </c>
      <c r="G129" s="12" t="str">
        <f t="shared" si="25"/>
        <v xml:space="preserve">Q7: 8 of 8.  </v>
      </c>
    </row>
    <row r="130" spans="1:7" x14ac:dyDescent="0.2">
      <c r="A130" s="11"/>
      <c r="B130" s="11" t="str">
        <f t="shared" si="26"/>
        <v>Bhavana Chowdary</v>
      </c>
      <c r="C130" s="11" t="s">
        <v>56</v>
      </c>
      <c r="D130" s="11">
        <f>SUM(D123:D129)</f>
        <v>48</v>
      </c>
      <c r="E130" s="11" t="s">
        <v>57</v>
      </c>
      <c r="G130" s="12" t="str">
        <f t="shared" si="25"/>
        <v xml:space="preserve">Total: 48 of 50. </v>
      </c>
    </row>
    <row r="131" spans="1:7" ht="280.5" x14ac:dyDescent="0.2">
      <c r="A131" s="11"/>
      <c r="B131" s="11" t="str">
        <f t="shared" si="26"/>
        <v>Bhavana Chowdary</v>
      </c>
      <c r="C131" s="11" t="s">
        <v>58</v>
      </c>
      <c r="D131" s="11"/>
      <c r="E131" s="11"/>
      <c r="G131" s="12" t="str">
        <f>_xlfn.CONCAT(G122," ",G123," ",G124," ",G125," ",G126," ",G127," ",G128," ",G129," ",G130)</f>
        <v xml:space="preserve">Bhavana Chowdary, below are scores and comments for Homework 3. Q1: 7 of 7.  Keep top of mind that social listening platform tools,  data scraping tools, and content
analysis tools are frequently used to identify potential product features that end-users would value.  You alluded to this use case in your response! Q2: 7 of 7.  While an excellent response, it would be ideal to mention that the ordering of the steps tend to yield a profitable and/or effective use of resources, and increases the likelihood of meeting business objectives.   Q3: 6.5 of 7.  The creation of the distinct groups by segmentation enables targeting, and eventually positioning, from a business point of view.  Thus in totality one has segmentation, targeting and positioning, or simply STP. 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6.5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32" spans="1:7" x14ac:dyDescent="0.2">
      <c r="A132" s="11" t="s">
        <v>91</v>
      </c>
      <c r="B132" s="11" t="str">
        <f t="shared" ref="B132:B312" si="27">MID(A132,FIND(",",A132)+1,FIND(" ",A132)-2)</f>
        <v xml:space="preserve"> Vinaya</v>
      </c>
      <c r="C132" s="11" t="s">
        <v>412</v>
      </c>
      <c r="D132" s="11"/>
      <c r="E132" s="11"/>
      <c r="G132" s="12" t="str">
        <f t="shared" si="12"/>
        <v xml:space="preserve"> Vinaya, below are scores and comments for Homework 3.</v>
      </c>
    </row>
    <row r="133" spans="1:7" ht="51" x14ac:dyDescent="0.2">
      <c r="A133" s="11"/>
      <c r="B133" s="11" t="str">
        <f>B132</f>
        <v xml:space="preserve"> Vinaya</v>
      </c>
      <c r="C133" s="11" t="s">
        <v>41</v>
      </c>
      <c r="D133" s="11">
        <v>7</v>
      </c>
      <c r="E133" s="11" t="s">
        <v>45</v>
      </c>
      <c r="F133" s="12" t="s">
        <v>418</v>
      </c>
      <c r="G133" s="12" t="str">
        <f t="shared" ref="G133:G140" si="28">_xlfn.CONCAT(C133," ",D133," ",E133," ",F133)</f>
        <v>Q1: 7 of 7.  Keep top of mind that social listening platform tools,  data scraping tools, and content
analysis tools are frequently used to identify potential product features that end-users would value.</v>
      </c>
    </row>
    <row r="134" spans="1:7" ht="102" x14ac:dyDescent="0.2">
      <c r="A134" s="11"/>
      <c r="B134" s="11" t="str">
        <f t="shared" ref="B134:B141" si="29">B133</f>
        <v xml:space="preserve"> Vinaya</v>
      </c>
      <c r="C134" s="11" t="s">
        <v>44</v>
      </c>
      <c r="D134" s="11">
        <v>7</v>
      </c>
      <c r="E134" s="11" t="s">
        <v>45</v>
      </c>
      <c r="F134" s="12" t="s">
        <v>451</v>
      </c>
      <c r="G134" s="12" t="str">
        <f t="shared" si="28"/>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135" spans="1:7" x14ac:dyDescent="0.2">
      <c r="A135" s="11"/>
      <c r="B135" s="11" t="str">
        <f t="shared" si="29"/>
        <v xml:space="preserve"> Vinaya</v>
      </c>
      <c r="C135" s="11" t="s">
        <v>47</v>
      </c>
      <c r="D135" s="11">
        <v>7</v>
      </c>
      <c r="E135" s="11" t="s">
        <v>45</v>
      </c>
      <c r="F135" s="12" t="s">
        <v>79</v>
      </c>
      <c r="G135" s="12" t="str">
        <f t="shared" si="28"/>
        <v>Q3: 7 of 7.  A good answer!</v>
      </c>
    </row>
    <row r="136" spans="1:7" ht="114.75" x14ac:dyDescent="0.2">
      <c r="A136" s="11"/>
      <c r="B136" s="11" t="str">
        <f t="shared" si="29"/>
        <v xml:space="preserve"> Vinaya</v>
      </c>
      <c r="C136" s="11" t="s">
        <v>49</v>
      </c>
      <c r="D136" s="11">
        <v>6</v>
      </c>
      <c r="E136" s="11" t="s">
        <v>45</v>
      </c>
      <c r="F136" s="12" t="s">
        <v>450</v>
      </c>
      <c r="G136" s="12" t="str">
        <f t="shared" si="28"/>
        <v>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v>
      </c>
    </row>
    <row r="137" spans="1:7" ht="38.25" x14ac:dyDescent="0.2">
      <c r="A137" s="11"/>
      <c r="B137" s="11" t="str">
        <f t="shared" si="29"/>
        <v xml:space="preserve"> Vinaya</v>
      </c>
      <c r="C137" s="11" t="s">
        <v>51</v>
      </c>
      <c r="D137" s="11">
        <v>6</v>
      </c>
      <c r="E137" s="11" t="s">
        <v>45</v>
      </c>
      <c r="F137" s="12" t="s">
        <v>421</v>
      </c>
      <c r="G137" s="12" t="str">
        <f t="shared" si="28"/>
        <v>Q5: 6 of 7.  Your response is wanting. Additional information is necessary when describing how a company's business and marketing strategy can influence which segments are selected for targeting.</v>
      </c>
    </row>
    <row r="138" spans="1:7" ht="76.5" x14ac:dyDescent="0.2">
      <c r="A138" s="11"/>
      <c r="B138" s="11" t="str">
        <f t="shared" si="29"/>
        <v xml:space="preserve"> Vinaya</v>
      </c>
      <c r="C138" s="11" t="s">
        <v>53</v>
      </c>
      <c r="D138" s="11">
        <v>7</v>
      </c>
      <c r="E138" s="11" t="s">
        <v>45</v>
      </c>
      <c r="F138" s="12" t="s">
        <v>417</v>
      </c>
      <c r="G138" s="12" t="str">
        <f t="shared" si="2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39" spans="1:7" x14ac:dyDescent="0.2">
      <c r="A139" s="11"/>
      <c r="B139" s="11" t="str">
        <f t="shared" si="29"/>
        <v xml:space="preserve"> Vinaya</v>
      </c>
      <c r="C139" s="11" t="s">
        <v>54</v>
      </c>
      <c r="D139" s="11">
        <v>8</v>
      </c>
      <c r="E139" s="11" t="s">
        <v>42</v>
      </c>
      <c r="G139" s="12" t="str">
        <f t="shared" si="28"/>
        <v xml:space="preserve">Q7: 8 of 8.  </v>
      </c>
    </row>
    <row r="140" spans="1:7" x14ac:dyDescent="0.2">
      <c r="A140" s="11"/>
      <c r="B140" s="11" t="str">
        <f t="shared" si="29"/>
        <v xml:space="preserve"> Vinaya</v>
      </c>
      <c r="C140" s="11" t="s">
        <v>56</v>
      </c>
      <c r="D140" s="11">
        <f>SUM(D133:D139)</f>
        <v>48</v>
      </c>
      <c r="E140" s="11" t="s">
        <v>57</v>
      </c>
      <c r="G140" s="12" t="str">
        <f t="shared" si="28"/>
        <v xml:space="preserve">Total: 48 of 50. </v>
      </c>
    </row>
    <row r="141" spans="1:7" ht="306" x14ac:dyDescent="0.2">
      <c r="A141" s="11"/>
      <c r="B141" s="11" t="str">
        <f t="shared" si="29"/>
        <v xml:space="preserve"> Vinaya</v>
      </c>
      <c r="C141" s="11" t="s">
        <v>58</v>
      </c>
      <c r="D141" s="11"/>
      <c r="E141" s="11"/>
      <c r="G141" s="12" t="str">
        <f>_xlfn.CONCAT(G132," ",G133," ",G134," ",G135," ",G136," ",G137," ",G138," ",G139," ",G140)</f>
        <v xml:space="preserve"> Vinaya, below are scores and comments for Homework 3. Q1: 7 of 7.  Keep top of mind that social listening platform tools,  data scraping tools, and content
analysis tools are frequently used to identify potential product features that end-users would value.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7 of 7.  A good answer! 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6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42" spans="1:7" x14ac:dyDescent="0.2">
      <c r="A142" s="11" t="s">
        <v>93</v>
      </c>
      <c r="B142" s="11" t="s">
        <v>240</v>
      </c>
      <c r="C142" s="11" t="s">
        <v>412</v>
      </c>
      <c r="D142" s="11"/>
      <c r="E142" s="11"/>
      <c r="G142" s="12" t="str">
        <f t="shared" si="12"/>
        <v>Sai Chandra, below are scores and comments for Homework 3.</v>
      </c>
    </row>
    <row r="143" spans="1:7" ht="51" x14ac:dyDescent="0.2">
      <c r="A143" s="11"/>
      <c r="B143" s="11" t="str">
        <f>B142</f>
        <v>Sai Chandra</v>
      </c>
      <c r="C143" s="11" t="s">
        <v>41</v>
      </c>
      <c r="D143" s="11">
        <v>7</v>
      </c>
      <c r="E143" s="11" t="s">
        <v>45</v>
      </c>
      <c r="F143" s="12" t="s">
        <v>418</v>
      </c>
      <c r="G143" s="12" t="str">
        <f t="shared" ref="G143:G150" si="30">_xlfn.CONCAT(C143," ",D143," ",E143," ",F143)</f>
        <v>Q1: 7 of 7.  Keep top of mind that social listening platform tools,  data scraping tools, and content
analysis tools are frequently used to identify potential product features that end-users would value.</v>
      </c>
    </row>
    <row r="144" spans="1:7" ht="140.25" x14ac:dyDescent="0.2">
      <c r="A144" s="11"/>
      <c r="B144" s="11" t="str">
        <f t="shared" ref="B144:B151" si="31">B143</f>
        <v>Sai Chandra</v>
      </c>
      <c r="C144" s="11" t="s">
        <v>44</v>
      </c>
      <c r="D144" s="11">
        <v>5.5</v>
      </c>
      <c r="E144" s="11" t="s">
        <v>45</v>
      </c>
      <c r="F144" s="12" t="s">
        <v>427</v>
      </c>
      <c r="G144" s="12" t="str">
        <f t="shared" si="30"/>
        <v>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v>
      </c>
    </row>
    <row r="145" spans="1:7" ht="114.75" x14ac:dyDescent="0.2">
      <c r="A145" s="11"/>
      <c r="B145" s="11" t="str">
        <f t="shared" si="31"/>
        <v>Sai Chandra</v>
      </c>
      <c r="C145" s="11" t="s">
        <v>47</v>
      </c>
      <c r="D145" s="11">
        <v>5.5</v>
      </c>
      <c r="E145" s="11" t="s">
        <v>45</v>
      </c>
      <c r="F145" s="12" t="s">
        <v>443</v>
      </c>
      <c r="G145" s="12" t="str">
        <f t="shared" si="30"/>
        <v>Q3: 5.5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46" spans="1:7" ht="102" x14ac:dyDescent="0.2">
      <c r="A146" s="11"/>
      <c r="B146" s="11" t="str">
        <f t="shared" si="31"/>
        <v>Sai Chandra</v>
      </c>
      <c r="C146" s="11" t="s">
        <v>49</v>
      </c>
      <c r="D146" s="11">
        <v>7</v>
      </c>
      <c r="E146" s="11" t="s">
        <v>45</v>
      </c>
      <c r="F146" s="12" t="s">
        <v>429</v>
      </c>
      <c r="G146" s="12" t="str">
        <f t="shared" si="30"/>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147" spans="1:7" ht="38.25" x14ac:dyDescent="0.2">
      <c r="A147" s="11"/>
      <c r="B147" s="11" t="str">
        <f t="shared" si="31"/>
        <v>Sai Chandra</v>
      </c>
      <c r="C147" s="11" t="s">
        <v>51</v>
      </c>
      <c r="D147" s="11">
        <v>5.5</v>
      </c>
      <c r="E147" s="11" t="s">
        <v>45</v>
      </c>
      <c r="F147" s="12" t="s">
        <v>421</v>
      </c>
      <c r="G147" s="12" t="str">
        <f t="shared" si="30"/>
        <v>Q5: 5.5 of 7.  Your response is wanting. Additional information is necessary when describing how a company's business and marketing strategy can influence which segments are selected for targeting.</v>
      </c>
    </row>
    <row r="148" spans="1:7" ht="25.5" x14ac:dyDescent="0.2">
      <c r="A148" s="11"/>
      <c r="B148" s="11" t="str">
        <f t="shared" si="31"/>
        <v>Sai Chandra</v>
      </c>
      <c r="C148" s="11" t="s">
        <v>53</v>
      </c>
      <c r="D148" s="11">
        <v>6.5</v>
      </c>
      <c r="E148" s="11" t="s">
        <v>45</v>
      </c>
      <c r="F148" s="12" t="s">
        <v>445</v>
      </c>
      <c r="G148" s="12" t="str">
        <f t="shared" si="30"/>
        <v>Q6: 6.5 of 7.  Additional information is expected on how positioning and the marketing mix may vary across the two segments.</v>
      </c>
    </row>
    <row r="149" spans="1:7" ht="38.25" x14ac:dyDescent="0.2">
      <c r="A149" s="11"/>
      <c r="B149" s="11" t="str">
        <f t="shared" si="31"/>
        <v>Sai Chandra</v>
      </c>
      <c r="C149" s="11" t="s">
        <v>54</v>
      </c>
      <c r="D149" s="11">
        <v>7</v>
      </c>
      <c r="E149" s="11" t="s">
        <v>42</v>
      </c>
      <c r="F149" s="12" t="s">
        <v>430</v>
      </c>
      <c r="G149" s="12" t="str">
        <f t="shared" si="30"/>
        <v>Q7: 7 of 8.  We also discussed general marketing data extraction tools and resources, social listening tools, web analytics (via Google Analytics 4), and content analysis tools.</v>
      </c>
    </row>
    <row r="150" spans="1:7" x14ac:dyDescent="0.2">
      <c r="A150" s="11"/>
      <c r="B150" s="11" t="str">
        <f t="shared" si="31"/>
        <v>Sai Chandra</v>
      </c>
      <c r="C150" s="11" t="s">
        <v>56</v>
      </c>
      <c r="D150" s="11">
        <f>SUM(D143:D149)</f>
        <v>44</v>
      </c>
      <c r="E150" s="11" t="s">
        <v>57</v>
      </c>
      <c r="G150" s="12" t="str">
        <f t="shared" si="30"/>
        <v xml:space="preserve">Total: 44 of 50. </v>
      </c>
    </row>
    <row r="151" spans="1:7" ht="395.25" x14ac:dyDescent="0.2">
      <c r="A151" s="11"/>
      <c r="B151" s="11" t="str">
        <f t="shared" si="31"/>
        <v>Sai Chandra</v>
      </c>
      <c r="C151" s="11" t="s">
        <v>58</v>
      </c>
      <c r="D151" s="11"/>
      <c r="E151" s="11"/>
      <c r="G151" s="12" t="str">
        <f>_xlfn.CONCAT(G142," ",G143," ",G144," ",G145," ",G146," ",G147," ",G148," ",G149," ",G150)</f>
        <v xml:space="preserve">Sai Chandra, below are scores and comments for Homework 3. Q1: 7 of 7.  Keep top of mind that social listening platform tools,  data scraping tools, and content
analysis tools are frequently used to identify potential product features that end-users would value. 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 Q3: 5.5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5.5 of 7.  Your response is wanting. Additional information is necessary when describing how a company's business and marketing strategy can influence which segments are selected for targeting. Q6: 6.5 of 7.  Additional information is expected on how positioning and the marketing mix may vary across the two segments. Q7: 7 of 8.  We also discussed general marketing data extraction tools and resources, social listening tools, web analytics (via Google Analytics 4), and content analysis tools. Total: 44 of 50. </v>
      </c>
    </row>
    <row r="152" spans="1:7" x14ac:dyDescent="0.2">
      <c r="A152" s="11" t="s">
        <v>96</v>
      </c>
      <c r="B152" s="11" t="s">
        <v>241</v>
      </c>
      <c r="C152" s="11" t="s">
        <v>412</v>
      </c>
      <c r="D152" s="11"/>
      <c r="E152" s="11"/>
      <c r="G152" s="12" t="str">
        <f t="shared" si="12"/>
        <v>Navya Sri Reddy, below are scores and comments for Homework 3.</v>
      </c>
    </row>
    <row r="153" spans="1:7" ht="38.25" x14ac:dyDescent="0.2">
      <c r="A153" s="11"/>
      <c r="B153" s="11" t="str">
        <f>B152</f>
        <v>Navya Sri Reddy</v>
      </c>
      <c r="C153" s="11" t="s">
        <v>41</v>
      </c>
      <c r="D153" s="11">
        <v>4</v>
      </c>
      <c r="E153" s="11" t="s">
        <v>45</v>
      </c>
      <c r="F153" s="12" t="s">
        <v>452</v>
      </c>
      <c r="G153" s="12" t="str">
        <f t="shared" ref="G153:G160" si="32">_xlfn.CONCAT(C153," ",D153," ",E153," ",F153)</f>
        <v>Q1: 4 of 7.  I am unfamiliar with XYZ Fitness.  Moreover, I couldn't find it on the web.  If you're able to provide the website, locations or other tangible information on this business, I will revise your score.</v>
      </c>
    </row>
    <row r="154" spans="1:7" x14ac:dyDescent="0.2">
      <c r="A154" s="11"/>
      <c r="B154" s="11" t="str">
        <f t="shared" ref="B154:B161" si="33">B153</f>
        <v>Navya Sri Reddy</v>
      </c>
      <c r="C154" s="11" t="s">
        <v>44</v>
      </c>
      <c r="D154" s="11">
        <v>7</v>
      </c>
      <c r="E154" s="11" t="s">
        <v>45</v>
      </c>
      <c r="G154" s="12" t="str">
        <f t="shared" si="32"/>
        <v xml:space="preserve">Q2: 7 of 7.  </v>
      </c>
    </row>
    <row r="155" spans="1:7" ht="38.25" x14ac:dyDescent="0.2">
      <c r="A155" s="11"/>
      <c r="B155" s="11" t="str">
        <f t="shared" si="33"/>
        <v>Navya Sri Reddy</v>
      </c>
      <c r="C155" s="11" t="s">
        <v>47</v>
      </c>
      <c r="D155" s="11">
        <v>7</v>
      </c>
      <c r="E155" s="11" t="s">
        <v>45</v>
      </c>
      <c r="F155" s="12" t="s">
        <v>441</v>
      </c>
      <c r="G155" s="12" t="str">
        <f t="shared" si="32"/>
        <v>Q3: 7 of 7.  The creation of the distinct groups by segmentation enables targeting, and eventually positioning, from a business point of view.  Thus in totality one has segmentation, targeting and positioning, or simply STP.</v>
      </c>
    </row>
    <row r="156" spans="1:7" ht="38.25" x14ac:dyDescent="0.2">
      <c r="A156" s="11"/>
      <c r="B156" s="11" t="str">
        <f t="shared" si="33"/>
        <v>Navya Sri Reddy</v>
      </c>
      <c r="C156" s="11" t="s">
        <v>49</v>
      </c>
      <c r="D156" s="11">
        <v>5</v>
      </c>
      <c r="E156" s="11" t="s">
        <v>45</v>
      </c>
      <c r="F156" s="12" t="s">
        <v>453</v>
      </c>
      <c r="G156" s="12" t="str">
        <f t="shared" si="32"/>
        <v>Q4: 5 of 7.  You didn't list limitations of K-Means clustering.  You also didn't address the question, "What are the key considerations in determining the number of clusters and variables to use?"</v>
      </c>
    </row>
    <row r="157" spans="1:7" x14ac:dyDescent="0.2">
      <c r="A157" s="11"/>
      <c r="B157" s="11" t="str">
        <f t="shared" si="33"/>
        <v>Navya Sri Reddy</v>
      </c>
      <c r="C157" s="11" t="s">
        <v>51</v>
      </c>
      <c r="D157" s="11">
        <v>7</v>
      </c>
      <c r="E157" s="11" t="s">
        <v>45</v>
      </c>
      <c r="G157" s="12" t="str">
        <f t="shared" si="32"/>
        <v xml:space="preserve">Q5: 7 of 7.  </v>
      </c>
    </row>
    <row r="158" spans="1:7" ht="38.25" x14ac:dyDescent="0.2">
      <c r="A158" s="11"/>
      <c r="B158" s="11" t="str">
        <f t="shared" si="33"/>
        <v>Navya Sri Reddy</v>
      </c>
      <c r="C158" s="11" t="s">
        <v>53</v>
      </c>
      <c r="D158" s="11">
        <v>6.5</v>
      </c>
      <c r="E158" s="11" t="s">
        <v>45</v>
      </c>
      <c r="F158" s="12" t="s">
        <v>454</v>
      </c>
      <c r="G158" s="12" t="str">
        <f t="shared" si="32"/>
        <v>Q6: 6.5 of 7.  Some elements of your "advertising mix" are truly not components of advertising.  For example, "give customers options like chewable tablets and quick-acting medications."</v>
      </c>
    </row>
    <row r="159" spans="1:7" ht="25.5" x14ac:dyDescent="0.2">
      <c r="A159" s="11"/>
      <c r="B159" s="11" t="str">
        <f t="shared" si="33"/>
        <v>Navya Sri Reddy</v>
      </c>
      <c r="C159" s="11" t="s">
        <v>54</v>
      </c>
      <c r="D159" s="11">
        <v>7</v>
      </c>
      <c r="E159" s="11" t="s">
        <v>42</v>
      </c>
      <c r="F159" s="12" t="s">
        <v>455</v>
      </c>
      <c r="G159" s="12" t="str">
        <f t="shared" si="32"/>
        <v>Q7: 7 of 8.  We also spent a considerable amount of time discussing segmentation, targeting and positioning (STP), and K-Means clustering.</v>
      </c>
    </row>
    <row r="160" spans="1:7" x14ac:dyDescent="0.2">
      <c r="A160" s="11"/>
      <c r="B160" s="11" t="str">
        <f t="shared" si="33"/>
        <v>Navya Sri Reddy</v>
      </c>
      <c r="C160" s="11" t="s">
        <v>56</v>
      </c>
      <c r="D160" s="11">
        <f>SUM(D153:D159)</f>
        <v>43.5</v>
      </c>
      <c r="E160" s="11" t="s">
        <v>57</v>
      </c>
      <c r="G160" s="12" t="str">
        <f t="shared" si="32"/>
        <v xml:space="preserve">Total: 43.5 of 50. </v>
      </c>
    </row>
    <row r="161" spans="1:7" ht="153" x14ac:dyDescent="0.2">
      <c r="A161" s="11"/>
      <c r="B161" s="11" t="str">
        <f t="shared" si="33"/>
        <v>Navya Sri Reddy</v>
      </c>
      <c r="C161" s="11" t="s">
        <v>58</v>
      </c>
      <c r="D161" s="11"/>
      <c r="E161" s="11"/>
      <c r="G161" s="12" t="str">
        <f>_xlfn.CONCAT(G152," ",G153," ",G154," ",G155," ",G156," ",G157," ",G158," ",G159," ",G160)</f>
        <v xml:space="preserve">Navya Sri Reddy, below are scores and comments for Homework 3. Q1: 4 of 7.  I am unfamiliar with XYZ Fitness.  Moreover, I couldn't find it on the web.  If you're able to provide the website, locations or other tangible information on this business, I will revise your score. Q2: 7 of 7.   Q3: 7 of 7.  The creation of the distinct groups by segmentation enables targeting, and eventually positioning, from a business point of view.  Thus in totality one has segmentation, targeting and positioning, or simply STP. Q4: 5 of 7.  You didn't list limitations of K-Means clustering.  You also didn't address the question, "What are the key considerations in determining the number of clusters and variables to use?" Q5: 7 of 7.   Q6: 6.5 of 7.  Some elements of your "advertising mix" are truly not components of advertising.  For example, "give customers options like chewable tablets and quick-acting medications." Q7: 7 of 8.  We also spent a considerable amount of time discussing segmentation, targeting and positioning (STP), and K-Means clustering. Total: 43.5 of 50. </v>
      </c>
    </row>
    <row r="162" spans="1:7" x14ac:dyDescent="0.2">
      <c r="A162" s="11" t="s">
        <v>98</v>
      </c>
      <c r="B162" s="11" t="str">
        <f>MID(A162,FIND(",",A162)+1,FIND(" ",A162)+2)</f>
        <v xml:space="preserve"> Imranuddin</v>
      </c>
      <c r="C162" s="11" t="s">
        <v>412</v>
      </c>
      <c r="D162" s="11"/>
      <c r="E162" s="11"/>
      <c r="G162" s="12" t="str">
        <f t="shared" si="12"/>
        <v xml:space="preserve"> Imranuddin, below are scores and comments for Homework 3.</v>
      </c>
    </row>
    <row r="163" spans="1:7" ht="51" x14ac:dyDescent="0.2">
      <c r="A163" s="11"/>
      <c r="B163" s="11" t="str">
        <f>B162</f>
        <v xml:space="preserve"> Imranuddin</v>
      </c>
      <c r="C163" s="11" t="s">
        <v>41</v>
      </c>
      <c r="D163" s="11">
        <v>6</v>
      </c>
      <c r="E163" s="11" t="s">
        <v>45</v>
      </c>
      <c r="F163" s="12" t="s">
        <v>456</v>
      </c>
      <c r="G163" s="12" t="str">
        <f t="shared" ref="G163:G170" si="34">_xlfn.CONCAT(C163," ",D163," ",E163," ",F163)</f>
        <v>Q1: 6 of 7.  You wrote, "Starbucks may leverage social data to offer proactive customer care, addressing issues and complaints in real-time, to help retain customers."  You need to explain the assumptions, data and method (i.e., mechanism) on how this would be implemented.</v>
      </c>
    </row>
    <row r="164" spans="1:7" x14ac:dyDescent="0.2">
      <c r="A164" s="11"/>
      <c r="B164" s="11" t="str">
        <f t="shared" ref="B164:B171" si="35">B163</f>
        <v xml:space="preserve"> Imranuddin</v>
      </c>
      <c r="C164" s="11" t="s">
        <v>44</v>
      </c>
      <c r="D164" s="11">
        <v>7</v>
      </c>
      <c r="E164" s="11" t="s">
        <v>45</v>
      </c>
      <c r="F164" s="12" t="s">
        <v>457</v>
      </c>
      <c r="G164" s="12" t="str">
        <f t="shared" si="34"/>
        <v>Q2: 7 of 7.  While a wee bit long, the answer was sufficient.</v>
      </c>
    </row>
    <row r="165" spans="1:7" ht="38.25" x14ac:dyDescent="0.2">
      <c r="A165" s="11"/>
      <c r="B165" s="11" t="str">
        <f t="shared" si="35"/>
        <v xml:space="preserve"> Imranuddin</v>
      </c>
      <c r="C165" s="11" t="s">
        <v>47</v>
      </c>
      <c r="D165" s="11">
        <v>7</v>
      </c>
      <c r="E165" s="11" t="s">
        <v>45</v>
      </c>
      <c r="F165" s="12" t="s">
        <v>441</v>
      </c>
      <c r="G165" s="12" t="str">
        <f t="shared" si="34"/>
        <v>Q3: 7 of 7.  The creation of the distinct groups by segmentation enables targeting, and eventually positioning, from a business point of view.  Thus in totality one has segmentation, targeting and positioning, or simply STP.</v>
      </c>
    </row>
    <row r="166" spans="1:7" x14ac:dyDescent="0.2">
      <c r="A166" s="11"/>
      <c r="B166" s="11" t="str">
        <f t="shared" si="35"/>
        <v xml:space="preserve"> Imranuddin</v>
      </c>
      <c r="C166" s="11" t="s">
        <v>49</v>
      </c>
      <c r="D166" s="11">
        <v>7</v>
      </c>
      <c r="E166" s="11" t="s">
        <v>45</v>
      </c>
      <c r="F166" s="12" t="s">
        <v>79</v>
      </c>
      <c r="G166" s="12" t="str">
        <f t="shared" si="34"/>
        <v>Q4: 7 of 7.  A good answer!</v>
      </c>
    </row>
    <row r="167" spans="1:7" x14ac:dyDescent="0.2">
      <c r="A167" s="11"/>
      <c r="B167" s="11" t="str">
        <f t="shared" si="35"/>
        <v xml:space="preserve"> Imranuddin</v>
      </c>
      <c r="C167" s="11" t="s">
        <v>51</v>
      </c>
      <c r="D167" s="11">
        <v>7</v>
      </c>
      <c r="E167" s="11" t="s">
        <v>45</v>
      </c>
      <c r="G167" s="12" t="str">
        <f t="shared" si="34"/>
        <v xml:space="preserve">Q5: 7 of 7.  </v>
      </c>
    </row>
    <row r="168" spans="1:7" ht="76.5" x14ac:dyDescent="0.2">
      <c r="A168" s="11"/>
      <c r="B168" s="11" t="str">
        <f t="shared" si="35"/>
        <v xml:space="preserve"> Imranuddin</v>
      </c>
      <c r="C168" s="11" t="s">
        <v>53</v>
      </c>
      <c r="D168" s="11">
        <v>7</v>
      </c>
      <c r="E168" s="11" t="s">
        <v>45</v>
      </c>
      <c r="F168" s="12" t="s">
        <v>417</v>
      </c>
      <c r="G168" s="12" t="str">
        <f t="shared" si="3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69" spans="1:7" ht="25.5" x14ac:dyDescent="0.2">
      <c r="A169" s="11"/>
      <c r="B169" s="11" t="str">
        <f t="shared" si="35"/>
        <v xml:space="preserve"> Imranuddin</v>
      </c>
      <c r="C169" s="11" t="s">
        <v>54</v>
      </c>
      <c r="D169" s="11">
        <v>0</v>
      </c>
      <c r="E169" s="11" t="s">
        <v>42</v>
      </c>
      <c r="F169" s="12" t="s">
        <v>458</v>
      </c>
      <c r="G169" s="12" t="str">
        <f t="shared" si="34"/>
        <v>Q7: 0 of 8.  Your response is not what was discussed during the online Tuesday meeting for Module 3.</v>
      </c>
    </row>
    <row r="170" spans="1:7" x14ac:dyDescent="0.2">
      <c r="A170" s="11"/>
      <c r="B170" s="11" t="str">
        <f t="shared" si="35"/>
        <v xml:space="preserve"> Imranuddin</v>
      </c>
      <c r="C170" s="11" t="s">
        <v>56</v>
      </c>
      <c r="D170" s="11">
        <f>SUM(D163:D169)</f>
        <v>41</v>
      </c>
      <c r="E170" s="11" t="s">
        <v>57</v>
      </c>
      <c r="G170" s="12" t="str">
        <f t="shared" si="34"/>
        <v xml:space="preserve">Total: 41 of 50. </v>
      </c>
    </row>
    <row r="171" spans="1:7" ht="165.75" x14ac:dyDescent="0.2">
      <c r="A171" s="11"/>
      <c r="B171" s="11" t="str">
        <f t="shared" si="35"/>
        <v xml:space="preserve"> Imranuddin</v>
      </c>
      <c r="C171" s="11" t="s">
        <v>58</v>
      </c>
      <c r="D171" s="11"/>
      <c r="E171" s="11"/>
      <c r="G171" s="12" t="str">
        <f>_xlfn.CONCAT(G162," ",G163," ",G164," ",G165," ",G166," ",G167," ",G168," ",G169," ",G170)</f>
        <v xml:space="preserve"> Imranuddin, below are scores and comments for Homework 3. Q1: 6 of 7.  You wrote, "Starbucks may leverage social data to offer proactive customer care, addressing issues and complaints in real-time, to help retain customers."  You need to explain the assumptions, data and method (i.e., mechanism) on how this would be implemented. Q2: 7 of 7.  While a wee bit long, the answer was sufficient. Q3: 7 of 7.  The creation of the distinct groups by segmentation enables targeting, and eventually positioning, from a business point of view.  Thus in totality one has segmentation, targeting and positioning, or simply STP. Q4: 7 of 7.  A good answer!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0 of 8.  Your response is not what was discussed during the online Tuesday meeting for Module 3. Total: 41 of 50. </v>
      </c>
    </row>
    <row r="172" spans="1:7" x14ac:dyDescent="0.2">
      <c r="A172" s="11" t="s">
        <v>99</v>
      </c>
      <c r="B172" s="11" t="str">
        <f>MID(A172,FIND(",",A172)+1,FIND(" ",A172)+2)</f>
        <v xml:space="preserve"> Sumeruddin</v>
      </c>
      <c r="C172" s="11" t="s">
        <v>412</v>
      </c>
      <c r="D172" s="11"/>
      <c r="E172" s="11"/>
      <c r="G172" s="12" t="str">
        <f t="shared" si="12"/>
        <v xml:space="preserve"> Sumeruddin, below are scores and comments for Homework 3.</v>
      </c>
    </row>
    <row r="173" spans="1:7" ht="76.5" x14ac:dyDescent="0.2">
      <c r="A173" s="11"/>
      <c r="B173" s="11" t="str">
        <f>B172</f>
        <v xml:space="preserve"> Sumeruddin</v>
      </c>
      <c r="C173" s="11" t="s">
        <v>41</v>
      </c>
      <c r="D173" s="11">
        <v>6</v>
      </c>
      <c r="E173" s="11" t="s">
        <v>45</v>
      </c>
      <c r="F173" s="12" t="s">
        <v>459</v>
      </c>
      <c r="G173" s="12" t="str">
        <f t="shared" ref="G173:G180" si="36">_xlfn.CONCAT(C173," ",D173," ",E173," ",F173)</f>
        <v>Q1: 6 of 7.  Sufficient information on how a recommendation system, that would "offer personalized food
recommendations," wasn't provided.   Dependent on the data you are collecting and considering for use in a recommendation system, sparseness could be an issue. When developing a recommendation system the volume of data is less important than the quality.</v>
      </c>
    </row>
    <row r="174" spans="1:7" x14ac:dyDescent="0.2">
      <c r="A174" s="11"/>
      <c r="B174" s="11" t="str">
        <f t="shared" ref="B174:B181" si="37">B173</f>
        <v xml:space="preserve"> Sumeruddin</v>
      </c>
      <c r="C174" s="11" t="s">
        <v>44</v>
      </c>
      <c r="D174" s="11">
        <v>7</v>
      </c>
      <c r="E174" s="11" t="s">
        <v>45</v>
      </c>
      <c r="F174" s="12" t="s">
        <v>79</v>
      </c>
      <c r="G174" s="12" t="str">
        <f t="shared" si="36"/>
        <v>Q2: 7 of 7.  A good answer!</v>
      </c>
    </row>
    <row r="175" spans="1:7" ht="38.25" x14ac:dyDescent="0.2">
      <c r="A175" s="11"/>
      <c r="B175" s="11" t="str">
        <f t="shared" si="37"/>
        <v xml:space="preserve"> Sumeruddin</v>
      </c>
      <c r="C175" s="11" t="s">
        <v>47</v>
      </c>
      <c r="D175" s="11">
        <v>7</v>
      </c>
      <c r="E175" s="11" t="s">
        <v>45</v>
      </c>
      <c r="F175" s="12" t="s">
        <v>441</v>
      </c>
      <c r="G175" s="12" t="str">
        <f t="shared" si="36"/>
        <v>Q3: 7 of 7.  The creation of the distinct groups by segmentation enables targeting, and eventually positioning, from a business point of view.  Thus in totality one has segmentation, targeting and positioning, or simply STP.</v>
      </c>
    </row>
    <row r="176" spans="1:7" x14ac:dyDescent="0.2">
      <c r="A176" s="11"/>
      <c r="B176" s="11" t="str">
        <f t="shared" si="37"/>
        <v xml:space="preserve"> Sumeruddin</v>
      </c>
      <c r="C176" s="11" t="s">
        <v>49</v>
      </c>
      <c r="D176" s="11">
        <v>7</v>
      </c>
      <c r="E176" s="11" t="s">
        <v>45</v>
      </c>
      <c r="F176" s="12" t="s">
        <v>79</v>
      </c>
      <c r="G176" s="12" t="str">
        <f t="shared" si="36"/>
        <v>Q4: 7 of 7.  A good answer!</v>
      </c>
    </row>
    <row r="177" spans="1:7" x14ac:dyDescent="0.2">
      <c r="A177" s="11"/>
      <c r="B177" s="11" t="str">
        <f t="shared" si="37"/>
        <v xml:space="preserve"> Sumeruddin</v>
      </c>
      <c r="C177" s="11" t="s">
        <v>51</v>
      </c>
      <c r="D177" s="11">
        <v>7</v>
      </c>
      <c r="E177" s="11" t="s">
        <v>45</v>
      </c>
      <c r="G177" s="12" t="str">
        <f t="shared" si="36"/>
        <v xml:space="preserve">Q5: 7 of 7.  </v>
      </c>
    </row>
    <row r="178" spans="1:7" ht="76.5" x14ac:dyDescent="0.2">
      <c r="A178" s="11"/>
      <c r="B178" s="11" t="str">
        <f t="shared" si="37"/>
        <v xml:space="preserve"> Sumeruddin</v>
      </c>
      <c r="C178" s="11" t="s">
        <v>53</v>
      </c>
      <c r="D178" s="11">
        <v>7</v>
      </c>
      <c r="E178" s="11" t="s">
        <v>45</v>
      </c>
      <c r="F178" s="12" t="s">
        <v>417</v>
      </c>
      <c r="G178" s="12" t="str">
        <f t="shared" si="3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79" spans="1:7" ht="25.5" x14ac:dyDescent="0.2">
      <c r="A179" s="11"/>
      <c r="B179" s="11" t="str">
        <f t="shared" si="37"/>
        <v xml:space="preserve"> Sumeruddin</v>
      </c>
      <c r="C179" s="11" t="s">
        <v>54</v>
      </c>
      <c r="D179" s="11">
        <v>7</v>
      </c>
      <c r="E179" s="11" t="s">
        <v>42</v>
      </c>
      <c r="F179" s="12" t="s">
        <v>455</v>
      </c>
      <c r="G179" s="12" t="str">
        <f t="shared" si="36"/>
        <v>Q7: 7 of 8.  We also spent a considerable amount of time discussing segmentation, targeting and positioning (STP), and K-Means clustering.</v>
      </c>
    </row>
    <row r="180" spans="1:7" x14ac:dyDescent="0.2">
      <c r="A180" s="11"/>
      <c r="B180" s="11" t="str">
        <f t="shared" si="37"/>
        <v xml:space="preserve"> Sumeruddin</v>
      </c>
      <c r="C180" s="11" t="s">
        <v>56</v>
      </c>
      <c r="D180" s="11">
        <f>SUM(D173:D179)</f>
        <v>48</v>
      </c>
      <c r="E180" s="11" t="s">
        <v>57</v>
      </c>
      <c r="G180" s="12" t="str">
        <f t="shared" si="36"/>
        <v xml:space="preserve">Total: 48 of 50. </v>
      </c>
    </row>
    <row r="181" spans="1:7" ht="191.25" x14ac:dyDescent="0.2">
      <c r="A181" s="11"/>
      <c r="B181" s="11" t="str">
        <f t="shared" si="37"/>
        <v xml:space="preserve"> Sumeruddin</v>
      </c>
      <c r="C181" s="11" t="s">
        <v>58</v>
      </c>
      <c r="D181" s="11"/>
      <c r="E181" s="11"/>
      <c r="G181" s="12" t="str">
        <f>_xlfn.CONCAT(G172," ",G173," ",G174," ",G175," ",G176," ",G177," ",G178," ",G179," ",G180)</f>
        <v xml:space="preserve"> Sumeruddin, below are scores and comments for Homework 3. Q1: 6 of 7.  Sufficient information on how a recommendation system, that would "offer personalized food
recommendations," wasn't provided.   Dependent on the data you are collecting and considering for use in a recommendation system, sparseness could be an issue. When developing a recommendation system the volume of data is less important than the quality. Q2: 7 of 7.  A good answer! Q3: 7 of 7.  The creation of the distinct groups by segmentation enables targeting, and eventually positioning, from a business point of view.  Thus in totality one has segmentation, targeting and positioning, or simply STP. Q4: 7 of 7.  A good answer!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spent a considerable amount of time discussing segmentation, targeting and positioning (STP), and K-Means clustering. Total: 48 of 50. </v>
      </c>
    </row>
    <row r="182" spans="1:7" x14ac:dyDescent="0.2">
      <c r="A182" s="11" t="s">
        <v>104</v>
      </c>
      <c r="B182" s="11" t="s">
        <v>247</v>
      </c>
      <c r="C182" s="11" t="s">
        <v>412</v>
      </c>
      <c r="D182" s="11"/>
      <c r="E182" s="11"/>
      <c r="G182" s="12" t="str">
        <f t="shared" si="12"/>
        <v>Mohammed Ali, below are scores and comments for Homework 3.</v>
      </c>
    </row>
    <row r="183" spans="1:7" ht="51" x14ac:dyDescent="0.2">
      <c r="A183" s="11"/>
      <c r="B183" s="11" t="str">
        <f>B182</f>
        <v>Mohammed Ali</v>
      </c>
      <c r="C183" s="11" t="s">
        <v>41</v>
      </c>
      <c r="D183" s="11">
        <v>6</v>
      </c>
      <c r="E183" s="11" t="s">
        <v>45</v>
      </c>
      <c r="F183" s="12" t="s">
        <v>460</v>
      </c>
      <c r="G183" s="12" t="str">
        <f t="shared" ref="G183:G190" si="38">_xlfn.CONCAT(C183," ",D183," ",E183," ",F183)</f>
        <v>Q1: 6 of 7.  While Amazon could use a social listening platform, they would not use this data to target people who have an interest in a category since the social listening platform's data would be too aggregated.  That is, it would be too noisy.</v>
      </c>
    </row>
    <row r="184" spans="1:7" ht="89.25" x14ac:dyDescent="0.2">
      <c r="A184" s="11"/>
      <c r="B184" s="11" t="str">
        <f t="shared" ref="B184:B191" si="39">B183</f>
        <v>Mohammed Ali</v>
      </c>
      <c r="C184" s="11" t="s">
        <v>44</v>
      </c>
      <c r="D184" s="11">
        <v>7</v>
      </c>
      <c r="E184" s="11" t="s">
        <v>45</v>
      </c>
      <c r="F184" s="12" t="s">
        <v>461</v>
      </c>
      <c r="G184" s="12" t="str">
        <f t="shared" si="38"/>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The final step in STP is to use the data on product positioning for each target segment to develop a marketing mix plan for each target segment using the 4 or 7 P's.</v>
      </c>
    </row>
    <row r="185" spans="1:7" ht="114.75" x14ac:dyDescent="0.2">
      <c r="A185" s="11"/>
      <c r="B185" s="11" t="str">
        <f t="shared" si="39"/>
        <v>Mohammed Ali</v>
      </c>
      <c r="C185" s="11" t="s">
        <v>47</v>
      </c>
      <c r="D185" s="11">
        <v>6</v>
      </c>
      <c r="E185" s="11" t="s">
        <v>45</v>
      </c>
      <c r="F185" s="12" t="s">
        <v>462</v>
      </c>
      <c r="G185" s="12" t="str">
        <f t="shared" si="3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86" spans="1:7" x14ac:dyDescent="0.2">
      <c r="A186" s="11"/>
      <c r="B186" s="11" t="str">
        <f t="shared" si="39"/>
        <v>Mohammed Ali</v>
      </c>
      <c r="C186" s="11" t="s">
        <v>49</v>
      </c>
      <c r="D186" s="11">
        <v>7</v>
      </c>
      <c r="E186" s="11" t="s">
        <v>45</v>
      </c>
      <c r="F186" s="12" t="s">
        <v>463</v>
      </c>
      <c r="G186" s="12" t="str">
        <f t="shared" si="38"/>
        <v>Q4: 7 of 7.  An exceptional answer!</v>
      </c>
    </row>
    <row r="187" spans="1:7" x14ac:dyDescent="0.2">
      <c r="A187" s="11"/>
      <c r="B187" s="11" t="str">
        <f t="shared" si="39"/>
        <v>Mohammed Ali</v>
      </c>
      <c r="C187" s="11" t="s">
        <v>51</v>
      </c>
      <c r="D187" s="11">
        <v>7</v>
      </c>
      <c r="E187" s="11" t="s">
        <v>45</v>
      </c>
      <c r="F187" s="12" t="s">
        <v>315</v>
      </c>
      <c r="G187" s="12" t="str">
        <f t="shared" si="38"/>
        <v>Q5: 7 of 7.  An insightful answer!</v>
      </c>
    </row>
    <row r="188" spans="1:7" ht="76.5" x14ac:dyDescent="0.2">
      <c r="A188" s="11"/>
      <c r="B188" s="11" t="str">
        <f t="shared" si="39"/>
        <v>Mohammed Ali</v>
      </c>
      <c r="C188" s="11" t="s">
        <v>53</v>
      </c>
      <c r="D188" s="11">
        <v>7</v>
      </c>
      <c r="E188" s="11" t="s">
        <v>45</v>
      </c>
      <c r="F188" s="12" t="s">
        <v>417</v>
      </c>
      <c r="G188" s="12" t="str">
        <f t="shared" si="3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89" spans="1:7" x14ac:dyDescent="0.2">
      <c r="A189" s="11"/>
      <c r="B189" s="11" t="str">
        <f t="shared" si="39"/>
        <v>Mohammed Ali</v>
      </c>
      <c r="C189" s="11" t="s">
        <v>54</v>
      </c>
      <c r="D189" s="11">
        <v>8</v>
      </c>
      <c r="E189" s="11" t="s">
        <v>42</v>
      </c>
      <c r="G189" s="12" t="str">
        <f t="shared" si="38"/>
        <v xml:space="preserve">Q7: 8 of 8.  </v>
      </c>
    </row>
    <row r="190" spans="1:7" x14ac:dyDescent="0.2">
      <c r="A190" s="11"/>
      <c r="B190" s="11" t="str">
        <f t="shared" si="39"/>
        <v>Mohammed Ali</v>
      </c>
      <c r="C190" s="11" t="s">
        <v>56</v>
      </c>
      <c r="D190" s="11">
        <f>SUM(D183:D189)</f>
        <v>48</v>
      </c>
      <c r="E190" s="11" t="s">
        <v>57</v>
      </c>
      <c r="G190" s="12" t="str">
        <f t="shared" si="38"/>
        <v xml:space="preserve">Total: 48 of 50. </v>
      </c>
    </row>
    <row r="191" spans="1:7" ht="280.5" x14ac:dyDescent="0.2">
      <c r="A191" s="11"/>
      <c r="B191" s="11" t="str">
        <f t="shared" si="39"/>
        <v>Mohammed Ali</v>
      </c>
      <c r="C191" s="11" t="s">
        <v>58</v>
      </c>
      <c r="D191" s="11"/>
      <c r="E191" s="11"/>
      <c r="G191" s="12" t="str">
        <f>_xlfn.CONCAT(G182," ",G183," ",G184," ",G185," ",G186," ",G187," ",G188," ",G189," ",G190)</f>
        <v xml:space="preserve">Mohammed Ali, below are scores and comments for Homework 3. Q1: 6 of 7.  While Amazon could use a social listening platform, they would not use this data to target people who have an interest in a category since the social listening platform's data would be too aggregated.  That is, it would be too noisy.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An exceptional answer!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92" spans="1:7" x14ac:dyDescent="0.2">
      <c r="A192" s="11" t="s">
        <v>106</v>
      </c>
      <c r="B192" s="11" t="str">
        <f t="shared" si="27"/>
        <v xml:space="preserve"> Prudhvi</v>
      </c>
      <c r="C192" s="11" t="s">
        <v>412</v>
      </c>
      <c r="D192" s="11"/>
      <c r="E192" s="11"/>
      <c r="G192" s="12" t="str">
        <f t="shared" si="12"/>
        <v xml:space="preserve"> Prudhvi, below are scores and comments for Homework 3.</v>
      </c>
    </row>
    <row r="193" spans="1:7" ht="38.25" x14ac:dyDescent="0.2">
      <c r="A193" s="11"/>
      <c r="B193" s="11" t="str">
        <f>B192</f>
        <v xml:space="preserve"> Prudhvi</v>
      </c>
      <c r="C193" s="11" t="s">
        <v>41</v>
      </c>
      <c r="D193" s="11">
        <v>6</v>
      </c>
      <c r="E193" s="11" t="s">
        <v>45</v>
      </c>
      <c r="F193" s="12" t="s">
        <v>464</v>
      </c>
      <c r="G193" s="12" t="str">
        <f t="shared" ref="G193:G200" si="40">_xlfn.CONCAT(C193," ",D193," ",E193," ",F193)</f>
        <v>Q1: 6 of 7.  You need to expand on how the data collected from social listening platforms, search volume tools, ... would be used to created "customized advertisements."</v>
      </c>
    </row>
    <row r="194" spans="1:7" ht="63.75" x14ac:dyDescent="0.2">
      <c r="A194" s="11"/>
      <c r="B194" s="11" t="str">
        <f t="shared" ref="B194:B201" si="41">B193</f>
        <v xml:space="preserve"> Prudhvi</v>
      </c>
      <c r="C194" s="11" t="s">
        <v>44</v>
      </c>
      <c r="D194" s="11">
        <v>5.5</v>
      </c>
      <c r="E194" s="11" t="s">
        <v>45</v>
      </c>
      <c r="F194" s="12" t="s">
        <v>465</v>
      </c>
      <c r="G194" s="12" t="str">
        <f t="shared" si="40"/>
        <v>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v>
      </c>
    </row>
    <row r="195" spans="1:7" ht="51" x14ac:dyDescent="0.2">
      <c r="A195" s="11"/>
      <c r="B195" s="11" t="str">
        <f t="shared" si="41"/>
        <v xml:space="preserve"> Prudhvi</v>
      </c>
      <c r="C195" s="11" t="s">
        <v>47</v>
      </c>
      <c r="D195" s="11">
        <v>6</v>
      </c>
      <c r="E195" s="11" t="s">
        <v>45</v>
      </c>
      <c r="F195" s="12" t="s">
        <v>466</v>
      </c>
      <c r="G195" s="12" t="str">
        <f t="shared" si="40"/>
        <v>Q3: 6 of 7.  Your answer should be expanded upon. The creation of the distinct groups by segmentation enables targeting, and eventually positioning, from a business point of view.  Thus in totality one has segmentation, targeting and positioning, or simply STP.</v>
      </c>
    </row>
    <row r="196" spans="1:7" ht="38.25" x14ac:dyDescent="0.2">
      <c r="A196" s="11"/>
      <c r="B196" s="11" t="str">
        <f t="shared" si="41"/>
        <v xml:space="preserve"> Prudhvi</v>
      </c>
      <c r="C196" s="11" t="s">
        <v>49</v>
      </c>
      <c r="D196" s="11">
        <v>5.5</v>
      </c>
      <c r="E196" s="11" t="s">
        <v>45</v>
      </c>
      <c r="F196" s="12" t="s">
        <v>467</v>
      </c>
      <c r="G196" s="12" t="str">
        <f t="shared" si="40"/>
        <v>Q4: 5.5 of 7.  You didn't address fully the question, "What are the capabilities and limitations of using a K-Means cluster analysis?"  For example, limitations weren't mentioned.</v>
      </c>
    </row>
    <row r="197" spans="1:7" ht="38.25" x14ac:dyDescent="0.2">
      <c r="A197" s="11"/>
      <c r="B197" s="11" t="str">
        <f t="shared" si="41"/>
        <v xml:space="preserve"> Prudhvi</v>
      </c>
      <c r="C197" s="11" t="s">
        <v>51</v>
      </c>
      <c r="D197" s="11">
        <v>6</v>
      </c>
      <c r="E197" s="11" t="s">
        <v>45</v>
      </c>
      <c r="F197" s="12" t="s">
        <v>468</v>
      </c>
      <c r="G197" s="12" t="str">
        <f t="shared" si="40"/>
        <v>Q5: 6 of 7.  Additional information is necessary when describing how a company's business and marketing strategy can influence which segments are selected for targeting.</v>
      </c>
    </row>
    <row r="198" spans="1:7" ht="76.5" x14ac:dyDescent="0.2">
      <c r="A198" s="11"/>
      <c r="B198" s="11" t="str">
        <f t="shared" si="41"/>
        <v xml:space="preserve"> Prudhvi</v>
      </c>
      <c r="C198" s="11" t="s">
        <v>53</v>
      </c>
      <c r="D198" s="11">
        <v>7</v>
      </c>
      <c r="E198" s="11" t="s">
        <v>45</v>
      </c>
      <c r="F198" s="12" t="s">
        <v>417</v>
      </c>
      <c r="G198" s="12" t="str">
        <f t="shared" si="4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99" spans="1:7" ht="38.25" x14ac:dyDescent="0.2">
      <c r="A199" s="11"/>
      <c r="B199" s="11" t="str">
        <f t="shared" si="41"/>
        <v xml:space="preserve"> Prudhvi</v>
      </c>
      <c r="C199" s="11" t="s">
        <v>54</v>
      </c>
      <c r="D199" s="11">
        <v>7</v>
      </c>
      <c r="E199" s="11" t="s">
        <v>42</v>
      </c>
      <c r="F199" s="12" t="s">
        <v>430</v>
      </c>
      <c r="G199" s="12" t="str">
        <f t="shared" si="40"/>
        <v>Q7: 7 of 8.  We also discussed general marketing data extraction tools and resources, social listening tools, web analytics (via Google Analytics 4), and content analysis tools.</v>
      </c>
    </row>
    <row r="200" spans="1:7" x14ac:dyDescent="0.2">
      <c r="A200" s="11"/>
      <c r="B200" s="11" t="str">
        <f t="shared" si="41"/>
        <v xml:space="preserve"> Prudhvi</v>
      </c>
      <c r="C200" s="11" t="s">
        <v>56</v>
      </c>
      <c r="D200" s="11">
        <f>SUM(D193:D199)</f>
        <v>43</v>
      </c>
      <c r="E200" s="11" t="s">
        <v>57</v>
      </c>
      <c r="G200" s="12" t="str">
        <f t="shared" si="40"/>
        <v xml:space="preserve">Total: 43 of 50. </v>
      </c>
    </row>
    <row r="201" spans="1:7" ht="255" x14ac:dyDescent="0.2">
      <c r="A201" s="11"/>
      <c r="B201" s="11" t="str">
        <f t="shared" si="41"/>
        <v xml:space="preserve"> Prudhvi</v>
      </c>
      <c r="C201" s="11" t="s">
        <v>58</v>
      </c>
      <c r="D201" s="11"/>
      <c r="E201" s="11"/>
      <c r="G201" s="12" t="str">
        <f>_xlfn.CONCAT(G192," ",G193," ",G194," ",G195," ",G196," ",G197," ",G198," ",G199," ",G200)</f>
        <v xml:space="preserve"> Prudhvi, below are scores and comments for Homework 3. Q1: 6 of 7.  You need to expand on how the data collected from social listening platforms, search volume tools, ... would be used to created "customized advertisements." 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 Q3: 6 of 7.  Your answer should be expanded upon. The creation of the distinct groups by segmentation enables targeting, and eventually positioning, from a business point of view.  Thus in totality one has segmentation, targeting and positioning, or simply STP. Q4: 5.5 of 7.  You didn't address fully the question, "What are the capabilities and limitations of using a K-Means cluster analysis?"  For example, limitations weren't mentioned. Q5: 6 of 7.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and content analysis tools. Total: 43 of 50. </v>
      </c>
    </row>
    <row r="202" spans="1:7" x14ac:dyDescent="0.2">
      <c r="A202" s="11" t="s">
        <v>109</v>
      </c>
      <c r="B202" s="11" t="s">
        <v>250</v>
      </c>
      <c r="C202" s="11" t="s">
        <v>412</v>
      </c>
      <c r="D202" s="11"/>
      <c r="E202" s="11"/>
      <c r="G202" s="12" t="str">
        <f t="shared" si="12"/>
        <v>Dhruvi Shaileshkumar, below are scores and comments for Homework 3.</v>
      </c>
    </row>
    <row r="203" spans="1:7" ht="63.75" x14ac:dyDescent="0.2">
      <c r="A203" s="11"/>
      <c r="B203" s="11" t="str">
        <f>B202</f>
        <v>Dhruvi Shaileshkumar</v>
      </c>
      <c r="C203" s="11" t="s">
        <v>41</v>
      </c>
      <c r="D203" s="11">
        <v>6</v>
      </c>
      <c r="E203" s="11" t="s">
        <v>45</v>
      </c>
      <c r="F203" s="12" t="s">
        <v>469</v>
      </c>
      <c r="G203" s="12" t="str">
        <f t="shared" ref="G203:G210" si="42">_xlfn.CONCAT(C203," ",D203," ",E203," ",F203)</f>
        <v>Q1: 6 of 7.  Facebook, Twitter, and TikTok are not social listening tools. Keep top of mind that social listening platform tools,  data scraping tools, and content analysis tools are frequently used to identify potential product features that end-users would value.  You alluded to this use case in your response!</v>
      </c>
    </row>
    <row r="204" spans="1:7" ht="63.75" x14ac:dyDescent="0.2">
      <c r="A204" s="11"/>
      <c r="B204" s="11" t="str">
        <f t="shared" ref="B204:B211" si="43">B203</f>
        <v>Dhruvi Shaileshkumar</v>
      </c>
      <c r="C204" s="11" t="s">
        <v>44</v>
      </c>
      <c r="D204" s="11">
        <v>5.5</v>
      </c>
      <c r="E204" s="11" t="s">
        <v>45</v>
      </c>
      <c r="F204" s="12" t="s">
        <v>465</v>
      </c>
      <c r="G204" s="12" t="str">
        <f t="shared" si="42"/>
        <v>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v>
      </c>
    </row>
    <row r="205" spans="1:7" ht="114.75" x14ac:dyDescent="0.2">
      <c r="A205" s="11"/>
      <c r="B205" s="11" t="str">
        <f t="shared" si="43"/>
        <v>Dhruvi Shaileshkumar</v>
      </c>
      <c r="C205" s="11" t="s">
        <v>47</v>
      </c>
      <c r="D205" s="11">
        <v>6</v>
      </c>
      <c r="E205" s="11" t="s">
        <v>45</v>
      </c>
      <c r="F205" s="12" t="s">
        <v>443</v>
      </c>
      <c r="G205" s="12" t="str">
        <f t="shared" si="42"/>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06" spans="1:7" ht="140.25" x14ac:dyDescent="0.2">
      <c r="A206" s="11"/>
      <c r="B206" s="11" t="str">
        <f t="shared" si="43"/>
        <v>Dhruvi Shaileshkumar</v>
      </c>
      <c r="C206" s="11" t="s">
        <v>49</v>
      </c>
      <c r="D206" s="11">
        <v>6</v>
      </c>
      <c r="E206" s="11" t="s">
        <v>45</v>
      </c>
      <c r="F206" s="12" t="s">
        <v>444</v>
      </c>
      <c r="G206" s="12" t="str">
        <f t="shared" si="42"/>
        <v>Q4: 6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07" spans="1:7" ht="38.25" x14ac:dyDescent="0.2">
      <c r="A207" s="11"/>
      <c r="B207" s="11" t="str">
        <f t="shared" si="43"/>
        <v>Dhruvi Shaileshkumar</v>
      </c>
      <c r="C207" s="11" t="s">
        <v>51</v>
      </c>
      <c r="D207" s="11">
        <v>6</v>
      </c>
      <c r="E207" s="11" t="s">
        <v>45</v>
      </c>
      <c r="F207" s="12" t="s">
        <v>468</v>
      </c>
      <c r="G207" s="12" t="str">
        <f t="shared" si="42"/>
        <v>Q5: 6 of 7.  Additional information is necessary when describing how a company's business and marketing strategy can influence which segments are selected for targeting.</v>
      </c>
    </row>
    <row r="208" spans="1:7" ht="89.25" x14ac:dyDescent="0.2">
      <c r="A208" s="11"/>
      <c r="B208" s="11" t="str">
        <f t="shared" si="43"/>
        <v>Dhruvi Shaileshkumar</v>
      </c>
      <c r="C208" s="11" t="s">
        <v>53</v>
      </c>
      <c r="D208" s="11">
        <v>7</v>
      </c>
      <c r="E208" s="11" t="s">
        <v>45</v>
      </c>
      <c r="F208" s="12" t="s">
        <v>470</v>
      </c>
      <c r="G208" s="12" t="str">
        <f t="shared" si="42"/>
        <v>Q6: 7 of 7.  An excellent answer.  Note that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09" spans="1:7" x14ac:dyDescent="0.2">
      <c r="A209" s="11"/>
      <c r="B209" s="11" t="str">
        <f t="shared" si="43"/>
        <v>Dhruvi Shaileshkumar</v>
      </c>
      <c r="C209" s="11" t="s">
        <v>54</v>
      </c>
      <c r="D209" s="11">
        <v>8</v>
      </c>
      <c r="E209" s="11" t="s">
        <v>42</v>
      </c>
      <c r="G209" s="12" t="str">
        <f t="shared" si="42"/>
        <v xml:space="preserve">Q7: 8 of 8.  </v>
      </c>
    </row>
    <row r="210" spans="1:7" x14ac:dyDescent="0.2">
      <c r="A210" s="11"/>
      <c r="B210" s="11" t="str">
        <f t="shared" si="43"/>
        <v>Dhruvi Shaileshkumar</v>
      </c>
      <c r="C210" s="11" t="s">
        <v>56</v>
      </c>
      <c r="D210" s="11">
        <f>SUM(D203:D209)</f>
        <v>44.5</v>
      </c>
      <c r="E210" s="11" t="s">
        <v>57</v>
      </c>
      <c r="G210" s="12" t="str">
        <f t="shared" si="42"/>
        <v xml:space="preserve">Total: 44.5 of 50. </v>
      </c>
    </row>
    <row r="211" spans="1:7" ht="395.25" x14ac:dyDescent="0.2">
      <c r="A211" s="11"/>
      <c r="B211" s="11" t="str">
        <f t="shared" si="43"/>
        <v>Dhruvi Shaileshkumar</v>
      </c>
      <c r="C211" s="11" t="s">
        <v>58</v>
      </c>
      <c r="D211" s="11"/>
      <c r="E211" s="11"/>
      <c r="G211" s="12" t="str">
        <f>_xlfn.CONCAT(G202," ",G203," ",G204," ",G205," ",G206," ",G207," ",G208," ",G209," ",G210)</f>
        <v xml:space="preserve">Dhruvi Shaileshkumar, below are scores and comments for Homework 3. Q1: 6 of 7.  Facebook, Twitter, and TikTok are not social listening tools. Keep top of mind that social listening platform tools,  data scraping tools, and content analysis tools are frequently used to identify potential product features that end-users would value.  You alluded to this use case in your response! 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6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6 of 7.  Additional information is necessary when describing how a company's business and marketing strategy can influence which segments are selected for targeting. Q6: 7 of 7.  An excellent answer.  Note that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44.5 of 50. </v>
      </c>
    </row>
    <row r="212" spans="1:7" x14ac:dyDescent="0.2">
      <c r="A212" s="11" t="s">
        <v>110</v>
      </c>
      <c r="B212" s="11" t="str">
        <f>MID(A212,FIND(",",A212)+1,FIND(" ",A212)-0)</f>
        <v xml:space="preserve"> Prabhanda</v>
      </c>
      <c r="C212" s="11" t="s">
        <v>412</v>
      </c>
      <c r="D212" s="11"/>
      <c r="E212" s="11"/>
      <c r="G212" s="12" t="str">
        <f t="shared" si="12"/>
        <v xml:space="preserve"> Prabhanda, below are scores and comments for Homework 3.</v>
      </c>
    </row>
    <row r="213" spans="1:7" ht="114.75" x14ac:dyDescent="0.2">
      <c r="A213" s="11"/>
      <c r="B213" s="11" t="str">
        <f>B212</f>
        <v xml:space="preserve"> Prabhanda</v>
      </c>
      <c r="C213" s="11" t="s">
        <v>41</v>
      </c>
      <c r="D213" s="11">
        <v>5</v>
      </c>
      <c r="E213" s="11" t="s">
        <v>45</v>
      </c>
      <c r="F213" s="12" t="s">
        <v>471</v>
      </c>
      <c r="G213" s="12" t="str">
        <f t="shared" ref="G213:G220" si="44">_xlfn.CONCAT(C213," ",D213," ",E213," ",F213)</f>
        <v xml:space="preserve">Q1: 5 of 7.  You wrote, "Starbucks may use a social listening tool to track down clients who are mentioning the company on social media. They could then get in touch with these clients directly and provide them with special offers or discounts."  Data from these tools is almost always used at an aggregate level.  Attempts to use this data in real-time, or near real-time, for contact could result in one believing a firm is stalking.  This is not, in any way, shape or form, ideal business practice. Moreover, companies tend to want to avoid discounting since it diminishes brand equity and pricing power. </v>
      </c>
    </row>
    <row r="214" spans="1:7" ht="38.25" x14ac:dyDescent="0.2">
      <c r="A214" s="11"/>
      <c r="B214" s="11" t="str">
        <f t="shared" ref="B214:B221" si="45">B213</f>
        <v xml:space="preserve"> Prabhanda</v>
      </c>
      <c r="C214" s="11" t="s">
        <v>44</v>
      </c>
      <c r="D214" s="11">
        <v>7</v>
      </c>
      <c r="E214" s="11" t="s">
        <v>45</v>
      </c>
      <c r="F214" s="12" t="s">
        <v>472</v>
      </c>
      <c r="G214" s="12" t="str">
        <f t="shared" si="44"/>
        <v>Q2: 7 of 7.  The final step in STP is to use the data on product positioning for each target segment to develop a marketing mix plan for each target segment using the 4 or 7 P's.</v>
      </c>
    </row>
    <row r="215" spans="1:7" ht="153" x14ac:dyDescent="0.2">
      <c r="A215" s="11"/>
      <c r="B215" s="11" t="str">
        <f t="shared" si="45"/>
        <v xml:space="preserve"> Prabhanda</v>
      </c>
      <c r="C215" s="11" t="s">
        <v>47</v>
      </c>
      <c r="D215" s="11">
        <v>5.5</v>
      </c>
      <c r="E215" s="11" t="s">
        <v>45</v>
      </c>
      <c r="F215" s="12" t="s">
        <v>473</v>
      </c>
      <c r="G215" s="12" t="str">
        <f t="shared" si="44"/>
        <v>Q3: 5.5 of 7.  Your answer appears to be incomplete.  For example consider the following sentence fragment: "Creating targeted marketing campaigns: Cluster analysis can be utilized to create"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16" spans="1:7" ht="25.5" x14ac:dyDescent="0.2">
      <c r="A216" s="11"/>
      <c r="B216" s="11" t="str">
        <f>B215</f>
        <v xml:space="preserve"> Prabhanda</v>
      </c>
      <c r="C216" s="11" t="s">
        <v>49</v>
      </c>
      <c r="D216" s="11">
        <v>6.5</v>
      </c>
      <c r="E216" s="11" t="s">
        <v>45</v>
      </c>
      <c r="F216" s="12" t="s">
        <v>474</v>
      </c>
      <c r="G216" s="12" t="str">
        <f t="shared" si="44"/>
        <v>Q4: 6.5 of 7.  Your response was difficult to follow.  Please improve upon the flow and substance of your responses.</v>
      </c>
    </row>
    <row r="217" spans="1:7" x14ac:dyDescent="0.2">
      <c r="A217" s="11"/>
      <c r="B217" s="11" t="str">
        <f t="shared" si="45"/>
        <v xml:space="preserve"> Prabhanda</v>
      </c>
      <c r="C217" s="11" t="s">
        <v>51</v>
      </c>
      <c r="D217" s="11">
        <v>7</v>
      </c>
      <c r="E217" s="11" t="s">
        <v>45</v>
      </c>
      <c r="G217" s="12" t="str">
        <f t="shared" si="44"/>
        <v xml:space="preserve">Q5: 7 of 7.  </v>
      </c>
    </row>
    <row r="218" spans="1:7" ht="76.5" x14ac:dyDescent="0.2">
      <c r="A218" s="11"/>
      <c r="B218" s="11" t="str">
        <f t="shared" si="45"/>
        <v xml:space="preserve"> Prabhanda</v>
      </c>
      <c r="C218" s="11" t="s">
        <v>53</v>
      </c>
      <c r="D218" s="11">
        <v>7</v>
      </c>
      <c r="E218" s="11" t="s">
        <v>45</v>
      </c>
      <c r="F218" s="12" t="s">
        <v>417</v>
      </c>
      <c r="G218" s="12" t="str">
        <f t="shared" si="4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19" spans="1:7" ht="25.5" x14ac:dyDescent="0.2">
      <c r="A219" s="11"/>
      <c r="B219" s="11" t="str">
        <f t="shared" si="45"/>
        <v xml:space="preserve"> Prabhanda</v>
      </c>
      <c r="C219" s="11" t="s">
        <v>54</v>
      </c>
      <c r="D219" s="11">
        <v>7</v>
      </c>
      <c r="E219" s="11" t="s">
        <v>42</v>
      </c>
      <c r="F219" s="12" t="s">
        <v>475</v>
      </c>
      <c r="G219" s="12" t="str">
        <f t="shared" si="44"/>
        <v>Q7: 7 of 8.  Your response at places was not prose, it was bullet points.  Note the request mentioned that bullet points should not be used.</v>
      </c>
    </row>
    <row r="220" spans="1:7" x14ac:dyDescent="0.2">
      <c r="A220" s="11"/>
      <c r="B220" s="11" t="str">
        <f t="shared" si="45"/>
        <v xml:space="preserve"> Prabhanda</v>
      </c>
      <c r="C220" s="11" t="s">
        <v>56</v>
      </c>
      <c r="D220" s="11">
        <f>SUM(D213:D219)</f>
        <v>45</v>
      </c>
      <c r="E220" s="11" t="s">
        <v>57</v>
      </c>
      <c r="G220" s="12" t="str">
        <f t="shared" si="44"/>
        <v xml:space="preserve">Total: 45 of 50. </v>
      </c>
    </row>
    <row r="221" spans="1:7" ht="331.5" x14ac:dyDescent="0.2">
      <c r="A221" s="11"/>
      <c r="B221" s="11" t="str">
        <f t="shared" si="45"/>
        <v xml:space="preserve"> Prabhanda</v>
      </c>
      <c r="C221" s="11" t="s">
        <v>58</v>
      </c>
      <c r="D221" s="11"/>
      <c r="E221" s="11"/>
      <c r="G221" s="12" t="str">
        <f>_xlfn.CONCAT(G212," ",G213," ",G214," ",G215," ",G216," ",G217," ",G218," ",G219," ",G220)</f>
        <v xml:space="preserve"> Prabhanda, below are scores and comments for Homework 3. Q1: 5 of 7.  You wrote, "Starbucks may use a social listening tool to track down clients who are mentioning the company on social media. They could then get in touch with these clients directly and provide them with special offers or discounts."  Data from these tools is almost always used at an aggregate level.  Attempts to use this data in real-time, or near real-time, for contact could result in one believing a firm is stalking.  This is not, in any way, shape or form, ideal business practice. Moreover, companies tend to want to avoid discounting since it diminishes brand equity and pricing power.  Q2: 7 of 7.  The final step in STP is to use the data on product positioning for each target segment to develop a marketing mix plan for each target segment using the 4 or 7 P's. Q3: 5.5 of 7.  Your answer appears to be incomplete.  For example consider the following sentence fragment: "Creating targeted marketing campaigns: Cluster analysis can be utilized to create"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6.5 of 7.  Your response was difficult to follow.  Please improve upon the flow and substance of your responses.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Your response at places was not prose, it was bullet points.  Note the request mentioned that bullet points should not be used. Total: 45 of 50. </v>
      </c>
    </row>
    <row r="222" spans="1:7" x14ac:dyDescent="0.2">
      <c r="A222" s="11" t="s">
        <v>113</v>
      </c>
      <c r="B222" s="11" t="str">
        <f t="shared" si="27"/>
        <v xml:space="preserve"> Rakesh</v>
      </c>
      <c r="C222" s="11" t="s">
        <v>412</v>
      </c>
      <c r="D222" s="11"/>
      <c r="E222" s="11"/>
      <c r="G222" s="12" t="str">
        <f t="shared" si="12"/>
        <v xml:space="preserve"> Rakesh, below are scores and comments for Homework 3.</v>
      </c>
    </row>
    <row r="223" spans="1:7" ht="63.75" x14ac:dyDescent="0.2">
      <c r="A223" s="11"/>
      <c r="B223" s="11" t="str">
        <f>B222</f>
        <v xml:space="preserve"> Rakesh</v>
      </c>
      <c r="C223" s="11" t="s">
        <v>41</v>
      </c>
      <c r="D223" s="11">
        <v>6</v>
      </c>
      <c r="E223" s="11" t="s">
        <v>45</v>
      </c>
      <c r="F223" s="12" t="s">
        <v>476</v>
      </c>
      <c r="G223" s="12" t="str">
        <f t="shared" ref="G223:G230" si="46">_xlfn.CONCAT(C223," ",D223," ",E223," ",F223)</f>
        <v>Q1: 6 of 7.  You wrote, "Spotify can create customized playlists for users by analyzing their social media activity."  While Spotify could use data from a social platform collected by a data aggregator, they would not use this data to create customized playlists since the data would be too noisy and they have higher quality data that is more predictive.</v>
      </c>
    </row>
    <row r="224" spans="1:7" ht="38.25" x14ac:dyDescent="0.2">
      <c r="A224" s="11"/>
      <c r="B224" s="11" t="str">
        <f t="shared" ref="B224:B231" si="47">B223</f>
        <v xml:space="preserve"> Rakesh</v>
      </c>
      <c r="C224" s="11" t="s">
        <v>44</v>
      </c>
      <c r="D224" s="11">
        <v>7</v>
      </c>
      <c r="E224" s="11" t="s">
        <v>45</v>
      </c>
      <c r="F224" s="12" t="s">
        <v>472</v>
      </c>
      <c r="G224" s="12" t="str">
        <f t="shared" si="46"/>
        <v>Q2: 7 of 7.  The final step in STP is to use the data on product positioning for each target segment to develop a marketing mix plan for each target segment using the 4 or 7 P's.</v>
      </c>
    </row>
    <row r="225" spans="1:7" ht="114.75" x14ac:dyDescent="0.2">
      <c r="A225" s="11"/>
      <c r="B225" s="11" t="str">
        <f t="shared" si="47"/>
        <v xml:space="preserve"> Rakesh</v>
      </c>
      <c r="C225" s="11" t="s">
        <v>47</v>
      </c>
      <c r="D225" s="11">
        <v>6</v>
      </c>
      <c r="E225" s="11" t="s">
        <v>45</v>
      </c>
      <c r="F225" s="12" t="s">
        <v>477</v>
      </c>
      <c r="G225" s="12" t="str">
        <f t="shared" si="46"/>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26" spans="1:7" ht="102" x14ac:dyDescent="0.2">
      <c r="A226" s="11"/>
      <c r="B226" s="11" t="str">
        <f t="shared" si="47"/>
        <v xml:space="preserve"> Rakesh</v>
      </c>
      <c r="C226" s="11" t="s">
        <v>49</v>
      </c>
      <c r="D226" s="11">
        <v>7</v>
      </c>
      <c r="E226" s="11" t="s">
        <v>45</v>
      </c>
      <c r="F226" s="12" t="s">
        <v>416</v>
      </c>
      <c r="G226" s="12" t="str">
        <f t="shared" si="46"/>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27" spans="1:7" x14ac:dyDescent="0.2">
      <c r="A227" s="11"/>
      <c r="B227" s="11" t="str">
        <f t="shared" si="47"/>
        <v xml:space="preserve"> Rakesh</v>
      </c>
      <c r="C227" s="11" t="s">
        <v>51</v>
      </c>
      <c r="D227" s="11">
        <v>7</v>
      </c>
      <c r="E227" s="11" t="s">
        <v>45</v>
      </c>
      <c r="F227" s="12" t="s">
        <v>315</v>
      </c>
      <c r="G227" s="12" t="str">
        <f t="shared" si="46"/>
        <v>Q5: 7 of 7.  An insightful answer!</v>
      </c>
    </row>
    <row r="228" spans="1:7" ht="76.5" x14ac:dyDescent="0.2">
      <c r="A228" s="11"/>
      <c r="B228" s="11" t="str">
        <f t="shared" si="47"/>
        <v xml:space="preserve"> Rakesh</v>
      </c>
      <c r="C228" s="11" t="s">
        <v>53</v>
      </c>
      <c r="D228" s="11">
        <v>7</v>
      </c>
      <c r="E228" s="11" t="s">
        <v>45</v>
      </c>
      <c r="F228" s="12" t="s">
        <v>417</v>
      </c>
      <c r="G228" s="12" t="str">
        <f t="shared" si="4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29" spans="1:7" ht="38.25" x14ac:dyDescent="0.2">
      <c r="A229" s="11"/>
      <c r="B229" s="11" t="str">
        <f t="shared" si="47"/>
        <v xml:space="preserve"> Rakesh</v>
      </c>
      <c r="C229" s="11" t="s">
        <v>54</v>
      </c>
      <c r="D229" s="11">
        <v>7.5</v>
      </c>
      <c r="E229" s="11" t="s">
        <v>42</v>
      </c>
      <c r="F229" s="12" t="s">
        <v>478</v>
      </c>
      <c r="G229" s="12" t="str">
        <f t="shared" si="46"/>
        <v>Q7: 7.5 of 8.  You wrote, "We delved into the importance of social data in improving customer engagement and loyalty for companies such as Starbucks." I don't recall talking about Starbucks.</v>
      </c>
    </row>
    <row r="230" spans="1:7" x14ac:dyDescent="0.2">
      <c r="A230" s="11"/>
      <c r="B230" s="11" t="str">
        <f t="shared" si="47"/>
        <v xml:space="preserve"> Rakesh</v>
      </c>
      <c r="C230" s="11" t="s">
        <v>56</v>
      </c>
      <c r="D230" s="11">
        <f>SUM(D223:D229)</f>
        <v>47.5</v>
      </c>
      <c r="E230" s="11" t="s">
        <v>57</v>
      </c>
      <c r="G230" s="12" t="str">
        <f t="shared" si="46"/>
        <v xml:space="preserve">Total: 47.5 of 50. </v>
      </c>
    </row>
    <row r="231" spans="1:7" ht="344.25" x14ac:dyDescent="0.2">
      <c r="A231" s="11"/>
      <c r="B231" s="11" t="str">
        <f t="shared" si="47"/>
        <v xml:space="preserve"> Rakesh</v>
      </c>
      <c r="C231" s="11" t="s">
        <v>58</v>
      </c>
      <c r="D231" s="11"/>
      <c r="E231" s="11"/>
      <c r="G231" s="12" t="str">
        <f>_xlfn.CONCAT(G222," ",G223," ",G224," ",G225," ",G226," ",G227," ",G228," ",G229," ",G230)</f>
        <v xml:space="preserve"> Rakesh, below are scores and comments for Homework 3. Q1: 6 of 7.  You wrote, "Spotify can create customized playlists for users by analyzing their social media activity."  While Spotify could use data from a social platform collected by a data aggregator, they would not use this data to create customized playlists since the data would be too noisy and they have higher quality data that is more predictive. Q2: 7 of 7.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You wrote, "We delved into the importance of social data in improving customer engagement and loyalty for companies such as Starbucks." I don't recall talking about Starbucks. Total: 47.5 of 50. </v>
      </c>
    </row>
    <row r="232" spans="1:7" x14ac:dyDescent="0.2">
      <c r="A232" s="11" t="s">
        <v>114</v>
      </c>
      <c r="B232" s="11" t="s">
        <v>254</v>
      </c>
      <c r="C232" s="11" t="s">
        <v>412</v>
      </c>
      <c r="D232" s="11"/>
      <c r="E232" s="11"/>
      <c r="G232" s="12" t="str">
        <f t="shared" si="12"/>
        <v>Ravi Kumar, below are scores and comments for Homework 3.</v>
      </c>
    </row>
    <row r="233" spans="1:7" ht="89.25" x14ac:dyDescent="0.2">
      <c r="A233" s="11"/>
      <c r="B233" s="11" t="str">
        <f>B232</f>
        <v>Ravi Kumar</v>
      </c>
      <c r="C233" s="11" t="s">
        <v>41</v>
      </c>
      <c r="D233" s="11">
        <v>6</v>
      </c>
      <c r="E233" s="11" t="s">
        <v>45</v>
      </c>
      <c r="F233" s="12" t="s">
        <v>479</v>
      </c>
      <c r="G233" s="12" t="str">
        <f t="shared" ref="G233:G240" si="48">_xlfn.CONCAT(C233," ",D233," ",E233," ",F233)</f>
        <v>Q1: 6 of 7.  You wrote, "Apple can use social data to identify their most loyal and engaged customers."  Apple doesn't need this data, nor would they use it, to identify their most loyal and engaged customers since they know who has purchased their products and when it was done.  They also know by collected personally identifiable information (e.g., enable by a phone number, email address, Apple ID, ...) or first party cookies who is engaged with their sites.</v>
      </c>
    </row>
    <row r="234" spans="1:7" x14ac:dyDescent="0.2">
      <c r="A234" s="11"/>
      <c r="B234" s="11" t="str">
        <f t="shared" ref="B234:B241" si="49">B233</f>
        <v>Ravi Kumar</v>
      </c>
      <c r="C234" s="11" t="s">
        <v>44</v>
      </c>
      <c r="D234" s="11">
        <v>7</v>
      </c>
      <c r="E234" s="11" t="s">
        <v>45</v>
      </c>
      <c r="F234" s="12" t="s">
        <v>480</v>
      </c>
      <c r="G234" s="12" t="str">
        <f t="shared" si="48"/>
        <v>Q2: 7 of 7.  An excellent response!</v>
      </c>
    </row>
    <row r="235" spans="1:7" x14ac:dyDescent="0.2">
      <c r="A235" s="11"/>
      <c r="B235" s="11" t="str">
        <f t="shared" si="49"/>
        <v>Ravi Kumar</v>
      </c>
      <c r="C235" s="11" t="s">
        <v>47</v>
      </c>
      <c r="D235" s="11">
        <v>7</v>
      </c>
      <c r="E235" s="11" t="s">
        <v>45</v>
      </c>
      <c r="F235" s="12" t="s">
        <v>481</v>
      </c>
      <c r="G235" s="12" t="str">
        <f t="shared" si="48"/>
        <v>Q3: 7 of 7.  An excellent answer.</v>
      </c>
    </row>
    <row r="236" spans="1:7" ht="102" x14ac:dyDescent="0.2">
      <c r="A236" s="11"/>
      <c r="B236" s="11" t="str">
        <f t="shared" si="49"/>
        <v>Ravi Kumar</v>
      </c>
      <c r="C236" s="11" t="s">
        <v>49</v>
      </c>
      <c r="D236" s="11">
        <v>7</v>
      </c>
      <c r="E236" s="11" t="s">
        <v>45</v>
      </c>
      <c r="F236" s="12" t="s">
        <v>416</v>
      </c>
      <c r="G236" s="12" t="str">
        <f t="shared" si="48"/>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37" spans="1:7" x14ac:dyDescent="0.2">
      <c r="A237" s="11"/>
      <c r="B237" s="11" t="str">
        <f t="shared" si="49"/>
        <v>Ravi Kumar</v>
      </c>
      <c r="C237" s="11" t="s">
        <v>51</v>
      </c>
      <c r="D237" s="11">
        <v>7</v>
      </c>
      <c r="E237" s="11" t="s">
        <v>45</v>
      </c>
      <c r="G237" s="12" t="str">
        <f t="shared" si="48"/>
        <v xml:space="preserve">Q5: 7 of 7.  </v>
      </c>
    </row>
    <row r="238" spans="1:7" ht="76.5" x14ac:dyDescent="0.2">
      <c r="A238" s="11"/>
      <c r="B238" s="11" t="str">
        <f t="shared" si="49"/>
        <v>Ravi Kumar</v>
      </c>
      <c r="C238" s="11" t="s">
        <v>53</v>
      </c>
      <c r="D238" s="11">
        <v>7</v>
      </c>
      <c r="E238" s="11" t="s">
        <v>45</v>
      </c>
      <c r="F238" s="12" t="s">
        <v>417</v>
      </c>
      <c r="G238" s="12" t="str">
        <f t="shared" si="4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39" spans="1:7" x14ac:dyDescent="0.2">
      <c r="A239" s="11"/>
      <c r="B239" s="11" t="str">
        <f t="shared" si="49"/>
        <v>Ravi Kumar</v>
      </c>
      <c r="C239" s="11" t="s">
        <v>54</v>
      </c>
      <c r="D239" s="11">
        <v>8</v>
      </c>
      <c r="E239" s="11" t="s">
        <v>42</v>
      </c>
      <c r="G239" s="12" t="str">
        <f t="shared" si="48"/>
        <v xml:space="preserve">Q7: 8 of 8.  </v>
      </c>
    </row>
    <row r="240" spans="1:7" x14ac:dyDescent="0.2">
      <c r="A240" s="11"/>
      <c r="B240" s="11" t="str">
        <f t="shared" si="49"/>
        <v>Ravi Kumar</v>
      </c>
      <c r="C240" s="11" t="s">
        <v>56</v>
      </c>
      <c r="D240" s="11">
        <f>SUM(D233:D239)</f>
        <v>49</v>
      </c>
      <c r="E240" s="11" t="s">
        <v>57</v>
      </c>
      <c r="G240" s="12" t="str">
        <f t="shared" si="48"/>
        <v xml:space="preserve">Total: 49 of 50. </v>
      </c>
    </row>
    <row r="241" spans="1:7" ht="229.5" x14ac:dyDescent="0.2">
      <c r="A241" s="11"/>
      <c r="B241" s="11" t="str">
        <f t="shared" si="49"/>
        <v>Ravi Kumar</v>
      </c>
      <c r="C241" s="11" t="s">
        <v>58</v>
      </c>
      <c r="D241" s="11"/>
      <c r="E241" s="11"/>
      <c r="G241" s="12" t="str">
        <f>_xlfn.CONCAT(G232," ",G233," ",G234," ",G235," ",G236," ",G237," ",G238," ",G239," ",G240)</f>
        <v xml:space="preserve">Ravi Kumar, below are scores and comments for Homework 3. Q1: 6 of 7.  You wrote, "Apple can use social data to identify their most loyal and engaged customers."  Apple doesn't need this data, nor would they use it, to identify their most loyal and engaged customers since they know who has purchased their products and when it was done.  They also know by collected personally identifiable information (e.g., enable by a phone number, email address, Apple ID, ...) or first party cookies who is engaged with their sites. Q2: 7 of 7.  An excellent response! Q3: 7 of 7.  An excellent answer.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49 of 50. </v>
      </c>
    </row>
    <row r="242" spans="1:7" x14ac:dyDescent="0.2">
      <c r="A242" s="11" t="s">
        <v>115</v>
      </c>
      <c r="B242" s="11" t="str">
        <f t="shared" si="27"/>
        <v xml:space="preserve"> Tony</v>
      </c>
      <c r="C242" s="11" t="s">
        <v>412</v>
      </c>
      <c r="D242" s="11"/>
      <c r="E242" s="11"/>
      <c r="G242" s="12" t="str">
        <f t="shared" si="12"/>
        <v xml:space="preserve"> Tony, below are scores and comments for Homework 3.</v>
      </c>
    </row>
    <row r="243" spans="1:7" ht="25.5" x14ac:dyDescent="0.2">
      <c r="A243" s="11"/>
      <c r="B243" s="11" t="str">
        <f>B242</f>
        <v xml:space="preserve"> Tony</v>
      </c>
      <c r="C243" s="11" t="s">
        <v>41</v>
      </c>
      <c r="D243" s="11">
        <v>6</v>
      </c>
      <c r="E243" s="11" t="s">
        <v>45</v>
      </c>
      <c r="F243" s="12" t="s">
        <v>482</v>
      </c>
      <c r="G243" s="12" t="str">
        <f t="shared" ref="G243:G250" si="50">_xlfn.CONCAT(C243," ",D243," ",E243," ",F243)</f>
        <v xml:space="preserve">Q1: 6 of 7.  You need to expand on how the data collected from social media via a (say) social listening platforms, would be used to created targeted ads. </v>
      </c>
    </row>
    <row r="244" spans="1:7" x14ac:dyDescent="0.2">
      <c r="A244" s="11"/>
      <c r="B244" s="11" t="str">
        <f t="shared" ref="B244:B251" si="51">B243</f>
        <v xml:space="preserve"> Tony</v>
      </c>
      <c r="C244" s="11" t="s">
        <v>44</v>
      </c>
      <c r="D244" s="11">
        <v>7</v>
      </c>
      <c r="E244" s="11" t="s">
        <v>45</v>
      </c>
      <c r="G244" s="12" t="str">
        <f t="shared" si="50"/>
        <v xml:space="preserve">Q2: 7 of 7.  </v>
      </c>
    </row>
    <row r="245" spans="1:7" ht="51" x14ac:dyDescent="0.2">
      <c r="A245" s="11"/>
      <c r="B245" s="11" t="str">
        <f t="shared" si="51"/>
        <v xml:space="preserve"> Tony</v>
      </c>
      <c r="C245" s="11" t="s">
        <v>47</v>
      </c>
      <c r="D245" s="11">
        <v>6.5</v>
      </c>
      <c r="E245" s="11" t="s">
        <v>45</v>
      </c>
      <c r="F245" s="12" t="s">
        <v>483</v>
      </c>
      <c r="G245" s="12" t="str">
        <f t="shared" si="50"/>
        <v>Q3: 6.5 of 7.  Your answer should be expanded upon. For example, the creation of the distinct groups by segmentation enables targeting, and eventually positioning, from a business point of view.   Thus in totality one has segmentation, targeting and positioning, or simply STP.</v>
      </c>
    </row>
    <row r="246" spans="1:7" x14ac:dyDescent="0.2">
      <c r="A246" s="11"/>
      <c r="B246" s="11" t="str">
        <f t="shared" si="51"/>
        <v xml:space="preserve"> Tony</v>
      </c>
      <c r="C246" s="11" t="s">
        <v>49</v>
      </c>
      <c r="D246" s="11">
        <v>7</v>
      </c>
      <c r="E246" s="11" t="s">
        <v>45</v>
      </c>
      <c r="F246" s="12" t="s">
        <v>448</v>
      </c>
      <c r="G246" s="12" t="str">
        <f t="shared" si="50"/>
        <v>Q4: 7 of 7.  A sufficient answer.</v>
      </c>
    </row>
    <row r="247" spans="1:7" ht="25.5" x14ac:dyDescent="0.2">
      <c r="A247" s="11"/>
      <c r="B247" s="11" t="str">
        <f t="shared" si="51"/>
        <v xml:space="preserve"> Tony</v>
      </c>
      <c r="C247" s="11" t="s">
        <v>51</v>
      </c>
      <c r="D247" s="11">
        <v>6</v>
      </c>
      <c r="E247" s="11" t="s">
        <v>45</v>
      </c>
      <c r="F247" s="12" t="s">
        <v>484</v>
      </c>
      <c r="G247" s="12" t="str">
        <f t="shared" si="50"/>
        <v>Q5: 6 of 7.  Further insights on how a niche business and a category leader may differ in the targeting component of STP is warranted.</v>
      </c>
    </row>
    <row r="248" spans="1:7" ht="76.5" x14ac:dyDescent="0.2">
      <c r="A248" s="11"/>
      <c r="B248" s="11" t="str">
        <f t="shared" si="51"/>
        <v xml:space="preserve"> Tony</v>
      </c>
      <c r="C248" s="11" t="s">
        <v>53</v>
      </c>
      <c r="D248" s="11">
        <v>7</v>
      </c>
      <c r="E248" s="11" t="s">
        <v>45</v>
      </c>
      <c r="F248" s="12" t="s">
        <v>417</v>
      </c>
      <c r="G248" s="12" t="str">
        <f t="shared" si="5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49" spans="1:7" ht="51" x14ac:dyDescent="0.2">
      <c r="A249" s="11"/>
      <c r="B249" s="11" t="str">
        <f t="shared" si="51"/>
        <v xml:space="preserve"> Tony</v>
      </c>
      <c r="C249" s="11" t="s">
        <v>54</v>
      </c>
      <c r="D249" s="11">
        <v>7</v>
      </c>
      <c r="E249" s="11" t="s">
        <v>42</v>
      </c>
      <c r="F249" s="12" t="s">
        <v>485</v>
      </c>
      <c r="G249" s="12" t="str">
        <f t="shared" si="50"/>
        <v xml:space="preserve">Q7: 7 of 8.  We also discussed general marketing data extraction tools and resources, social listening tools, web analytics (via Google Analytics 4), content analysis tools, segmentation, targeting and positioning, and K-Means clustering. </v>
      </c>
    </row>
    <row r="250" spans="1:7" x14ac:dyDescent="0.2">
      <c r="A250" s="11"/>
      <c r="B250" s="11" t="str">
        <f t="shared" si="51"/>
        <v xml:space="preserve"> Tony</v>
      </c>
      <c r="C250" s="11" t="s">
        <v>56</v>
      </c>
      <c r="D250" s="11">
        <f>SUM(D243:D249)</f>
        <v>46.5</v>
      </c>
      <c r="E250" s="11" t="s">
        <v>57</v>
      </c>
      <c r="G250" s="12" t="str">
        <f t="shared" si="50"/>
        <v xml:space="preserve">Total: 46.5 of 50. </v>
      </c>
    </row>
    <row r="251" spans="1:7" ht="191.25" x14ac:dyDescent="0.2">
      <c r="A251" s="11"/>
      <c r="B251" s="11" t="str">
        <f t="shared" si="51"/>
        <v xml:space="preserve"> Tony</v>
      </c>
      <c r="C251" s="11" t="s">
        <v>58</v>
      </c>
      <c r="D251" s="11"/>
      <c r="E251" s="11"/>
      <c r="G251" s="12" t="str">
        <f>_xlfn.CONCAT(G242," ",G243," ",G244," ",G245," ",G246," ",G247," ",G248," ",G249," ",G250)</f>
        <v xml:space="preserve"> Tony, below are scores and comments for Homework 3. Q1: 6 of 7.  You need to expand on how the data collected from social media via a (say) social listening platforms, would be used to created targeted ads.  Q2: 7 of 7.   Q3: 6.5 of 7.  Your answer should be expanded upon. For example, the creation of the distinct groups by segmentation enables targeting, and eventually positioning, from a business point of view.   Thus in totality one has segmentation, targeting and positioning, or simply STP. Q4: 7 of 7.  A sufficient answer. Q5: 6 of 7.  Further insights on how a niche business and a category leader may differ in the targeting component of STP is warranted.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content analysis tools, segmentation, targeting and positioning, and K-Means clustering.  Total: 46.5 of 50. </v>
      </c>
    </row>
    <row r="252" spans="1:7" x14ac:dyDescent="0.2">
      <c r="A252" s="11" t="s">
        <v>119</v>
      </c>
      <c r="B252" s="11" t="s">
        <v>256</v>
      </c>
      <c r="C252" s="11" t="s">
        <v>412</v>
      </c>
      <c r="D252" s="11"/>
      <c r="E252" s="11"/>
      <c r="G252" s="12" t="str">
        <f t="shared" si="12"/>
        <v>Aravind Reddy, below are scores and comments for Homework 3.</v>
      </c>
    </row>
    <row r="253" spans="1:7" ht="76.5" x14ac:dyDescent="0.2">
      <c r="A253" s="11"/>
      <c r="B253" s="11" t="str">
        <f>B252</f>
        <v>Aravind Reddy</v>
      </c>
      <c r="C253" s="11" t="s">
        <v>41</v>
      </c>
      <c r="D253" s="11">
        <v>6</v>
      </c>
      <c r="E253" s="11" t="s">
        <v>45</v>
      </c>
      <c r="F253" s="12" t="s">
        <v>486</v>
      </c>
      <c r="G253" s="12" t="str">
        <f t="shared" ref="G253:G260" si="52">_xlfn.CONCAT(C253," ",D253," ",E253," ",F253)</f>
        <v>Q1: 6 of 7.  Sufficient information on how a recommendation system, that would "offer personalized product recommendations," wasn't provided.   Dependent on the social media data you are collecting and considering for use in a recommendation system, sparseness could be an issue.  When developing a recommendation system the volume of data is less important than the quality.</v>
      </c>
    </row>
    <row r="254" spans="1:7" ht="102" x14ac:dyDescent="0.2">
      <c r="A254" s="11"/>
      <c r="B254" s="11" t="str">
        <f t="shared" ref="B254:B261" si="53">B253</f>
        <v>Aravind Reddy</v>
      </c>
      <c r="C254" s="11" t="s">
        <v>44</v>
      </c>
      <c r="D254" s="11">
        <v>7</v>
      </c>
      <c r="E254" s="11" t="s">
        <v>45</v>
      </c>
      <c r="F254" s="12" t="s">
        <v>425</v>
      </c>
      <c r="G254" s="12" t="str">
        <f t="shared" si="52"/>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255" spans="1:7" ht="51" x14ac:dyDescent="0.2">
      <c r="A255" s="11"/>
      <c r="B255" s="11" t="str">
        <f t="shared" si="53"/>
        <v>Aravind Reddy</v>
      </c>
      <c r="C255" s="11" t="s">
        <v>47</v>
      </c>
      <c r="D255" s="11">
        <v>7</v>
      </c>
      <c r="E255" s="11" t="s">
        <v>45</v>
      </c>
      <c r="F255" s="12" t="s">
        <v>487</v>
      </c>
      <c r="G255" s="12" t="str">
        <f t="shared" si="52"/>
        <v>Q3: 7 of 7.  While your answer was a tad long, it addressed the question.  Note the creation of the distinct groups by segmentation enables targeting, and eventually positioning, from a business point of view.   Thus in totality one has segmentation, targeting and positioning, or simply STP.</v>
      </c>
    </row>
    <row r="256" spans="1:7" ht="102" x14ac:dyDescent="0.2">
      <c r="A256" s="11"/>
      <c r="B256" s="11" t="str">
        <f t="shared" si="53"/>
        <v>Aravind Reddy</v>
      </c>
      <c r="C256" s="11" t="s">
        <v>49</v>
      </c>
      <c r="D256" s="11">
        <v>7</v>
      </c>
      <c r="E256" s="11" t="s">
        <v>45</v>
      </c>
      <c r="F256" s="12" t="s">
        <v>416</v>
      </c>
      <c r="G256" s="12" t="str">
        <f t="shared" si="52"/>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57" spans="1:7" x14ac:dyDescent="0.2">
      <c r="A257" s="11"/>
      <c r="B257" s="11" t="str">
        <f t="shared" si="53"/>
        <v>Aravind Reddy</v>
      </c>
      <c r="C257" s="11" t="s">
        <v>51</v>
      </c>
      <c r="D257" s="11">
        <v>7</v>
      </c>
      <c r="E257" s="11" t="s">
        <v>45</v>
      </c>
      <c r="G257" s="12" t="str">
        <f t="shared" si="52"/>
        <v xml:space="preserve">Q5: 7 of 7.  </v>
      </c>
    </row>
    <row r="258" spans="1:7" ht="76.5" x14ac:dyDescent="0.2">
      <c r="A258" s="11"/>
      <c r="B258" s="11" t="str">
        <f t="shared" si="53"/>
        <v>Aravind Reddy</v>
      </c>
      <c r="C258" s="11" t="s">
        <v>53</v>
      </c>
      <c r="D258" s="11">
        <v>7</v>
      </c>
      <c r="E258" s="11" t="s">
        <v>45</v>
      </c>
      <c r="F258" s="12" t="s">
        <v>417</v>
      </c>
      <c r="G258" s="12" t="str">
        <f t="shared" si="52"/>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59" spans="1:7" ht="25.5" x14ac:dyDescent="0.2">
      <c r="A259" s="11"/>
      <c r="B259" s="11" t="str">
        <f t="shared" si="53"/>
        <v>Aravind Reddy</v>
      </c>
      <c r="C259" s="11" t="s">
        <v>54</v>
      </c>
      <c r="D259" s="11">
        <v>7</v>
      </c>
      <c r="E259" s="11" t="s">
        <v>42</v>
      </c>
      <c r="F259" s="12" t="s">
        <v>488</v>
      </c>
      <c r="G259" s="12" t="str">
        <f t="shared" si="52"/>
        <v xml:space="preserve">Q7: 7 of 8.  Your response at places was not prose, it was fragmented and disjointed phrases. </v>
      </c>
    </row>
    <row r="260" spans="1:7" x14ac:dyDescent="0.2">
      <c r="A260" s="11"/>
      <c r="B260" s="11" t="str">
        <f t="shared" si="53"/>
        <v>Aravind Reddy</v>
      </c>
      <c r="C260" s="11" t="s">
        <v>56</v>
      </c>
      <c r="D260" s="11">
        <f>SUM(D253:D259)</f>
        <v>48</v>
      </c>
      <c r="E260" s="11" t="s">
        <v>57</v>
      </c>
      <c r="G260" s="12" t="str">
        <f t="shared" si="52"/>
        <v xml:space="preserve">Total: 48 of 50. </v>
      </c>
    </row>
    <row r="261" spans="1:7" ht="344.25" x14ac:dyDescent="0.2">
      <c r="A261" s="11"/>
      <c r="B261" s="11" t="str">
        <f t="shared" si="53"/>
        <v>Aravind Reddy</v>
      </c>
      <c r="C261" s="11" t="s">
        <v>58</v>
      </c>
      <c r="D261" s="11"/>
      <c r="E261" s="11"/>
      <c r="G261" s="12" t="str">
        <f>_xlfn.CONCAT(G252," ",G253," ",G254," ",G255," ",G256," ",G257," ",G258," ",G259," ",G260)</f>
        <v xml:space="preserve">Aravind Reddy, below are scores and comments for Homework 3. Q1: 6 of 7.  Sufficient information on how a recommendation system, that would "offer personalized product recommendations," wasn't provided.   Dependent on the social media data you are collecting and considering for use in a recommendation system, sparseness could be an issue.  When developing a recommendation system the volume of data is less important than the quality.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7 of 7.  While your answer was a tad long, it addressed the question.  Note the creation of the distinct groups by segmentation enables targeting, and eventually positioning, from a business point of view.   Thus in totality one has segmentation, targeting and positioning, or simply STP.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Your response at places was not prose, it was fragmented and disjointed phrases.  Total: 48 of 50. </v>
      </c>
    </row>
    <row r="262" spans="1:7" x14ac:dyDescent="0.2">
      <c r="A262" s="11" t="s">
        <v>121</v>
      </c>
      <c r="B262" s="14" t="str">
        <f>MID(A262,FIND(",",A262)+1,FIND(" ",A262)+1)</f>
        <v xml:space="preserve"> Nayeem</v>
      </c>
      <c r="C262" s="14" t="s">
        <v>412</v>
      </c>
      <c r="D262" s="14"/>
      <c r="E262" s="14"/>
      <c r="G262" s="12" t="str">
        <f t="shared" si="12"/>
        <v xml:space="preserve"> Nayeem, below are scores and comments for Homework 3.</v>
      </c>
    </row>
    <row r="263" spans="1:7" x14ac:dyDescent="0.2">
      <c r="A263" s="11"/>
      <c r="B263" s="14" t="str">
        <f>B262</f>
        <v xml:space="preserve"> Nayeem</v>
      </c>
      <c r="C263" s="14" t="s">
        <v>41</v>
      </c>
      <c r="D263" s="14">
        <v>0</v>
      </c>
      <c r="E263" s="14" t="s">
        <v>45</v>
      </c>
      <c r="F263" s="12" t="s">
        <v>489</v>
      </c>
      <c r="G263" s="12" t="str">
        <f t="shared" ref="G263:G270" si="54">_xlfn.CONCAT(C263," ",D263," ",E263," ",F263)</f>
        <v>Q1: 0 of 7.  You didn't provide and answer.</v>
      </c>
    </row>
    <row r="264" spans="1:7" x14ac:dyDescent="0.2">
      <c r="A264" s="11"/>
      <c r="B264" s="14" t="str">
        <f t="shared" ref="B264:B271" si="55">B263</f>
        <v xml:space="preserve"> Nayeem</v>
      </c>
      <c r="C264" s="14" t="s">
        <v>44</v>
      </c>
      <c r="D264" s="14">
        <v>0</v>
      </c>
      <c r="E264" s="14" t="s">
        <v>45</v>
      </c>
      <c r="F264" s="12" t="s">
        <v>489</v>
      </c>
      <c r="G264" s="12" t="str">
        <f t="shared" si="54"/>
        <v>Q2: 0 of 7.  You didn't provide and answer.</v>
      </c>
    </row>
    <row r="265" spans="1:7" x14ac:dyDescent="0.2">
      <c r="A265" s="11"/>
      <c r="B265" s="14" t="str">
        <f t="shared" si="55"/>
        <v xml:space="preserve"> Nayeem</v>
      </c>
      <c r="C265" s="14" t="s">
        <v>47</v>
      </c>
      <c r="D265" s="14"/>
      <c r="E265" s="14" t="s">
        <v>45</v>
      </c>
      <c r="F265" s="12" t="s">
        <v>122</v>
      </c>
      <c r="G265" s="12" t="str">
        <f t="shared" si="54"/>
        <v>Q3:  of 7.  An answer was not provided.</v>
      </c>
    </row>
    <row r="266" spans="1:7" x14ac:dyDescent="0.2">
      <c r="A266" s="11"/>
      <c r="B266" s="14" t="str">
        <f t="shared" si="55"/>
        <v xml:space="preserve"> Nayeem</v>
      </c>
      <c r="C266" s="14" t="s">
        <v>49</v>
      </c>
      <c r="D266" s="14">
        <v>0</v>
      </c>
      <c r="E266" s="14" t="s">
        <v>45</v>
      </c>
      <c r="F266" s="12" t="s">
        <v>122</v>
      </c>
      <c r="G266" s="12" t="str">
        <f t="shared" si="54"/>
        <v>Q4: 0 of 7.  An answer was not provided.</v>
      </c>
    </row>
    <row r="267" spans="1:7" x14ac:dyDescent="0.2">
      <c r="A267" s="11"/>
      <c r="B267" s="14" t="str">
        <f t="shared" si="55"/>
        <v xml:space="preserve"> Nayeem</v>
      </c>
      <c r="C267" s="14" t="s">
        <v>51</v>
      </c>
      <c r="D267" s="14">
        <v>0</v>
      </c>
      <c r="E267" s="14" t="s">
        <v>45</v>
      </c>
      <c r="F267" s="12" t="s">
        <v>122</v>
      </c>
      <c r="G267" s="12" t="str">
        <f t="shared" si="54"/>
        <v>Q5: 0 of 7.  An answer was not provided.</v>
      </c>
    </row>
    <row r="268" spans="1:7" x14ac:dyDescent="0.2">
      <c r="A268" s="11"/>
      <c r="B268" s="14" t="str">
        <f t="shared" si="55"/>
        <v xml:space="preserve"> Nayeem</v>
      </c>
      <c r="C268" s="14" t="s">
        <v>53</v>
      </c>
      <c r="D268" s="14">
        <v>0</v>
      </c>
      <c r="E268" s="14" t="s">
        <v>45</v>
      </c>
      <c r="F268" s="12" t="s">
        <v>122</v>
      </c>
      <c r="G268" s="12" t="str">
        <f t="shared" si="54"/>
        <v>Q6: 0 of 7.  An answer was not provided.</v>
      </c>
    </row>
    <row r="269" spans="1:7" x14ac:dyDescent="0.2">
      <c r="A269" s="11"/>
      <c r="B269" s="14" t="str">
        <f t="shared" si="55"/>
        <v xml:space="preserve"> Nayeem</v>
      </c>
      <c r="C269" s="14" t="s">
        <v>54</v>
      </c>
      <c r="D269" s="14">
        <v>0</v>
      </c>
      <c r="E269" s="14" t="s">
        <v>42</v>
      </c>
      <c r="F269" s="12" t="s">
        <v>122</v>
      </c>
      <c r="G269" s="12" t="str">
        <f t="shared" si="54"/>
        <v>Q7: 0 of 8.  An answer was not provided.</v>
      </c>
    </row>
    <row r="270" spans="1:7" x14ac:dyDescent="0.2">
      <c r="A270" s="11"/>
      <c r="B270" s="14" t="str">
        <f t="shared" si="55"/>
        <v xml:space="preserve"> Nayeem</v>
      </c>
      <c r="C270" s="14" t="s">
        <v>56</v>
      </c>
      <c r="D270" s="14">
        <f>SUM(D263:D269)</f>
        <v>0</v>
      </c>
      <c r="E270" s="14" t="s">
        <v>57</v>
      </c>
      <c r="G270" s="12" t="str">
        <f t="shared" si="54"/>
        <v xml:space="preserve">Total: 0 of 50. </v>
      </c>
    </row>
    <row r="271" spans="1:7" ht="51" x14ac:dyDescent="0.2">
      <c r="A271" s="11"/>
      <c r="B271" s="14" t="str">
        <f t="shared" si="55"/>
        <v xml:space="preserve"> Nayeem</v>
      </c>
      <c r="C271" s="14" t="s">
        <v>58</v>
      </c>
      <c r="D271" s="14"/>
      <c r="E271" s="14"/>
      <c r="G271" s="12" t="str">
        <f>_xlfn.CONCAT(G262," ",G263," ",G264," ",G265," ",G266," ",G267," ",G268," ",G269," ",G270)</f>
        <v xml:space="preserve"> Nayeem, below are scores and comments for Homework 3. Q1: 0 of 7.  You didn't provide and answer. Q2: 0 of 7.  You didn't provide and answer. Q3:  of 7.  An answer was not provided. Q4: 0 of 7.  An answer was not provided. Q5: 0 of 7.  An answer was not provided. Q6: 0 of 7.  An answer was not provided. Q7: 0 of 8.  An answer was not provided. Total: 0 of 50. </v>
      </c>
    </row>
    <row r="272" spans="1:7" x14ac:dyDescent="0.2">
      <c r="A272" s="11" t="s">
        <v>123</v>
      </c>
      <c r="B272" s="11" t="str">
        <f t="shared" si="27"/>
        <v xml:space="preserve"> Deepika</v>
      </c>
      <c r="C272" s="11" t="s">
        <v>412</v>
      </c>
      <c r="D272" s="11"/>
      <c r="E272" s="11"/>
      <c r="G272" s="12" t="str">
        <f t="shared" si="12"/>
        <v xml:space="preserve"> Deepika, below are scores and comments for Homework 3.</v>
      </c>
    </row>
    <row r="273" spans="1:7" ht="76.5" x14ac:dyDescent="0.2">
      <c r="A273" s="11"/>
      <c r="B273" s="11" t="str">
        <f>B272</f>
        <v xml:space="preserve"> Deepika</v>
      </c>
      <c r="C273" s="11" t="s">
        <v>41</v>
      </c>
      <c r="D273" s="11">
        <v>6</v>
      </c>
      <c r="E273" s="11" t="s">
        <v>45</v>
      </c>
      <c r="F273" s="12" t="s">
        <v>490</v>
      </c>
      <c r="G273" s="12" t="str">
        <f t="shared" ref="G273:G280" si="56">_xlfn.CONCAT(C273," ",D273," ",E273," ",F273)</f>
        <v>Q1: 6 of 7.  Dependent on the social media data you are collecting and considering for use in a recommendation system, sparseness could be an issue.  When developing a recommendation system the volume of data is less important than the quality.  Moreover, Amazon has internal data that is more accurate in creating recommendations than that sourced from social media by a social listening tool.</v>
      </c>
    </row>
    <row r="274" spans="1:7" ht="51" x14ac:dyDescent="0.2">
      <c r="A274" s="11"/>
      <c r="B274" s="11" t="str">
        <f t="shared" ref="B274:B281" si="57">B273</f>
        <v xml:space="preserve"> Deepika</v>
      </c>
      <c r="C274" s="11" t="s">
        <v>44</v>
      </c>
      <c r="D274" s="11">
        <v>5.5</v>
      </c>
      <c r="E274" s="11" t="s">
        <v>45</v>
      </c>
      <c r="F274" s="12" t="s">
        <v>491</v>
      </c>
      <c r="G274" s="12" t="str">
        <f t="shared" si="56"/>
        <v>Q2: 5.5 of 7.  While providing examples were fine, they were truly not required.  You didn't address the request of explaining "why the process ordering of (1) Segmentation, (2) Targeting, and (3) Positioning is important to achieve maximum affect..."</v>
      </c>
    </row>
    <row r="275" spans="1:7" ht="38.25" x14ac:dyDescent="0.2">
      <c r="A275" s="11"/>
      <c r="B275" s="11" t="str">
        <f t="shared" si="57"/>
        <v xml:space="preserve"> Deepika</v>
      </c>
      <c r="C275" s="11" t="s">
        <v>47</v>
      </c>
      <c r="D275" s="11">
        <v>7</v>
      </c>
      <c r="E275" s="11" t="s">
        <v>45</v>
      </c>
      <c r="F275" s="12" t="s">
        <v>492</v>
      </c>
      <c r="G275" s="12" t="str">
        <f t="shared" si="56"/>
        <v>Q3: 7 of 7.  The creation of the distinct groups by segmentation enables targeting, and eventually positioning, from a business point of view.   Thus in totality one has segmentation, targeting and positioning, or simply STP.</v>
      </c>
    </row>
    <row r="276" spans="1:7" ht="140.25" x14ac:dyDescent="0.2">
      <c r="A276" s="11"/>
      <c r="B276" s="11" t="str">
        <f t="shared" si="57"/>
        <v xml:space="preserve"> Deepika</v>
      </c>
      <c r="C276" s="11" t="s">
        <v>49</v>
      </c>
      <c r="D276" s="11">
        <v>5</v>
      </c>
      <c r="E276" s="11" t="s">
        <v>45</v>
      </c>
      <c r="F276" s="12" t="s">
        <v>420</v>
      </c>
      <c r="G276" s="12" t="str">
        <f t="shared" si="56"/>
        <v>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77" spans="1:7" x14ac:dyDescent="0.2">
      <c r="A277" s="11"/>
      <c r="B277" s="11" t="str">
        <f t="shared" si="57"/>
        <v xml:space="preserve"> Deepika</v>
      </c>
      <c r="C277" s="11" t="s">
        <v>51</v>
      </c>
      <c r="D277" s="11">
        <v>7</v>
      </c>
      <c r="E277" s="11" t="s">
        <v>45</v>
      </c>
      <c r="G277" s="12" t="str">
        <f t="shared" si="56"/>
        <v xml:space="preserve">Q5: 7 of 7.  </v>
      </c>
    </row>
    <row r="278" spans="1:7" ht="76.5" x14ac:dyDescent="0.2">
      <c r="A278" s="11"/>
      <c r="B278" s="11" t="str">
        <f t="shared" si="57"/>
        <v xml:space="preserve"> Deepika</v>
      </c>
      <c r="C278" s="11" t="s">
        <v>53</v>
      </c>
      <c r="D278" s="11">
        <v>7</v>
      </c>
      <c r="E278" s="11" t="s">
        <v>45</v>
      </c>
      <c r="F278" s="12" t="s">
        <v>417</v>
      </c>
      <c r="G278" s="12" t="str">
        <f t="shared" si="5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79" spans="1:7" x14ac:dyDescent="0.2">
      <c r="A279" s="11"/>
      <c r="B279" s="11" t="str">
        <f t="shared" si="57"/>
        <v xml:space="preserve"> Deepika</v>
      </c>
      <c r="C279" s="11" t="s">
        <v>54</v>
      </c>
      <c r="D279" s="11">
        <v>8</v>
      </c>
      <c r="E279" s="11" t="s">
        <v>42</v>
      </c>
      <c r="G279" s="12" t="str">
        <f t="shared" si="56"/>
        <v xml:space="preserve">Q7: 8 of 8.  </v>
      </c>
    </row>
    <row r="280" spans="1:7" x14ac:dyDescent="0.2">
      <c r="A280" s="11"/>
      <c r="B280" s="11" t="str">
        <f t="shared" si="57"/>
        <v xml:space="preserve"> Deepika</v>
      </c>
      <c r="C280" s="11" t="s">
        <v>56</v>
      </c>
      <c r="D280" s="11">
        <f>SUM(D273:D279)</f>
        <v>45.5</v>
      </c>
      <c r="E280" s="11" t="s">
        <v>57</v>
      </c>
      <c r="G280" s="12" t="str">
        <f t="shared" si="56"/>
        <v xml:space="preserve">Total: 45.5 of 50. </v>
      </c>
    </row>
    <row r="281" spans="1:7" ht="293.25" x14ac:dyDescent="0.2">
      <c r="A281" s="11"/>
      <c r="B281" s="11" t="str">
        <f t="shared" si="57"/>
        <v xml:space="preserve"> Deepika</v>
      </c>
      <c r="C281" s="11" t="s">
        <v>58</v>
      </c>
      <c r="D281" s="11"/>
      <c r="E281" s="11"/>
      <c r="G281" s="12" t="str">
        <f>_xlfn.CONCAT(G272," ",G273," ",G274," ",G275," ",G276," ",G277," ",G278," ",G279," ",G280)</f>
        <v xml:space="preserve"> Deepika, below are scores and comments for Homework 3. Q1: 6 of 7.  Dependent on the social media data you are collecting and considering for use in a recommendation system, sparseness could be an issue.  When developing a recommendation system the volume of data is less important than the quality.  Moreover, Amazon has internal data that is more accurate in creating recommendations than that sourced from social media by a social listening tool. Q2: 5.5 of 7.  While providing examples were fine, they were truly not required.  You didn't address the request of explaining "why the process ordering of (1) Segmentation, (2) Targeting, and (3) Positioning is important to achieve maximum affect..." Q3: 7 of 7.  The creation of the distinct groups by segmentation enables targeting, and eventually positioning, from a business point of view.   Thus in totality one has segmentation, targeting and positioning, or simply STP. 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45.5 of 50. </v>
      </c>
    </row>
    <row r="282" spans="1:7" x14ac:dyDescent="0.2">
      <c r="A282" s="11" t="s">
        <v>125</v>
      </c>
      <c r="B282" s="11" t="s">
        <v>260</v>
      </c>
      <c r="C282" s="11" t="s">
        <v>412</v>
      </c>
      <c r="D282" s="11"/>
      <c r="E282" s="11"/>
      <c r="G282" s="12" t="str">
        <f t="shared" si="12"/>
        <v>Ganesh Reddy, below are scores and comments for Homework 3.</v>
      </c>
    </row>
    <row r="283" spans="1:7" ht="76.5" x14ac:dyDescent="0.2">
      <c r="A283" s="11"/>
      <c r="B283" s="11" t="str">
        <f>B282</f>
        <v>Ganesh Reddy</v>
      </c>
      <c r="C283" s="11" t="s">
        <v>41</v>
      </c>
      <c r="D283" s="11">
        <v>6</v>
      </c>
      <c r="E283" s="11" t="s">
        <v>45</v>
      </c>
      <c r="F283" s="12" t="s">
        <v>493</v>
      </c>
      <c r="G283" s="12" t="str">
        <f t="shared" ref="G283:G290" si="58">_xlfn.CONCAT(C283," ",D283," ",E283," ",F283)</f>
        <v>Q1: 6 of 7.  Dependent on the social media data you are collecting and considering for use in a recommendation system, sparseness could be an issue.  When developing a recommendation system the volume of data is less important than the quality.  Moreover, Starbucks has internal data that is more accurate in creating recommendations than that sourced from social media by a social listening tool.</v>
      </c>
    </row>
    <row r="284" spans="1:7" ht="63.75" x14ac:dyDescent="0.2">
      <c r="A284" s="11"/>
      <c r="B284" s="11" t="str">
        <f t="shared" ref="B284:B291" si="59">B283</f>
        <v>Ganesh Reddy</v>
      </c>
      <c r="C284" s="11" t="s">
        <v>44</v>
      </c>
      <c r="D284" s="11">
        <v>7</v>
      </c>
      <c r="E284" s="11" t="s">
        <v>45</v>
      </c>
      <c r="F284" s="12" t="s">
        <v>494</v>
      </c>
      <c r="G284" s="12" t="str">
        <f t="shared" si="58"/>
        <v>Q2: 7 of 7.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v>
      </c>
    </row>
    <row r="285" spans="1:7" ht="38.25" x14ac:dyDescent="0.2">
      <c r="A285" s="11"/>
      <c r="B285" s="11" t="str">
        <f t="shared" si="59"/>
        <v>Ganesh Reddy</v>
      </c>
      <c r="C285" s="11" t="s">
        <v>47</v>
      </c>
      <c r="D285" s="11">
        <v>7</v>
      </c>
      <c r="E285" s="11" t="s">
        <v>45</v>
      </c>
      <c r="F285" s="12" t="s">
        <v>492</v>
      </c>
      <c r="G285" s="12" t="str">
        <f t="shared" si="58"/>
        <v>Q3: 7 of 7.  The creation of the distinct groups by segmentation enables targeting, and eventually positioning, from a business point of view.   Thus in totality one has segmentation, targeting and positioning, or simply STP.</v>
      </c>
    </row>
    <row r="286" spans="1:7" ht="102" x14ac:dyDescent="0.2">
      <c r="A286" s="11"/>
      <c r="B286" s="11" t="str">
        <f t="shared" si="59"/>
        <v>Ganesh Reddy</v>
      </c>
      <c r="C286" s="11" t="s">
        <v>49</v>
      </c>
      <c r="D286" s="11">
        <v>7</v>
      </c>
      <c r="E286" s="11" t="s">
        <v>45</v>
      </c>
      <c r="F286" s="12" t="s">
        <v>495</v>
      </c>
      <c r="G286" s="12" t="str">
        <f t="shared" si="58"/>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87" spans="1:7" x14ac:dyDescent="0.2">
      <c r="A287" s="11"/>
      <c r="B287" s="11" t="str">
        <f t="shared" si="59"/>
        <v>Ganesh Reddy</v>
      </c>
      <c r="C287" s="11" t="s">
        <v>51</v>
      </c>
      <c r="D287" s="11">
        <v>7</v>
      </c>
      <c r="E287" s="11" t="s">
        <v>45</v>
      </c>
      <c r="F287" s="12" t="s">
        <v>337</v>
      </c>
      <c r="G287" s="12" t="str">
        <f t="shared" si="58"/>
        <v>Q5: 7 of 7.  A precise answer!</v>
      </c>
    </row>
    <row r="288" spans="1:7" ht="76.5" x14ac:dyDescent="0.2">
      <c r="A288" s="11"/>
      <c r="B288" s="11" t="str">
        <f t="shared" si="59"/>
        <v>Ganesh Reddy</v>
      </c>
      <c r="C288" s="11" t="s">
        <v>53</v>
      </c>
      <c r="D288" s="11">
        <v>7</v>
      </c>
      <c r="E288" s="11" t="s">
        <v>45</v>
      </c>
      <c r="F288" s="12" t="s">
        <v>417</v>
      </c>
      <c r="G288" s="12" t="str">
        <f t="shared" si="5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89" spans="1:7" ht="38.25" x14ac:dyDescent="0.2">
      <c r="A289" s="11"/>
      <c r="B289" s="11" t="str">
        <f t="shared" si="59"/>
        <v>Ganesh Reddy</v>
      </c>
      <c r="C289" s="11" t="s">
        <v>54</v>
      </c>
      <c r="D289" s="11">
        <v>7</v>
      </c>
      <c r="E289" s="11" t="s">
        <v>42</v>
      </c>
      <c r="F289" s="12" t="s">
        <v>430</v>
      </c>
      <c r="G289" s="12" t="str">
        <f t="shared" si="58"/>
        <v>Q7: 7 of 8.  We also discussed general marketing data extraction tools and resources, social listening tools, web analytics (via Google Analytics 4), and content analysis tools.</v>
      </c>
    </row>
    <row r="290" spans="1:7" x14ac:dyDescent="0.2">
      <c r="A290" s="11"/>
      <c r="B290" s="11" t="str">
        <f t="shared" si="59"/>
        <v>Ganesh Reddy</v>
      </c>
      <c r="C290" s="11" t="s">
        <v>56</v>
      </c>
      <c r="D290" s="11">
        <f>SUM(D283:D289)</f>
        <v>48</v>
      </c>
      <c r="E290" s="11" t="s">
        <v>57</v>
      </c>
      <c r="G290" s="12" t="str">
        <f t="shared" si="58"/>
        <v xml:space="preserve">Total: 48 of 50. </v>
      </c>
    </row>
    <row r="291" spans="1:7" ht="318.75" x14ac:dyDescent="0.2">
      <c r="A291" s="11"/>
      <c r="B291" s="11" t="str">
        <f t="shared" si="59"/>
        <v>Ganesh Reddy</v>
      </c>
      <c r="C291" s="11" t="s">
        <v>58</v>
      </c>
      <c r="D291" s="11"/>
      <c r="E291" s="11"/>
      <c r="G291" s="12" t="str">
        <f>_xlfn.CONCAT(G282," ",G283," ",G284," ",G285," ",G286," ",G287," ",G288," ",G289," ",G290)</f>
        <v xml:space="preserve">Ganesh Reddy, below are scores and comments for Homework 3. Q1: 6 of 7.  Dependent on the social media data you are collecting and considering for use in a recommendation system, sparseness could be an issue.  When developing a recommendation system the volume of data is less important than the quality.  Moreover, Starbucks has internal data that is more accurate in creating recommendations than that sourced from social media by a social listening tool. Q2: 7 of 7.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Q3: 7 of 7.  The creation of the distinct groups by segmentation enables targeting, and eventually positioning, from a business point of view.   Thus in totality one has segmentation, targeting and positioning, or simply STP.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 precise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and content analysis tools. Total: 48 of 50. </v>
      </c>
    </row>
    <row r="292" spans="1:7" x14ac:dyDescent="0.2">
      <c r="A292" s="11" t="s">
        <v>127</v>
      </c>
      <c r="B292" s="11" t="s">
        <v>261</v>
      </c>
      <c r="C292" s="11" t="s">
        <v>412</v>
      </c>
      <c r="D292" s="11"/>
      <c r="E292" s="11"/>
      <c r="G292" s="12" t="str">
        <f t="shared" si="12"/>
        <v>Arun Teja, below are scores and comments for Homework 3.</v>
      </c>
    </row>
    <row r="293" spans="1:7" ht="102" x14ac:dyDescent="0.2">
      <c r="A293" s="11"/>
      <c r="B293" s="11" t="str">
        <f>B292</f>
        <v>Arun Teja</v>
      </c>
      <c r="C293" s="11" t="s">
        <v>41</v>
      </c>
      <c r="D293" s="11">
        <v>5</v>
      </c>
      <c r="E293" s="11" t="s">
        <v>45</v>
      </c>
      <c r="F293" s="12" t="s">
        <v>496</v>
      </c>
      <c r="G293" s="12" t="str">
        <f t="shared" ref="G293:G300" si="60">_xlfn.CONCAT(C293," ",D293," ",E293," ",F293)</f>
        <v>Q1: 5 of 7.  You wrote, "As an illustration, one potential approach could involve the surveillance of dialogues in which individuals engage in discussions pertaining to their need for coffee, their regular patronage of cafes , or their affinity for particular coffee flavors. Starbucks has the potential to selectively focus on these individuals by means of customized advertisements or exclusive promotions."  This reads as you're suggesting the mentioned tools be used for stalking. This is not, in any way, shape or form, ideal business practice.</v>
      </c>
    </row>
    <row r="294" spans="1:7" ht="102" x14ac:dyDescent="0.2">
      <c r="A294" s="11"/>
      <c r="B294" s="11" t="str">
        <f t="shared" ref="B294:B301" si="61">B293</f>
        <v>Arun Teja</v>
      </c>
      <c r="C294" s="11" t="s">
        <v>44</v>
      </c>
      <c r="D294" s="11">
        <v>7</v>
      </c>
      <c r="E294" s="11" t="s">
        <v>45</v>
      </c>
      <c r="F294" s="12" t="s">
        <v>425</v>
      </c>
      <c r="G294" s="12" t="str">
        <f t="shared" si="60"/>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295" spans="1:7" ht="127.5" x14ac:dyDescent="0.2">
      <c r="A295" s="11"/>
      <c r="B295" s="11" t="str">
        <f t="shared" si="61"/>
        <v>Arun Teja</v>
      </c>
      <c r="C295" s="11" t="s">
        <v>47</v>
      </c>
      <c r="D295" s="11">
        <v>6</v>
      </c>
      <c r="E295" s="11" t="s">
        <v>45</v>
      </c>
      <c r="F295" s="12" t="s">
        <v>497</v>
      </c>
      <c r="G295" s="12" t="str">
        <f t="shared" si="60"/>
        <v>Q3: 6 of 7.  Your answer is fragmented, and hence doesn't flow too well…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96" spans="1:7" ht="102" x14ac:dyDescent="0.2">
      <c r="A296" s="11"/>
      <c r="B296" s="11" t="str">
        <f t="shared" si="61"/>
        <v>Arun Teja</v>
      </c>
      <c r="C296" s="11" t="s">
        <v>49</v>
      </c>
      <c r="D296" s="11">
        <v>7</v>
      </c>
      <c r="E296" s="11" t="s">
        <v>45</v>
      </c>
      <c r="F296" s="12" t="s">
        <v>429</v>
      </c>
      <c r="G296" s="12" t="str">
        <f t="shared" si="60"/>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297" spans="1:7" x14ac:dyDescent="0.2">
      <c r="A297" s="11"/>
      <c r="B297" s="11" t="str">
        <f t="shared" si="61"/>
        <v>Arun Teja</v>
      </c>
      <c r="C297" s="11" t="s">
        <v>51</v>
      </c>
      <c r="D297" s="11">
        <v>7</v>
      </c>
      <c r="E297" s="11" t="s">
        <v>45</v>
      </c>
      <c r="F297" s="12" t="s">
        <v>498</v>
      </c>
      <c r="G297" s="12" t="str">
        <f t="shared" si="60"/>
        <v>Q5: 7 of 7.  I have never seen the phrase, "Chief of the Category."</v>
      </c>
    </row>
    <row r="298" spans="1:7" ht="76.5" x14ac:dyDescent="0.2">
      <c r="A298" s="11"/>
      <c r="B298" s="11" t="str">
        <f t="shared" si="61"/>
        <v>Arun Teja</v>
      </c>
      <c r="C298" s="11" t="s">
        <v>53</v>
      </c>
      <c r="D298" s="11">
        <v>7</v>
      </c>
      <c r="E298" s="11" t="s">
        <v>45</v>
      </c>
      <c r="F298" s="12" t="s">
        <v>417</v>
      </c>
      <c r="G298" s="12" t="str">
        <f t="shared" si="6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99" spans="1:7" x14ac:dyDescent="0.2">
      <c r="A299" s="11"/>
      <c r="B299" s="11" t="str">
        <f t="shared" si="61"/>
        <v>Arun Teja</v>
      </c>
      <c r="C299" s="11" t="s">
        <v>54</v>
      </c>
      <c r="D299" s="11">
        <v>8</v>
      </c>
      <c r="E299" s="11" t="s">
        <v>42</v>
      </c>
      <c r="G299" s="12" t="str">
        <f t="shared" si="60"/>
        <v xml:space="preserve">Q7: 8 of 8.  </v>
      </c>
    </row>
    <row r="300" spans="1:7" x14ac:dyDescent="0.2">
      <c r="A300" s="11"/>
      <c r="B300" s="11" t="str">
        <f t="shared" si="61"/>
        <v>Arun Teja</v>
      </c>
      <c r="C300" s="11" t="s">
        <v>56</v>
      </c>
      <c r="D300" s="11">
        <f>SUM(D293:D299)</f>
        <v>47</v>
      </c>
      <c r="E300" s="11" t="s">
        <v>57</v>
      </c>
      <c r="G300" s="12" t="str">
        <f t="shared" si="60"/>
        <v xml:space="preserve">Total: 47 of 50. </v>
      </c>
    </row>
    <row r="301" spans="1:7" ht="409.5" x14ac:dyDescent="0.2">
      <c r="A301" s="11"/>
      <c r="B301" s="11" t="str">
        <f t="shared" si="61"/>
        <v>Arun Teja</v>
      </c>
      <c r="C301" s="11" t="s">
        <v>58</v>
      </c>
      <c r="D301" s="11"/>
      <c r="E301" s="11"/>
      <c r="G301" s="12" t="str">
        <f>_xlfn.CONCAT(G292," ",G293," ",G294," ",G295," ",G296," ",G297," ",G298," ",G299," ",G300)</f>
        <v xml:space="preserve">Arun Teja, below are scores and comments for Homework 3. Q1: 5 of 7.  You wrote, "As an illustration, one potential approach could involve the surveillance of dialogues in which individuals engage in discussions pertaining to their need for coffee, their regular patronage of cafes , or their affinity for particular coffee flavors. Starbucks has the potential to selectively focus on these individuals by means of customized advertisements or exclusive promotions."  This reads as you're suggesting the mentioned tools be used for stalking. This is not, in any way, shape or form, ideal business practice.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Your answer is fragmented, and hence doesn't flow too well…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I have never seen the phrase, "Chief of the Category."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47 of 50. </v>
      </c>
    </row>
    <row r="302" spans="1:7" x14ac:dyDescent="0.2">
      <c r="A302" s="11" t="s">
        <v>129</v>
      </c>
      <c r="B302" s="11" t="s">
        <v>263</v>
      </c>
      <c r="C302" s="11" t="s">
        <v>412</v>
      </c>
      <c r="D302" s="11"/>
      <c r="E302" s="11"/>
      <c r="G302" s="12" t="str">
        <f t="shared" si="12"/>
        <v>Hiranmaya Datta, below are scores and comments for Homework 3.</v>
      </c>
    </row>
    <row r="303" spans="1:7" ht="63.75" x14ac:dyDescent="0.2">
      <c r="A303" s="11"/>
      <c r="B303" s="11" t="str">
        <f>B302</f>
        <v>Hiranmaya Datta</v>
      </c>
      <c r="C303" s="11" t="s">
        <v>41</v>
      </c>
      <c r="D303" s="11">
        <v>7</v>
      </c>
      <c r="E303" s="11" t="s">
        <v>45</v>
      </c>
      <c r="F303" s="12" t="s">
        <v>432</v>
      </c>
      <c r="G303" s="12" t="str">
        <f t="shared" ref="G303:G310" si="62">_xlfn.CONCAT(C303," ",D303," ",E303," ",F303)</f>
        <v>Q1: 7 of 7.  Keep top of mind that social listening platform tools,  data scraping tools, and content
analysis tools are frequently used to identify potential product features that end-users would value.  You alluded to this use case in your response!</v>
      </c>
    </row>
    <row r="304" spans="1:7" ht="140.25" x14ac:dyDescent="0.2">
      <c r="A304" s="11"/>
      <c r="B304" s="11" t="str">
        <f t="shared" ref="B304:B311" si="63">B303</f>
        <v>Hiranmaya Datta</v>
      </c>
      <c r="C304" s="11" t="s">
        <v>44</v>
      </c>
      <c r="D304" s="11">
        <v>5.5</v>
      </c>
      <c r="E304" s="11" t="s">
        <v>45</v>
      </c>
      <c r="F304" s="12" t="s">
        <v>499</v>
      </c>
      <c r="G304" s="12" t="str">
        <f t="shared" si="62"/>
        <v>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v>
      </c>
    </row>
    <row r="305" spans="1:7" ht="114.75" x14ac:dyDescent="0.2">
      <c r="A305" s="11"/>
      <c r="B305" s="11" t="str">
        <f t="shared" si="63"/>
        <v>Hiranmaya Datta</v>
      </c>
      <c r="C305" s="11" t="s">
        <v>47</v>
      </c>
      <c r="D305" s="11">
        <v>6</v>
      </c>
      <c r="E305" s="11" t="s">
        <v>45</v>
      </c>
      <c r="F305" s="12" t="s">
        <v>443</v>
      </c>
      <c r="G305" s="12" t="str">
        <f t="shared" si="62"/>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306" spans="1:7" ht="114.75" x14ac:dyDescent="0.2">
      <c r="A306" s="11"/>
      <c r="B306" s="11" t="str">
        <f t="shared" si="63"/>
        <v>Hiranmaya Datta</v>
      </c>
      <c r="C306" s="11" t="s">
        <v>49</v>
      </c>
      <c r="D306" s="11">
        <v>6</v>
      </c>
      <c r="E306" s="11" t="s">
        <v>45</v>
      </c>
      <c r="F306" s="12" t="s">
        <v>500</v>
      </c>
      <c r="G306" s="12" t="str">
        <f t="shared" si="62"/>
        <v>Q4: 6 of 7.  You didn't list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v>
      </c>
    </row>
    <row r="307" spans="1:7" x14ac:dyDescent="0.2">
      <c r="A307" s="11"/>
      <c r="B307" s="11" t="str">
        <f t="shared" si="63"/>
        <v>Hiranmaya Datta</v>
      </c>
      <c r="C307" s="11" t="s">
        <v>51</v>
      </c>
      <c r="D307" s="11">
        <v>7</v>
      </c>
      <c r="E307" s="11" t="s">
        <v>45</v>
      </c>
      <c r="G307" s="12" t="str">
        <f t="shared" si="62"/>
        <v xml:space="preserve">Q5: 7 of 7.  </v>
      </c>
    </row>
    <row r="308" spans="1:7" ht="76.5" x14ac:dyDescent="0.2">
      <c r="A308" s="11"/>
      <c r="B308" s="11" t="str">
        <f t="shared" si="63"/>
        <v>Hiranmaya Datta</v>
      </c>
      <c r="C308" s="11" t="s">
        <v>53</v>
      </c>
      <c r="D308" s="11">
        <v>7</v>
      </c>
      <c r="E308" s="11" t="s">
        <v>45</v>
      </c>
      <c r="F308" s="12" t="s">
        <v>417</v>
      </c>
      <c r="G308" s="12" t="str">
        <f t="shared" si="62"/>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309" spans="1:7" ht="25.5" x14ac:dyDescent="0.2">
      <c r="A309" s="11"/>
      <c r="B309" s="11" t="str">
        <f t="shared" si="63"/>
        <v>Hiranmaya Datta</v>
      </c>
      <c r="C309" s="11" t="s">
        <v>54</v>
      </c>
      <c r="D309" s="11">
        <v>7.5</v>
      </c>
      <c r="E309" s="11" t="s">
        <v>42</v>
      </c>
      <c r="F309" s="12" t="s">
        <v>501</v>
      </c>
      <c r="G309" s="12" t="str">
        <f t="shared" si="62"/>
        <v>Q7: 7.5 of 8.  You wrote, "Google Ads session with this little statement."  I don't know how this statement addresses the request.</v>
      </c>
    </row>
    <row r="310" spans="1:7" x14ac:dyDescent="0.2">
      <c r="A310" s="11"/>
      <c r="B310" s="11" t="str">
        <f t="shared" si="63"/>
        <v>Hiranmaya Datta</v>
      </c>
      <c r="C310" s="11" t="s">
        <v>56</v>
      </c>
      <c r="D310" s="11">
        <f>SUM(D303:D309)</f>
        <v>46</v>
      </c>
      <c r="E310" s="11" t="s">
        <v>57</v>
      </c>
      <c r="G310" s="12" t="str">
        <f t="shared" si="62"/>
        <v xml:space="preserve">Total: 46 of 50. </v>
      </c>
    </row>
    <row r="311" spans="1:7" ht="408" x14ac:dyDescent="0.2">
      <c r="A311" s="11"/>
      <c r="B311" s="11" t="str">
        <f t="shared" si="63"/>
        <v>Hiranmaya Datta</v>
      </c>
      <c r="C311" s="11" t="s">
        <v>58</v>
      </c>
      <c r="D311" s="11"/>
      <c r="E311" s="11"/>
      <c r="G311" s="12" t="str">
        <f>_xlfn.CONCAT(G302," ",G303," ",G304," ",G305," ",G306," ",G307," ",G308," ",G309," ",G310)</f>
        <v xml:space="preserve">Hiranmaya Datta, below are scores and comments for Homework 3. Q1: 7 of 7.  Keep top of mind that social listening platform tools,  data scraping tools, and content
analysis tools are frequently used to identify potential product features that end-users would value.  You alluded to this use case in your response! 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6 of 7.  You didn't list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You wrote, "Google Ads session with this little statement."  I don't know how this statement addresses the request. Total: 46 of 50. </v>
      </c>
    </row>
    <row r="312" spans="1:7" x14ac:dyDescent="0.2">
      <c r="A312" s="11" t="s">
        <v>130</v>
      </c>
      <c r="B312" s="11" t="str">
        <f t="shared" si="27"/>
        <v xml:space="preserve"> Sandeep</v>
      </c>
      <c r="C312" s="11" t="s">
        <v>412</v>
      </c>
      <c r="D312" s="11"/>
      <c r="E312" s="11"/>
      <c r="G312" s="12" t="str">
        <f t="shared" si="12"/>
        <v xml:space="preserve"> Sandeep, below are scores and comments for Homework 3.</v>
      </c>
    </row>
    <row r="313" spans="1:7" ht="89.25" x14ac:dyDescent="0.2">
      <c r="A313" s="11"/>
      <c r="B313" s="11" t="str">
        <f>B312</f>
        <v xml:space="preserve"> Sandeep</v>
      </c>
      <c r="C313" s="11" t="s">
        <v>41</v>
      </c>
      <c r="D313" s="11">
        <v>7</v>
      </c>
      <c r="E313" s="11" t="s">
        <v>45</v>
      </c>
      <c r="F313" s="12" t="s">
        <v>502</v>
      </c>
      <c r="G313" s="12" t="str">
        <f t="shared" ref="G313:G320" si="64">_xlfn.CONCAT(C313," ",D313," ",E313," ",F313)</f>
        <v>Q1: 7 of 7.  You wrote, "Utilize data scraped from social media and reviews to inform personalized product recommendations. Recommend products based on what users are discussing positively and what features they are looking for in smartphones and accessories."  You need to explain the assumptions, tools used, data collected and method (i.e., mechanism) on how this would be implemented. For example, defining "inform" in the first sentence is warranted.</v>
      </c>
    </row>
    <row r="314" spans="1:7" ht="114.75" x14ac:dyDescent="0.2">
      <c r="A314" s="11"/>
      <c r="B314" s="11" t="str">
        <f t="shared" ref="B314:B321" si="65">B313</f>
        <v xml:space="preserve"> Sandeep</v>
      </c>
      <c r="C314" s="11" t="s">
        <v>44</v>
      </c>
      <c r="D314" s="11">
        <v>7</v>
      </c>
      <c r="E314" s="11" t="s">
        <v>45</v>
      </c>
      <c r="F314" s="12" t="s">
        <v>503</v>
      </c>
      <c r="G314" s="12" t="str">
        <f t="shared" si="64"/>
        <v>Q2: 7 of 7.  Please invoke spelling and grammar checkers.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315" spans="1:7" ht="114.75" x14ac:dyDescent="0.2">
      <c r="A315" s="11"/>
      <c r="B315" s="11" t="str">
        <f t="shared" si="65"/>
        <v xml:space="preserve"> Sandeep</v>
      </c>
      <c r="C315" s="11" t="s">
        <v>47</v>
      </c>
      <c r="D315" s="11">
        <v>6</v>
      </c>
      <c r="E315" s="11" t="s">
        <v>45</v>
      </c>
      <c r="F315" s="12" t="s">
        <v>443</v>
      </c>
      <c r="G315" s="12" t="str">
        <f t="shared" si="64"/>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316" spans="1:7" ht="140.25" x14ac:dyDescent="0.2">
      <c r="A316" s="11"/>
      <c r="B316" s="11" t="str">
        <f t="shared" si="65"/>
        <v xml:space="preserve"> Sandeep</v>
      </c>
      <c r="C316" s="11" t="s">
        <v>49</v>
      </c>
      <c r="D316" s="11">
        <v>5</v>
      </c>
      <c r="E316" s="11" t="s">
        <v>45</v>
      </c>
      <c r="F316" s="12" t="s">
        <v>420</v>
      </c>
      <c r="G316" s="12" t="str">
        <f t="shared" si="64"/>
        <v>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317" spans="1:7" x14ac:dyDescent="0.2">
      <c r="A317" s="11"/>
      <c r="B317" s="11" t="str">
        <f t="shared" si="65"/>
        <v xml:space="preserve"> Sandeep</v>
      </c>
      <c r="C317" s="11" t="s">
        <v>51</v>
      </c>
      <c r="D317" s="11">
        <v>7</v>
      </c>
      <c r="E317" s="11" t="s">
        <v>45</v>
      </c>
      <c r="G317" s="12" t="str">
        <f t="shared" si="64"/>
        <v xml:space="preserve">Q5: 7 of 7.  </v>
      </c>
    </row>
    <row r="318" spans="1:7" ht="76.5" x14ac:dyDescent="0.2">
      <c r="A318" s="11"/>
      <c r="B318" s="11" t="str">
        <f t="shared" si="65"/>
        <v xml:space="preserve"> Sandeep</v>
      </c>
      <c r="C318" s="11" t="s">
        <v>53</v>
      </c>
      <c r="D318" s="11">
        <v>7</v>
      </c>
      <c r="E318" s="11" t="s">
        <v>45</v>
      </c>
      <c r="F318" s="12" t="s">
        <v>417</v>
      </c>
      <c r="G318" s="12" t="str">
        <f t="shared" si="6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319" spans="1:7" x14ac:dyDescent="0.2">
      <c r="A319" s="11"/>
      <c r="B319" s="11" t="str">
        <f t="shared" si="65"/>
        <v xml:space="preserve"> Sandeep</v>
      </c>
      <c r="C319" s="11" t="s">
        <v>54</v>
      </c>
      <c r="D319" s="11">
        <v>8</v>
      </c>
      <c r="E319" s="11" t="s">
        <v>42</v>
      </c>
      <c r="G319" s="12" t="str">
        <f t="shared" si="64"/>
        <v xml:space="preserve">Q7: 8 of 8.  </v>
      </c>
    </row>
    <row r="320" spans="1:7" x14ac:dyDescent="0.2">
      <c r="A320" s="11"/>
      <c r="B320" s="11" t="str">
        <f t="shared" si="65"/>
        <v xml:space="preserve"> Sandeep</v>
      </c>
      <c r="C320" s="11" t="s">
        <v>56</v>
      </c>
      <c r="D320" s="11">
        <f>SUM(D313:D319)</f>
        <v>47</v>
      </c>
      <c r="E320" s="11" t="s">
        <v>57</v>
      </c>
      <c r="G320" s="12" t="str">
        <f t="shared" si="64"/>
        <v xml:space="preserve">Total: 47 of 50. </v>
      </c>
    </row>
    <row r="321" spans="1:7" ht="409.5" x14ac:dyDescent="0.2">
      <c r="A321" s="11"/>
      <c r="B321" s="11" t="str">
        <f t="shared" si="65"/>
        <v xml:space="preserve"> Sandeep</v>
      </c>
      <c r="C321" s="11" t="s">
        <v>58</v>
      </c>
      <c r="D321" s="11"/>
      <c r="E321" s="11"/>
      <c r="G321" s="12" t="str">
        <f>_xlfn.CONCAT(G312," ",G313," ",G314," ",G315," ",G316," ",G317," ",G318," ",G319," ",G320)</f>
        <v xml:space="preserve"> Sandeep, below are scores and comments for Homework 3. Q1: 7 of 7.  You wrote, "Utilize data scraped from social media and reviews to inform personalized product recommendations. Recommend products based on what users are discussing positively and what features they are looking for in smartphones and accessories."  You need to explain the assumptions, tools used, data collected and method (i.e., mechanism) on how this would be implemented. For example, defining "inform" in the first sentence is warranted. Q2: 7 of 7.  Please invoke spelling and grammar checkers.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47 of 50. </v>
      </c>
    </row>
  </sheetData>
  <autoFilter ref="A1:G321" xr:uid="{E0018660-44D5-45A1-BB4D-2347B03F225C}"/>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B838-7304-47B6-8278-0C60E7F79B45}">
  <sheetPr>
    <tabColor theme="4" tint="-0.499984740745262"/>
  </sheetPr>
  <dimension ref="A1:L33"/>
  <sheetViews>
    <sheetView workbookViewId="0">
      <pane ySplit="1" topLeftCell="A4" activePane="bottomLeft" state="frozen"/>
      <selection activeCell="C1" sqref="C1"/>
      <selection pane="bottomLeft" activeCell="L4" sqref="L4"/>
    </sheetView>
  </sheetViews>
  <sheetFormatPr defaultRowHeight="15" x14ac:dyDescent="0.25"/>
  <cols>
    <col min="1" max="1" width="9.140625" style="10" customWidth="1"/>
    <col min="2" max="2" width="30.85546875" style="10" customWidth="1"/>
    <col min="3" max="3" width="16.28515625" style="10" customWidth="1"/>
    <col min="4" max="4" width="6.42578125" style="10" bestFit="1" customWidth="1"/>
    <col min="5" max="5" width="8.140625" style="10" bestFit="1" customWidth="1"/>
    <col min="6" max="6" width="7.85546875" style="10" bestFit="1" customWidth="1"/>
    <col min="7" max="7" width="5.7109375" style="10" bestFit="1" customWidth="1"/>
    <col min="8" max="9" width="6.7109375" style="10" customWidth="1"/>
    <col min="10" max="10" width="9.140625" style="10"/>
    <col min="11" max="11" width="18.42578125" style="10" customWidth="1"/>
    <col min="12" max="12" width="65.140625" style="10" customWidth="1"/>
  </cols>
  <sheetData>
    <row r="1" spans="1:12" s="32" customFormat="1" x14ac:dyDescent="0.25">
      <c r="A1" s="21"/>
      <c r="B1" s="21"/>
      <c r="C1" s="21"/>
      <c r="D1" s="21" t="s">
        <v>564</v>
      </c>
      <c r="E1" s="34" t="s">
        <v>565</v>
      </c>
      <c r="F1" s="21" t="s">
        <v>566</v>
      </c>
      <c r="G1" s="34" t="s">
        <v>567</v>
      </c>
      <c r="H1" s="21" t="s">
        <v>568</v>
      </c>
      <c r="I1" s="34" t="s">
        <v>569</v>
      </c>
      <c r="J1" s="21"/>
      <c r="K1" s="21"/>
      <c r="L1" s="21"/>
    </row>
    <row r="2" spans="1:12" x14ac:dyDescent="0.25">
      <c r="B2" s="18" t="s">
        <v>206</v>
      </c>
      <c r="C2" s="18" t="s">
        <v>33</v>
      </c>
      <c r="D2" s="19" t="s">
        <v>570</v>
      </c>
      <c r="E2" s="20" t="s">
        <v>571</v>
      </c>
      <c r="F2" s="19" t="s">
        <v>572</v>
      </c>
      <c r="G2" s="20" t="s">
        <v>573</v>
      </c>
      <c r="H2" s="19" t="s">
        <v>574</v>
      </c>
      <c r="I2" s="20" t="s">
        <v>575</v>
      </c>
      <c r="J2" s="21" t="s">
        <v>213</v>
      </c>
      <c r="K2" s="21" t="s">
        <v>37</v>
      </c>
      <c r="L2" s="21" t="s">
        <v>214</v>
      </c>
    </row>
    <row r="3" spans="1:12" ht="140.25" x14ac:dyDescent="0.25">
      <c r="A3" s="10" t="s">
        <v>576</v>
      </c>
      <c r="B3" s="12" t="s">
        <v>39</v>
      </c>
      <c r="C3" s="12" t="s">
        <v>577</v>
      </c>
      <c r="D3" s="12">
        <v>12.5</v>
      </c>
      <c r="E3" s="22">
        <v>12.5</v>
      </c>
      <c r="F3" s="12">
        <v>12.5</v>
      </c>
      <c r="G3" s="22">
        <v>12.5</v>
      </c>
      <c r="H3" s="12">
        <v>12.5</v>
      </c>
      <c r="I3" s="22">
        <v>12.5</v>
      </c>
      <c r="J3" s="12">
        <f t="shared" ref="J3:J33" si="0">SUM(D3:I3)</f>
        <v>75</v>
      </c>
      <c r="K3" s="12" t="s">
        <v>578</v>
      </c>
      <c r="L3" s="12" t="str">
        <f>_xlfn.CONCAT(C3,", Below are my comments for Python Lab 2. ",$A$3,"  Each of the 6 elements of the lab are worth 12.5 points each.  ",K3," Your scores are:  ",D3,", ", E3,", ", F3,", ", G3,", ", H3,", and ", I3,".    Thus your score is ", J3," out of 75.")</f>
        <v>Sharon Roja,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 chose 3 as the optimal of clusters using the Elbow Method.  This is an odd choice. Your scores are:  12.5, 12.5, 12.5, 12.5, 12.5, and 12.5.    Thus your score is 75 out of 75.</v>
      </c>
    </row>
    <row r="4" spans="1:12" ht="216.75" x14ac:dyDescent="0.25">
      <c r="B4" s="12" t="s">
        <v>59</v>
      </c>
      <c r="C4" s="12" t="s">
        <v>217</v>
      </c>
      <c r="D4" s="12">
        <v>12.5</v>
      </c>
      <c r="E4" s="22">
        <v>6.25</v>
      </c>
      <c r="F4" s="12">
        <v>6.25</v>
      </c>
      <c r="G4" s="22">
        <f>12.5*(3/4)</f>
        <v>9.375</v>
      </c>
      <c r="H4" s="12">
        <v>12.5</v>
      </c>
      <c r="I4" s="22">
        <v>12.5</v>
      </c>
      <c r="J4" s="12">
        <f t="shared" si="0"/>
        <v>59.375</v>
      </c>
      <c r="K4" s="15" t="s">
        <v>579</v>
      </c>
      <c r="L4" s="12" t="str">
        <f>_xlfn.CONCAT(C4,", Below are my comments for Python Lab 2. ",$A$3,"  Each of the 6 elements of the lab are worth 12.5 points each.  ",K4," Your scores are:  ",D4,", ", E4,", ", F4,", ", G4,", ", H4,", and ", I4,".    Thus your score is ", J4," out of 75.")</f>
        <v>Rahul,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The four performance measures of the major competitors’ e-commerce operations are to be used as input variables for clustering.    All Input variables need to be standardized. Based on your input data, the Elbow Method does not indicate that 3 clusters are "optimal". Your scores are:  12.5, 6.25, 6.25, 9.375, 12.5, and 12.5.    Thus your score is 59.375 out of 75.</v>
      </c>
    </row>
    <row r="5" spans="1:12" ht="216.75" x14ac:dyDescent="0.25">
      <c r="B5" s="12" t="s">
        <v>65</v>
      </c>
      <c r="C5" s="12" t="s">
        <v>219</v>
      </c>
      <c r="D5" s="12">
        <v>12.5</v>
      </c>
      <c r="E5" s="22">
        <v>6.25</v>
      </c>
      <c r="F5" s="12">
        <v>6.25</v>
      </c>
      <c r="G5" s="22">
        <f>12.5*(3/4)</f>
        <v>9.375</v>
      </c>
      <c r="H5" s="12">
        <v>12.5</v>
      </c>
      <c r="I5" s="22">
        <v>12.5</v>
      </c>
      <c r="J5" s="12">
        <f t="shared" si="0"/>
        <v>59.375</v>
      </c>
      <c r="K5" s="12" t="s">
        <v>580</v>
      </c>
      <c r="L5" s="12" t="str">
        <f>_xlfn.CONCAT(C5,", Below are my comments for Python Lab 2. ",$A$3,"  Each of the 6 elements of the lab are worth 12.5 points each.  ",K5," Your scores are:  ",D5,", ", E5,", ", F5,", ", G5,", ", H5,", and ", I5,".    Thus your score is ", J5," out of 75.")</f>
        <v>Sai Archan,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four performance measures of the major competitors’ e-commerce operations are to be used as input variables for clustering.    All Input variables need to be standardized.  Based on your input data, the Elbow Method does not indicate that 3 clusters are "optimal". Your scores are:  12.5, 6.25, 6.25, 9.375, 12.5, and 12.5.    Thus your score is 59.375 out of 75.</v>
      </c>
    </row>
    <row r="6" spans="1:12" ht="140.25" x14ac:dyDescent="0.25">
      <c r="B6" s="12" t="s">
        <v>69</v>
      </c>
      <c r="C6" s="12" t="s">
        <v>221</v>
      </c>
      <c r="D6" s="12">
        <v>12.5</v>
      </c>
      <c r="E6" s="22">
        <v>12.5</v>
      </c>
      <c r="F6" s="12">
        <v>12.5</v>
      </c>
      <c r="G6" s="22">
        <v>12.5</v>
      </c>
      <c r="H6" s="12">
        <v>12.5</v>
      </c>
      <c r="I6" s="22">
        <v>6.25</v>
      </c>
      <c r="J6" s="12">
        <f t="shared" si="0"/>
        <v>68.75</v>
      </c>
      <c r="K6" s="12" t="s">
        <v>581</v>
      </c>
      <c r="L6" s="12" t="str">
        <f t="shared" ref="L6:L33" si="1">_xlfn.CONCAT(C6,", Below are my comments for Python Lab 2. ",$A$3,"  Each of the 6 elements of the lab are worth 12.5 points each.  ",K6," Your scores are:  ",D6,", ", E6,", ", F6,", ", G6,", ", H6,", and ", I6,".    Thus your score is ", J6," out of 75.")</f>
        <v>Mounika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7" spans="1:12" ht="127.5" x14ac:dyDescent="0.25">
      <c r="B7" s="12" t="s">
        <v>72</v>
      </c>
      <c r="C7" s="12" t="s">
        <v>223</v>
      </c>
      <c r="D7" s="12">
        <v>12.5</v>
      </c>
      <c r="E7" s="22">
        <v>12.5</v>
      </c>
      <c r="F7" s="12">
        <v>12.5</v>
      </c>
      <c r="G7" s="22">
        <v>12.5</v>
      </c>
      <c r="H7" s="12">
        <v>12.5</v>
      </c>
      <c r="I7" s="22">
        <v>12.5</v>
      </c>
      <c r="J7" s="12">
        <f t="shared" si="0"/>
        <v>75</v>
      </c>
      <c r="K7" s="12" t="s">
        <v>582</v>
      </c>
      <c r="L7" s="12" t="str">
        <f t="shared" si="1"/>
        <v>Sreelekhya,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8" spans="1:12" ht="140.25" x14ac:dyDescent="0.25">
      <c r="B8" s="12" t="s">
        <v>76</v>
      </c>
      <c r="C8" s="12" t="s">
        <v>225</v>
      </c>
      <c r="D8" s="12">
        <v>12.5</v>
      </c>
      <c r="E8" s="22">
        <v>12.5</v>
      </c>
      <c r="F8" s="12">
        <v>12.5</v>
      </c>
      <c r="G8" s="22">
        <v>12.5</v>
      </c>
      <c r="H8" s="12">
        <v>12.5</v>
      </c>
      <c r="I8" s="22">
        <v>12.5</v>
      </c>
      <c r="J8" s="12">
        <f t="shared" si="0"/>
        <v>75</v>
      </c>
      <c r="K8" s="15" t="s">
        <v>583</v>
      </c>
      <c r="L8" s="12" t="str">
        <f t="shared" si="1"/>
        <v>Navakiran,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You chose 3 as the optimal of clusters using the Elbow Method.  This is an odd choice. Your scores are:  12.5, 12.5, 12.5, 12.5, 12.5, and 12.5.    Thus your score is 75 out of 75.</v>
      </c>
    </row>
    <row r="9" spans="1:12" ht="114.75" x14ac:dyDescent="0.25">
      <c r="B9" s="12" t="s">
        <v>80</v>
      </c>
      <c r="C9" s="12" t="s">
        <v>227</v>
      </c>
      <c r="D9" s="12">
        <v>12.5</v>
      </c>
      <c r="E9" s="22">
        <v>12.5</v>
      </c>
      <c r="F9" s="12">
        <v>12.5</v>
      </c>
      <c r="G9" s="22">
        <v>12.5</v>
      </c>
      <c r="H9" s="12">
        <v>12.5</v>
      </c>
      <c r="I9" s="22">
        <v>12.5</v>
      </c>
      <c r="J9" s="12">
        <f t="shared" si="0"/>
        <v>75</v>
      </c>
      <c r="K9" s="12" t="s">
        <v>582</v>
      </c>
      <c r="L9" s="12" t="str">
        <f t="shared" si="1"/>
        <v>Sri Mayur,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0" spans="1:12" ht="127.5" x14ac:dyDescent="0.25">
      <c r="B10" s="12" t="s">
        <v>81</v>
      </c>
      <c r="C10" s="12" t="s">
        <v>229</v>
      </c>
      <c r="D10" s="12">
        <v>12.5</v>
      </c>
      <c r="E10" s="22">
        <v>12.5</v>
      </c>
      <c r="F10" s="12">
        <v>12.5</v>
      </c>
      <c r="G10" s="22">
        <v>12.5</v>
      </c>
      <c r="H10" s="12">
        <v>12.5</v>
      </c>
      <c r="I10" s="22">
        <v>12.5</v>
      </c>
      <c r="J10" s="12">
        <f t="shared" si="0"/>
        <v>75</v>
      </c>
      <c r="K10" s="12" t="s">
        <v>582</v>
      </c>
      <c r="L10" s="12" t="str">
        <f t="shared" si="1"/>
        <v>Nithish 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1" spans="1:12" ht="127.5" x14ac:dyDescent="0.25">
      <c r="B11" s="12" t="s">
        <v>84</v>
      </c>
      <c r="C11" s="12" t="s">
        <v>230</v>
      </c>
      <c r="D11" s="12">
        <v>12.5</v>
      </c>
      <c r="E11" s="22">
        <v>12.5</v>
      </c>
      <c r="F11" s="12">
        <v>12.5</v>
      </c>
      <c r="G11" s="22">
        <v>12.5</v>
      </c>
      <c r="H11" s="12">
        <v>12.5</v>
      </c>
      <c r="I11" s="22">
        <v>12.5</v>
      </c>
      <c r="J11" s="12">
        <f t="shared" si="0"/>
        <v>75</v>
      </c>
      <c r="K11" s="12" t="s">
        <v>582</v>
      </c>
      <c r="L11" s="12" t="str">
        <f t="shared" si="1"/>
        <v>Sai Sumanth,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2" spans="1:12" ht="140.25" x14ac:dyDescent="0.25">
      <c r="B12" s="12" t="s">
        <v>86</v>
      </c>
      <c r="C12" s="12" t="s">
        <v>231</v>
      </c>
      <c r="D12" s="12">
        <v>12.5</v>
      </c>
      <c r="E12" s="22">
        <v>12.5</v>
      </c>
      <c r="F12" s="12">
        <v>12.5</v>
      </c>
      <c r="G12" s="22">
        <v>12.5</v>
      </c>
      <c r="H12" s="12">
        <v>12.5</v>
      </c>
      <c r="I12" s="22">
        <v>6.25</v>
      </c>
      <c r="J12" s="12">
        <f t="shared" si="0"/>
        <v>68.75</v>
      </c>
      <c r="K12" s="12" t="s">
        <v>581</v>
      </c>
      <c r="L12" s="12" t="str">
        <f t="shared" si="1"/>
        <v>Mamatha Naidu,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13" spans="1:12" ht="204" x14ac:dyDescent="0.25">
      <c r="B13" s="12" t="s">
        <v>88</v>
      </c>
      <c r="C13" s="12" t="s">
        <v>233</v>
      </c>
      <c r="D13" s="12">
        <v>12.5</v>
      </c>
      <c r="E13" s="22">
        <v>6.25</v>
      </c>
      <c r="F13" s="12">
        <v>6.25</v>
      </c>
      <c r="G13" s="22">
        <v>12.5</v>
      </c>
      <c r="H13" s="12">
        <v>12.5</v>
      </c>
      <c r="I13" s="22">
        <v>12.5</v>
      </c>
      <c r="J13" s="12">
        <f t="shared" si="0"/>
        <v>62.5</v>
      </c>
      <c r="K13" s="12" t="s">
        <v>584</v>
      </c>
      <c r="L13" s="12" t="str">
        <f t="shared" si="1"/>
        <v>Mourya Chandra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four performance measures of the major competitors’ e-commerce operations are to be used as input variables for clustering.   The Web Site identifier is neither to be standardized nor used as an input variable for clustering.  Your scores are:  12.5, 6.25, 6.25, 12.5, 12.5, and 12.5.    Thus your score is 62.5 out of 75.</v>
      </c>
    </row>
    <row r="14" spans="1:12" ht="140.25" x14ac:dyDescent="0.25">
      <c r="B14" s="12" t="s">
        <v>89</v>
      </c>
      <c r="C14" s="12" t="s">
        <v>235</v>
      </c>
      <c r="D14" s="12">
        <v>12.5</v>
      </c>
      <c r="E14" s="22">
        <v>12.5</v>
      </c>
      <c r="F14" s="12">
        <v>12.5</v>
      </c>
      <c r="G14" s="22">
        <v>12.5</v>
      </c>
      <c r="H14" s="12">
        <v>12.5</v>
      </c>
      <c r="I14" s="22">
        <v>6.25</v>
      </c>
      <c r="J14" s="12">
        <f t="shared" si="0"/>
        <v>68.75</v>
      </c>
      <c r="K14" s="12" t="s">
        <v>581</v>
      </c>
      <c r="L14" s="12" t="str">
        <f t="shared" si="1"/>
        <v>Suman 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15" spans="1:12" ht="140.25" x14ac:dyDescent="0.25">
      <c r="B15" s="12" t="s">
        <v>90</v>
      </c>
      <c r="C15" s="12" t="s">
        <v>237</v>
      </c>
      <c r="D15" s="12">
        <v>12.5</v>
      </c>
      <c r="E15" s="22">
        <v>12.5</v>
      </c>
      <c r="F15" s="12">
        <v>12.5</v>
      </c>
      <c r="G15" s="22">
        <v>12.5</v>
      </c>
      <c r="H15" s="12">
        <v>12.5</v>
      </c>
      <c r="I15" s="22">
        <v>6.25</v>
      </c>
      <c r="J15" s="12">
        <f t="shared" si="0"/>
        <v>68.75</v>
      </c>
      <c r="K15" s="12" t="s">
        <v>581</v>
      </c>
      <c r="L15" s="12" t="str">
        <f t="shared" si="1"/>
        <v>Bhavana Chowdary,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16" spans="1:12" ht="153" x14ac:dyDescent="0.25">
      <c r="B16" s="12" t="s">
        <v>91</v>
      </c>
      <c r="C16" s="12" t="s">
        <v>238</v>
      </c>
      <c r="D16" s="12">
        <v>12.5</v>
      </c>
      <c r="E16" s="22">
        <v>12.5</v>
      </c>
      <c r="F16" s="12">
        <v>12.5</v>
      </c>
      <c r="G16" s="22">
        <v>12.5</v>
      </c>
      <c r="H16" s="12">
        <v>12.5</v>
      </c>
      <c r="I16" s="22">
        <v>6.25</v>
      </c>
      <c r="J16" s="12">
        <f t="shared" si="0"/>
        <v>68.75</v>
      </c>
      <c r="K16" s="12" t="s">
        <v>585</v>
      </c>
      <c r="L16" s="12" t="str">
        <f t="shared" si="1"/>
        <v>Vinaya,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Some may say that the optimal number of clusters based on the Elbow Method is less than 8.  The cluster that is the "largest" is the one with the largest count of competitors.  Your scores are:  12.5, 12.5, 12.5, 12.5, 12.5, and 6.25.    Thus your score is 68.75 out of 75.</v>
      </c>
    </row>
    <row r="17" spans="2:12" ht="127.5" x14ac:dyDescent="0.25">
      <c r="B17" s="12" t="s">
        <v>93</v>
      </c>
      <c r="C17" s="12" t="s">
        <v>240</v>
      </c>
      <c r="D17" s="12">
        <v>12.5</v>
      </c>
      <c r="E17" s="22">
        <v>12.5</v>
      </c>
      <c r="F17" s="12">
        <v>12.5</v>
      </c>
      <c r="G17" s="22">
        <v>12.5</v>
      </c>
      <c r="H17" s="12">
        <v>12.5</v>
      </c>
      <c r="I17" s="22">
        <v>12.5</v>
      </c>
      <c r="J17" s="12">
        <f t="shared" si="0"/>
        <v>75</v>
      </c>
      <c r="K17" s="12" t="s">
        <v>582</v>
      </c>
      <c r="L17" s="12" t="str">
        <f t="shared" si="1"/>
        <v>Sai Chandra,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8" spans="2:12" ht="127.5" x14ac:dyDescent="0.25">
      <c r="B18" s="12" t="s">
        <v>96</v>
      </c>
      <c r="C18" s="12" t="s">
        <v>241</v>
      </c>
      <c r="D18" s="12">
        <v>12.5</v>
      </c>
      <c r="E18" s="22">
        <v>12.5</v>
      </c>
      <c r="F18" s="12">
        <v>12.5</v>
      </c>
      <c r="G18" s="22">
        <v>12.5</v>
      </c>
      <c r="H18" s="12">
        <v>12.5</v>
      </c>
      <c r="I18" s="22">
        <v>12.5</v>
      </c>
      <c r="J18" s="12">
        <f t="shared" si="0"/>
        <v>75</v>
      </c>
      <c r="K18" s="12" t="s">
        <v>582</v>
      </c>
      <c r="L18" s="12" t="str">
        <f t="shared" si="1"/>
        <v>Navya Sri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9" spans="2:12" ht="140.25" x14ac:dyDescent="0.25">
      <c r="B19" s="12" t="s">
        <v>98</v>
      </c>
      <c r="C19" s="12" t="s">
        <v>243</v>
      </c>
      <c r="D19" s="12">
        <v>12.5</v>
      </c>
      <c r="E19" s="22">
        <v>12.5</v>
      </c>
      <c r="F19" s="12">
        <v>12.5</v>
      </c>
      <c r="G19" s="22">
        <v>12.5</v>
      </c>
      <c r="H19" s="12">
        <v>12.5</v>
      </c>
      <c r="I19" s="22">
        <v>6.25</v>
      </c>
      <c r="J19" s="12">
        <f t="shared" si="0"/>
        <v>68.75</v>
      </c>
      <c r="K19" s="12" t="s">
        <v>581</v>
      </c>
      <c r="L19" s="12" t="str">
        <f t="shared" si="1"/>
        <v>Imranuddin,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0" spans="2:12" ht="140.25" x14ac:dyDescent="0.25">
      <c r="B20" s="12" t="s">
        <v>99</v>
      </c>
      <c r="C20" s="12" t="s">
        <v>245</v>
      </c>
      <c r="D20" s="12">
        <v>12.5</v>
      </c>
      <c r="E20" s="22">
        <v>12.5</v>
      </c>
      <c r="F20" s="12">
        <v>12.5</v>
      </c>
      <c r="G20" s="22">
        <v>12.5</v>
      </c>
      <c r="H20" s="12">
        <v>12.5</v>
      </c>
      <c r="I20" s="22">
        <v>6.25</v>
      </c>
      <c r="J20" s="12">
        <f t="shared" si="0"/>
        <v>68.75</v>
      </c>
      <c r="K20" s="12" t="s">
        <v>581</v>
      </c>
      <c r="L20" s="12" t="str">
        <f t="shared" si="1"/>
        <v>Sumeruddin,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1" spans="2:12" ht="140.25" x14ac:dyDescent="0.25">
      <c r="B21" s="12" t="s">
        <v>104</v>
      </c>
      <c r="C21" s="12" t="s">
        <v>247</v>
      </c>
      <c r="D21" s="12">
        <v>12.5</v>
      </c>
      <c r="E21" s="22">
        <v>12.5</v>
      </c>
      <c r="F21" s="12">
        <v>12.5</v>
      </c>
      <c r="G21" s="22">
        <v>12.5</v>
      </c>
      <c r="H21" s="12">
        <v>12.5</v>
      </c>
      <c r="I21" s="22">
        <v>6.25</v>
      </c>
      <c r="J21" s="12">
        <f t="shared" si="0"/>
        <v>68.75</v>
      </c>
      <c r="K21" s="12" t="s">
        <v>581</v>
      </c>
      <c r="L21" s="12" t="str">
        <f t="shared" si="1"/>
        <v>Mohammed Ali,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2" spans="2:12" ht="153" x14ac:dyDescent="0.25">
      <c r="B22" s="12" t="s">
        <v>106</v>
      </c>
      <c r="C22" s="12" t="s">
        <v>248</v>
      </c>
      <c r="D22" s="12">
        <v>12.5</v>
      </c>
      <c r="E22" s="22">
        <v>12.5</v>
      </c>
      <c r="F22" s="12">
        <v>12.5</v>
      </c>
      <c r="G22" s="22">
        <v>12.5</v>
      </c>
      <c r="H22" s="12">
        <v>12.5</v>
      </c>
      <c r="I22" s="22">
        <v>6.25</v>
      </c>
      <c r="J22" s="12">
        <f t="shared" si="0"/>
        <v>68.75</v>
      </c>
      <c r="K22" s="12" t="s">
        <v>585</v>
      </c>
      <c r="L22" s="12" t="str">
        <f t="shared" si="1"/>
        <v>Prudhvi,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Some may say that the optimal number of clusters based on the Elbow Method is less than 8.  The cluster that is the "largest" is the one with the largest count of competitors.  Your scores are:  12.5, 12.5, 12.5, 12.5, 12.5, and 6.25.    Thus your score is 68.75 out of 75.</v>
      </c>
    </row>
    <row r="23" spans="2:12" ht="140.25" x14ac:dyDescent="0.25">
      <c r="B23" s="12" t="s">
        <v>109</v>
      </c>
      <c r="C23" s="12" t="s">
        <v>250</v>
      </c>
      <c r="D23" s="12">
        <v>12.5</v>
      </c>
      <c r="E23" s="22">
        <v>12.5</v>
      </c>
      <c r="F23" s="12">
        <v>12.5</v>
      </c>
      <c r="G23" s="22">
        <v>12.5</v>
      </c>
      <c r="H23" s="12">
        <v>12.5</v>
      </c>
      <c r="I23" s="22">
        <v>6.25</v>
      </c>
      <c r="J23" s="12">
        <f t="shared" si="0"/>
        <v>68.75</v>
      </c>
      <c r="K23" s="12" t="s">
        <v>581</v>
      </c>
      <c r="L23" s="12" t="str">
        <f t="shared" si="1"/>
        <v>Dhruvi Shaileshkumar,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4" spans="2:12" ht="153" x14ac:dyDescent="0.25">
      <c r="B24" s="12" t="s">
        <v>110</v>
      </c>
      <c r="C24" s="12" t="s">
        <v>251</v>
      </c>
      <c r="D24" s="12">
        <v>12.5</v>
      </c>
      <c r="E24" s="22">
        <v>6.25</v>
      </c>
      <c r="F24" s="12">
        <v>6.25</v>
      </c>
      <c r="G24" s="22">
        <v>12.5</v>
      </c>
      <c r="H24" s="12">
        <v>12.5</v>
      </c>
      <c r="I24" s="22">
        <v>12.5</v>
      </c>
      <c r="J24" s="12">
        <f t="shared" ref="J24" si="2">SUM(D24:I24)</f>
        <v>62.5</v>
      </c>
      <c r="K24" s="15" t="s">
        <v>586</v>
      </c>
      <c r="L24" s="12" t="str">
        <f t="shared" si="1"/>
        <v>Prabhanda,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The four performance measures of the major competitors’ e-commerce operations are to be used as input variables for clustering.    All Input variables need to be standardized. Your scores are:  12.5, 6.25, 6.25, 12.5, 12.5, and 12.5.    Thus your score is 62.5 out of 75.</v>
      </c>
    </row>
    <row r="25" spans="2:12" ht="204" x14ac:dyDescent="0.25">
      <c r="B25" s="12" t="s">
        <v>113</v>
      </c>
      <c r="C25" s="12" t="s">
        <v>253</v>
      </c>
      <c r="D25" s="12">
        <v>12.5</v>
      </c>
      <c r="E25" s="22">
        <v>12.5</v>
      </c>
      <c r="F25" s="12">
        <v>12.5</v>
      </c>
      <c r="G25" s="22">
        <v>12.5</v>
      </c>
      <c r="H25" s="12">
        <v>12.5</v>
      </c>
      <c r="I25" s="22">
        <v>12.5</v>
      </c>
      <c r="J25" s="12">
        <f t="shared" si="0"/>
        <v>75</v>
      </c>
      <c r="K25" s="12" t="s">
        <v>587</v>
      </c>
      <c r="L25" s="12" t="str">
        <f t="shared" si="1"/>
        <v>Rakesh,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Note that your pdf file truncates the Ipython Noteboke; thus elements of your code and analytic outputes (e.g., the Elbow Method's Graph) are not completely viewable.  Choosing 8 clusters as being optimal is odd given the Elbow Method's Graph. Your scores are:  12.5, 12.5, 12.5, 12.5, 12.5, and 12.5.    Thus your score is 75 out of 75.</v>
      </c>
    </row>
    <row r="26" spans="2:12" ht="127.5" x14ac:dyDescent="0.25">
      <c r="B26" s="12" t="s">
        <v>114</v>
      </c>
      <c r="C26" s="12" t="s">
        <v>254</v>
      </c>
      <c r="D26" s="12">
        <v>12.5</v>
      </c>
      <c r="E26" s="22">
        <v>12.5</v>
      </c>
      <c r="F26" s="12">
        <v>12.5</v>
      </c>
      <c r="G26" s="22">
        <v>12.5</v>
      </c>
      <c r="H26" s="12">
        <v>12.5</v>
      </c>
      <c r="I26" s="22">
        <v>12.5</v>
      </c>
      <c r="J26" s="12">
        <f t="shared" si="0"/>
        <v>75</v>
      </c>
      <c r="K26" s="12" t="s">
        <v>582</v>
      </c>
      <c r="L26" s="12" t="str">
        <f t="shared" si="1"/>
        <v>Ravi 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27" spans="2:12" ht="114.75" x14ac:dyDescent="0.25">
      <c r="B27" s="12" t="s">
        <v>115</v>
      </c>
      <c r="C27" s="12" t="s">
        <v>255</v>
      </c>
      <c r="D27" s="12">
        <v>12.5</v>
      </c>
      <c r="E27" s="22">
        <v>12.5</v>
      </c>
      <c r="F27" s="12">
        <v>12.5</v>
      </c>
      <c r="G27" s="22">
        <v>12.5</v>
      </c>
      <c r="H27" s="12">
        <v>12.5</v>
      </c>
      <c r="I27" s="22">
        <v>12.5</v>
      </c>
      <c r="J27" s="12">
        <f t="shared" si="0"/>
        <v>75</v>
      </c>
      <c r="K27" s="12" t="s">
        <v>582</v>
      </c>
      <c r="L27" s="12" t="str">
        <f t="shared" si="1"/>
        <v>Tony,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28" spans="2:12" ht="127.5" x14ac:dyDescent="0.25">
      <c r="B28" s="12" t="s">
        <v>119</v>
      </c>
      <c r="C28" s="12" t="s">
        <v>256</v>
      </c>
      <c r="D28" s="12">
        <v>12.5</v>
      </c>
      <c r="E28" s="22">
        <v>12.5</v>
      </c>
      <c r="F28" s="12">
        <v>12.5</v>
      </c>
      <c r="G28" s="22">
        <v>12.5</v>
      </c>
      <c r="H28" s="12">
        <v>12.5</v>
      </c>
      <c r="I28" s="22">
        <v>12.5</v>
      </c>
      <c r="J28" s="12">
        <f t="shared" si="0"/>
        <v>75</v>
      </c>
      <c r="K28" s="12" t="s">
        <v>582</v>
      </c>
      <c r="L28" s="12" t="str">
        <f t="shared" si="1"/>
        <v>Aravind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29" spans="2:12" ht="191.25" x14ac:dyDescent="0.25">
      <c r="B29" s="12" t="s">
        <v>123</v>
      </c>
      <c r="C29" s="12" t="s">
        <v>259</v>
      </c>
      <c r="D29" s="12">
        <v>12.5</v>
      </c>
      <c r="E29" s="22">
        <v>12.5</v>
      </c>
      <c r="F29" s="12">
        <v>6.25</v>
      </c>
      <c r="G29" s="22">
        <v>12.5</v>
      </c>
      <c r="H29" s="12">
        <v>6.25</v>
      </c>
      <c r="I29" s="22">
        <v>6.25</v>
      </c>
      <c r="J29" s="12">
        <f t="shared" si="0"/>
        <v>56.25</v>
      </c>
      <c r="K29" s="12" t="s">
        <v>588</v>
      </c>
      <c r="L29" s="12" t="str">
        <f t="shared" si="1"/>
        <v>Deepika,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K-means clustering was not successfully invoked for the number of clusters identified by using the Elbow Method.  The size of each cluster was not provided and the means of the largest cluster are to be for the non-standardized input variables.  Your scores are:  12.5, 12.5, 6.25, 12.5, 6.25, and 6.25.    Thus your score is 56.25 out of 75.</v>
      </c>
    </row>
    <row r="30" spans="2:12" ht="127.5" x14ac:dyDescent="0.25">
      <c r="B30" s="12" t="s">
        <v>125</v>
      </c>
      <c r="C30" s="12" t="s">
        <v>260</v>
      </c>
      <c r="D30" s="12">
        <v>12.5</v>
      </c>
      <c r="E30" s="22">
        <v>12.5</v>
      </c>
      <c r="F30" s="12">
        <v>12.5</v>
      </c>
      <c r="G30" s="22">
        <v>12.5</v>
      </c>
      <c r="H30" s="12">
        <v>12.5</v>
      </c>
      <c r="I30" s="22">
        <v>12.5</v>
      </c>
      <c r="J30" s="12">
        <f t="shared" si="0"/>
        <v>75</v>
      </c>
      <c r="K30" s="12" t="s">
        <v>582</v>
      </c>
      <c r="L30" s="12" t="str">
        <f t="shared" si="1"/>
        <v>Ganesh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31" spans="2:12" ht="127.5" x14ac:dyDescent="0.25">
      <c r="B31" s="12" t="s">
        <v>127</v>
      </c>
      <c r="C31" s="12" t="s">
        <v>261</v>
      </c>
      <c r="D31" s="12">
        <v>12.5</v>
      </c>
      <c r="E31" s="22">
        <v>12.5</v>
      </c>
      <c r="F31" s="12">
        <v>12.5</v>
      </c>
      <c r="G31" s="22">
        <v>12.5</v>
      </c>
      <c r="H31" s="12">
        <v>6.25</v>
      </c>
      <c r="I31" s="22">
        <v>12.5</v>
      </c>
      <c r="J31" s="12">
        <f t="shared" si="0"/>
        <v>68.75</v>
      </c>
      <c r="K31" s="12" t="s">
        <v>589</v>
      </c>
      <c r="L31" s="12" t="str">
        <f t="shared" si="1"/>
        <v>Arun Teja,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 did not provide the size of each cluster save for the largest cluster. Your scores are:  12.5, 12.5, 12.5, 12.5, 6.25, and 12.5.    Thus your score is 68.75 out of 75.</v>
      </c>
    </row>
    <row r="32" spans="2:12" ht="140.25" x14ac:dyDescent="0.25">
      <c r="B32" s="12" t="s">
        <v>129</v>
      </c>
      <c r="C32" s="12" t="s">
        <v>263</v>
      </c>
      <c r="D32" s="12">
        <v>12.5</v>
      </c>
      <c r="E32" s="22">
        <v>12.5</v>
      </c>
      <c r="F32" s="12">
        <v>12.5</v>
      </c>
      <c r="G32" s="22">
        <v>12.5</v>
      </c>
      <c r="H32" s="12">
        <v>12.5</v>
      </c>
      <c r="I32" s="22">
        <v>6.25</v>
      </c>
      <c r="J32" s="12">
        <f t="shared" si="0"/>
        <v>68.75</v>
      </c>
      <c r="K32" s="12" t="s">
        <v>581</v>
      </c>
      <c r="L32" s="12" t="str">
        <f t="shared" si="1"/>
        <v>Hiranmaya Datta,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33" spans="2:12" ht="153" x14ac:dyDescent="0.25">
      <c r="B33" s="12" t="s">
        <v>130</v>
      </c>
      <c r="C33" s="12" t="s">
        <v>265</v>
      </c>
      <c r="D33" s="12">
        <v>12.5</v>
      </c>
      <c r="E33" s="22">
        <v>6.25</v>
      </c>
      <c r="F33" s="12">
        <v>6.25</v>
      </c>
      <c r="G33" s="22">
        <v>12.5</v>
      </c>
      <c r="H33" s="12">
        <v>12.5</v>
      </c>
      <c r="I33" s="22">
        <v>12.5</v>
      </c>
      <c r="J33" s="12">
        <f t="shared" si="0"/>
        <v>62.5</v>
      </c>
      <c r="K33" s="15" t="s">
        <v>586</v>
      </c>
      <c r="L33" s="12" t="str">
        <f t="shared" si="1"/>
        <v>Sandeep,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The four performance measures of the major competitors’ e-commerce operations are to be used as input variables for clustering.    All Input variables need to be standardized. Your scores are:  12.5, 6.25, 6.25, 12.5, 12.5, and 12.5.    Thus your score is 62.5 out of 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F7AD8-863E-4330-95A2-FB7AEA520D33}">
  <sheetPr filterMode="1">
    <tabColor theme="4" tint="-0.499984740745262"/>
  </sheetPr>
  <dimension ref="A1:G321"/>
  <sheetViews>
    <sheetView zoomScaleNormal="100" workbookViewId="0">
      <pane ySplit="1" topLeftCell="A9" activePane="bottomLeft" state="frozen"/>
      <selection pane="bottomLeft" activeCell="B1" sqref="B1"/>
    </sheetView>
  </sheetViews>
  <sheetFormatPr defaultColWidth="9.140625" defaultRowHeight="12.75" x14ac:dyDescent="0.2"/>
  <cols>
    <col min="1" max="1" width="30.85546875" style="16" customWidth="1"/>
    <col min="2" max="2" width="19.7109375" style="10" bestFit="1" customWidth="1"/>
    <col min="3" max="3" width="7.42578125" style="10" customWidth="1"/>
    <col min="4" max="5" width="8.7109375" style="10" customWidth="1"/>
    <col min="6" max="6" width="38.7109375" style="12" customWidth="1"/>
    <col min="7" max="7" width="77.7109375" style="10" customWidth="1"/>
    <col min="8" max="16384" width="9.140625" style="10"/>
  </cols>
  <sheetData>
    <row r="1" spans="1:7" x14ac:dyDescent="0.2">
      <c r="A1" s="6" t="s">
        <v>32</v>
      </c>
      <c r="B1" s="7" t="s">
        <v>33</v>
      </c>
      <c r="C1" s="7" t="s">
        <v>34</v>
      </c>
      <c r="D1" s="6" t="s">
        <v>35</v>
      </c>
      <c r="E1" s="7" t="s">
        <v>36</v>
      </c>
      <c r="F1" s="8" t="s">
        <v>37</v>
      </c>
      <c r="G1" s="9" t="s">
        <v>38</v>
      </c>
    </row>
    <row r="2" spans="1:7" hidden="1" x14ac:dyDescent="0.2">
      <c r="A2" s="11" t="s">
        <v>39</v>
      </c>
      <c r="B2" s="11" t="str">
        <f>MID(A2,FIND(",",A2)+1,FIND(" ",A2)-2)</f>
        <v xml:space="preserve"> Sharon</v>
      </c>
      <c r="C2" s="11" t="s">
        <v>590</v>
      </c>
      <c r="D2" s="11"/>
      <c r="E2" s="11"/>
      <c r="G2" s="12" t="str">
        <f>_xlfn.CONCAT(B2,C2)</f>
        <v xml:space="preserve"> Sharon, below are scores and comments for Homework 4.</v>
      </c>
    </row>
    <row r="3" spans="1:7" hidden="1" x14ac:dyDescent="0.2">
      <c r="A3" s="11"/>
      <c r="B3" s="11" t="str">
        <f>B2</f>
        <v xml:space="preserve"> Sharon</v>
      </c>
      <c r="C3" s="11" t="s">
        <v>41</v>
      </c>
      <c r="D3" s="11">
        <v>7</v>
      </c>
      <c r="E3" s="11" t="s">
        <v>45</v>
      </c>
      <c r="G3" s="12" t="str">
        <f t="shared" ref="G3:G10" si="0">_xlfn.CONCAT(C3," ",D3," ",E3," ",F3)</f>
        <v xml:space="preserve">Q1: 7 of 7.  </v>
      </c>
    </row>
    <row r="4" spans="1:7" ht="76.5" hidden="1" x14ac:dyDescent="0.2">
      <c r="A4" s="11"/>
      <c r="B4" s="11" t="str">
        <f t="shared" ref="B4:B11" si="1">B3</f>
        <v xml:space="preserve"> Sharon</v>
      </c>
      <c r="C4" s="11" t="s">
        <v>44</v>
      </c>
      <c r="D4" s="11">
        <v>6.5</v>
      </c>
      <c r="E4" s="11" t="s">
        <v>45</v>
      </c>
      <c r="F4" s="12" t="s">
        <v>591</v>
      </c>
      <c r="G4" s="12" t="str">
        <f t="shared" si="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5" spans="1:7" ht="38.25" hidden="1" x14ac:dyDescent="0.2">
      <c r="A5" s="11"/>
      <c r="B5" s="11" t="str">
        <f t="shared" si="1"/>
        <v xml:space="preserve"> Sharon</v>
      </c>
      <c r="C5" s="11" t="s">
        <v>47</v>
      </c>
      <c r="D5" s="11">
        <v>6.5</v>
      </c>
      <c r="E5" s="11" t="s">
        <v>45</v>
      </c>
      <c r="F5" s="12" t="s">
        <v>592</v>
      </c>
      <c r="G5" s="12" t="str">
        <f t="shared" si="0"/>
        <v>Q3: 6.5 of 7.  While you had sufficient content to address the question posed, your argument was disjointed at times.</v>
      </c>
    </row>
    <row r="6" spans="1:7" hidden="1" x14ac:dyDescent="0.2">
      <c r="A6" s="11"/>
      <c r="B6" s="11" t="str">
        <f t="shared" si="1"/>
        <v xml:space="preserve"> Sharon</v>
      </c>
      <c r="C6" s="11" t="s">
        <v>49</v>
      </c>
      <c r="D6" s="11">
        <v>7</v>
      </c>
      <c r="E6" s="11" t="s">
        <v>45</v>
      </c>
      <c r="G6" s="12" t="str">
        <f t="shared" si="0"/>
        <v xml:space="preserve">Q4: 7 of 7.  </v>
      </c>
    </row>
    <row r="7" spans="1:7" ht="229.5" hidden="1" x14ac:dyDescent="0.2">
      <c r="A7" s="11"/>
      <c r="B7" s="11" t="str">
        <f t="shared" si="1"/>
        <v xml:space="preserve"> Sharon</v>
      </c>
      <c r="C7" s="11" t="s">
        <v>51</v>
      </c>
      <c r="D7" s="11">
        <v>6.5</v>
      </c>
      <c r="E7" s="11" t="s">
        <v>45</v>
      </c>
      <c r="F7" s="12" t="s">
        <v>593</v>
      </c>
      <c r="G7" s="12" t="str">
        <f t="shared" si="0"/>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8" spans="1:7" ht="140.25" hidden="1" x14ac:dyDescent="0.2">
      <c r="A8" s="11"/>
      <c r="B8" s="11" t="str">
        <f t="shared" si="1"/>
        <v xml:space="preserve"> Sharon</v>
      </c>
      <c r="C8" s="11" t="s">
        <v>53</v>
      </c>
      <c r="D8" s="11">
        <v>6.5</v>
      </c>
      <c r="E8" s="11" t="s">
        <v>45</v>
      </c>
      <c r="F8" s="12" t="s">
        <v>594</v>
      </c>
      <c r="G8" s="12" t="str">
        <f t="shared" si="0"/>
        <v>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9" spans="1:7" ht="76.5" x14ac:dyDescent="0.2">
      <c r="A9" s="11"/>
      <c r="B9" s="11" t="str">
        <f t="shared" si="1"/>
        <v xml:space="preserve"> Sharon</v>
      </c>
      <c r="C9" s="11" t="s">
        <v>54</v>
      </c>
      <c r="D9" s="11">
        <v>5</v>
      </c>
      <c r="E9" s="11" t="s">
        <v>42</v>
      </c>
      <c r="F9" s="12" t="s">
        <v>595</v>
      </c>
      <c r="G9" s="12" t="str">
        <f t="shared" si="0"/>
        <v>Q7: 5 of 8.   During the online lecture we reviewed lecture notes that presented, A/B testing, experimental design, basic principles of statistical testing, and analyzing test results using several case studies.  Your response didn't mention this content.</v>
      </c>
    </row>
    <row r="10" spans="1:7" hidden="1" x14ac:dyDescent="0.2">
      <c r="A10" s="11"/>
      <c r="B10" s="11" t="str">
        <f t="shared" si="1"/>
        <v xml:space="preserve"> Sharon</v>
      </c>
      <c r="C10" s="11" t="s">
        <v>56</v>
      </c>
      <c r="D10" s="11">
        <f>SUM(D3:D9)</f>
        <v>45</v>
      </c>
      <c r="E10" s="11" t="s">
        <v>57</v>
      </c>
      <c r="G10" s="12" t="str">
        <f t="shared" si="0"/>
        <v xml:space="preserve">Total: 45 of 50. </v>
      </c>
    </row>
    <row r="11" spans="1:7" ht="306" hidden="1" x14ac:dyDescent="0.2">
      <c r="A11" s="11"/>
      <c r="B11" s="11" t="str">
        <f t="shared" si="1"/>
        <v xml:space="preserve"> Sharon</v>
      </c>
      <c r="C11" s="11" t="s">
        <v>58</v>
      </c>
      <c r="D11" s="11"/>
      <c r="E11" s="11"/>
      <c r="G11" s="12" t="str">
        <f>_xlfn.CONCAT(G2," ",G3," ",G4," ",G5," ",G6," ",G7," ",G8," ",G9," ",G10)</f>
        <v xml:space="preserve"> Sharon,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6.5 of 7.  While you had sufficient content to address the question posed, your argument was disjointed at times.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5 of 8.   During the online lecture we reviewed lecture notes that presented, A/B testing, experimental design, basic principles of statistical testing, and analyzing test results using several case studies.  Your response didn't mention this content. Total: 45 of 50. </v>
      </c>
    </row>
    <row r="12" spans="1:7" hidden="1" x14ac:dyDescent="0.2">
      <c r="A12" s="11" t="s">
        <v>59</v>
      </c>
      <c r="B12" s="11" t="str">
        <f>MID(A12,FIND(",",A12)+1,FIND(" ",A12)-2)</f>
        <v xml:space="preserve"> Rahul</v>
      </c>
      <c r="C12" s="11" t="s">
        <v>590</v>
      </c>
      <c r="D12" s="11"/>
      <c r="E12" s="11"/>
      <c r="G12" s="12" t="str">
        <f>_xlfn.CONCAT(B12,C12)</f>
        <v xml:space="preserve"> Rahul, below are scores and comments for Homework 4.</v>
      </c>
    </row>
    <row r="13" spans="1:7" hidden="1" x14ac:dyDescent="0.2">
      <c r="A13" s="11"/>
      <c r="B13" s="11" t="str">
        <f>B12</f>
        <v xml:space="preserve"> Rahul</v>
      </c>
      <c r="C13" s="11" t="s">
        <v>41</v>
      </c>
      <c r="D13" s="11">
        <v>7</v>
      </c>
      <c r="E13" s="11" t="s">
        <v>45</v>
      </c>
      <c r="G13" s="12" t="str">
        <f t="shared" ref="G13:G20" si="2">_xlfn.CONCAT(C13," ",D13," ",E13," ",F13)</f>
        <v xml:space="preserve">Q1: 7 of 7.  </v>
      </c>
    </row>
    <row r="14" spans="1:7" hidden="1" x14ac:dyDescent="0.2">
      <c r="A14" s="11"/>
      <c r="B14" s="11" t="str">
        <f t="shared" ref="B14:B21" si="3">B13</f>
        <v xml:space="preserve"> Rahul</v>
      </c>
      <c r="C14" s="11" t="s">
        <v>44</v>
      </c>
      <c r="D14" s="11">
        <v>6</v>
      </c>
      <c r="E14" s="11" t="s">
        <v>45</v>
      </c>
      <c r="F14" s="12" t="s">
        <v>596</v>
      </c>
      <c r="G14" s="12" t="str">
        <f t="shared" si="2"/>
        <v>Q2: 6 of 7.  You only provided two A/B testing examples.</v>
      </c>
    </row>
    <row r="15" spans="1:7" ht="409.5" hidden="1" x14ac:dyDescent="0.2">
      <c r="A15" s="11"/>
      <c r="B15" s="11" t="str">
        <f t="shared" si="3"/>
        <v xml:space="preserve"> Rahul</v>
      </c>
      <c r="C15" s="11" t="s">
        <v>47</v>
      </c>
      <c r="D15" s="11">
        <v>4.5</v>
      </c>
      <c r="E15" s="11" t="s">
        <v>45</v>
      </c>
      <c r="F15" s="12" t="s">
        <v>597</v>
      </c>
      <c r="G15" s="12" t="str">
        <f t="shared" si="2"/>
        <v xml:space="preserve">Q3: 4.5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6" spans="1:7" hidden="1" x14ac:dyDescent="0.2">
      <c r="A16" s="11"/>
      <c r="B16" s="11" t="str">
        <f t="shared" si="3"/>
        <v xml:space="preserve"> Rahul</v>
      </c>
      <c r="C16" s="11" t="s">
        <v>49</v>
      </c>
      <c r="D16" s="11">
        <v>7</v>
      </c>
      <c r="E16" s="11" t="s">
        <v>45</v>
      </c>
      <c r="G16" s="12" t="str">
        <f t="shared" si="2"/>
        <v xml:space="preserve">Q4: 7 of 7.  </v>
      </c>
    </row>
    <row r="17" spans="1:7" ht="229.5" hidden="1" x14ac:dyDescent="0.2">
      <c r="A17" s="11"/>
      <c r="B17" s="11" t="str">
        <f t="shared" si="3"/>
        <v xml:space="preserve"> Rahul</v>
      </c>
      <c r="C17" s="11" t="s">
        <v>51</v>
      </c>
      <c r="D17" s="11">
        <v>6</v>
      </c>
      <c r="E17" s="11" t="s">
        <v>45</v>
      </c>
      <c r="F17" s="12" t="s">
        <v>593</v>
      </c>
      <c r="G17" s="12" t="str">
        <f t="shared" si="2"/>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8" spans="1:7" hidden="1" x14ac:dyDescent="0.2">
      <c r="A18" s="11"/>
      <c r="B18" s="11" t="str">
        <f t="shared" si="3"/>
        <v xml:space="preserve"> Rahul</v>
      </c>
      <c r="C18" s="11" t="s">
        <v>53</v>
      </c>
      <c r="D18" s="11">
        <v>7</v>
      </c>
      <c r="E18" s="11" t="s">
        <v>45</v>
      </c>
      <c r="F18" s="12" t="s">
        <v>598</v>
      </c>
      <c r="G18" s="12" t="str">
        <f t="shared" si="2"/>
        <v>Q6: 7 of 7.  A splendid answer!</v>
      </c>
    </row>
    <row r="19" spans="1:7" ht="38.25" x14ac:dyDescent="0.2">
      <c r="A19" s="11"/>
      <c r="B19" s="11" t="str">
        <f t="shared" si="3"/>
        <v xml:space="preserve"> Rahul</v>
      </c>
      <c r="C19" s="11" t="s">
        <v>54</v>
      </c>
      <c r="D19" s="11">
        <v>6.5</v>
      </c>
      <c r="E19" s="11" t="s">
        <v>42</v>
      </c>
      <c r="F19" s="12" t="s">
        <v>599</v>
      </c>
      <c r="G19" s="12" t="str">
        <f t="shared" si="2"/>
        <v>Q7: 6.5 of 8.  Please provide your response using prose in several paragraphs.  Thus don't use bullet points.</v>
      </c>
    </row>
    <row r="20" spans="1:7" hidden="1" x14ac:dyDescent="0.2">
      <c r="A20" s="11"/>
      <c r="B20" s="11" t="str">
        <f t="shared" si="3"/>
        <v xml:space="preserve"> Rahul</v>
      </c>
      <c r="C20" s="11" t="s">
        <v>56</v>
      </c>
      <c r="D20" s="11">
        <f>SUM(D13:D19)</f>
        <v>44</v>
      </c>
      <c r="E20" s="11" t="s">
        <v>57</v>
      </c>
      <c r="G20" s="12" t="str">
        <f t="shared" si="2"/>
        <v xml:space="preserve">Total: 44 of 50. </v>
      </c>
    </row>
    <row r="21" spans="1:7" ht="409.5" hidden="1" x14ac:dyDescent="0.2">
      <c r="A21" s="11"/>
      <c r="B21" s="11" t="str">
        <f t="shared" si="3"/>
        <v xml:space="preserve"> Rahul</v>
      </c>
      <c r="C21" s="11" t="s">
        <v>58</v>
      </c>
      <c r="D21" s="11"/>
      <c r="E21" s="11"/>
      <c r="G21" s="12" t="str">
        <f>_xlfn.CONCAT(G12," ",G13," ",G14," ",G15," ",G16," ",G17," ",G18," ",G19," ",G20)</f>
        <v xml:space="preserve"> Rahul, below are scores and comments for Homework 4. Q1: 7 of 7.   Q2: 6 of 7.  You only provided two A/B testing examples. Q3: 4.5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6.5 of 8.  Please provide your response using prose in several paragraphs.  Thus don't use bullet points. Total: 44 of 50. </v>
      </c>
    </row>
    <row r="22" spans="1:7" hidden="1" x14ac:dyDescent="0.2">
      <c r="A22" s="11" t="s">
        <v>65</v>
      </c>
      <c r="B22" s="11" t="s">
        <v>219</v>
      </c>
      <c r="C22" s="11" t="s">
        <v>590</v>
      </c>
      <c r="D22" s="11"/>
      <c r="E22" s="11"/>
      <c r="G22" s="12" t="str">
        <f>_xlfn.CONCAT(B22,C22)</f>
        <v>Sai Archan, below are scores and comments for Homework 4.</v>
      </c>
    </row>
    <row r="23" spans="1:7" hidden="1" x14ac:dyDescent="0.2">
      <c r="A23" s="11"/>
      <c r="B23" s="11" t="str">
        <f>B22</f>
        <v>Sai Archan</v>
      </c>
      <c r="C23" s="11" t="s">
        <v>41</v>
      </c>
      <c r="D23" s="11">
        <v>7</v>
      </c>
      <c r="E23" s="11" t="s">
        <v>45</v>
      </c>
      <c r="G23" s="12" t="str">
        <f t="shared" ref="G23:G30" si="4">_xlfn.CONCAT(C23," ",D23," ",E23," ",F23)</f>
        <v xml:space="preserve">Q1: 7 of 7.  </v>
      </c>
    </row>
    <row r="24" spans="1:7" ht="178.5" hidden="1" x14ac:dyDescent="0.2">
      <c r="A24" s="11"/>
      <c r="B24" s="11" t="str">
        <f t="shared" ref="B24:B31" si="5">B23</f>
        <v>Sai Archan</v>
      </c>
      <c r="C24" s="11" t="s">
        <v>44</v>
      </c>
      <c r="D24" s="11">
        <v>4.5</v>
      </c>
      <c r="E24" s="11" t="s">
        <v>45</v>
      </c>
      <c r="F24" s="12" t="s">
        <v>600</v>
      </c>
      <c r="G24" s="12" t="str">
        <f t="shared" si="4"/>
        <v xml:space="preserve">Q2: 4.5 of 7.  Examples of A and B for each proposed A/B test design should be specified.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5" spans="1:7" ht="409.5" hidden="1" x14ac:dyDescent="0.2">
      <c r="A25" s="11"/>
      <c r="B25" s="11" t="str">
        <f t="shared" si="5"/>
        <v>Sai Archan</v>
      </c>
      <c r="C25" s="11" t="s">
        <v>47</v>
      </c>
      <c r="D25" s="11">
        <v>5</v>
      </c>
      <c r="E25" s="11" t="s">
        <v>45</v>
      </c>
      <c r="F25" s="12" t="s">
        <v>597</v>
      </c>
      <c r="G25" s="12" t="str">
        <f t="shared" si="4"/>
        <v xml:space="preserve">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6" spans="1:7" hidden="1" x14ac:dyDescent="0.2">
      <c r="A26" s="11"/>
      <c r="B26" s="11" t="str">
        <f t="shared" si="5"/>
        <v>Sai Archan</v>
      </c>
      <c r="C26" s="11" t="s">
        <v>49</v>
      </c>
      <c r="D26" s="11">
        <v>7</v>
      </c>
      <c r="E26" s="11" t="s">
        <v>45</v>
      </c>
      <c r="G26" s="12" t="str">
        <f t="shared" si="4"/>
        <v xml:space="preserve">Q4: 7 of 7.  </v>
      </c>
    </row>
    <row r="27" spans="1:7" ht="229.5" hidden="1" x14ac:dyDescent="0.2">
      <c r="A27" s="11"/>
      <c r="B27" s="11" t="str">
        <f t="shared" si="5"/>
        <v>Sai Archan</v>
      </c>
      <c r="C27" s="11" t="s">
        <v>51</v>
      </c>
      <c r="D27" s="11">
        <v>6.5</v>
      </c>
      <c r="E27" s="11" t="s">
        <v>45</v>
      </c>
      <c r="F27" s="12" t="s">
        <v>593</v>
      </c>
      <c r="G27" s="12" t="str">
        <f t="shared" si="4"/>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8" spans="1:7" hidden="1" x14ac:dyDescent="0.2">
      <c r="A28" s="11"/>
      <c r="B28" s="11" t="str">
        <f t="shared" si="5"/>
        <v>Sai Archan</v>
      </c>
      <c r="C28" s="11" t="s">
        <v>53</v>
      </c>
      <c r="D28" s="11">
        <v>0</v>
      </c>
      <c r="E28" s="11" t="s">
        <v>45</v>
      </c>
      <c r="F28" s="12" t="s">
        <v>534</v>
      </c>
      <c r="G28" s="12" t="str">
        <f t="shared" si="4"/>
        <v>Q6: 0 of 7.  You didn't provide an answer.</v>
      </c>
    </row>
    <row r="29" spans="1:7" x14ac:dyDescent="0.2">
      <c r="A29" s="11"/>
      <c r="B29" s="11" t="str">
        <f t="shared" si="5"/>
        <v>Sai Archan</v>
      </c>
      <c r="C29" s="11" t="s">
        <v>54</v>
      </c>
      <c r="D29" s="11">
        <v>8</v>
      </c>
      <c r="E29" s="11" t="s">
        <v>42</v>
      </c>
      <c r="G29" s="12" t="str">
        <f t="shared" si="4"/>
        <v xml:space="preserve">Q7: 8 of 8.  </v>
      </c>
    </row>
    <row r="30" spans="1:7" hidden="1" x14ac:dyDescent="0.2">
      <c r="A30" s="11"/>
      <c r="B30" s="11" t="str">
        <f t="shared" si="5"/>
        <v>Sai Archan</v>
      </c>
      <c r="C30" s="11" t="s">
        <v>56</v>
      </c>
      <c r="D30" s="11">
        <f>SUM(D23:D29)</f>
        <v>38</v>
      </c>
      <c r="E30" s="11" t="s">
        <v>57</v>
      </c>
      <c r="G30" s="12" t="str">
        <f t="shared" si="4"/>
        <v xml:space="preserve">Total: 38 of 50. </v>
      </c>
    </row>
    <row r="31" spans="1:7" ht="409.5" hidden="1" x14ac:dyDescent="0.2">
      <c r="A31" s="11"/>
      <c r="B31" s="11" t="str">
        <f t="shared" si="5"/>
        <v>Sai Archan</v>
      </c>
      <c r="C31" s="11" t="s">
        <v>58</v>
      </c>
      <c r="D31" s="11"/>
      <c r="E31" s="11"/>
      <c r="G31" s="12" t="str">
        <f>_xlfn.CONCAT(G22," ",G23," ",G24," ",G25," ",G26," ",G27," ",G28," ",G29," ",G30)</f>
        <v xml:space="preserve">Sai Archan, below are scores and comments for Homework 4. Q1: 7 of 7.   Q2: 4.5 of 7.  Examples of A and B for each proposed A/B test design should be specified.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0 of 7.  You didn't provide an answer. Q7: 8 of 8.   Total: 38 of 50. </v>
      </c>
    </row>
    <row r="32" spans="1:7" hidden="1" x14ac:dyDescent="0.2">
      <c r="A32" s="11" t="s">
        <v>69</v>
      </c>
      <c r="B32" s="11" t="s">
        <v>221</v>
      </c>
      <c r="C32" s="11" t="s">
        <v>590</v>
      </c>
      <c r="D32" s="11"/>
      <c r="E32" s="11"/>
      <c r="G32" s="12" t="str">
        <f>_xlfn.CONCAT(B32,C32)</f>
        <v>Mounika Reddy, below are scores and comments for Homework 4.</v>
      </c>
    </row>
    <row r="33" spans="1:7" hidden="1" x14ac:dyDescent="0.2">
      <c r="A33" s="11"/>
      <c r="B33" s="11" t="str">
        <f>B32</f>
        <v>Mounika Reddy</v>
      </c>
      <c r="C33" s="11" t="s">
        <v>41</v>
      </c>
      <c r="D33" s="11">
        <v>7</v>
      </c>
      <c r="E33" s="11" t="s">
        <v>45</v>
      </c>
      <c r="G33" s="12" t="str">
        <f t="shared" ref="G33:G40" si="6">_xlfn.CONCAT(C33," ",D33," ",E33," ",F33)</f>
        <v xml:space="preserve">Q1: 7 of 7.  </v>
      </c>
    </row>
    <row r="34" spans="1:7" hidden="1" x14ac:dyDescent="0.2">
      <c r="A34" s="11"/>
      <c r="B34" s="11" t="str">
        <f t="shared" ref="B34:B41" si="7">B33</f>
        <v>Mounika Reddy</v>
      </c>
      <c r="C34" s="11" t="s">
        <v>44</v>
      </c>
      <c r="D34" s="11">
        <v>7</v>
      </c>
      <c r="E34" s="11" t="s">
        <v>45</v>
      </c>
      <c r="F34" s="12" t="s">
        <v>337</v>
      </c>
      <c r="G34" s="12" t="str">
        <f t="shared" si="6"/>
        <v>Q2: 7 of 7.  A precise answer!</v>
      </c>
    </row>
    <row r="35" spans="1:7" hidden="1" x14ac:dyDescent="0.2">
      <c r="A35" s="11"/>
      <c r="B35" s="11" t="str">
        <f t="shared" si="7"/>
        <v>Mounika Reddy</v>
      </c>
      <c r="C35" s="11" t="s">
        <v>47</v>
      </c>
      <c r="D35" s="11">
        <v>7</v>
      </c>
      <c r="E35" s="11" t="s">
        <v>45</v>
      </c>
      <c r="F35" s="12" t="s">
        <v>339</v>
      </c>
      <c r="G35" s="12" t="str">
        <f t="shared" si="6"/>
        <v>Q3: 7 of 7.  A succinct answer!</v>
      </c>
    </row>
    <row r="36" spans="1:7" hidden="1" x14ac:dyDescent="0.2">
      <c r="A36" s="11"/>
      <c r="B36" s="11" t="str">
        <f t="shared" si="7"/>
        <v>Mounika Reddy</v>
      </c>
      <c r="C36" s="11" t="s">
        <v>49</v>
      </c>
      <c r="D36" s="11">
        <v>7</v>
      </c>
      <c r="E36" s="11" t="s">
        <v>45</v>
      </c>
      <c r="G36" s="12" t="str">
        <f t="shared" si="6"/>
        <v xml:space="preserve">Q4: 7 of 7.  </v>
      </c>
    </row>
    <row r="37" spans="1:7" ht="229.5" hidden="1" x14ac:dyDescent="0.2">
      <c r="A37" s="11"/>
      <c r="B37" s="11" t="str">
        <f t="shared" si="7"/>
        <v>Mounika Reddy</v>
      </c>
      <c r="C37" s="11" t="s">
        <v>51</v>
      </c>
      <c r="D37" s="11">
        <v>6</v>
      </c>
      <c r="E37" s="11" t="s">
        <v>45</v>
      </c>
      <c r="F37" s="12" t="s">
        <v>593</v>
      </c>
      <c r="G37" s="12" t="str">
        <f t="shared" si="6"/>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8" spans="1:7" ht="102" hidden="1" x14ac:dyDescent="0.2">
      <c r="A38" s="11"/>
      <c r="B38" s="11" t="str">
        <f t="shared" si="7"/>
        <v>Mounika Reddy</v>
      </c>
      <c r="C38" s="11" t="s">
        <v>53</v>
      </c>
      <c r="D38" s="11">
        <v>6.5</v>
      </c>
      <c r="E38" s="11" t="s">
        <v>45</v>
      </c>
      <c r="F38" s="12" t="s">
        <v>601</v>
      </c>
      <c r="G38" s="12" t="str">
        <f t="shared" si="6"/>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39" spans="1:7" x14ac:dyDescent="0.2">
      <c r="A39" s="11"/>
      <c r="B39" s="11" t="str">
        <f t="shared" si="7"/>
        <v>Mounika Reddy</v>
      </c>
      <c r="C39" s="11" t="s">
        <v>54</v>
      </c>
      <c r="D39" s="11">
        <v>8</v>
      </c>
      <c r="E39" s="11" t="s">
        <v>42</v>
      </c>
      <c r="G39" s="12" t="str">
        <f t="shared" si="6"/>
        <v xml:space="preserve">Q7: 8 of 8.  </v>
      </c>
    </row>
    <row r="40" spans="1:7" hidden="1" x14ac:dyDescent="0.2">
      <c r="A40" s="11"/>
      <c r="B40" s="11" t="str">
        <f t="shared" si="7"/>
        <v>Mounika Reddy</v>
      </c>
      <c r="C40" s="11" t="s">
        <v>56</v>
      </c>
      <c r="D40" s="11">
        <f>SUM(D33:D39)</f>
        <v>48.5</v>
      </c>
      <c r="E40" s="11" t="s">
        <v>57</v>
      </c>
      <c r="G40" s="12" t="str">
        <f t="shared" si="6"/>
        <v xml:space="preserve">Total: 48.5 of 50. </v>
      </c>
    </row>
    <row r="41" spans="1:7" ht="204" hidden="1" x14ac:dyDescent="0.2">
      <c r="A41" s="11"/>
      <c r="B41" s="11" t="str">
        <f t="shared" si="7"/>
        <v>Mounika Reddy</v>
      </c>
      <c r="C41" s="11" t="s">
        <v>58</v>
      </c>
      <c r="D41" s="11"/>
      <c r="E41" s="11"/>
      <c r="G41" s="12" t="str">
        <f>_xlfn.CONCAT(G32," ",G33," ",G34," ",G35," ",G36," ",G37," ",G38," ",G39," ",G40)</f>
        <v xml:space="preserve">Mounika Reddy, below are scores and comments for Homework 4. Q1: 7 of 7.   Q2: 7 of 7.  A precise answer! Q3: 7 of 7.  A succinct answer!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42" spans="1:7" hidden="1" x14ac:dyDescent="0.2">
      <c r="A42" s="11" t="s">
        <v>72</v>
      </c>
      <c r="B42" s="11" t="str">
        <f>MID(A42,FIND(",",A42)+1,FIND(" ",A42)+4)</f>
        <v xml:space="preserve"> Sreelekhya</v>
      </c>
      <c r="C42" s="11" t="s">
        <v>590</v>
      </c>
      <c r="D42" s="11"/>
      <c r="E42" s="11"/>
      <c r="G42" s="12" t="str">
        <f>_xlfn.CONCAT(B42,C42)</f>
        <v xml:space="preserve"> Sreelekhya, below are scores and comments for Homework 4.</v>
      </c>
    </row>
    <row r="43" spans="1:7" hidden="1" x14ac:dyDescent="0.2">
      <c r="A43" s="11"/>
      <c r="B43" s="11" t="str">
        <f>B42</f>
        <v xml:space="preserve"> Sreelekhya</v>
      </c>
      <c r="C43" s="11" t="s">
        <v>41</v>
      </c>
      <c r="D43" s="11">
        <v>7</v>
      </c>
      <c r="E43" s="11" t="s">
        <v>45</v>
      </c>
      <c r="G43" s="12" t="str">
        <f t="shared" ref="G43:G50" si="8">_xlfn.CONCAT(C43," ",D43," ",E43," ",F43)</f>
        <v xml:space="preserve">Q1: 7 of 7.  </v>
      </c>
    </row>
    <row r="44" spans="1:7" ht="76.5" hidden="1" x14ac:dyDescent="0.2">
      <c r="A44" s="11"/>
      <c r="B44" s="11" t="str">
        <f t="shared" ref="B44:B51" si="9">B43</f>
        <v xml:space="preserve"> Sreelekhya</v>
      </c>
      <c r="C44" s="11" t="s">
        <v>44</v>
      </c>
      <c r="D44" s="11">
        <v>6.5</v>
      </c>
      <c r="E44" s="11" t="s">
        <v>45</v>
      </c>
      <c r="F44" s="12" t="s">
        <v>591</v>
      </c>
      <c r="G44" s="12" t="str">
        <f t="shared" si="8"/>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45" spans="1:7" hidden="1" x14ac:dyDescent="0.2">
      <c r="A45" s="11"/>
      <c r="B45" s="11" t="str">
        <f t="shared" si="9"/>
        <v xml:space="preserve"> Sreelekhya</v>
      </c>
      <c r="C45" s="11" t="s">
        <v>47</v>
      </c>
      <c r="D45" s="11">
        <v>7</v>
      </c>
      <c r="E45" s="11" t="s">
        <v>45</v>
      </c>
      <c r="F45" s="12" t="s">
        <v>602</v>
      </c>
      <c r="G45" s="12" t="str">
        <f t="shared" si="8"/>
        <v>Q3: 7 of 7.  A insightful answer!</v>
      </c>
    </row>
    <row r="46" spans="1:7" hidden="1" x14ac:dyDescent="0.2">
      <c r="A46" s="11"/>
      <c r="B46" s="11" t="str">
        <f t="shared" si="9"/>
        <v xml:space="preserve"> Sreelekhya</v>
      </c>
      <c r="C46" s="11" t="s">
        <v>49</v>
      </c>
      <c r="D46" s="11">
        <v>7</v>
      </c>
      <c r="E46" s="11" t="s">
        <v>45</v>
      </c>
      <c r="G46" s="12" t="str">
        <f t="shared" si="8"/>
        <v xml:space="preserve">Q4: 7 of 7.  </v>
      </c>
    </row>
    <row r="47" spans="1:7" ht="229.5" hidden="1" x14ac:dyDescent="0.2">
      <c r="A47" s="11"/>
      <c r="B47" s="11" t="str">
        <f t="shared" si="9"/>
        <v xml:space="preserve"> Sreelekhya</v>
      </c>
      <c r="C47" s="11" t="s">
        <v>51</v>
      </c>
      <c r="D47" s="11">
        <v>6.5</v>
      </c>
      <c r="E47" s="11" t="s">
        <v>45</v>
      </c>
      <c r="F47" s="12" t="s">
        <v>593</v>
      </c>
      <c r="G47" s="12" t="str">
        <f t="shared" si="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48" spans="1:7" ht="102" hidden="1" x14ac:dyDescent="0.2">
      <c r="A48" s="11"/>
      <c r="B48" s="11" t="str">
        <f t="shared" si="9"/>
        <v xml:space="preserve"> Sreelekhya</v>
      </c>
      <c r="C48" s="11" t="s">
        <v>53</v>
      </c>
      <c r="D48" s="11">
        <v>6.5</v>
      </c>
      <c r="E48" s="11" t="s">
        <v>45</v>
      </c>
      <c r="F48" s="12" t="s">
        <v>601</v>
      </c>
      <c r="G48" s="12" t="str">
        <f t="shared" si="8"/>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49" spans="1:7" x14ac:dyDescent="0.2">
      <c r="A49" s="11"/>
      <c r="B49" s="11" t="str">
        <f t="shared" si="9"/>
        <v xml:space="preserve"> Sreelekhya</v>
      </c>
      <c r="C49" s="11" t="s">
        <v>54</v>
      </c>
      <c r="D49" s="11">
        <v>8</v>
      </c>
      <c r="E49" s="11" t="s">
        <v>42</v>
      </c>
      <c r="G49" s="12" t="str">
        <f t="shared" si="8"/>
        <v xml:space="preserve">Q7: 8 of 8.  </v>
      </c>
    </row>
    <row r="50" spans="1:7" hidden="1" x14ac:dyDescent="0.2">
      <c r="A50" s="11"/>
      <c r="B50" s="11" t="str">
        <f t="shared" si="9"/>
        <v xml:space="preserve"> Sreelekhya</v>
      </c>
      <c r="C50" s="11" t="s">
        <v>56</v>
      </c>
      <c r="D50" s="11">
        <f>SUM(D43:D49)</f>
        <v>48.5</v>
      </c>
      <c r="E50" s="11" t="s">
        <v>57</v>
      </c>
      <c r="G50" s="12" t="str">
        <f t="shared" si="8"/>
        <v xml:space="preserve">Total: 48.5 of 50. </v>
      </c>
    </row>
    <row r="51" spans="1:7" ht="242.25" hidden="1" x14ac:dyDescent="0.2">
      <c r="A51" s="11"/>
      <c r="B51" s="11" t="str">
        <f t="shared" si="9"/>
        <v xml:space="preserve"> Sreelekhya</v>
      </c>
      <c r="C51" s="11" t="s">
        <v>58</v>
      </c>
      <c r="D51" s="11"/>
      <c r="E51" s="11"/>
      <c r="G51" s="12" t="str">
        <f>_xlfn.CONCAT(G42," ",G43," ",G44," ",G45," ",G46," ",G47," ",G48," ",G49," ",G50)</f>
        <v xml:space="preserve"> Sreelekhya,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A insightful answer!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52" spans="1:7" hidden="1" x14ac:dyDescent="0.2">
      <c r="A52" s="11" t="s">
        <v>76</v>
      </c>
      <c r="B52" s="11" t="str">
        <f>MID(A52,FIND(",",A52)+1,FIND(" ",A52)+4)</f>
        <v xml:space="preserve"> Navakiran</v>
      </c>
      <c r="C52" s="11" t="s">
        <v>590</v>
      </c>
      <c r="D52" s="11"/>
      <c r="E52" s="11"/>
      <c r="G52" s="12" t="str">
        <f>_xlfn.CONCAT(B52,C52)</f>
        <v xml:space="preserve"> Navakiran, below are scores and comments for Homework 4.</v>
      </c>
    </row>
    <row r="53" spans="1:7" hidden="1" x14ac:dyDescent="0.2">
      <c r="A53" s="11"/>
      <c r="B53" s="11" t="str">
        <f>B52</f>
        <v xml:space="preserve"> Navakiran</v>
      </c>
      <c r="C53" s="11" t="s">
        <v>41</v>
      </c>
      <c r="D53" s="11">
        <v>7</v>
      </c>
      <c r="E53" s="11" t="s">
        <v>45</v>
      </c>
      <c r="G53" s="12" t="str">
        <f t="shared" ref="G53:G60" si="10">_xlfn.CONCAT(C53," ",D53," ",E53," ",F53)</f>
        <v xml:space="preserve">Q1: 7 of 7.  </v>
      </c>
    </row>
    <row r="54" spans="1:7" hidden="1" x14ac:dyDescent="0.2">
      <c r="A54" s="11"/>
      <c r="B54" s="11" t="str">
        <f t="shared" ref="B54:B61" si="11">B53</f>
        <v xml:space="preserve"> Navakiran</v>
      </c>
      <c r="C54" s="11" t="s">
        <v>44</v>
      </c>
      <c r="D54" s="11">
        <v>7</v>
      </c>
      <c r="E54" s="11" t="s">
        <v>45</v>
      </c>
      <c r="F54" s="12" t="s">
        <v>603</v>
      </c>
      <c r="G54" s="12" t="str">
        <f t="shared" si="10"/>
        <v>Q2: 7 of 7.  An apropos response!</v>
      </c>
    </row>
    <row r="55" spans="1:7" hidden="1" x14ac:dyDescent="0.2">
      <c r="A55" s="11"/>
      <c r="B55" s="11" t="str">
        <f t="shared" si="11"/>
        <v xml:space="preserve"> Navakiran</v>
      </c>
      <c r="C55" s="11" t="s">
        <v>47</v>
      </c>
      <c r="D55" s="11">
        <v>7</v>
      </c>
      <c r="E55" s="11" t="s">
        <v>45</v>
      </c>
      <c r="F55" s="12" t="s">
        <v>602</v>
      </c>
      <c r="G55" s="12" t="str">
        <f t="shared" si="10"/>
        <v>Q3: 7 of 7.  A insightful answer!</v>
      </c>
    </row>
    <row r="56" spans="1:7" hidden="1" x14ac:dyDescent="0.2">
      <c r="A56" s="11"/>
      <c r="B56" s="11" t="str">
        <f t="shared" si="11"/>
        <v xml:space="preserve"> Navakiran</v>
      </c>
      <c r="C56" s="11" t="s">
        <v>49</v>
      </c>
      <c r="D56" s="11">
        <v>7</v>
      </c>
      <c r="E56" s="11" t="s">
        <v>45</v>
      </c>
      <c r="G56" s="12" t="str">
        <f t="shared" si="10"/>
        <v xml:space="preserve">Q4: 7 of 7.  </v>
      </c>
    </row>
    <row r="57" spans="1:7" ht="229.5" hidden="1" x14ac:dyDescent="0.2">
      <c r="A57" s="11"/>
      <c r="B57" s="11" t="str">
        <f t="shared" si="11"/>
        <v xml:space="preserve"> Navakiran</v>
      </c>
      <c r="C57" s="11" t="s">
        <v>51</v>
      </c>
      <c r="D57" s="11">
        <v>6.5</v>
      </c>
      <c r="E57" s="11" t="s">
        <v>45</v>
      </c>
      <c r="F57" s="12" t="s">
        <v>593</v>
      </c>
      <c r="G57" s="12" t="str">
        <f t="shared" si="10"/>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58" spans="1:7" ht="102" hidden="1" x14ac:dyDescent="0.2">
      <c r="A58" s="11"/>
      <c r="B58" s="11" t="str">
        <f t="shared" si="11"/>
        <v xml:space="preserve"> Navakiran</v>
      </c>
      <c r="C58" s="11" t="s">
        <v>53</v>
      </c>
      <c r="D58" s="11">
        <v>6.5</v>
      </c>
      <c r="E58" s="11" t="s">
        <v>45</v>
      </c>
      <c r="F58" s="12" t="s">
        <v>601</v>
      </c>
      <c r="G58" s="12" t="str">
        <f t="shared" si="10"/>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59" spans="1:7" x14ac:dyDescent="0.2">
      <c r="A59" s="11"/>
      <c r="B59" s="11" t="str">
        <f t="shared" si="11"/>
        <v xml:space="preserve"> Navakiran</v>
      </c>
      <c r="C59" s="11" t="s">
        <v>54</v>
      </c>
      <c r="D59" s="11">
        <v>8</v>
      </c>
      <c r="E59" s="11" t="s">
        <v>42</v>
      </c>
      <c r="G59" s="12" t="str">
        <f t="shared" si="10"/>
        <v xml:space="preserve">Q7: 8 of 8.  </v>
      </c>
    </row>
    <row r="60" spans="1:7" hidden="1" x14ac:dyDescent="0.2">
      <c r="A60" s="11"/>
      <c r="B60" s="11" t="str">
        <f t="shared" si="11"/>
        <v xml:space="preserve"> Navakiran</v>
      </c>
      <c r="C60" s="11" t="s">
        <v>56</v>
      </c>
      <c r="D60" s="11">
        <f>SUM(D53:D59)</f>
        <v>49</v>
      </c>
      <c r="E60" s="11" t="s">
        <v>57</v>
      </c>
      <c r="G60" s="12" t="str">
        <f t="shared" si="10"/>
        <v xml:space="preserve">Total: 49 of 50. </v>
      </c>
    </row>
    <row r="61" spans="1:7" ht="204" hidden="1" x14ac:dyDescent="0.2">
      <c r="A61" s="11"/>
      <c r="B61" s="11" t="str">
        <f t="shared" si="11"/>
        <v xml:space="preserve"> Navakiran</v>
      </c>
      <c r="C61" s="11" t="s">
        <v>58</v>
      </c>
      <c r="D61" s="11"/>
      <c r="E61" s="11"/>
      <c r="G61" s="12" t="str">
        <f>_xlfn.CONCAT(G52," ",G53," ",G54," ",G55," ",G56," ",G57," ",G58," ",G59," ",G60)</f>
        <v xml:space="preserve"> Navakiran, below are scores and comments for Homework 4. Q1: 7 of 7.   Q2: 7 of 7.  An apropos response! Q3: 7 of 7.  A insightful answer!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49 of 50. </v>
      </c>
    </row>
    <row r="62" spans="1:7" hidden="1" x14ac:dyDescent="0.2">
      <c r="A62" s="11" t="s">
        <v>80</v>
      </c>
      <c r="B62" s="11" t="s">
        <v>227</v>
      </c>
      <c r="C62" s="11" t="s">
        <v>590</v>
      </c>
      <c r="D62" s="11"/>
      <c r="E62" s="11"/>
      <c r="G62" s="12" t="str">
        <f t="shared" ref="G62:G312" si="12">_xlfn.CONCAT(B62,C62)</f>
        <v>Sri Mayur, below are scores and comments for Homework 4.</v>
      </c>
    </row>
    <row r="63" spans="1:7" hidden="1" x14ac:dyDescent="0.2">
      <c r="A63" s="11"/>
      <c r="B63" s="11" t="str">
        <f>B62</f>
        <v>Sri Mayur</v>
      </c>
      <c r="C63" s="11" t="s">
        <v>41</v>
      </c>
      <c r="D63" s="11">
        <v>7</v>
      </c>
      <c r="E63" s="11" t="s">
        <v>45</v>
      </c>
      <c r="G63" s="12" t="str">
        <f t="shared" ref="G63:G70" si="13">_xlfn.CONCAT(C63," ",D63," ",E63," ",F63)</f>
        <v xml:space="preserve">Q1: 7 of 7.  </v>
      </c>
    </row>
    <row r="64" spans="1:7" ht="38.25" hidden="1" x14ac:dyDescent="0.2">
      <c r="A64" s="11"/>
      <c r="B64" s="11" t="str">
        <f t="shared" ref="B64:B71" si="14">B63</f>
        <v>Sri Mayur</v>
      </c>
      <c r="C64" s="11" t="s">
        <v>44</v>
      </c>
      <c r="D64" s="11">
        <v>7</v>
      </c>
      <c r="E64" s="11" t="s">
        <v>45</v>
      </c>
      <c r="F64" s="12" t="s">
        <v>604</v>
      </c>
      <c r="G64" s="12" t="str">
        <f t="shared" si="13"/>
        <v>Q2: 7 of 7.  While a good response, the presentation of the answer should be flowing.  For example, don't  excessively use colons.</v>
      </c>
    </row>
    <row r="65" spans="1:7" ht="409.5" hidden="1" x14ac:dyDescent="0.2">
      <c r="A65" s="11"/>
      <c r="B65" s="11" t="str">
        <f t="shared" si="14"/>
        <v>Sri Mayur</v>
      </c>
      <c r="C65" s="11" t="s">
        <v>47</v>
      </c>
      <c r="D65" s="11">
        <v>6</v>
      </c>
      <c r="E65" s="11" t="s">
        <v>45</v>
      </c>
      <c r="F65" s="12" t="s">
        <v>597</v>
      </c>
      <c r="G65" s="12" t="str">
        <f t="shared" si="13"/>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66" spans="1:7" hidden="1" x14ac:dyDescent="0.2">
      <c r="A66" s="11"/>
      <c r="B66" s="11" t="str">
        <f t="shared" si="14"/>
        <v>Sri Mayur</v>
      </c>
      <c r="C66" s="11" t="s">
        <v>49</v>
      </c>
      <c r="D66" s="11">
        <v>7</v>
      </c>
      <c r="E66" s="11" t="s">
        <v>45</v>
      </c>
      <c r="G66" s="12" t="str">
        <f t="shared" si="13"/>
        <v xml:space="preserve">Q4: 7 of 7.  </v>
      </c>
    </row>
    <row r="67" spans="1:7" ht="229.5" hidden="1" x14ac:dyDescent="0.2">
      <c r="A67" s="11"/>
      <c r="B67" s="11" t="str">
        <f t="shared" si="14"/>
        <v>Sri Mayur</v>
      </c>
      <c r="C67" s="11" t="s">
        <v>51</v>
      </c>
      <c r="D67" s="11">
        <v>6.5</v>
      </c>
      <c r="E67" s="11" t="s">
        <v>45</v>
      </c>
      <c r="F67" s="12" t="s">
        <v>593</v>
      </c>
      <c r="G67" s="12" t="str">
        <f t="shared" si="13"/>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68" spans="1:7" hidden="1" x14ac:dyDescent="0.2">
      <c r="A68" s="11"/>
      <c r="B68" s="11" t="str">
        <f t="shared" si="14"/>
        <v>Sri Mayur</v>
      </c>
      <c r="C68" s="11" t="s">
        <v>53</v>
      </c>
      <c r="D68" s="11">
        <v>7</v>
      </c>
      <c r="E68" s="11" t="s">
        <v>45</v>
      </c>
      <c r="F68" s="12" t="s">
        <v>598</v>
      </c>
      <c r="G68" s="12" t="str">
        <f t="shared" si="13"/>
        <v>Q6: 7 of 7.  A splendid answer!</v>
      </c>
    </row>
    <row r="69" spans="1:7" ht="76.5" x14ac:dyDescent="0.2">
      <c r="A69" s="11"/>
      <c r="B69" s="11" t="str">
        <f t="shared" si="14"/>
        <v>Sri Mayur</v>
      </c>
      <c r="C69" s="11" t="s">
        <v>54</v>
      </c>
      <c r="D69" s="11">
        <v>5</v>
      </c>
      <c r="E69" s="11" t="s">
        <v>42</v>
      </c>
      <c r="F69" s="12" t="s">
        <v>605</v>
      </c>
      <c r="G69" s="12" t="str">
        <f t="shared" si="13"/>
        <v>Q7: 5 of 8.  During the online lecture we reviewed lecture notes that presented, A/B testing, experimental design, basic principles of statistical testing, and analyzing test results using several case studies.  Your response didn't mention this content.</v>
      </c>
    </row>
    <row r="70" spans="1:7" hidden="1" x14ac:dyDescent="0.2">
      <c r="A70" s="11"/>
      <c r="B70" s="11" t="str">
        <f t="shared" si="14"/>
        <v>Sri Mayur</v>
      </c>
      <c r="C70" s="11" t="s">
        <v>56</v>
      </c>
      <c r="D70" s="11">
        <f>SUM(D63:D69)</f>
        <v>45.5</v>
      </c>
      <c r="E70" s="11" t="s">
        <v>57</v>
      </c>
      <c r="G70" s="12" t="str">
        <f t="shared" si="13"/>
        <v xml:space="preserve">Total: 45.5 of 50. </v>
      </c>
    </row>
    <row r="71" spans="1:7" ht="409.5" hidden="1" x14ac:dyDescent="0.2">
      <c r="A71" s="11"/>
      <c r="B71" s="11" t="str">
        <f t="shared" si="14"/>
        <v>Sri Mayur</v>
      </c>
      <c r="C71" s="11" t="s">
        <v>58</v>
      </c>
      <c r="D71" s="11"/>
      <c r="E71" s="11"/>
      <c r="G71" s="12" t="str">
        <f>_xlfn.CONCAT(G62," ",G63," ",G64," ",G65," ",G66," ",G67," ",G68," ",G69," ",G70)</f>
        <v xml:space="preserve">Sri Mayur, below are scores and comments for Homework 4. Q1: 7 of 7.   Q2: 7 of 7.  While a good response, the presentation of the answer should be flowing.  For example, don't  excessively use colons. 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5 of 8.  During the online lecture we reviewed lecture notes that presented, A/B testing, experimental design, basic principles of statistical testing, and analyzing test results using several case studies.  Your response didn't mention this content. Total: 45.5 of 50. </v>
      </c>
    </row>
    <row r="72" spans="1:7" hidden="1" x14ac:dyDescent="0.2">
      <c r="A72" s="11" t="s">
        <v>81</v>
      </c>
      <c r="B72" s="11" t="s">
        <v>229</v>
      </c>
      <c r="C72" s="11" t="s">
        <v>590</v>
      </c>
      <c r="D72" s="11"/>
      <c r="E72" s="11"/>
      <c r="G72" s="12" t="str">
        <f t="shared" si="12"/>
        <v>Nithish Kumar, below are scores and comments for Homework 4.</v>
      </c>
    </row>
    <row r="73" spans="1:7" hidden="1" x14ac:dyDescent="0.2">
      <c r="A73" s="11"/>
      <c r="B73" s="11" t="str">
        <f>B72</f>
        <v>Nithish Kumar</v>
      </c>
      <c r="C73" s="11" t="s">
        <v>41</v>
      </c>
      <c r="D73" s="11">
        <v>7</v>
      </c>
      <c r="E73" s="11" t="s">
        <v>45</v>
      </c>
      <c r="G73" s="12" t="str">
        <f t="shared" ref="G73:G80" si="15">_xlfn.CONCAT(C73," ",D73," ",E73," ",F73)</f>
        <v xml:space="preserve">Q1: 7 of 7.  </v>
      </c>
    </row>
    <row r="74" spans="1:7" ht="89.25" hidden="1" x14ac:dyDescent="0.2">
      <c r="A74" s="11"/>
      <c r="B74" s="11" t="str">
        <f t="shared" ref="B74:B81" si="16">B73</f>
        <v>Nithish Kumar</v>
      </c>
      <c r="C74" s="11" t="s">
        <v>44</v>
      </c>
      <c r="D74" s="11">
        <v>6</v>
      </c>
      <c r="E74" s="11" t="s">
        <v>45</v>
      </c>
      <c r="F74" s="12" t="s">
        <v>606</v>
      </c>
      <c r="G74" s="12" t="str">
        <f t="shared" si="15"/>
        <v xml:space="preserve">Q2: 6 of 7.  While a good response, the presentation of the answer should be flowing.  For example many of your short sentences read like bullet points in a deck.  Statistical testing is not an "exam."  The design of the experiment, which includes hypotheses specification need to be done as one of the first steps.  </v>
      </c>
    </row>
    <row r="75" spans="1:7" ht="25.5" hidden="1" x14ac:dyDescent="0.2">
      <c r="A75" s="11"/>
      <c r="B75" s="11" t="str">
        <f t="shared" si="16"/>
        <v>Nithish Kumar</v>
      </c>
      <c r="C75" s="11" t="s">
        <v>47</v>
      </c>
      <c r="D75" s="11">
        <v>7</v>
      </c>
      <c r="E75" s="11" t="s">
        <v>45</v>
      </c>
      <c r="F75" s="12" t="s">
        <v>607</v>
      </c>
      <c r="G75" s="12" t="str">
        <f t="shared" si="15"/>
        <v>Q3: 7 of 7.  A good answer.  Please continue to improve on the elucidation of your answers.</v>
      </c>
    </row>
    <row r="76" spans="1:7" hidden="1" x14ac:dyDescent="0.2">
      <c r="A76" s="11"/>
      <c r="B76" s="11" t="str">
        <f t="shared" si="16"/>
        <v>Nithish Kumar</v>
      </c>
      <c r="C76" s="11" t="s">
        <v>49</v>
      </c>
      <c r="D76" s="11">
        <v>7</v>
      </c>
      <c r="E76" s="11" t="s">
        <v>45</v>
      </c>
      <c r="G76" s="12" t="str">
        <f t="shared" si="15"/>
        <v xml:space="preserve">Q4: 7 of 7.  </v>
      </c>
    </row>
    <row r="77" spans="1:7" ht="255" hidden="1" x14ac:dyDescent="0.2">
      <c r="A77" s="11"/>
      <c r="B77" s="11" t="str">
        <f t="shared" si="16"/>
        <v>Nithish Kumar</v>
      </c>
      <c r="C77" s="11" t="s">
        <v>51</v>
      </c>
      <c r="D77" s="11">
        <v>6.5</v>
      </c>
      <c r="E77" s="11" t="s">
        <v>45</v>
      </c>
      <c r="F77" s="12" t="s">
        <v>608</v>
      </c>
      <c r="G77" s="12" t="str">
        <f t="shared" si="15"/>
        <v>Q5: 6.5 of 7.  Your answer began to "wander";  please be precise in your responses.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78" spans="1:7" ht="153" hidden="1" x14ac:dyDescent="0.2">
      <c r="A78" s="11"/>
      <c r="B78" s="11" t="str">
        <f t="shared" si="16"/>
        <v>Nithish Kumar</v>
      </c>
      <c r="C78" s="11" t="s">
        <v>53</v>
      </c>
      <c r="D78" s="11">
        <v>6.5</v>
      </c>
      <c r="E78" s="11" t="s">
        <v>45</v>
      </c>
      <c r="F78" s="12" t="s">
        <v>609</v>
      </c>
      <c r="G78" s="12" t="str">
        <f t="shared" si="15"/>
        <v>Q6: 6.5 of 7.  The phrase 'depended-on variable' is odd.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79" spans="1:7" ht="38.25" x14ac:dyDescent="0.2">
      <c r="A79" s="11"/>
      <c r="B79" s="11" t="str">
        <f t="shared" si="16"/>
        <v>Nithish Kumar</v>
      </c>
      <c r="C79" s="11" t="s">
        <v>54</v>
      </c>
      <c r="D79" s="11">
        <v>6.5</v>
      </c>
      <c r="E79" s="11" t="s">
        <v>42</v>
      </c>
      <c r="F79" s="12" t="s">
        <v>599</v>
      </c>
      <c r="G79" s="12" t="str">
        <f t="shared" si="15"/>
        <v>Q7: 6.5 of 8.  Please provide your response using prose in several paragraphs.  Thus don't use bullet points.</v>
      </c>
    </row>
    <row r="80" spans="1:7" hidden="1" x14ac:dyDescent="0.2">
      <c r="A80" s="11"/>
      <c r="B80" s="11" t="str">
        <f t="shared" si="16"/>
        <v>Nithish Kumar</v>
      </c>
      <c r="C80" s="11" t="s">
        <v>56</v>
      </c>
      <c r="D80" s="11">
        <f>SUM(D73:D79)</f>
        <v>46.5</v>
      </c>
      <c r="E80" s="11" t="s">
        <v>57</v>
      </c>
      <c r="G80" s="12" t="str">
        <f t="shared" si="15"/>
        <v xml:space="preserve">Total: 46.5 of 50. </v>
      </c>
    </row>
    <row r="81" spans="1:7" ht="306" hidden="1" x14ac:dyDescent="0.2">
      <c r="A81" s="11"/>
      <c r="B81" s="11" t="str">
        <f t="shared" si="16"/>
        <v>Nithish Kumar</v>
      </c>
      <c r="C81" s="11" t="s">
        <v>58</v>
      </c>
      <c r="D81" s="11"/>
      <c r="E81" s="11"/>
      <c r="G81" s="12" t="str">
        <f>_xlfn.CONCAT(G72," ",G73," ",G74," ",G75," ",G76," ",G77," ",G78," ",G79," ",G80)</f>
        <v xml:space="preserve">Nithish Kumar, below are scores and comments for Homework 4. Q1: 7 of 7.   Q2: 6 of 7.  While a good response, the presentation of the answer should be flowing.  For example many of your short sentences read like bullet points in a deck.  Statistical testing is not an "exam."  The design of the experiment, which includes hypotheses specification need to be done as one of the first steps.   Q3: 7 of 7.  A good answer.  Please continue to improve on the elucidation of your answers. Q4: 7 of 7.   Q5: 6.5 of 7.  Your answer began to "wander";  please be precise in your responses.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The phrase 'depended-on variable' is odd.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6.5 of 8.  Please provide your response using prose in several paragraphs.  Thus don't use bullet points. Total: 46.5 of 50. </v>
      </c>
    </row>
    <row r="82" spans="1:7" hidden="1" x14ac:dyDescent="0.2">
      <c r="A82" s="11" t="s">
        <v>84</v>
      </c>
      <c r="B82" s="11" t="s">
        <v>230</v>
      </c>
      <c r="C82" s="11" t="s">
        <v>590</v>
      </c>
      <c r="D82" s="11"/>
      <c r="E82" s="11"/>
      <c r="G82" s="12" t="str">
        <f t="shared" si="12"/>
        <v>Sai Sumanth, below are scores and comments for Homework 4.</v>
      </c>
    </row>
    <row r="83" spans="1:7" hidden="1" x14ac:dyDescent="0.2">
      <c r="A83" s="11"/>
      <c r="B83" s="11" t="str">
        <f>B82</f>
        <v>Sai Sumanth</v>
      </c>
      <c r="C83" s="11" t="s">
        <v>41</v>
      </c>
      <c r="D83" s="11">
        <v>7</v>
      </c>
      <c r="E83" s="11" t="s">
        <v>45</v>
      </c>
      <c r="G83" s="12" t="str">
        <f t="shared" ref="G83:G90" si="17">_xlfn.CONCAT(C83," ",D83," ",E83," ",F83)</f>
        <v xml:space="preserve">Q1: 7 of 7.  </v>
      </c>
    </row>
    <row r="84" spans="1:7" ht="102" hidden="1" x14ac:dyDescent="0.2">
      <c r="A84" s="11"/>
      <c r="B84" s="11" t="str">
        <f t="shared" ref="B84:B91" si="18">B83</f>
        <v>Sai Sumanth</v>
      </c>
      <c r="C84" s="11" t="s">
        <v>44</v>
      </c>
      <c r="D84" s="11">
        <v>6</v>
      </c>
      <c r="E84" s="11" t="s">
        <v>45</v>
      </c>
      <c r="F84" s="12" t="s">
        <v>610</v>
      </c>
      <c r="G84" s="12" t="str">
        <f t="shared" si="17"/>
        <v xml:space="preserve">Q2: 6 of 7.  Acronyms need to be defined before they are used (e.g., CTA).  Preparation also includes ensuring that the proper data will be collected and there will be sufficient computational resources available so that either frequentist statistical inference or Bayesian statistics may be used, and should be used, to analyze test results. </v>
      </c>
    </row>
    <row r="85" spans="1:7" ht="25.5" hidden="1" x14ac:dyDescent="0.2">
      <c r="A85" s="11"/>
      <c r="B85" s="11" t="str">
        <f t="shared" si="18"/>
        <v>Sai Sumanth</v>
      </c>
      <c r="C85" s="11" t="s">
        <v>47</v>
      </c>
      <c r="D85" s="11">
        <v>7</v>
      </c>
      <c r="E85" s="11" t="s">
        <v>45</v>
      </c>
      <c r="F85" s="12" t="s">
        <v>607</v>
      </c>
      <c r="G85" s="12" t="str">
        <f t="shared" si="17"/>
        <v>Q3: 7 of 7.  A good answer.  Please continue to improve on the elucidation of your answers.</v>
      </c>
    </row>
    <row r="86" spans="1:7" hidden="1" x14ac:dyDescent="0.2">
      <c r="A86" s="11"/>
      <c r="B86" s="11" t="str">
        <f t="shared" si="18"/>
        <v>Sai Sumanth</v>
      </c>
      <c r="C86" s="11" t="s">
        <v>49</v>
      </c>
      <c r="D86" s="11">
        <v>7</v>
      </c>
      <c r="E86" s="11" t="s">
        <v>45</v>
      </c>
      <c r="G86" s="12" t="str">
        <f t="shared" si="17"/>
        <v xml:space="preserve">Q4: 7 of 7.  </v>
      </c>
    </row>
    <row r="87" spans="1:7" ht="229.5" hidden="1" x14ac:dyDescent="0.2">
      <c r="A87" s="11"/>
      <c r="B87" s="11" t="str">
        <f t="shared" si="18"/>
        <v>Sai Sumanth</v>
      </c>
      <c r="C87" s="11" t="s">
        <v>51</v>
      </c>
      <c r="D87" s="11">
        <v>6</v>
      </c>
      <c r="E87" s="11" t="s">
        <v>45</v>
      </c>
      <c r="F87" s="12" t="s">
        <v>593</v>
      </c>
      <c r="G87" s="12" t="str">
        <f t="shared" si="17"/>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88" spans="1:7" hidden="1" x14ac:dyDescent="0.2">
      <c r="A88" s="11"/>
      <c r="B88" s="11" t="str">
        <f t="shared" si="18"/>
        <v>Sai Sumanth</v>
      </c>
      <c r="C88" s="11" t="s">
        <v>53</v>
      </c>
      <c r="D88" s="11">
        <v>7</v>
      </c>
      <c r="E88" s="11" t="s">
        <v>45</v>
      </c>
      <c r="F88" s="12" t="s">
        <v>598</v>
      </c>
      <c r="G88" s="12" t="str">
        <f t="shared" si="17"/>
        <v>Q6: 7 of 7.  A splendid answer!</v>
      </c>
    </row>
    <row r="89" spans="1:7" x14ac:dyDescent="0.2">
      <c r="A89" s="11"/>
      <c r="B89" s="11" t="str">
        <f t="shared" si="18"/>
        <v>Sai Sumanth</v>
      </c>
      <c r="C89" s="11" t="s">
        <v>54</v>
      </c>
      <c r="D89" s="11">
        <v>8</v>
      </c>
      <c r="E89" s="11" t="s">
        <v>42</v>
      </c>
      <c r="G89" s="12" t="str">
        <f t="shared" si="17"/>
        <v xml:space="preserve">Q7: 8 of 8.  </v>
      </c>
    </row>
    <row r="90" spans="1:7" hidden="1" x14ac:dyDescent="0.2">
      <c r="A90" s="11"/>
      <c r="B90" s="11" t="str">
        <f t="shared" si="18"/>
        <v>Sai Sumanth</v>
      </c>
      <c r="C90" s="11" t="s">
        <v>56</v>
      </c>
      <c r="D90" s="11">
        <f>SUM(D83:D89)</f>
        <v>48</v>
      </c>
      <c r="E90" s="11" t="s">
        <v>57</v>
      </c>
      <c r="G90" s="12" t="str">
        <f t="shared" si="17"/>
        <v xml:space="preserve">Total: 48 of 50. </v>
      </c>
    </row>
    <row r="91" spans="1:7" ht="204" hidden="1" x14ac:dyDescent="0.2">
      <c r="A91" s="11"/>
      <c r="B91" s="11" t="str">
        <f t="shared" si="18"/>
        <v>Sai Sumanth</v>
      </c>
      <c r="C91" s="11" t="s">
        <v>58</v>
      </c>
      <c r="D91" s="11"/>
      <c r="E91" s="11"/>
      <c r="G91" s="12" t="str">
        <f>_xlfn.CONCAT(G82," ",G83," ",G84," ",G85," ",G86," ",G87," ",G88," ",G89," ",G90)</f>
        <v xml:space="preserve">Sai Sumanth, below are scores and comments for Homework 4. Q1: 7 of 7.   Q2: 6 of 7.  Acronyms need to be defined before they are used (e.g., CTA).  Preparation also includes ensuring that the proper data will be collected and there will be sufficient computational resources available so that either frequentist statistical inference or Bayesian statistics may be used, and should be used, to analyze test results.  Q3: 7 of 7.  A good answer.  Please continue to improve on the elucidation of your answers.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48 of 50. </v>
      </c>
    </row>
    <row r="92" spans="1:7" hidden="1" x14ac:dyDescent="0.2">
      <c r="A92" s="11" t="s">
        <v>86</v>
      </c>
      <c r="B92" s="11" t="s">
        <v>231</v>
      </c>
      <c r="C92" s="11" t="s">
        <v>590</v>
      </c>
      <c r="D92" s="11"/>
      <c r="E92" s="11"/>
      <c r="G92" s="12" t="str">
        <f t="shared" si="12"/>
        <v>Mamatha Naidu, below are scores and comments for Homework 4.</v>
      </c>
    </row>
    <row r="93" spans="1:7" hidden="1" x14ac:dyDescent="0.2">
      <c r="A93" s="11"/>
      <c r="B93" s="11" t="str">
        <f>B92</f>
        <v>Mamatha Naidu</v>
      </c>
      <c r="C93" s="11" t="s">
        <v>41</v>
      </c>
      <c r="D93" s="11">
        <v>7</v>
      </c>
      <c r="E93" s="11" t="s">
        <v>45</v>
      </c>
      <c r="G93" s="12" t="str">
        <f t="shared" ref="G93:G100" si="19">_xlfn.CONCAT(C93," ",D93," ",E93," ",F93)</f>
        <v xml:space="preserve">Q1: 7 of 7.  </v>
      </c>
    </row>
    <row r="94" spans="1:7" ht="76.5" hidden="1" x14ac:dyDescent="0.2">
      <c r="A94" s="11"/>
      <c r="B94" s="11" t="str">
        <f t="shared" ref="B94:B101" si="20">B93</f>
        <v>Mamatha Naidu</v>
      </c>
      <c r="C94" s="11" t="s">
        <v>44</v>
      </c>
      <c r="D94" s="11">
        <v>6.5</v>
      </c>
      <c r="E94" s="11" t="s">
        <v>45</v>
      </c>
      <c r="F94" s="12" t="s">
        <v>591</v>
      </c>
      <c r="G94" s="12" t="str">
        <f t="shared" si="19"/>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95" spans="1:7" hidden="1" x14ac:dyDescent="0.2">
      <c r="A95" s="11"/>
      <c r="B95" s="11" t="str">
        <f t="shared" si="20"/>
        <v>Mamatha Naidu</v>
      </c>
      <c r="C95" s="11" t="s">
        <v>47</v>
      </c>
      <c r="D95" s="11">
        <v>7</v>
      </c>
      <c r="E95" s="11" t="s">
        <v>45</v>
      </c>
      <c r="G95" s="12" t="str">
        <f t="shared" si="19"/>
        <v xml:space="preserve">Q3: 7 of 7.  </v>
      </c>
    </row>
    <row r="96" spans="1:7" hidden="1" x14ac:dyDescent="0.2">
      <c r="A96" s="11"/>
      <c r="B96" s="11" t="str">
        <f t="shared" si="20"/>
        <v>Mamatha Naidu</v>
      </c>
      <c r="C96" s="11" t="s">
        <v>49</v>
      </c>
      <c r="D96" s="11">
        <v>7</v>
      </c>
      <c r="E96" s="11" t="s">
        <v>45</v>
      </c>
      <c r="G96" s="12" t="str">
        <f t="shared" si="19"/>
        <v xml:space="preserve">Q4: 7 of 7.  </v>
      </c>
    </row>
    <row r="97" spans="1:7" ht="229.5" hidden="1" x14ac:dyDescent="0.2">
      <c r="A97" s="11"/>
      <c r="B97" s="11" t="str">
        <f t="shared" si="20"/>
        <v>Mamatha Naidu</v>
      </c>
      <c r="C97" s="11" t="s">
        <v>51</v>
      </c>
      <c r="D97" s="11">
        <v>6.5</v>
      </c>
      <c r="E97" s="11" t="s">
        <v>45</v>
      </c>
      <c r="F97" s="12" t="s">
        <v>593</v>
      </c>
      <c r="G97" s="12" t="str">
        <f t="shared" si="19"/>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98" spans="1:7" hidden="1" x14ac:dyDescent="0.2">
      <c r="A98" s="11"/>
      <c r="B98" s="11" t="str">
        <f t="shared" si="20"/>
        <v>Mamatha Naidu</v>
      </c>
      <c r="C98" s="11" t="s">
        <v>53</v>
      </c>
      <c r="D98" s="11">
        <v>7</v>
      </c>
      <c r="E98" s="11" t="s">
        <v>45</v>
      </c>
      <c r="F98" s="12" t="s">
        <v>598</v>
      </c>
      <c r="G98" s="12" t="str">
        <f t="shared" si="19"/>
        <v>Q6: 7 of 7.  A splendid answer!</v>
      </c>
    </row>
    <row r="99" spans="1:7" x14ac:dyDescent="0.2">
      <c r="A99" s="11"/>
      <c r="B99" s="11" t="str">
        <f t="shared" si="20"/>
        <v>Mamatha Naidu</v>
      </c>
      <c r="C99" s="11" t="s">
        <v>54</v>
      </c>
      <c r="D99" s="11">
        <v>8</v>
      </c>
      <c r="E99" s="11" t="s">
        <v>42</v>
      </c>
      <c r="G99" s="12" t="str">
        <f t="shared" si="19"/>
        <v xml:space="preserve">Q7: 8 of 8.  </v>
      </c>
    </row>
    <row r="100" spans="1:7" hidden="1" x14ac:dyDescent="0.2">
      <c r="A100" s="11"/>
      <c r="B100" s="11" t="str">
        <f t="shared" si="20"/>
        <v>Mamatha Naidu</v>
      </c>
      <c r="C100" s="11" t="s">
        <v>56</v>
      </c>
      <c r="D100" s="11">
        <f>SUM(D93:D99)</f>
        <v>49</v>
      </c>
      <c r="E100" s="11" t="s">
        <v>57</v>
      </c>
      <c r="G100" s="12" t="str">
        <f t="shared" si="19"/>
        <v xml:space="preserve">Total: 49 of 50. </v>
      </c>
    </row>
    <row r="101" spans="1:7" ht="178.5" hidden="1" x14ac:dyDescent="0.2">
      <c r="A101" s="11"/>
      <c r="B101" s="11" t="str">
        <f t="shared" si="20"/>
        <v>Mamatha Naidu</v>
      </c>
      <c r="C101" s="11" t="s">
        <v>58</v>
      </c>
      <c r="D101" s="11"/>
      <c r="E101" s="11"/>
      <c r="G101" s="12" t="str">
        <f>_xlfn.CONCAT(G92," ",G93," ",G94," ",G95," ",G96," ",G97," ",G98," ",G99," ",G100)</f>
        <v xml:space="preserve">Mamatha Naidu,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102" spans="1:7" hidden="1" x14ac:dyDescent="0.2">
      <c r="A102" s="11" t="s">
        <v>88</v>
      </c>
      <c r="B102" s="11" t="s">
        <v>233</v>
      </c>
      <c r="C102" s="11" t="s">
        <v>590</v>
      </c>
      <c r="D102" s="11"/>
      <c r="E102" s="11"/>
      <c r="G102" s="12" t="str">
        <f t="shared" si="12"/>
        <v>Mourya Chandra Reddy, below are scores and comments for Homework 4.</v>
      </c>
    </row>
    <row r="103" spans="1:7" hidden="1" x14ac:dyDescent="0.2">
      <c r="A103" s="11"/>
      <c r="B103" s="11" t="str">
        <f>B102</f>
        <v>Mourya Chandra Reddy</v>
      </c>
      <c r="C103" s="11" t="s">
        <v>41</v>
      </c>
      <c r="D103" s="11">
        <v>7</v>
      </c>
      <c r="E103" s="11" t="s">
        <v>45</v>
      </c>
      <c r="G103" s="12" t="str">
        <f t="shared" ref="G103:G110" si="21">_xlfn.CONCAT(C103," ",D103," ",E103," ",F103)</f>
        <v xml:space="preserve">Q1: 7 of 7.  </v>
      </c>
    </row>
    <row r="104" spans="1:7" hidden="1" x14ac:dyDescent="0.2">
      <c r="A104" s="11"/>
      <c r="B104" s="11" t="str">
        <f t="shared" ref="B104:B111" si="22">B103</f>
        <v>Mourya Chandra Reddy</v>
      </c>
      <c r="C104" s="11" t="s">
        <v>44</v>
      </c>
      <c r="D104" s="11">
        <v>7</v>
      </c>
      <c r="E104" s="11" t="s">
        <v>45</v>
      </c>
      <c r="G104" s="12" t="str">
        <f t="shared" si="21"/>
        <v xml:space="preserve">Q2: 7 of 7.  </v>
      </c>
    </row>
    <row r="105" spans="1:7" ht="409.5" hidden="1" x14ac:dyDescent="0.2">
      <c r="A105" s="11"/>
      <c r="B105" s="11" t="str">
        <f t="shared" si="22"/>
        <v>Mourya Chandra Reddy</v>
      </c>
      <c r="C105" s="11" t="s">
        <v>47</v>
      </c>
      <c r="D105" s="11">
        <v>6.5</v>
      </c>
      <c r="E105" s="11" t="s">
        <v>45</v>
      </c>
      <c r="F105" s="12" t="s">
        <v>597</v>
      </c>
      <c r="G105" s="12" t="str">
        <f t="shared" si="21"/>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06" spans="1:7" hidden="1" x14ac:dyDescent="0.2">
      <c r="A106" s="11"/>
      <c r="B106" s="11" t="str">
        <f t="shared" si="22"/>
        <v>Mourya Chandra Reddy</v>
      </c>
      <c r="C106" s="11" t="s">
        <v>49</v>
      </c>
      <c r="D106" s="11">
        <v>7</v>
      </c>
      <c r="E106" s="11" t="s">
        <v>45</v>
      </c>
      <c r="G106" s="12" t="str">
        <f t="shared" si="21"/>
        <v xml:space="preserve">Q4: 7 of 7.  </v>
      </c>
    </row>
    <row r="107" spans="1:7" ht="229.5" hidden="1" x14ac:dyDescent="0.2">
      <c r="A107" s="11"/>
      <c r="B107" s="11" t="str">
        <f t="shared" si="22"/>
        <v>Mourya Chandra Reddy</v>
      </c>
      <c r="C107" s="11" t="s">
        <v>51</v>
      </c>
      <c r="D107" s="11">
        <v>6.5</v>
      </c>
      <c r="E107" s="11" t="s">
        <v>45</v>
      </c>
      <c r="F107" s="12" t="s">
        <v>593</v>
      </c>
      <c r="G107" s="12" t="str">
        <f t="shared" si="21"/>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08" spans="1:7" ht="102" hidden="1" x14ac:dyDescent="0.2">
      <c r="A108" s="11"/>
      <c r="B108" s="11" t="str">
        <f t="shared" si="22"/>
        <v>Mourya Chandra Reddy</v>
      </c>
      <c r="C108" s="11" t="s">
        <v>53</v>
      </c>
      <c r="D108" s="11">
        <v>6.5</v>
      </c>
      <c r="E108" s="11" t="s">
        <v>45</v>
      </c>
      <c r="F108" s="12" t="s">
        <v>601</v>
      </c>
      <c r="G108" s="12" t="str">
        <f t="shared" si="21"/>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09" spans="1:7" x14ac:dyDescent="0.2">
      <c r="A109" s="11"/>
      <c r="B109" s="11" t="str">
        <f t="shared" si="22"/>
        <v>Mourya Chandra Reddy</v>
      </c>
      <c r="C109" s="11" t="s">
        <v>54</v>
      </c>
      <c r="D109" s="11">
        <v>8</v>
      </c>
      <c r="E109" s="11" t="s">
        <v>42</v>
      </c>
      <c r="G109" s="12" t="str">
        <f t="shared" si="21"/>
        <v xml:space="preserve">Q7: 8 of 8.  </v>
      </c>
    </row>
    <row r="110" spans="1:7" hidden="1" x14ac:dyDescent="0.2">
      <c r="A110" s="11"/>
      <c r="B110" s="11" t="str">
        <f t="shared" si="22"/>
        <v>Mourya Chandra Reddy</v>
      </c>
      <c r="C110" s="11" t="s">
        <v>56</v>
      </c>
      <c r="D110" s="11">
        <f>SUM(D103:D109)</f>
        <v>48.5</v>
      </c>
      <c r="E110" s="11" t="s">
        <v>57</v>
      </c>
      <c r="G110" s="12" t="str">
        <f t="shared" si="21"/>
        <v xml:space="preserve">Total: 48.5 of 50. </v>
      </c>
    </row>
    <row r="111" spans="1:7" ht="409.5" hidden="1" x14ac:dyDescent="0.2">
      <c r="A111" s="11"/>
      <c r="B111" s="11" t="str">
        <f t="shared" si="22"/>
        <v>Mourya Chandra Reddy</v>
      </c>
      <c r="C111" s="11" t="s">
        <v>58</v>
      </c>
      <c r="D111" s="11"/>
      <c r="E111" s="11"/>
      <c r="G111" s="12" t="str">
        <f>_xlfn.CONCAT(G102," ",G103," ",G104," ",G105," ",G106," ",G107," ",G108," ",G109," ",G110)</f>
        <v xml:space="preserve">Mourya Chandra Reddy, below are scores and comments for Homework 4. Q1: 7 of 7.   Q2: 7 of 7.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112" spans="1:7" hidden="1" x14ac:dyDescent="0.2">
      <c r="A112" s="11" t="s">
        <v>89</v>
      </c>
      <c r="B112" s="11" t="s">
        <v>235</v>
      </c>
      <c r="C112" s="11" t="s">
        <v>590</v>
      </c>
      <c r="D112" s="11"/>
      <c r="E112" s="11"/>
      <c r="G112" s="12" t="str">
        <f t="shared" si="12"/>
        <v>Suman Kumar, below are scores and comments for Homework 4.</v>
      </c>
    </row>
    <row r="113" spans="1:7" hidden="1" x14ac:dyDescent="0.2">
      <c r="A113" s="11"/>
      <c r="B113" s="11" t="str">
        <f>B112</f>
        <v>Suman Kumar</v>
      </c>
      <c r="C113" s="11" t="s">
        <v>41</v>
      </c>
      <c r="D113" s="11">
        <v>7</v>
      </c>
      <c r="E113" s="11" t="s">
        <v>45</v>
      </c>
      <c r="G113" s="12" t="str">
        <f t="shared" ref="G113:G120" si="23">_xlfn.CONCAT(C113," ",D113," ",E113," ",F113)</f>
        <v xml:space="preserve">Q1: 7 of 7.  </v>
      </c>
    </row>
    <row r="114" spans="1:7" ht="76.5" hidden="1" x14ac:dyDescent="0.2">
      <c r="A114" s="11"/>
      <c r="B114" s="11" t="str">
        <f t="shared" ref="B114:B121" si="24">B113</f>
        <v>Suman Kumar</v>
      </c>
      <c r="C114" s="11" t="s">
        <v>44</v>
      </c>
      <c r="D114" s="11">
        <v>6.5</v>
      </c>
      <c r="E114" s="11" t="s">
        <v>45</v>
      </c>
      <c r="F114" s="12" t="s">
        <v>591</v>
      </c>
      <c r="G114" s="12" t="str">
        <f t="shared" si="23"/>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15" spans="1:7" ht="409.5" hidden="1" x14ac:dyDescent="0.2">
      <c r="A115" s="11"/>
      <c r="B115" s="11" t="str">
        <f t="shared" si="24"/>
        <v>Suman Kumar</v>
      </c>
      <c r="C115" s="11" t="s">
        <v>47</v>
      </c>
      <c r="D115" s="11">
        <v>6.5</v>
      </c>
      <c r="E115" s="11" t="s">
        <v>45</v>
      </c>
      <c r="F115" s="12" t="s">
        <v>597</v>
      </c>
      <c r="G115" s="12" t="str">
        <f t="shared" si="23"/>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16" spans="1:7" hidden="1" x14ac:dyDescent="0.2">
      <c r="A116" s="11"/>
      <c r="B116" s="11" t="str">
        <f t="shared" si="24"/>
        <v>Suman Kumar</v>
      </c>
      <c r="C116" s="11" t="s">
        <v>49</v>
      </c>
      <c r="D116" s="11">
        <v>7</v>
      </c>
      <c r="E116" s="11" t="s">
        <v>45</v>
      </c>
      <c r="G116" s="12" t="str">
        <f t="shared" si="23"/>
        <v xml:space="preserve">Q4: 7 of 7.  </v>
      </c>
    </row>
    <row r="117" spans="1:7" ht="255" hidden="1" x14ac:dyDescent="0.2">
      <c r="A117" s="11"/>
      <c r="B117" s="11" t="str">
        <f t="shared" si="24"/>
        <v>Suman Kumar</v>
      </c>
      <c r="C117" s="11" t="s">
        <v>51</v>
      </c>
      <c r="D117" s="11">
        <v>5</v>
      </c>
      <c r="E117" s="11" t="s">
        <v>45</v>
      </c>
      <c r="F117" s="12" t="s">
        <v>611</v>
      </c>
      <c r="G117" s="12" t="str">
        <f t="shared" si="23"/>
        <v>Q5: 5 of 7.  "Consecutive averages" is not a phrase of the lexicon of statistics.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18" spans="1:7" ht="102" hidden="1" x14ac:dyDescent="0.2">
      <c r="A118" s="11"/>
      <c r="B118" s="11" t="str">
        <f t="shared" si="24"/>
        <v>Suman Kumar</v>
      </c>
      <c r="C118" s="11" t="s">
        <v>53</v>
      </c>
      <c r="D118" s="11">
        <v>6.5</v>
      </c>
      <c r="E118" s="11" t="s">
        <v>45</v>
      </c>
      <c r="F118" s="12" t="s">
        <v>601</v>
      </c>
      <c r="G118" s="12" t="str">
        <f t="shared" si="23"/>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19" spans="1:7" x14ac:dyDescent="0.2">
      <c r="A119" s="11"/>
      <c r="B119" s="11" t="str">
        <f t="shared" si="24"/>
        <v>Suman Kumar</v>
      </c>
      <c r="C119" s="11" t="s">
        <v>54</v>
      </c>
      <c r="D119" s="11">
        <v>8</v>
      </c>
      <c r="E119" s="11" t="s">
        <v>42</v>
      </c>
      <c r="G119" s="12" t="str">
        <f t="shared" si="23"/>
        <v xml:space="preserve">Q7: 8 of 8.  </v>
      </c>
    </row>
    <row r="120" spans="1:7" hidden="1" x14ac:dyDescent="0.2">
      <c r="A120" s="11"/>
      <c r="B120" s="11" t="str">
        <f t="shared" si="24"/>
        <v>Suman Kumar</v>
      </c>
      <c r="C120" s="11" t="s">
        <v>56</v>
      </c>
      <c r="D120" s="11">
        <f>SUM(D113:D119)</f>
        <v>46.5</v>
      </c>
      <c r="E120" s="11" t="s">
        <v>57</v>
      </c>
      <c r="G120" s="12" t="str">
        <f t="shared" si="23"/>
        <v xml:space="preserve">Total: 46.5 of 50. </v>
      </c>
    </row>
    <row r="121" spans="1:7" ht="409.5" hidden="1" x14ac:dyDescent="0.2">
      <c r="A121" s="11"/>
      <c r="B121" s="11" t="str">
        <f t="shared" si="24"/>
        <v>Suman Kumar</v>
      </c>
      <c r="C121" s="11" t="s">
        <v>58</v>
      </c>
      <c r="D121" s="11"/>
      <c r="E121" s="11"/>
      <c r="G121" s="12" t="str">
        <f>_xlfn.CONCAT(G112," ",G113," ",G114," ",G115," ",G116," ",G117," ",G118," ",G119," ",G120)</f>
        <v xml:space="preserve">Suman Kumar,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5 of 7.  "Consecutive averages" is not a phrase of the lexicon of statistics.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46.5 of 50. </v>
      </c>
    </row>
    <row r="122" spans="1:7" hidden="1" x14ac:dyDescent="0.2">
      <c r="A122" s="11" t="s">
        <v>90</v>
      </c>
      <c r="B122" s="11" t="s">
        <v>237</v>
      </c>
      <c r="C122" s="11" t="s">
        <v>590</v>
      </c>
      <c r="D122" s="11"/>
      <c r="E122" s="11"/>
      <c r="G122" s="12" t="str">
        <f t="shared" si="12"/>
        <v>Bhavana Chowdary, below are scores and comments for Homework 4.</v>
      </c>
    </row>
    <row r="123" spans="1:7" hidden="1" x14ac:dyDescent="0.2">
      <c r="A123" s="11"/>
      <c r="B123" s="11" t="str">
        <f>B122</f>
        <v>Bhavana Chowdary</v>
      </c>
      <c r="C123" s="11" t="s">
        <v>41</v>
      </c>
      <c r="D123" s="11">
        <v>7</v>
      </c>
      <c r="E123" s="11" t="s">
        <v>45</v>
      </c>
      <c r="G123" s="12" t="str">
        <f t="shared" ref="G123:G130" si="25">_xlfn.CONCAT(C123," ",D123," ",E123," ",F123)</f>
        <v xml:space="preserve">Q1: 7 of 7.  </v>
      </c>
    </row>
    <row r="124" spans="1:7" ht="76.5" hidden="1" x14ac:dyDescent="0.2">
      <c r="A124" s="11"/>
      <c r="B124" s="11" t="str">
        <f t="shared" ref="B124:B131" si="26">B123</f>
        <v>Bhavana Chowdary</v>
      </c>
      <c r="C124" s="11" t="s">
        <v>44</v>
      </c>
      <c r="D124" s="11">
        <v>6.5</v>
      </c>
      <c r="E124" s="11" t="s">
        <v>45</v>
      </c>
      <c r="F124" s="12" t="s">
        <v>591</v>
      </c>
      <c r="G124" s="12" t="str">
        <f t="shared" si="25"/>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25" spans="1:7" hidden="1" x14ac:dyDescent="0.2">
      <c r="A125" s="11"/>
      <c r="B125" s="11" t="str">
        <f t="shared" si="26"/>
        <v>Bhavana Chowdary</v>
      </c>
      <c r="C125" s="11" t="s">
        <v>47</v>
      </c>
      <c r="D125" s="11">
        <v>7</v>
      </c>
      <c r="E125" s="11" t="s">
        <v>45</v>
      </c>
      <c r="G125" s="12" t="str">
        <f t="shared" si="25"/>
        <v xml:space="preserve">Q3: 7 of 7.  </v>
      </c>
    </row>
    <row r="126" spans="1:7" hidden="1" x14ac:dyDescent="0.2">
      <c r="A126" s="11"/>
      <c r="B126" s="11" t="str">
        <f t="shared" si="26"/>
        <v>Bhavana Chowdary</v>
      </c>
      <c r="C126" s="11" t="s">
        <v>49</v>
      </c>
      <c r="D126" s="11">
        <v>7</v>
      </c>
      <c r="E126" s="11" t="s">
        <v>45</v>
      </c>
      <c r="G126" s="12" t="str">
        <f t="shared" si="25"/>
        <v xml:space="preserve">Q4: 7 of 7.  </v>
      </c>
    </row>
    <row r="127" spans="1:7" ht="229.5" hidden="1" x14ac:dyDescent="0.2">
      <c r="A127" s="11"/>
      <c r="B127" s="11" t="str">
        <f t="shared" si="26"/>
        <v>Bhavana Chowdary</v>
      </c>
      <c r="C127" s="11" t="s">
        <v>51</v>
      </c>
      <c r="D127" s="11">
        <v>6.5</v>
      </c>
      <c r="E127" s="11" t="s">
        <v>45</v>
      </c>
      <c r="F127" s="12" t="s">
        <v>593</v>
      </c>
      <c r="G127" s="12" t="str">
        <f t="shared" si="25"/>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28" spans="1:7" hidden="1" x14ac:dyDescent="0.2">
      <c r="A128" s="11"/>
      <c r="B128" s="11" t="str">
        <f t="shared" si="26"/>
        <v>Bhavana Chowdary</v>
      </c>
      <c r="C128" s="11" t="s">
        <v>53</v>
      </c>
      <c r="D128" s="11">
        <v>7</v>
      </c>
      <c r="E128" s="11" t="s">
        <v>45</v>
      </c>
      <c r="F128" s="12" t="s">
        <v>598</v>
      </c>
      <c r="G128" s="12" t="str">
        <f t="shared" si="25"/>
        <v>Q6: 7 of 7.  A splendid answer!</v>
      </c>
    </row>
    <row r="129" spans="1:7" x14ac:dyDescent="0.2">
      <c r="A129" s="11"/>
      <c r="B129" s="11" t="str">
        <f t="shared" si="26"/>
        <v>Bhavana Chowdary</v>
      </c>
      <c r="C129" s="11" t="s">
        <v>54</v>
      </c>
      <c r="D129" s="11">
        <v>8</v>
      </c>
      <c r="E129" s="11" t="s">
        <v>42</v>
      </c>
      <c r="G129" s="12" t="str">
        <f t="shared" si="25"/>
        <v xml:space="preserve">Q7: 8 of 8.  </v>
      </c>
    </row>
    <row r="130" spans="1:7" hidden="1" x14ac:dyDescent="0.2">
      <c r="A130" s="11"/>
      <c r="B130" s="11" t="str">
        <f t="shared" si="26"/>
        <v>Bhavana Chowdary</v>
      </c>
      <c r="C130" s="11" t="s">
        <v>56</v>
      </c>
      <c r="D130" s="11">
        <f>SUM(D123:D129)</f>
        <v>49</v>
      </c>
      <c r="E130" s="11" t="s">
        <v>57</v>
      </c>
      <c r="G130" s="12" t="str">
        <f t="shared" si="25"/>
        <v xml:space="preserve">Total: 49 of 50. </v>
      </c>
    </row>
    <row r="131" spans="1:7" ht="178.5" hidden="1" x14ac:dyDescent="0.2">
      <c r="A131" s="11"/>
      <c r="B131" s="11" t="str">
        <f t="shared" si="26"/>
        <v>Bhavana Chowdary</v>
      </c>
      <c r="C131" s="11" t="s">
        <v>58</v>
      </c>
      <c r="D131" s="11"/>
      <c r="E131" s="11"/>
      <c r="G131" s="12" t="str">
        <f>_xlfn.CONCAT(G122," ",G123," ",G124," ",G125," ",G126," ",G127," ",G128," ",G129," ",G130)</f>
        <v xml:space="preserve">Bhavana Chowdary,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132" spans="1:7" hidden="1" x14ac:dyDescent="0.2">
      <c r="A132" s="11" t="s">
        <v>91</v>
      </c>
      <c r="B132" s="11" t="str">
        <f t="shared" ref="B132:B312" si="27">MID(A132,FIND(",",A132)+1,FIND(" ",A132)-2)</f>
        <v xml:space="preserve"> Vinaya</v>
      </c>
      <c r="C132" s="11" t="s">
        <v>590</v>
      </c>
      <c r="D132" s="11"/>
      <c r="E132" s="11"/>
      <c r="G132" s="12" t="str">
        <f t="shared" si="12"/>
        <v xml:space="preserve"> Vinaya, below are scores and comments for Homework 4.</v>
      </c>
    </row>
    <row r="133" spans="1:7" hidden="1" x14ac:dyDescent="0.2">
      <c r="A133" s="11"/>
      <c r="B133" s="11" t="str">
        <f>B132</f>
        <v xml:space="preserve"> Vinaya</v>
      </c>
      <c r="C133" s="11" t="s">
        <v>41</v>
      </c>
      <c r="D133" s="11">
        <v>7</v>
      </c>
      <c r="E133" s="11" t="s">
        <v>45</v>
      </c>
      <c r="G133" s="12" t="str">
        <f t="shared" ref="G133:G140" si="28">_xlfn.CONCAT(C133," ",D133," ",E133," ",F133)</f>
        <v xml:space="preserve">Q1: 7 of 7.  </v>
      </c>
    </row>
    <row r="134" spans="1:7" hidden="1" x14ac:dyDescent="0.2">
      <c r="A134" s="11"/>
      <c r="B134" s="11" t="str">
        <f t="shared" ref="B134:B141" si="29">B133</f>
        <v xml:space="preserve"> Vinaya</v>
      </c>
      <c r="C134" s="11" t="s">
        <v>44</v>
      </c>
      <c r="D134" s="11">
        <v>7</v>
      </c>
      <c r="E134" s="11" t="s">
        <v>45</v>
      </c>
      <c r="F134" s="12" t="s">
        <v>603</v>
      </c>
      <c r="G134" s="12" t="str">
        <f t="shared" si="28"/>
        <v>Q2: 7 of 7.  An apropos response!</v>
      </c>
    </row>
    <row r="135" spans="1:7" ht="409.5" hidden="1" x14ac:dyDescent="0.2">
      <c r="A135" s="11"/>
      <c r="B135" s="11" t="str">
        <f t="shared" si="29"/>
        <v xml:space="preserve"> Vinaya</v>
      </c>
      <c r="C135" s="11" t="s">
        <v>47</v>
      </c>
      <c r="D135" s="11">
        <v>6.5</v>
      </c>
      <c r="E135" s="11" t="s">
        <v>45</v>
      </c>
      <c r="F135" s="12" t="s">
        <v>597</v>
      </c>
      <c r="G135" s="12" t="str">
        <f t="shared" si="28"/>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36" spans="1:7" hidden="1" x14ac:dyDescent="0.2">
      <c r="A136" s="11"/>
      <c r="B136" s="11" t="str">
        <f t="shared" si="29"/>
        <v xml:space="preserve"> Vinaya</v>
      </c>
      <c r="C136" s="11" t="s">
        <v>49</v>
      </c>
      <c r="D136" s="11">
        <v>7</v>
      </c>
      <c r="E136" s="11" t="s">
        <v>45</v>
      </c>
      <c r="G136" s="12" t="str">
        <f t="shared" si="28"/>
        <v xml:space="preserve">Q4: 7 of 7.  </v>
      </c>
    </row>
    <row r="137" spans="1:7" ht="229.5" hidden="1" x14ac:dyDescent="0.2">
      <c r="A137" s="11"/>
      <c r="B137" s="11" t="str">
        <f t="shared" si="29"/>
        <v xml:space="preserve"> Vinaya</v>
      </c>
      <c r="C137" s="11" t="s">
        <v>51</v>
      </c>
      <c r="D137" s="11">
        <v>6.5</v>
      </c>
      <c r="E137" s="11" t="s">
        <v>45</v>
      </c>
      <c r="F137" s="12" t="s">
        <v>593</v>
      </c>
      <c r="G137" s="12" t="str">
        <f t="shared" si="2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38" spans="1:7" hidden="1" x14ac:dyDescent="0.2">
      <c r="A138" s="11"/>
      <c r="B138" s="11" t="str">
        <f t="shared" si="29"/>
        <v xml:space="preserve"> Vinaya</v>
      </c>
      <c r="C138" s="11" t="s">
        <v>53</v>
      </c>
      <c r="D138" s="11">
        <v>7</v>
      </c>
      <c r="E138" s="11" t="s">
        <v>45</v>
      </c>
      <c r="F138" s="12" t="s">
        <v>598</v>
      </c>
      <c r="G138" s="12" t="str">
        <f t="shared" si="28"/>
        <v>Q6: 7 of 7.  A splendid answer!</v>
      </c>
    </row>
    <row r="139" spans="1:7" x14ac:dyDescent="0.2">
      <c r="A139" s="11"/>
      <c r="B139" s="11" t="str">
        <f t="shared" si="29"/>
        <v xml:space="preserve"> Vinaya</v>
      </c>
      <c r="C139" s="11" t="s">
        <v>54</v>
      </c>
      <c r="D139" s="11">
        <v>8</v>
      </c>
      <c r="E139" s="11" t="s">
        <v>42</v>
      </c>
      <c r="G139" s="12" t="str">
        <f t="shared" si="28"/>
        <v xml:space="preserve">Q7: 8 of 8.  </v>
      </c>
    </row>
    <row r="140" spans="1:7" hidden="1" x14ac:dyDescent="0.2">
      <c r="A140" s="11"/>
      <c r="B140" s="11" t="str">
        <f t="shared" si="29"/>
        <v xml:space="preserve"> Vinaya</v>
      </c>
      <c r="C140" s="11" t="s">
        <v>56</v>
      </c>
      <c r="D140" s="11">
        <f>SUM(D133:D139)</f>
        <v>49</v>
      </c>
      <c r="E140" s="11" t="s">
        <v>57</v>
      </c>
      <c r="G140" s="12" t="str">
        <f t="shared" si="28"/>
        <v xml:space="preserve">Total: 49 of 50. </v>
      </c>
    </row>
    <row r="141" spans="1:7" ht="409.5" hidden="1" x14ac:dyDescent="0.2">
      <c r="A141" s="11"/>
      <c r="B141" s="11" t="str">
        <f t="shared" si="29"/>
        <v xml:space="preserve"> Vinaya</v>
      </c>
      <c r="C141" s="11" t="s">
        <v>58</v>
      </c>
      <c r="D141" s="11"/>
      <c r="E141" s="11"/>
      <c r="G141" s="12" t="str">
        <f>_xlfn.CONCAT(G132," ",G133," ",G134," ",G135," ",G136," ",G137," ",G138," ",G139," ",G140)</f>
        <v xml:space="preserve"> Vinaya, below are scores and comments for Homework 4. Q1: 7 of 7.   Q2: 7 of 7.  An apropos response!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142" spans="1:7" hidden="1" x14ac:dyDescent="0.2">
      <c r="A142" s="11" t="s">
        <v>93</v>
      </c>
      <c r="B142" s="11" t="s">
        <v>240</v>
      </c>
      <c r="C142" s="11" t="s">
        <v>590</v>
      </c>
      <c r="D142" s="11"/>
      <c r="E142" s="11"/>
      <c r="G142" s="12" t="str">
        <f t="shared" si="12"/>
        <v>Sai Chandra, below are scores and comments for Homework 4.</v>
      </c>
    </row>
    <row r="143" spans="1:7" hidden="1" x14ac:dyDescent="0.2">
      <c r="A143" s="11"/>
      <c r="B143" s="11" t="str">
        <f>B142</f>
        <v>Sai Chandra</v>
      </c>
      <c r="C143" s="11" t="s">
        <v>41</v>
      </c>
      <c r="D143" s="11">
        <v>7</v>
      </c>
      <c r="E143" s="11" t="s">
        <v>45</v>
      </c>
      <c r="G143" s="12" t="str">
        <f t="shared" ref="G143:G150" si="30">_xlfn.CONCAT(C143," ",D143," ",E143," ",F143)</f>
        <v xml:space="preserve">Q1: 7 of 7.  </v>
      </c>
    </row>
    <row r="144" spans="1:7" ht="76.5" hidden="1" x14ac:dyDescent="0.2">
      <c r="A144" s="11"/>
      <c r="B144" s="11" t="str">
        <f t="shared" ref="B144:B151" si="31">B143</f>
        <v>Sai Chandra</v>
      </c>
      <c r="C144" s="11" t="s">
        <v>44</v>
      </c>
      <c r="D144" s="11">
        <v>6.5</v>
      </c>
      <c r="E144" s="11" t="s">
        <v>45</v>
      </c>
      <c r="F144" s="12" t="s">
        <v>591</v>
      </c>
      <c r="G144" s="12" t="str">
        <f t="shared" si="3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45" spans="1:7" ht="409.5" hidden="1" x14ac:dyDescent="0.2">
      <c r="A145" s="11"/>
      <c r="B145" s="11" t="str">
        <f t="shared" si="31"/>
        <v>Sai Chandra</v>
      </c>
      <c r="C145" s="11" t="s">
        <v>47</v>
      </c>
      <c r="D145" s="11">
        <v>6.5</v>
      </c>
      <c r="E145" s="11" t="s">
        <v>45</v>
      </c>
      <c r="F145" s="12" t="s">
        <v>597</v>
      </c>
      <c r="G145" s="12" t="str">
        <f t="shared" si="30"/>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46" spans="1:7" ht="267.75" hidden="1" x14ac:dyDescent="0.2">
      <c r="A146" s="11"/>
      <c r="B146" s="11" t="str">
        <f t="shared" si="31"/>
        <v>Sai Chandra</v>
      </c>
      <c r="C146" s="11" t="s">
        <v>49</v>
      </c>
      <c r="D146" s="11">
        <v>4.5</v>
      </c>
      <c r="E146" s="11" t="s">
        <v>45</v>
      </c>
      <c r="F146" s="12" t="s">
        <v>612</v>
      </c>
      <c r="G146" s="12" t="str">
        <f t="shared" si="30"/>
        <v>Q4: 4.5 of 7.  You only listed 4 issues.  In addition, you didn't define the issues.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47" spans="1:7" ht="229.5" hidden="1" x14ac:dyDescent="0.2">
      <c r="A147" s="11"/>
      <c r="B147" s="11" t="str">
        <f t="shared" si="31"/>
        <v>Sai Chandra</v>
      </c>
      <c r="C147" s="11" t="s">
        <v>51</v>
      </c>
      <c r="D147" s="11">
        <v>6</v>
      </c>
      <c r="E147" s="11" t="s">
        <v>45</v>
      </c>
      <c r="F147" s="12" t="s">
        <v>593</v>
      </c>
      <c r="G147" s="12" t="str">
        <f t="shared" si="3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48" spans="1:7" ht="102" hidden="1" x14ac:dyDescent="0.2">
      <c r="A148" s="11"/>
      <c r="B148" s="11" t="str">
        <f t="shared" si="31"/>
        <v>Sai Chandra</v>
      </c>
      <c r="C148" s="11" t="s">
        <v>53</v>
      </c>
      <c r="D148" s="11">
        <v>6.5</v>
      </c>
      <c r="E148" s="11" t="s">
        <v>45</v>
      </c>
      <c r="F148" s="12" t="s">
        <v>601</v>
      </c>
      <c r="G148" s="12" t="str">
        <f t="shared" si="30"/>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49" spans="1:7" x14ac:dyDescent="0.2">
      <c r="A149" s="11"/>
      <c r="B149" s="11" t="str">
        <f t="shared" si="31"/>
        <v>Sai Chandra</v>
      </c>
      <c r="C149" s="11" t="s">
        <v>54</v>
      </c>
      <c r="D149" s="11">
        <v>8</v>
      </c>
      <c r="E149" s="11" t="s">
        <v>42</v>
      </c>
      <c r="G149" s="12" t="str">
        <f t="shared" si="30"/>
        <v xml:space="preserve">Q7: 8 of 8.  </v>
      </c>
    </row>
    <row r="150" spans="1:7" hidden="1" x14ac:dyDescent="0.2">
      <c r="A150" s="11"/>
      <c r="B150" s="11" t="str">
        <f t="shared" si="31"/>
        <v>Sai Chandra</v>
      </c>
      <c r="C150" s="11" t="s">
        <v>56</v>
      </c>
      <c r="D150" s="11">
        <f>SUM(D143:D149)</f>
        <v>45</v>
      </c>
      <c r="E150" s="11" t="s">
        <v>57</v>
      </c>
      <c r="G150" s="12" t="str">
        <f t="shared" si="30"/>
        <v xml:space="preserve">Total: 45 of 50. </v>
      </c>
    </row>
    <row r="151" spans="1:7" ht="409.5" hidden="1" x14ac:dyDescent="0.2">
      <c r="A151" s="11"/>
      <c r="B151" s="11" t="str">
        <f t="shared" si="31"/>
        <v>Sai Chandra</v>
      </c>
      <c r="C151" s="11" t="s">
        <v>58</v>
      </c>
      <c r="D151" s="11"/>
      <c r="E151" s="11"/>
      <c r="G151" s="12" t="str">
        <f>_xlfn.CONCAT(G142," ",G143," ",G144," ",G145," ",G146," ",G147," ",G148," ",G149," ",G150)</f>
        <v xml:space="preserve">Sai Chandra,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4.5 of 7.  You only listed 4 issues.  In addition, you didn't define the issues.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45 of 50. </v>
      </c>
    </row>
    <row r="152" spans="1:7" hidden="1" x14ac:dyDescent="0.2">
      <c r="A152" s="11" t="s">
        <v>96</v>
      </c>
      <c r="B152" s="11" t="s">
        <v>241</v>
      </c>
      <c r="C152" s="11" t="s">
        <v>590</v>
      </c>
      <c r="D152" s="11"/>
      <c r="E152" s="11"/>
      <c r="G152" s="12" t="str">
        <f t="shared" si="12"/>
        <v>Navya Sri Reddy, below are scores and comments for Homework 4.</v>
      </c>
    </row>
    <row r="153" spans="1:7" ht="25.5" hidden="1" x14ac:dyDescent="0.2">
      <c r="A153" s="11"/>
      <c r="B153" s="11" t="str">
        <f>B152</f>
        <v>Navya Sri Reddy</v>
      </c>
      <c r="C153" s="11" t="s">
        <v>41</v>
      </c>
      <c r="D153" s="11">
        <v>7</v>
      </c>
      <c r="E153" s="11" t="s">
        <v>45</v>
      </c>
      <c r="F153" s="12" t="s">
        <v>613</v>
      </c>
      <c r="G153" s="12" t="str">
        <f t="shared" ref="G153:G160" si="32">_xlfn.CONCAT(C153," ",D153," ",E153," ",F153)</f>
        <v>Q1: 7 of 7.  While the answer was correct, it was very long in length.</v>
      </c>
    </row>
    <row r="154" spans="1:7" ht="38.25" hidden="1" x14ac:dyDescent="0.2">
      <c r="A154" s="11"/>
      <c r="B154" s="11" t="str">
        <f t="shared" ref="B154:B161" si="33">B153</f>
        <v>Navya Sri Reddy</v>
      </c>
      <c r="C154" s="11" t="s">
        <v>44</v>
      </c>
      <c r="D154" s="11">
        <v>7</v>
      </c>
      <c r="E154" s="11" t="s">
        <v>45</v>
      </c>
      <c r="F154" s="12" t="s">
        <v>604</v>
      </c>
      <c r="G154" s="12" t="str">
        <f t="shared" si="32"/>
        <v>Q2: 7 of 7.  While a good response, the presentation of the answer should be flowing.  For example, don't  excessively use colons.</v>
      </c>
    </row>
    <row r="155" spans="1:7" hidden="1" x14ac:dyDescent="0.2">
      <c r="A155" s="11"/>
      <c r="B155" s="11" t="str">
        <f t="shared" si="33"/>
        <v>Navya Sri Reddy</v>
      </c>
      <c r="C155" s="11" t="s">
        <v>47</v>
      </c>
      <c r="D155" s="11">
        <v>7</v>
      </c>
      <c r="E155" s="11" t="s">
        <v>45</v>
      </c>
      <c r="G155" s="12" t="str">
        <f t="shared" si="32"/>
        <v xml:space="preserve">Q3: 7 of 7.  </v>
      </c>
    </row>
    <row r="156" spans="1:7" hidden="1" x14ac:dyDescent="0.2">
      <c r="A156" s="11"/>
      <c r="B156" s="11" t="str">
        <f t="shared" si="33"/>
        <v>Navya Sri Reddy</v>
      </c>
      <c r="C156" s="11" t="s">
        <v>49</v>
      </c>
      <c r="D156" s="11">
        <v>7</v>
      </c>
      <c r="E156" s="11" t="s">
        <v>45</v>
      </c>
      <c r="G156" s="12" t="str">
        <f t="shared" si="32"/>
        <v xml:space="preserve">Q4: 7 of 7.  </v>
      </c>
    </row>
    <row r="157" spans="1:7" ht="229.5" hidden="1" x14ac:dyDescent="0.2">
      <c r="A157" s="11"/>
      <c r="B157" s="11" t="str">
        <f t="shared" si="33"/>
        <v>Navya Sri Reddy</v>
      </c>
      <c r="C157" s="11" t="s">
        <v>51</v>
      </c>
      <c r="D157" s="11">
        <v>6.5</v>
      </c>
      <c r="E157" s="11" t="s">
        <v>45</v>
      </c>
      <c r="F157" s="12" t="s">
        <v>593</v>
      </c>
      <c r="G157" s="12" t="str">
        <f t="shared" si="32"/>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58" spans="1:7" hidden="1" x14ac:dyDescent="0.2">
      <c r="A158" s="11"/>
      <c r="B158" s="11" t="str">
        <f t="shared" si="33"/>
        <v>Navya Sri Reddy</v>
      </c>
      <c r="C158" s="11" t="s">
        <v>53</v>
      </c>
      <c r="D158" s="11">
        <v>7</v>
      </c>
      <c r="E158" s="11" t="s">
        <v>45</v>
      </c>
      <c r="F158" s="12" t="s">
        <v>598</v>
      </c>
      <c r="G158" s="12" t="str">
        <f t="shared" si="32"/>
        <v>Q6: 7 of 7.  A splendid answer!</v>
      </c>
    </row>
    <row r="159" spans="1:7" x14ac:dyDescent="0.2">
      <c r="A159" s="11"/>
      <c r="B159" s="11" t="str">
        <f t="shared" si="33"/>
        <v>Navya Sri Reddy</v>
      </c>
      <c r="C159" s="11" t="s">
        <v>54</v>
      </c>
      <c r="D159" s="11">
        <v>8</v>
      </c>
      <c r="E159" s="11" t="s">
        <v>42</v>
      </c>
      <c r="G159" s="12" t="str">
        <f t="shared" si="32"/>
        <v xml:space="preserve">Q7: 8 of 8.  </v>
      </c>
    </row>
    <row r="160" spans="1:7" hidden="1" x14ac:dyDescent="0.2">
      <c r="A160" s="11"/>
      <c r="B160" s="11" t="str">
        <f t="shared" si="33"/>
        <v>Navya Sri Reddy</v>
      </c>
      <c r="C160" s="11" t="s">
        <v>56</v>
      </c>
      <c r="D160" s="11">
        <f>SUM(D153:D159)</f>
        <v>49.5</v>
      </c>
      <c r="E160" s="11" t="s">
        <v>57</v>
      </c>
      <c r="G160" s="12" t="str">
        <f t="shared" si="32"/>
        <v xml:space="preserve">Total: 49.5 of 50. </v>
      </c>
    </row>
    <row r="161" spans="1:7" ht="178.5" hidden="1" x14ac:dyDescent="0.2">
      <c r="A161" s="11"/>
      <c r="B161" s="11" t="str">
        <f t="shared" si="33"/>
        <v>Navya Sri Reddy</v>
      </c>
      <c r="C161" s="11" t="s">
        <v>58</v>
      </c>
      <c r="D161" s="11"/>
      <c r="E161" s="11"/>
      <c r="G161" s="12" t="str">
        <f>_xlfn.CONCAT(G152," ",G153," ",G154," ",G155," ",G156," ",G157," ",G158," ",G159," ",G160)</f>
        <v xml:space="preserve">Navya Sri Reddy, below are scores and comments for Homework 4. Q1: 7 of 7.  While the answer was correct, it was very long in length. Q2: 7 of 7.  While a good response, the presentation of the answer should be flowing.  For example, don't  excessively use colons.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49.5 of 50. </v>
      </c>
    </row>
    <row r="162" spans="1:7" hidden="1" x14ac:dyDescent="0.2">
      <c r="A162" s="11" t="s">
        <v>98</v>
      </c>
      <c r="B162" s="11" t="str">
        <f>MID(A162,FIND(",",A162)+1,FIND(" ",A162)+2)</f>
        <v xml:space="preserve"> Imranuddin</v>
      </c>
      <c r="C162" s="11" t="s">
        <v>590</v>
      </c>
      <c r="D162" s="11"/>
      <c r="E162" s="11"/>
      <c r="G162" s="12" t="str">
        <f t="shared" si="12"/>
        <v xml:space="preserve"> Imranuddin, below are scores and comments for Homework 4.</v>
      </c>
    </row>
    <row r="163" spans="1:7" hidden="1" x14ac:dyDescent="0.2">
      <c r="A163" s="11"/>
      <c r="B163" s="11" t="str">
        <f>B162</f>
        <v xml:space="preserve"> Imranuddin</v>
      </c>
      <c r="C163" s="11" t="s">
        <v>41</v>
      </c>
      <c r="D163" s="11">
        <v>7</v>
      </c>
      <c r="E163" s="11" t="s">
        <v>45</v>
      </c>
      <c r="G163" s="12" t="str">
        <f t="shared" ref="G163:G170" si="34">_xlfn.CONCAT(C163," ",D163," ",E163," ",F163)</f>
        <v xml:space="preserve">Q1: 7 of 7.  </v>
      </c>
    </row>
    <row r="164" spans="1:7" ht="76.5" hidden="1" x14ac:dyDescent="0.2">
      <c r="A164" s="11"/>
      <c r="B164" s="11" t="str">
        <f t="shared" ref="B164:B171" si="35">B163</f>
        <v xml:space="preserve"> Imranuddin</v>
      </c>
      <c r="C164" s="11" t="s">
        <v>44</v>
      </c>
      <c r="D164" s="11">
        <v>6.5</v>
      </c>
      <c r="E164" s="11" t="s">
        <v>45</v>
      </c>
      <c r="F164" s="12" t="s">
        <v>591</v>
      </c>
      <c r="G164" s="12" t="str">
        <f t="shared" si="34"/>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65" spans="1:7" ht="409.5" hidden="1" x14ac:dyDescent="0.2">
      <c r="A165" s="11"/>
      <c r="B165" s="11" t="str">
        <f t="shared" si="35"/>
        <v xml:space="preserve"> Imranuddin</v>
      </c>
      <c r="C165" s="11" t="s">
        <v>47</v>
      </c>
      <c r="D165" s="11">
        <v>6</v>
      </c>
      <c r="E165" s="11" t="s">
        <v>45</v>
      </c>
      <c r="F165" s="12" t="s">
        <v>597</v>
      </c>
      <c r="G165" s="12" t="str">
        <f t="shared" si="34"/>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66" spans="1:7" hidden="1" x14ac:dyDescent="0.2">
      <c r="A166" s="11"/>
      <c r="B166" s="11" t="str">
        <f t="shared" si="35"/>
        <v xml:space="preserve"> Imranuddin</v>
      </c>
      <c r="C166" s="11" t="s">
        <v>49</v>
      </c>
      <c r="D166" s="11">
        <v>7</v>
      </c>
      <c r="E166" s="11" t="s">
        <v>45</v>
      </c>
      <c r="G166" s="12" t="str">
        <f t="shared" si="34"/>
        <v xml:space="preserve">Q4: 7 of 7.  </v>
      </c>
    </row>
    <row r="167" spans="1:7" ht="229.5" hidden="1" x14ac:dyDescent="0.2">
      <c r="A167" s="11"/>
      <c r="B167" s="11" t="str">
        <f t="shared" si="35"/>
        <v xml:space="preserve"> Imranuddin</v>
      </c>
      <c r="C167" s="11" t="s">
        <v>51</v>
      </c>
      <c r="D167" s="11">
        <v>6.5</v>
      </c>
      <c r="E167" s="11" t="s">
        <v>45</v>
      </c>
      <c r="F167" s="12" t="s">
        <v>593</v>
      </c>
      <c r="G167" s="12" t="str">
        <f t="shared" si="34"/>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68" spans="1:7" ht="102" hidden="1" x14ac:dyDescent="0.2">
      <c r="A168" s="11"/>
      <c r="B168" s="11" t="str">
        <f t="shared" si="35"/>
        <v xml:space="preserve"> Imranuddin</v>
      </c>
      <c r="C168" s="11" t="s">
        <v>53</v>
      </c>
      <c r="D168" s="11">
        <v>6.5</v>
      </c>
      <c r="E168" s="11" t="s">
        <v>45</v>
      </c>
      <c r="F168" s="12" t="s">
        <v>601</v>
      </c>
      <c r="G168" s="12" t="str">
        <f t="shared" si="34"/>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69" spans="1:7" x14ac:dyDescent="0.2">
      <c r="A169" s="11"/>
      <c r="B169" s="11" t="str">
        <f t="shared" si="35"/>
        <v xml:space="preserve"> Imranuddin</v>
      </c>
      <c r="C169" s="11" t="s">
        <v>54</v>
      </c>
      <c r="D169" s="11">
        <v>8</v>
      </c>
      <c r="E169" s="11" t="s">
        <v>42</v>
      </c>
      <c r="G169" s="12" t="str">
        <f t="shared" si="34"/>
        <v xml:space="preserve">Q7: 8 of 8.  </v>
      </c>
    </row>
    <row r="170" spans="1:7" hidden="1" x14ac:dyDescent="0.2">
      <c r="A170" s="11"/>
      <c r="B170" s="11" t="str">
        <f t="shared" si="35"/>
        <v xml:space="preserve"> Imranuddin</v>
      </c>
      <c r="C170" s="11" t="s">
        <v>56</v>
      </c>
      <c r="D170" s="11">
        <f>SUM(D163:D169)</f>
        <v>47.5</v>
      </c>
      <c r="E170" s="11" t="s">
        <v>57</v>
      </c>
      <c r="G170" s="12" t="str">
        <f t="shared" si="34"/>
        <v xml:space="preserve">Total: 47.5 of 50. </v>
      </c>
    </row>
    <row r="171" spans="1:7" ht="409.5" hidden="1" x14ac:dyDescent="0.2">
      <c r="A171" s="11"/>
      <c r="B171" s="11" t="str">
        <f t="shared" si="35"/>
        <v xml:space="preserve"> Imranuddin</v>
      </c>
      <c r="C171" s="11" t="s">
        <v>58</v>
      </c>
      <c r="D171" s="11"/>
      <c r="E171" s="11"/>
      <c r="G171" s="12" t="str">
        <f>_xlfn.CONCAT(G162," ",G163," ",G164," ",G165," ",G166," ",G167," ",G168," ",G169," ",G170)</f>
        <v xml:space="preserve"> Imranuddin,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47.5 of 50. </v>
      </c>
    </row>
    <row r="172" spans="1:7" hidden="1" x14ac:dyDescent="0.2">
      <c r="A172" s="11" t="s">
        <v>99</v>
      </c>
      <c r="B172" s="11" t="str">
        <f>MID(A172,FIND(",",A172)+1,FIND(" ",A172)+2)</f>
        <v xml:space="preserve"> Sumeruddin</v>
      </c>
      <c r="C172" s="11" t="s">
        <v>590</v>
      </c>
      <c r="D172" s="11"/>
      <c r="E172" s="11"/>
      <c r="G172" s="12" t="str">
        <f t="shared" si="12"/>
        <v xml:space="preserve"> Sumeruddin, below are scores and comments for Homework 4.</v>
      </c>
    </row>
    <row r="173" spans="1:7" ht="25.5" hidden="1" x14ac:dyDescent="0.2">
      <c r="A173" s="11"/>
      <c r="B173" s="11" t="str">
        <f>B172</f>
        <v xml:space="preserve"> Sumeruddin</v>
      </c>
      <c r="C173" s="11" t="s">
        <v>41</v>
      </c>
      <c r="D173" s="11">
        <v>7</v>
      </c>
      <c r="E173" s="11" t="s">
        <v>45</v>
      </c>
      <c r="F173" s="12" t="s">
        <v>614</v>
      </c>
      <c r="G173" s="12" t="str">
        <f t="shared" ref="G173:G180" si="36">_xlfn.CONCAT(C173," ",D173," ",E173," ",F173)</f>
        <v>Q1: 7 of 7.  While the answer was sufficient, the flow of the argument could be enhanced.</v>
      </c>
    </row>
    <row r="174" spans="1:7" ht="76.5" hidden="1" x14ac:dyDescent="0.2">
      <c r="A174" s="11"/>
      <c r="B174" s="11" t="str">
        <f t="shared" ref="B174:B181" si="37">B173</f>
        <v xml:space="preserve"> Sumeruddin</v>
      </c>
      <c r="C174" s="11" t="s">
        <v>44</v>
      </c>
      <c r="D174" s="11">
        <v>6.5</v>
      </c>
      <c r="E174" s="11" t="s">
        <v>45</v>
      </c>
      <c r="F174" s="12" t="s">
        <v>591</v>
      </c>
      <c r="G174" s="12" t="str">
        <f t="shared" si="36"/>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75" spans="1:7" hidden="1" x14ac:dyDescent="0.2">
      <c r="A175" s="11"/>
      <c r="B175" s="11" t="str">
        <f t="shared" si="37"/>
        <v xml:space="preserve"> Sumeruddin</v>
      </c>
      <c r="C175" s="11" t="s">
        <v>47</v>
      </c>
      <c r="D175" s="11">
        <v>7</v>
      </c>
      <c r="E175" s="11" t="s">
        <v>45</v>
      </c>
      <c r="G175" s="12" t="str">
        <f t="shared" si="36"/>
        <v xml:space="preserve">Q3: 7 of 7.  </v>
      </c>
    </row>
    <row r="176" spans="1:7" ht="38.25" hidden="1" x14ac:dyDescent="0.2">
      <c r="A176" s="11"/>
      <c r="B176" s="11" t="str">
        <f t="shared" si="37"/>
        <v xml:space="preserve"> Sumeruddin</v>
      </c>
      <c r="C176" s="11" t="s">
        <v>49</v>
      </c>
      <c r="D176" s="11">
        <v>6.5</v>
      </c>
      <c r="E176" s="11" t="s">
        <v>45</v>
      </c>
      <c r="F176" s="12" t="s">
        <v>615</v>
      </c>
      <c r="G176" s="12" t="str">
        <f t="shared" si="36"/>
        <v>Q4: 6.5 of 7.  The term "sample pollution" is truly not a phrase used in the statistical inference lexicon.</v>
      </c>
    </row>
    <row r="177" spans="1:7" ht="229.5" hidden="1" x14ac:dyDescent="0.2">
      <c r="A177" s="11"/>
      <c r="B177" s="11" t="str">
        <f t="shared" si="37"/>
        <v xml:space="preserve"> Sumeruddin</v>
      </c>
      <c r="C177" s="11" t="s">
        <v>51</v>
      </c>
      <c r="D177" s="11">
        <v>6.5</v>
      </c>
      <c r="E177" s="11" t="s">
        <v>45</v>
      </c>
      <c r="F177" s="12" t="s">
        <v>593</v>
      </c>
      <c r="G177" s="12" t="str">
        <f t="shared" si="36"/>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78" spans="1:7" ht="102" hidden="1" x14ac:dyDescent="0.2">
      <c r="A178" s="11"/>
      <c r="B178" s="11" t="str">
        <f t="shared" si="37"/>
        <v xml:space="preserve"> Sumeruddin</v>
      </c>
      <c r="C178" s="11" t="s">
        <v>53</v>
      </c>
      <c r="D178" s="11">
        <v>6.5</v>
      </c>
      <c r="E178" s="11" t="s">
        <v>45</v>
      </c>
      <c r="F178" s="12" t="s">
        <v>601</v>
      </c>
      <c r="G178" s="12" t="str">
        <f t="shared" si="36"/>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79" spans="1:7" x14ac:dyDescent="0.2">
      <c r="A179" s="11"/>
      <c r="B179" s="11" t="str">
        <f t="shared" si="37"/>
        <v xml:space="preserve"> Sumeruddin</v>
      </c>
      <c r="C179" s="11" t="s">
        <v>54</v>
      </c>
      <c r="D179" s="11">
        <v>8</v>
      </c>
      <c r="E179" s="11" t="s">
        <v>42</v>
      </c>
      <c r="G179" s="12" t="str">
        <f t="shared" si="36"/>
        <v xml:space="preserve">Q7: 8 of 8.  </v>
      </c>
    </row>
    <row r="180" spans="1:7" hidden="1" x14ac:dyDescent="0.2">
      <c r="A180" s="11"/>
      <c r="B180" s="11" t="str">
        <f t="shared" si="37"/>
        <v xml:space="preserve"> Sumeruddin</v>
      </c>
      <c r="C180" s="11" t="s">
        <v>56</v>
      </c>
      <c r="D180" s="11">
        <f>SUM(D173:D179)</f>
        <v>48</v>
      </c>
      <c r="E180" s="11" t="s">
        <v>57</v>
      </c>
      <c r="G180" s="12" t="str">
        <f t="shared" si="36"/>
        <v xml:space="preserve">Total: 48 of 50. </v>
      </c>
    </row>
    <row r="181" spans="1:7" ht="255" hidden="1" x14ac:dyDescent="0.2">
      <c r="A181" s="11"/>
      <c r="B181" s="11" t="str">
        <f t="shared" si="37"/>
        <v xml:space="preserve"> Sumeruddin</v>
      </c>
      <c r="C181" s="11" t="s">
        <v>58</v>
      </c>
      <c r="D181" s="11"/>
      <c r="E181" s="11"/>
      <c r="G181" s="12" t="str">
        <f>_xlfn.CONCAT(G172," ",G173," ",G174," ",G175," ",G176," ",G177," ",G178," ",G179," ",G180)</f>
        <v xml:space="preserve"> Sumeruddin, below are scores and comments for Homework 4. Q1: 7 of 7.  While the answer was sufficient, the flow of the argument could be enhanced.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6.5 of 7.  The term "sample pollution" is truly not a phrase used in the statistical inference lexicon.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 of 50. </v>
      </c>
    </row>
    <row r="182" spans="1:7" hidden="1" x14ac:dyDescent="0.2">
      <c r="A182" s="11" t="s">
        <v>104</v>
      </c>
      <c r="B182" s="11" t="s">
        <v>247</v>
      </c>
      <c r="C182" s="11" t="s">
        <v>590</v>
      </c>
      <c r="D182" s="11"/>
      <c r="E182" s="11"/>
      <c r="G182" s="12" t="str">
        <f t="shared" si="12"/>
        <v>Mohammed Ali, below are scores and comments for Homework 4.</v>
      </c>
    </row>
    <row r="183" spans="1:7" hidden="1" x14ac:dyDescent="0.2">
      <c r="A183" s="11"/>
      <c r="B183" s="11" t="str">
        <f>B182</f>
        <v>Mohammed Ali</v>
      </c>
      <c r="C183" s="11" t="s">
        <v>41</v>
      </c>
      <c r="D183" s="11">
        <v>7</v>
      </c>
      <c r="E183" s="11" t="s">
        <v>45</v>
      </c>
      <c r="G183" s="12" t="str">
        <f t="shared" ref="G183:G190" si="38">_xlfn.CONCAT(C183," ",D183," ",E183," ",F183)</f>
        <v xml:space="preserve">Q1: 7 of 7.  </v>
      </c>
    </row>
    <row r="184" spans="1:7" hidden="1" x14ac:dyDescent="0.2">
      <c r="A184" s="11"/>
      <c r="B184" s="11" t="str">
        <f t="shared" ref="B184:B191" si="39">B183</f>
        <v>Mohammed Ali</v>
      </c>
      <c r="C184" s="11" t="s">
        <v>44</v>
      </c>
      <c r="D184" s="11">
        <v>7</v>
      </c>
      <c r="E184" s="11" t="s">
        <v>45</v>
      </c>
      <c r="F184" s="12" t="s">
        <v>337</v>
      </c>
      <c r="G184" s="12" t="str">
        <f t="shared" si="38"/>
        <v>Q2: 7 of 7.  A precise answer!</v>
      </c>
    </row>
    <row r="185" spans="1:7" ht="409.5" hidden="1" x14ac:dyDescent="0.2">
      <c r="A185" s="11"/>
      <c r="B185" s="11" t="str">
        <f t="shared" si="39"/>
        <v>Mohammed Ali</v>
      </c>
      <c r="C185" s="11" t="s">
        <v>47</v>
      </c>
      <c r="D185" s="11">
        <v>6.5</v>
      </c>
      <c r="E185" s="11" t="s">
        <v>45</v>
      </c>
      <c r="F185" s="12" t="s">
        <v>597</v>
      </c>
      <c r="G185" s="12" t="str">
        <f t="shared" si="38"/>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86" spans="1:7" hidden="1" x14ac:dyDescent="0.2">
      <c r="A186" s="11"/>
      <c r="B186" s="11" t="str">
        <f t="shared" si="39"/>
        <v>Mohammed Ali</v>
      </c>
      <c r="C186" s="11" t="s">
        <v>49</v>
      </c>
      <c r="D186" s="11">
        <v>7</v>
      </c>
      <c r="E186" s="11" t="s">
        <v>45</v>
      </c>
      <c r="G186" s="12" t="str">
        <f t="shared" si="38"/>
        <v xml:space="preserve">Q4: 7 of 7.  </v>
      </c>
    </row>
    <row r="187" spans="1:7" ht="229.5" hidden="1" x14ac:dyDescent="0.2">
      <c r="A187" s="11"/>
      <c r="B187" s="11" t="str">
        <f t="shared" si="39"/>
        <v>Mohammed Ali</v>
      </c>
      <c r="C187" s="11" t="s">
        <v>51</v>
      </c>
      <c r="D187" s="11">
        <v>6.5</v>
      </c>
      <c r="E187" s="11" t="s">
        <v>45</v>
      </c>
      <c r="F187" s="12" t="s">
        <v>593</v>
      </c>
      <c r="G187" s="12" t="str">
        <f t="shared" si="3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88" spans="1:7" ht="102" hidden="1" x14ac:dyDescent="0.2">
      <c r="A188" s="11"/>
      <c r="B188" s="11" t="str">
        <f t="shared" si="39"/>
        <v>Mohammed Ali</v>
      </c>
      <c r="C188" s="11" t="s">
        <v>53</v>
      </c>
      <c r="D188" s="11">
        <v>6.5</v>
      </c>
      <c r="E188" s="11" t="s">
        <v>45</v>
      </c>
      <c r="F188" s="12" t="s">
        <v>601</v>
      </c>
      <c r="G188" s="12" t="str">
        <f t="shared" si="38"/>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89" spans="1:7" x14ac:dyDescent="0.2">
      <c r="A189" s="11"/>
      <c r="B189" s="11" t="str">
        <f t="shared" si="39"/>
        <v>Mohammed Ali</v>
      </c>
      <c r="C189" s="11" t="s">
        <v>54</v>
      </c>
      <c r="D189" s="11">
        <v>8</v>
      </c>
      <c r="E189" s="11" t="s">
        <v>42</v>
      </c>
      <c r="G189" s="12" t="str">
        <f t="shared" si="38"/>
        <v xml:space="preserve">Q7: 8 of 8.  </v>
      </c>
    </row>
    <row r="190" spans="1:7" hidden="1" x14ac:dyDescent="0.2">
      <c r="A190" s="11"/>
      <c r="B190" s="11" t="str">
        <f t="shared" si="39"/>
        <v>Mohammed Ali</v>
      </c>
      <c r="C190" s="11" t="s">
        <v>56</v>
      </c>
      <c r="D190" s="11">
        <f>SUM(D183:D189)</f>
        <v>48.5</v>
      </c>
      <c r="E190" s="11" t="s">
        <v>57</v>
      </c>
      <c r="G190" s="12" t="str">
        <f t="shared" si="38"/>
        <v xml:space="preserve">Total: 48.5 of 50. </v>
      </c>
    </row>
    <row r="191" spans="1:7" ht="409.5" hidden="1" x14ac:dyDescent="0.2">
      <c r="A191" s="11"/>
      <c r="B191" s="11" t="str">
        <f t="shared" si="39"/>
        <v>Mohammed Ali</v>
      </c>
      <c r="C191" s="11" t="s">
        <v>58</v>
      </c>
      <c r="D191" s="11"/>
      <c r="E191" s="11"/>
      <c r="G191" s="12" t="str">
        <f>_xlfn.CONCAT(G182," ",G183," ",G184," ",G185," ",G186," ",G187," ",G188," ",G189," ",G190)</f>
        <v xml:space="preserve">Mohammed Ali, below are scores and comments for Homework 4. Q1: 7 of 7.   Q2: 7 of 7.  A precise answer!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192" spans="1:7" hidden="1" x14ac:dyDescent="0.2">
      <c r="A192" s="11" t="s">
        <v>106</v>
      </c>
      <c r="B192" s="11" t="str">
        <f t="shared" si="27"/>
        <v xml:space="preserve"> Prudhvi</v>
      </c>
      <c r="C192" s="11" t="s">
        <v>590</v>
      </c>
      <c r="D192" s="11"/>
      <c r="E192" s="11"/>
      <c r="G192" s="12" t="str">
        <f t="shared" si="12"/>
        <v xml:space="preserve"> Prudhvi, below are scores and comments for Homework 4.</v>
      </c>
    </row>
    <row r="193" spans="1:7" hidden="1" x14ac:dyDescent="0.2">
      <c r="A193" s="11"/>
      <c r="B193" s="11" t="str">
        <f>B192</f>
        <v xml:space="preserve"> Prudhvi</v>
      </c>
      <c r="C193" s="11" t="s">
        <v>41</v>
      </c>
      <c r="D193" s="11">
        <v>7</v>
      </c>
      <c r="E193" s="11" t="s">
        <v>45</v>
      </c>
      <c r="F193" s="12" t="s">
        <v>102</v>
      </c>
      <c r="G193" s="12" t="str">
        <f t="shared" ref="G193:G200" si="40">_xlfn.CONCAT(C193," ",D193," ",E193," ",F193)</f>
        <v xml:space="preserve">Q1: 7 of 7.   </v>
      </c>
    </row>
    <row r="194" spans="1:7" ht="76.5" hidden="1" x14ac:dyDescent="0.2">
      <c r="A194" s="11"/>
      <c r="B194" s="11" t="str">
        <f t="shared" ref="B194:B201" si="41">B193</f>
        <v xml:space="preserve"> Prudhvi</v>
      </c>
      <c r="C194" s="11" t="s">
        <v>44</v>
      </c>
      <c r="D194" s="11">
        <v>6.5</v>
      </c>
      <c r="E194" s="11" t="s">
        <v>45</v>
      </c>
      <c r="F194" s="12" t="s">
        <v>591</v>
      </c>
      <c r="G194" s="12" t="str">
        <f t="shared" si="4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95" spans="1:7" hidden="1" x14ac:dyDescent="0.2">
      <c r="A195" s="11"/>
      <c r="B195" s="11" t="str">
        <f t="shared" si="41"/>
        <v xml:space="preserve"> Prudhvi</v>
      </c>
      <c r="C195" s="11" t="s">
        <v>47</v>
      </c>
      <c r="D195" s="11">
        <v>7</v>
      </c>
      <c r="E195" s="11" t="s">
        <v>45</v>
      </c>
      <c r="G195" s="12" t="str">
        <f t="shared" si="40"/>
        <v xml:space="preserve">Q3: 7 of 7.  </v>
      </c>
    </row>
    <row r="196" spans="1:7" hidden="1" x14ac:dyDescent="0.2">
      <c r="A196" s="11"/>
      <c r="B196" s="11" t="str">
        <f t="shared" si="41"/>
        <v xml:space="preserve"> Prudhvi</v>
      </c>
      <c r="C196" s="11" t="s">
        <v>49</v>
      </c>
      <c r="D196" s="11">
        <v>7</v>
      </c>
      <c r="E196" s="11" t="s">
        <v>45</v>
      </c>
      <c r="G196" s="12" t="str">
        <f t="shared" si="40"/>
        <v xml:space="preserve">Q4: 7 of 7.  </v>
      </c>
    </row>
    <row r="197" spans="1:7" ht="229.5" hidden="1" x14ac:dyDescent="0.2">
      <c r="A197" s="11"/>
      <c r="B197" s="11" t="str">
        <f t="shared" si="41"/>
        <v xml:space="preserve"> Prudhvi</v>
      </c>
      <c r="C197" s="11" t="s">
        <v>51</v>
      </c>
      <c r="D197" s="11">
        <v>6.5</v>
      </c>
      <c r="E197" s="11" t="s">
        <v>45</v>
      </c>
      <c r="F197" s="12" t="s">
        <v>593</v>
      </c>
      <c r="G197" s="12" t="str">
        <f t="shared" si="40"/>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98" spans="1:7" hidden="1" x14ac:dyDescent="0.2">
      <c r="A198" s="11"/>
      <c r="B198" s="11" t="str">
        <f t="shared" si="41"/>
        <v xml:space="preserve"> Prudhvi</v>
      </c>
      <c r="C198" s="11" t="s">
        <v>53</v>
      </c>
      <c r="D198" s="11">
        <v>7</v>
      </c>
      <c r="E198" s="11" t="s">
        <v>45</v>
      </c>
      <c r="F198" s="12" t="s">
        <v>598</v>
      </c>
      <c r="G198" s="12" t="str">
        <f t="shared" si="40"/>
        <v>Q6: 7 of 7.  A splendid answer!</v>
      </c>
    </row>
    <row r="199" spans="1:7" x14ac:dyDescent="0.2">
      <c r="A199" s="11"/>
      <c r="B199" s="11" t="str">
        <f t="shared" si="41"/>
        <v xml:space="preserve"> Prudhvi</v>
      </c>
      <c r="C199" s="11" t="s">
        <v>54</v>
      </c>
      <c r="D199" s="11">
        <v>8</v>
      </c>
      <c r="E199" s="11" t="s">
        <v>42</v>
      </c>
      <c r="G199" s="12" t="str">
        <f t="shared" si="40"/>
        <v xml:space="preserve">Q7: 8 of 8.  </v>
      </c>
    </row>
    <row r="200" spans="1:7" hidden="1" x14ac:dyDescent="0.2">
      <c r="A200" s="11"/>
      <c r="B200" s="11" t="str">
        <f t="shared" si="41"/>
        <v xml:space="preserve"> Prudhvi</v>
      </c>
      <c r="C200" s="11" t="s">
        <v>56</v>
      </c>
      <c r="D200" s="11">
        <f>SUM(D193:D199)</f>
        <v>49</v>
      </c>
      <c r="E200" s="11" t="s">
        <v>57</v>
      </c>
      <c r="G200" s="12" t="str">
        <f t="shared" si="40"/>
        <v xml:space="preserve">Total: 49 of 50. </v>
      </c>
    </row>
    <row r="201" spans="1:7" ht="178.5" hidden="1" x14ac:dyDescent="0.2">
      <c r="A201" s="11"/>
      <c r="B201" s="11" t="str">
        <f t="shared" si="41"/>
        <v xml:space="preserve"> Prudhvi</v>
      </c>
      <c r="C201" s="11" t="s">
        <v>58</v>
      </c>
      <c r="D201" s="11"/>
      <c r="E201" s="11"/>
      <c r="G201" s="12" t="str">
        <f>_xlfn.CONCAT(G192," ",G193," ",G194," ",G195," ",G196," ",G197," ",G198," ",G199," ",G200)</f>
        <v xml:space="preserve"> Prudhvi,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202" spans="1:7" hidden="1" x14ac:dyDescent="0.2">
      <c r="A202" s="11" t="s">
        <v>109</v>
      </c>
      <c r="B202" s="11" t="s">
        <v>250</v>
      </c>
      <c r="C202" s="11" t="s">
        <v>590</v>
      </c>
      <c r="D202" s="11"/>
      <c r="E202" s="11"/>
      <c r="G202" s="12" t="str">
        <f t="shared" si="12"/>
        <v>Dhruvi Shaileshkumar, below are scores and comments for Homework 4.</v>
      </c>
    </row>
    <row r="203" spans="1:7" hidden="1" x14ac:dyDescent="0.2">
      <c r="A203" s="11"/>
      <c r="B203" s="11" t="str">
        <f>B202</f>
        <v>Dhruvi Shaileshkumar</v>
      </c>
      <c r="C203" s="11" t="s">
        <v>41</v>
      </c>
      <c r="D203" s="11">
        <v>7</v>
      </c>
      <c r="E203" s="11" t="s">
        <v>45</v>
      </c>
      <c r="G203" s="12" t="str">
        <f t="shared" ref="G203:G210" si="42">_xlfn.CONCAT(C203," ",D203," ",E203," ",F203)</f>
        <v xml:space="preserve">Q1: 7 of 7.  </v>
      </c>
    </row>
    <row r="204" spans="1:7" ht="25.5" hidden="1" x14ac:dyDescent="0.2">
      <c r="A204" s="11"/>
      <c r="B204" s="11" t="str">
        <f t="shared" ref="B204:B211" si="43">B203</f>
        <v>Dhruvi Shaileshkumar</v>
      </c>
      <c r="C204" s="11" t="s">
        <v>44</v>
      </c>
      <c r="D204" s="11">
        <v>7</v>
      </c>
      <c r="E204" s="11" t="s">
        <v>45</v>
      </c>
      <c r="F204" s="12" t="s">
        <v>616</v>
      </c>
      <c r="G204" s="12" t="str">
        <f t="shared" si="42"/>
        <v>Q2: 7 of 7.  While the response was long, it was more than sufficient.</v>
      </c>
    </row>
    <row r="205" spans="1:7" hidden="1" x14ac:dyDescent="0.2">
      <c r="A205" s="11"/>
      <c r="B205" s="11" t="str">
        <f t="shared" si="43"/>
        <v>Dhruvi Shaileshkumar</v>
      </c>
      <c r="C205" s="11" t="s">
        <v>47</v>
      </c>
      <c r="D205" s="11">
        <v>7</v>
      </c>
      <c r="E205" s="11" t="s">
        <v>45</v>
      </c>
      <c r="G205" s="12" t="str">
        <f t="shared" si="42"/>
        <v xml:space="preserve">Q3: 7 of 7.  </v>
      </c>
    </row>
    <row r="206" spans="1:7" hidden="1" x14ac:dyDescent="0.2">
      <c r="A206" s="11"/>
      <c r="B206" s="11" t="str">
        <f t="shared" si="43"/>
        <v>Dhruvi Shaileshkumar</v>
      </c>
      <c r="C206" s="11" t="s">
        <v>49</v>
      </c>
      <c r="D206" s="11">
        <v>7</v>
      </c>
      <c r="E206" s="11" t="s">
        <v>45</v>
      </c>
      <c r="G206" s="12" t="str">
        <f t="shared" si="42"/>
        <v xml:space="preserve">Q4: 7 of 7.  </v>
      </c>
    </row>
    <row r="207" spans="1:7" ht="229.5" hidden="1" x14ac:dyDescent="0.2">
      <c r="A207" s="11"/>
      <c r="B207" s="11" t="str">
        <f t="shared" si="43"/>
        <v>Dhruvi Shaileshkumar</v>
      </c>
      <c r="C207" s="11" t="s">
        <v>51</v>
      </c>
      <c r="D207" s="11">
        <v>6.5</v>
      </c>
      <c r="E207" s="11" t="s">
        <v>45</v>
      </c>
      <c r="F207" s="12" t="s">
        <v>593</v>
      </c>
      <c r="G207" s="12" t="str">
        <f t="shared" si="42"/>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08" spans="1:7" hidden="1" x14ac:dyDescent="0.2">
      <c r="A208" s="11"/>
      <c r="B208" s="11" t="str">
        <f t="shared" si="43"/>
        <v>Dhruvi Shaileshkumar</v>
      </c>
      <c r="C208" s="11" t="s">
        <v>53</v>
      </c>
      <c r="D208" s="11">
        <v>7</v>
      </c>
      <c r="E208" s="11" t="s">
        <v>45</v>
      </c>
      <c r="F208" s="12" t="s">
        <v>598</v>
      </c>
      <c r="G208" s="12" t="str">
        <f t="shared" si="42"/>
        <v>Q6: 7 of 7.  A splendid answer!</v>
      </c>
    </row>
    <row r="209" spans="1:7" x14ac:dyDescent="0.2">
      <c r="A209" s="11"/>
      <c r="B209" s="11" t="str">
        <f t="shared" si="43"/>
        <v>Dhruvi Shaileshkumar</v>
      </c>
      <c r="C209" s="11" t="s">
        <v>54</v>
      </c>
      <c r="D209" s="11">
        <v>8</v>
      </c>
      <c r="E209" s="11" t="s">
        <v>42</v>
      </c>
      <c r="G209" s="12" t="str">
        <f t="shared" si="42"/>
        <v xml:space="preserve">Q7: 8 of 8.  </v>
      </c>
    </row>
    <row r="210" spans="1:7" hidden="1" x14ac:dyDescent="0.2">
      <c r="A210" s="11"/>
      <c r="B210" s="11" t="str">
        <f t="shared" si="43"/>
        <v>Dhruvi Shaileshkumar</v>
      </c>
      <c r="C210" s="11" t="s">
        <v>56</v>
      </c>
      <c r="D210" s="11">
        <f>SUM(D203:D209)</f>
        <v>49.5</v>
      </c>
      <c r="E210" s="11" t="s">
        <v>57</v>
      </c>
      <c r="G210" s="12" t="str">
        <f t="shared" si="42"/>
        <v xml:space="preserve">Total: 49.5 of 50. </v>
      </c>
    </row>
    <row r="211" spans="1:7" ht="153" hidden="1" x14ac:dyDescent="0.2">
      <c r="A211" s="11"/>
      <c r="B211" s="11" t="str">
        <f t="shared" si="43"/>
        <v>Dhruvi Shaileshkumar</v>
      </c>
      <c r="C211" s="11" t="s">
        <v>58</v>
      </c>
      <c r="D211" s="11"/>
      <c r="E211" s="11"/>
      <c r="G211" s="12" t="str">
        <f>_xlfn.CONCAT(G202," ",G203," ",G204," ",G205," ",G206," ",G207," ",G208," ",G209," ",G210)</f>
        <v xml:space="preserve">Dhruvi Shaileshkumar, below are scores and comments for Homework 4. Q1: 7 of 7.   Q2: 7 of 7.  While the response was long, it was more than sufficient.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49.5 of 50. </v>
      </c>
    </row>
    <row r="212" spans="1:7" hidden="1" x14ac:dyDescent="0.2">
      <c r="A212" s="11" t="s">
        <v>110</v>
      </c>
      <c r="B212" s="11" t="str">
        <f>MID(A212,FIND(",",A212)+1,FIND(" ",A212)-0)</f>
        <v xml:space="preserve"> Prabhanda</v>
      </c>
      <c r="C212" s="11" t="s">
        <v>590</v>
      </c>
      <c r="D212" s="11"/>
      <c r="E212" s="11"/>
      <c r="G212" s="12" t="str">
        <f t="shared" si="12"/>
        <v xml:space="preserve"> Prabhanda, below are scores and comments for Homework 4.</v>
      </c>
    </row>
    <row r="213" spans="1:7" ht="38.25" hidden="1" x14ac:dyDescent="0.2">
      <c r="A213" s="11"/>
      <c r="B213" s="11" t="str">
        <f>B212</f>
        <v xml:space="preserve"> Prabhanda</v>
      </c>
      <c r="C213" s="11" t="s">
        <v>41</v>
      </c>
      <c r="D213" s="11">
        <v>6.5</v>
      </c>
      <c r="E213" s="11" t="s">
        <v>45</v>
      </c>
      <c r="F213" s="12" t="s">
        <v>617</v>
      </c>
      <c r="G213" s="12" t="str">
        <f t="shared" ref="G213:G220" si="44">_xlfn.CONCAT(C213," ",D213," ",E213," ",F213)</f>
        <v>Q1: 6.5 of 7.  Additional insights are expected with regards to the "danger" of using just intuition for marketing decision-making.</v>
      </c>
    </row>
    <row r="214" spans="1:7" ht="51" hidden="1" x14ac:dyDescent="0.2">
      <c r="A214" s="11"/>
      <c r="B214" s="11" t="str">
        <f t="shared" ref="B214:B221" si="45">B213</f>
        <v xml:space="preserve"> Prabhanda</v>
      </c>
      <c r="C214" s="11" t="s">
        <v>44</v>
      </c>
      <c r="D214" s="11">
        <v>6.5</v>
      </c>
      <c r="E214" s="11" t="s">
        <v>45</v>
      </c>
      <c r="F214" s="12" t="s">
        <v>618</v>
      </c>
      <c r="G214" s="12" t="str">
        <f t="shared" si="44"/>
        <v>Q2: 6.5 of 7.  The following phase needs to be specified:  "Making sure that the testing environment is neutral."  For example, defining neutral in the content.</v>
      </c>
    </row>
    <row r="215" spans="1:7" ht="409.5" hidden="1" x14ac:dyDescent="0.2">
      <c r="A215" s="11"/>
      <c r="B215" s="11" t="str">
        <f t="shared" si="45"/>
        <v xml:space="preserve"> Prabhanda</v>
      </c>
      <c r="C215" s="11" t="s">
        <v>47</v>
      </c>
      <c r="D215" s="11">
        <v>6.5</v>
      </c>
      <c r="E215" s="11" t="s">
        <v>45</v>
      </c>
      <c r="F215" s="12" t="s">
        <v>597</v>
      </c>
      <c r="G215" s="12" t="str">
        <f t="shared" si="44"/>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16" spans="1:7" hidden="1" x14ac:dyDescent="0.2">
      <c r="A216" s="11"/>
      <c r="B216" s="11" t="str">
        <f>B215</f>
        <v xml:space="preserve"> Prabhanda</v>
      </c>
      <c r="C216" s="11" t="s">
        <v>49</v>
      </c>
      <c r="D216" s="11">
        <v>7</v>
      </c>
      <c r="E216" s="11" t="s">
        <v>45</v>
      </c>
      <c r="G216" s="12" t="str">
        <f t="shared" si="44"/>
        <v xml:space="preserve">Q4: 7 of 7.  </v>
      </c>
    </row>
    <row r="217" spans="1:7" ht="229.5" hidden="1" x14ac:dyDescent="0.2">
      <c r="A217" s="11"/>
      <c r="B217" s="11" t="str">
        <f t="shared" si="45"/>
        <v xml:space="preserve"> Prabhanda</v>
      </c>
      <c r="C217" s="11" t="s">
        <v>51</v>
      </c>
      <c r="D217" s="11">
        <v>6.5</v>
      </c>
      <c r="E217" s="11" t="s">
        <v>45</v>
      </c>
      <c r="F217" s="12" t="s">
        <v>593</v>
      </c>
      <c r="G217" s="12" t="str">
        <f t="shared" si="44"/>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18" spans="1:7" ht="140.25" hidden="1" x14ac:dyDescent="0.2">
      <c r="A218" s="11"/>
      <c r="B218" s="11" t="str">
        <f t="shared" si="45"/>
        <v xml:space="preserve"> Prabhanda</v>
      </c>
      <c r="C218" s="11" t="s">
        <v>53</v>
      </c>
      <c r="D218" s="11">
        <v>6.5</v>
      </c>
      <c r="E218" s="11" t="s">
        <v>45</v>
      </c>
      <c r="F218" s="12" t="s">
        <v>594</v>
      </c>
      <c r="G218" s="12" t="str">
        <f t="shared" si="44"/>
        <v>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219" spans="1:7" ht="38.25" x14ac:dyDescent="0.2">
      <c r="A219" s="11"/>
      <c r="B219" s="11" t="str">
        <f t="shared" si="45"/>
        <v xml:space="preserve"> Prabhanda</v>
      </c>
      <c r="C219" s="11" t="s">
        <v>54</v>
      </c>
      <c r="D219" s="11">
        <v>6.5</v>
      </c>
      <c r="E219" s="11" t="s">
        <v>42</v>
      </c>
      <c r="F219" s="12" t="s">
        <v>599</v>
      </c>
      <c r="G219" s="12" t="str">
        <f t="shared" si="44"/>
        <v>Q7: 6.5 of 8.  Please provide your response using prose in several paragraphs.  Thus don't use bullet points.</v>
      </c>
    </row>
    <row r="220" spans="1:7" hidden="1" x14ac:dyDescent="0.2">
      <c r="A220" s="11"/>
      <c r="B220" s="11" t="str">
        <f t="shared" si="45"/>
        <v xml:space="preserve"> Prabhanda</v>
      </c>
      <c r="C220" s="11" t="s">
        <v>56</v>
      </c>
      <c r="D220" s="11">
        <f>SUM(D213:D219)</f>
        <v>46</v>
      </c>
      <c r="E220" s="11" t="s">
        <v>57</v>
      </c>
      <c r="G220" s="12" t="str">
        <f t="shared" si="44"/>
        <v xml:space="preserve">Total: 46 of 50. </v>
      </c>
    </row>
    <row r="221" spans="1:7" ht="409.5" hidden="1" x14ac:dyDescent="0.2">
      <c r="A221" s="11"/>
      <c r="B221" s="11" t="str">
        <f t="shared" si="45"/>
        <v xml:space="preserve"> Prabhanda</v>
      </c>
      <c r="C221" s="11" t="s">
        <v>58</v>
      </c>
      <c r="D221" s="11"/>
      <c r="E221" s="11"/>
      <c r="G221" s="12" t="str">
        <f>_xlfn.CONCAT(G212," ",G213," ",G214," ",G215," ",G216," ",G217," ",G218," ",G219," ",G220)</f>
        <v xml:space="preserve"> Prabhanda, below are scores and comments for Homework 4. Q1: 6.5 of 7.  Additional insights are expected with regards to the "danger" of using just intuition for marketing decision-making. Q2: 6.5 of 7.  The following phase needs to be specified:  "Making sure that the testing environment is neutral."  For example, defining neutral in the content.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6.5 of 8.  Please provide your response using prose in several paragraphs.  Thus don't use bullet points. Total: 46 of 50. </v>
      </c>
    </row>
    <row r="222" spans="1:7" hidden="1" x14ac:dyDescent="0.2">
      <c r="A222" s="11" t="s">
        <v>113</v>
      </c>
      <c r="B222" s="11" t="str">
        <f t="shared" si="27"/>
        <v xml:space="preserve"> Rakesh</v>
      </c>
      <c r="C222" s="11" t="s">
        <v>590</v>
      </c>
      <c r="D222" s="11"/>
      <c r="E222" s="11"/>
      <c r="G222" s="12" t="str">
        <f t="shared" si="12"/>
        <v xml:space="preserve"> Rakesh, below are scores and comments for Homework 4.</v>
      </c>
    </row>
    <row r="223" spans="1:7" hidden="1" x14ac:dyDescent="0.2">
      <c r="A223" s="11"/>
      <c r="B223" s="11" t="str">
        <f>B222</f>
        <v xml:space="preserve"> Rakesh</v>
      </c>
      <c r="C223" s="11" t="s">
        <v>41</v>
      </c>
      <c r="D223" s="11">
        <v>7</v>
      </c>
      <c r="E223" s="11" t="s">
        <v>45</v>
      </c>
      <c r="G223" s="12" t="str">
        <f t="shared" ref="G223:G230" si="46">_xlfn.CONCAT(C223," ",D223," ",E223," ",F223)</f>
        <v xml:space="preserve">Q1: 7 of 7.  </v>
      </c>
    </row>
    <row r="224" spans="1:7" hidden="1" x14ac:dyDescent="0.2">
      <c r="A224" s="11"/>
      <c r="B224" s="11" t="str">
        <f t="shared" ref="B224:B231" si="47">B223</f>
        <v xml:space="preserve"> Rakesh</v>
      </c>
      <c r="C224" s="11" t="s">
        <v>44</v>
      </c>
      <c r="D224" s="11">
        <v>7</v>
      </c>
      <c r="E224" s="11" t="s">
        <v>45</v>
      </c>
      <c r="F224" s="12" t="s">
        <v>198</v>
      </c>
      <c r="G224" s="12" t="str">
        <f t="shared" si="46"/>
        <v>Q2: 7 of 7.  A fine answer!</v>
      </c>
    </row>
    <row r="225" spans="1:7" ht="409.5" hidden="1" x14ac:dyDescent="0.2">
      <c r="A225" s="11"/>
      <c r="B225" s="11" t="str">
        <f t="shared" si="47"/>
        <v xml:space="preserve"> Rakesh</v>
      </c>
      <c r="C225" s="11" t="s">
        <v>47</v>
      </c>
      <c r="D225" s="11">
        <v>6.5</v>
      </c>
      <c r="E225" s="11" t="s">
        <v>45</v>
      </c>
      <c r="F225" s="12" t="s">
        <v>597</v>
      </c>
      <c r="G225" s="12" t="str">
        <f t="shared" si="46"/>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26" spans="1:7" hidden="1" x14ac:dyDescent="0.2">
      <c r="A226" s="11"/>
      <c r="B226" s="11" t="str">
        <f t="shared" si="47"/>
        <v xml:space="preserve"> Rakesh</v>
      </c>
      <c r="C226" s="11" t="s">
        <v>49</v>
      </c>
      <c r="D226" s="11">
        <v>7</v>
      </c>
      <c r="E226" s="11" t="s">
        <v>45</v>
      </c>
      <c r="G226" s="12" t="str">
        <f t="shared" si="46"/>
        <v xml:space="preserve">Q4: 7 of 7.  </v>
      </c>
    </row>
    <row r="227" spans="1:7" ht="229.5" hidden="1" x14ac:dyDescent="0.2">
      <c r="A227" s="11"/>
      <c r="B227" s="11" t="str">
        <f t="shared" si="47"/>
        <v xml:space="preserve"> Rakesh</v>
      </c>
      <c r="C227" s="11" t="s">
        <v>51</v>
      </c>
      <c r="D227" s="11">
        <v>6.5</v>
      </c>
      <c r="E227" s="11" t="s">
        <v>45</v>
      </c>
      <c r="F227" s="12" t="s">
        <v>593</v>
      </c>
      <c r="G227" s="12" t="str">
        <f t="shared" si="46"/>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28" spans="1:7" hidden="1" x14ac:dyDescent="0.2">
      <c r="A228" s="11"/>
      <c r="B228" s="11" t="str">
        <f t="shared" si="47"/>
        <v xml:space="preserve"> Rakesh</v>
      </c>
      <c r="C228" s="11" t="s">
        <v>53</v>
      </c>
      <c r="D228" s="11">
        <v>7</v>
      </c>
      <c r="E228" s="11" t="s">
        <v>45</v>
      </c>
      <c r="F228" s="12" t="s">
        <v>598</v>
      </c>
      <c r="G228" s="12" t="str">
        <f t="shared" si="46"/>
        <v>Q6: 7 of 7.  A splendid answer!</v>
      </c>
    </row>
    <row r="229" spans="1:7" x14ac:dyDescent="0.2">
      <c r="A229" s="11"/>
      <c r="B229" s="11" t="str">
        <f t="shared" si="47"/>
        <v xml:space="preserve"> Rakesh</v>
      </c>
      <c r="C229" s="11" t="s">
        <v>54</v>
      </c>
      <c r="D229" s="11">
        <v>8</v>
      </c>
      <c r="E229" s="11" t="s">
        <v>42</v>
      </c>
      <c r="G229" s="12" t="str">
        <f t="shared" si="46"/>
        <v xml:space="preserve">Q7: 8 of 8.  </v>
      </c>
    </row>
    <row r="230" spans="1:7" hidden="1" x14ac:dyDescent="0.2">
      <c r="A230" s="11"/>
      <c r="B230" s="11" t="str">
        <f t="shared" si="47"/>
        <v xml:space="preserve"> Rakesh</v>
      </c>
      <c r="C230" s="11" t="s">
        <v>56</v>
      </c>
      <c r="D230" s="11">
        <f>SUM(D223:D229)</f>
        <v>49</v>
      </c>
      <c r="E230" s="11" t="s">
        <v>57</v>
      </c>
      <c r="G230" s="12" t="str">
        <f t="shared" si="46"/>
        <v xml:space="preserve">Total: 49 of 50. </v>
      </c>
    </row>
    <row r="231" spans="1:7" ht="409.5" hidden="1" x14ac:dyDescent="0.2">
      <c r="A231" s="11"/>
      <c r="B231" s="11" t="str">
        <f t="shared" si="47"/>
        <v xml:space="preserve"> Rakesh</v>
      </c>
      <c r="C231" s="11" t="s">
        <v>58</v>
      </c>
      <c r="D231" s="11"/>
      <c r="E231" s="11"/>
      <c r="G231" s="12" t="str">
        <f>_xlfn.CONCAT(G222," ",G223," ",G224," ",G225," ",G226," ",G227," ",G228," ",G229," ",G230)</f>
        <v xml:space="preserve"> Rakesh, below are scores and comments for Homework 4. Q1: 7 of 7.   Q2: 7 of 7.  A fine answer!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232" spans="1:7" hidden="1" x14ac:dyDescent="0.2">
      <c r="A232" s="11" t="s">
        <v>114</v>
      </c>
      <c r="B232" s="11" t="s">
        <v>254</v>
      </c>
      <c r="C232" s="11" t="s">
        <v>590</v>
      </c>
      <c r="D232" s="11"/>
      <c r="E232" s="11"/>
      <c r="G232" s="12" t="str">
        <f t="shared" si="12"/>
        <v>Ravi Kumar, below are scores and comments for Homework 4.</v>
      </c>
    </row>
    <row r="233" spans="1:7" hidden="1" x14ac:dyDescent="0.2">
      <c r="A233" s="11"/>
      <c r="B233" s="11" t="str">
        <f>B232</f>
        <v>Ravi Kumar</v>
      </c>
      <c r="C233" s="11" t="s">
        <v>41</v>
      </c>
      <c r="D233" s="11">
        <v>7</v>
      </c>
      <c r="E233" s="11" t="s">
        <v>45</v>
      </c>
      <c r="G233" s="12" t="str">
        <f t="shared" ref="G233:G240" si="48">_xlfn.CONCAT(C233," ",D233," ",E233," ",F233)</f>
        <v xml:space="preserve">Q1: 7 of 7.  </v>
      </c>
    </row>
    <row r="234" spans="1:7" ht="76.5" hidden="1" x14ac:dyDescent="0.2">
      <c r="A234" s="11"/>
      <c r="B234" s="11" t="str">
        <f t="shared" ref="B234:B241" si="49">B233</f>
        <v>Ravi Kumar</v>
      </c>
      <c r="C234" s="11" t="s">
        <v>44</v>
      </c>
      <c r="D234" s="11">
        <v>6.5</v>
      </c>
      <c r="E234" s="11" t="s">
        <v>45</v>
      </c>
      <c r="F234" s="12" t="s">
        <v>591</v>
      </c>
      <c r="G234" s="12" t="str">
        <f t="shared" si="48"/>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235" spans="1:7" hidden="1" x14ac:dyDescent="0.2">
      <c r="A235" s="11"/>
      <c r="B235" s="11" t="str">
        <f t="shared" si="49"/>
        <v>Ravi Kumar</v>
      </c>
      <c r="C235" s="11" t="s">
        <v>47</v>
      </c>
      <c r="D235" s="11">
        <v>7</v>
      </c>
      <c r="E235" s="11" t="s">
        <v>45</v>
      </c>
      <c r="G235" s="12" t="str">
        <f t="shared" si="48"/>
        <v xml:space="preserve">Q3: 7 of 7.  </v>
      </c>
    </row>
    <row r="236" spans="1:7" hidden="1" x14ac:dyDescent="0.2">
      <c r="A236" s="11"/>
      <c r="B236" s="11" t="str">
        <f t="shared" si="49"/>
        <v>Ravi Kumar</v>
      </c>
      <c r="C236" s="11" t="s">
        <v>49</v>
      </c>
      <c r="D236" s="11">
        <v>7</v>
      </c>
      <c r="E236" s="11" t="s">
        <v>45</v>
      </c>
      <c r="G236" s="12" t="str">
        <f t="shared" si="48"/>
        <v xml:space="preserve">Q4: 7 of 7.  </v>
      </c>
    </row>
    <row r="237" spans="1:7" hidden="1" x14ac:dyDescent="0.2">
      <c r="A237" s="11"/>
      <c r="B237" s="11" t="str">
        <f t="shared" si="49"/>
        <v>Ravi Kumar</v>
      </c>
      <c r="C237" s="11" t="s">
        <v>51</v>
      </c>
      <c r="D237" s="11">
        <v>7</v>
      </c>
      <c r="E237" s="11" t="s">
        <v>45</v>
      </c>
      <c r="F237" s="12" t="s">
        <v>619</v>
      </c>
      <c r="G237" s="12" t="str">
        <f t="shared" si="48"/>
        <v>Q5: 7 of 7.  A sufficient answer!</v>
      </c>
    </row>
    <row r="238" spans="1:7" ht="140.25" hidden="1" x14ac:dyDescent="0.2">
      <c r="A238" s="11"/>
      <c r="B238" s="11" t="str">
        <f t="shared" si="49"/>
        <v>Ravi Kumar</v>
      </c>
      <c r="C238" s="11" t="s">
        <v>53</v>
      </c>
      <c r="D238" s="11">
        <v>6.5</v>
      </c>
      <c r="E238" s="11" t="s">
        <v>45</v>
      </c>
      <c r="F238" s="12" t="s">
        <v>594</v>
      </c>
      <c r="G238" s="12" t="str">
        <f t="shared" si="48"/>
        <v>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239" spans="1:7" x14ac:dyDescent="0.2">
      <c r="A239" s="11"/>
      <c r="B239" s="11" t="str">
        <f t="shared" si="49"/>
        <v>Ravi Kumar</v>
      </c>
      <c r="C239" s="11" t="s">
        <v>54</v>
      </c>
      <c r="D239" s="11">
        <v>8</v>
      </c>
      <c r="E239" s="11" t="s">
        <v>42</v>
      </c>
      <c r="G239" s="12" t="str">
        <f t="shared" si="48"/>
        <v xml:space="preserve">Q7: 8 of 8.  </v>
      </c>
    </row>
    <row r="240" spans="1:7" hidden="1" x14ac:dyDescent="0.2">
      <c r="A240" s="11"/>
      <c r="B240" s="11" t="str">
        <f t="shared" si="49"/>
        <v>Ravi Kumar</v>
      </c>
      <c r="C240" s="11" t="s">
        <v>56</v>
      </c>
      <c r="D240" s="11">
        <f>SUM(D233:D239)</f>
        <v>49</v>
      </c>
      <c r="E240" s="11" t="s">
        <v>57</v>
      </c>
      <c r="G240" s="12" t="str">
        <f t="shared" si="48"/>
        <v xml:space="preserve">Total: 49 of 50. </v>
      </c>
    </row>
    <row r="241" spans="1:7" ht="140.25" hidden="1" x14ac:dyDescent="0.2">
      <c r="A241" s="11"/>
      <c r="B241" s="11" t="str">
        <f t="shared" si="49"/>
        <v>Ravi Kumar</v>
      </c>
      <c r="C241" s="11" t="s">
        <v>58</v>
      </c>
      <c r="D241" s="11"/>
      <c r="E241" s="11"/>
      <c r="G241" s="12" t="str">
        <f>_xlfn.CONCAT(G232," ",G233," ",G234," ",G235," ",G236," ",G237," ",G238," ",G239," ",G240)</f>
        <v xml:space="preserve">Ravi Kumar,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7 of 7.  A sufficient answer! 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49 of 50. </v>
      </c>
    </row>
    <row r="242" spans="1:7" hidden="1" x14ac:dyDescent="0.2">
      <c r="A242" s="11" t="s">
        <v>115</v>
      </c>
      <c r="B242" s="11" t="str">
        <f t="shared" si="27"/>
        <v xml:space="preserve"> Tony</v>
      </c>
      <c r="C242" s="11" t="s">
        <v>590</v>
      </c>
      <c r="D242" s="11"/>
      <c r="E242" s="11"/>
      <c r="G242" s="12" t="str">
        <f t="shared" si="12"/>
        <v xml:space="preserve"> Tony, below are scores and comments for Homework 4.</v>
      </c>
    </row>
    <row r="243" spans="1:7" hidden="1" x14ac:dyDescent="0.2">
      <c r="A243" s="11"/>
      <c r="B243" s="11" t="str">
        <f>B242</f>
        <v xml:space="preserve"> Tony</v>
      </c>
      <c r="C243" s="11" t="s">
        <v>41</v>
      </c>
      <c r="D243" s="11">
        <v>7</v>
      </c>
      <c r="E243" s="11" t="s">
        <v>45</v>
      </c>
      <c r="F243" s="12" t="s">
        <v>102</v>
      </c>
      <c r="G243" s="12" t="str">
        <f t="shared" ref="G243:G250" si="50">_xlfn.CONCAT(C243," ",D243," ",E243," ",F243)</f>
        <v xml:space="preserve">Q1: 7 of 7.   </v>
      </c>
    </row>
    <row r="244" spans="1:7" ht="153" hidden="1" x14ac:dyDescent="0.2">
      <c r="A244" s="11"/>
      <c r="B244" s="11" t="str">
        <f t="shared" ref="B244:B251" si="51">B243</f>
        <v xml:space="preserve"> Tony</v>
      </c>
      <c r="C244" s="11" t="s">
        <v>44</v>
      </c>
      <c r="D244" s="11">
        <v>6</v>
      </c>
      <c r="E244" s="11" t="s">
        <v>45</v>
      </c>
      <c r="F244" s="12" t="s">
        <v>620</v>
      </c>
      <c r="G244" s="12" t="str">
        <f t="shared" si="50"/>
        <v xml:space="preserve">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45" spans="1:7" ht="409.5" hidden="1" x14ac:dyDescent="0.2">
      <c r="A245" s="11"/>
      <c r="B245" s="11" t="str">
        <f t="shared" si="51"/>
        <v xml:space="preserve"> Tony</v>
      </c>
      <c r="C245" s="11" t="s">
        <v>47</v>
      </c>
      <c r="D245" s="11">
        <v>5</v>
      </c>
      <c r="E245" s="11" t="s">
        <v>45</v>
      </c>
      <c r="F245" s="12" t="s">
        <v>597</v>
      </c>
      <c r="G245" s="12" t="str">
        <f t="shared" si="50"/>
        <v xml:space="preserve">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46" spans="1:7" hidden="1" x14ac:dyDescent="0.2">
      <c r="A246" s="11"/>
      <c r="B246" s="11" t="str">
        <f t="shared" si="51"/>
        <v xml:space="preserve"> Tony</v>
      </c>
      <c r="C246" s="11" t="s">
        <v>49</v>
      </c>
      <c r="D246" s="11">
        <v>7</v>
      </c>
      <c r="E246" s="11" t="s">
        <v>45</v>
      </c>
      <c r="G246" s="12" t="str">
        <f t="shared" si="50"/>
        <v xml:space="preserve">Q4: 7 of 7.  </v>
      </c>
    </row>
    <row r="247" spans="1:7" ht="229.5" hidden="1" x14ac:dyDescent="0.2">
      <c r="A247" s="11"/>
      <c r="B247" s="11" t="str">
        <f t="shared" si="51"/>
        <v xml:space="preserve"> Tony</v>
      </c>
      <c r="C247" s="11" t="s">
        <v>51</v>
      </c>
      <c r="D247" s="11">
        <v>6</v>
      </c>
      <c r="E247" s="11" t="s">
        <v>45</v>
      </c>
      <c r="F247" s="12" t="s">
        <v>593</v>
      </c>
      <c r="G247" s="12" t="str">
        <f t="shared" si="5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48" spans="1:7" hidden="1" x14ac:dyDescent="0.2">
      <c r="A248" s="11"/>
      <c r="B248" s="11" t="str">
        <f t="shared" si="51"/>
        <v xml:space="preserve"> Tony</v>
      </c>
      <c r="C248" s="11" t="s">
        <v>53</v>
      </c>
      <c r="D248" s="11">
        <v>7</v>
      </c>
      <c r="E248" s="11" t="s">
        <v>45</v>
      </c>
      <c r="F248" s="12" t="s">
        <v>598</v>
      </c>
      <c r="G248" s="12" t="str">
        <f t="shared" si="50"/>
        <v>Q6: 7 of 7.  A splendid answer!</v>
      </c>
    </row>
    <row r="249" spans="1:7" ht="25.5" x14ac:dyDescent="0.2">
      <c r="A249" s="11"/>
      <c r="B249" s="11" t="str">
        <f t="shared" si="51"/>
        <v xml:space="preserve"> Tony</v>
      </c>
      <c r="C249" s="11" t="s">
        <v>54</v>
      </c>
      <c r="D249" s="11">
        <v>7.5</v>
      </c>
      <c r="E249" s="11" t="s">
        <v>42</v>
      </c>
      <c r="F249" s="12" t="s">
        <v>621</v>
      </c>
      <c r="G249" s="12" t="str">
        <f t="shared" si="50"/>
        <v>Q7: 7.5 of 8.  Providing a few more details on the topics covered is expected.</v>
      </c>
    </row>
    <row r="250" spans="1:7" hidden="1" x14ac:dyDescent="0.2">
      <c r="A250" s="11"/>
      <c r="B250" s="11" t="str">
        <f t="shared" si="51"/>
        <v xml:space="preserve"> Tony</v>
      </c>
      <c r="C250" s="11" t="s">
        <v>56</v>
      </c>
      <c r="D250" s="11">
        <f>SUM(D243:D249)</f>
        <v>45.5</v>
      </c>
      <c r="E250" s="11" t="s">
        <v>57</v>
      </c>
      <c r="G250" s="12" t="str">
        <f t="shared" si="50"/>
        <v xml:space="preserve">Total: 45.5 of 50. </v>
      </c>
    </row>
    <row r="251" spans="1:7" ht="409.5" hidden="1" x14ac:dyDescent="0.2">
      <c r="A251" s="11"/>
      <c r="B251" s="11" t="str">
        <f t="shared" si="51"/>
        <v xml:space="preserve"> Tony</v>
      </c>
      <c r="C251" s="11" t="s">
        <v>58</v>
      </c>
      <c r="D251" s="11"/>
      <c r="E251" s="11"/>
      <c r="G251" s="12" t="str">
        <f>_xlfn.CONCAT(G242," ",G243," ",G244," ",G245," ",G246," ",G247," ",G248," ",G249," ",G250)</f>
        <v xml:space="preserve"> Tony, below are scores and comments for Homework 4. Q1: 7 of 7.    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7.5 of 8.  Providing a few more details on the topics covered is expected. Total: 45.5 of 50. </v>
      </c>
    </row>
    <row r="252" spans="1:7" hidden="1" x14ac:dyDescent="0.2">
      <c r="A252" s="11" t="s">
        <v>119</v>
      </c>
      <c r="B252" s="11" t="s">
        <v>256</v>
      </c>
      <c r="C252" s="11" t="s">
        <v>590</v>
      </c>
      <c r="D252" s="11"/>
      <c r="E252" s="11"/>
      <c r="G252" s="12" t="str">
        <f t="shared" si="12"/>
        <v>Aravind Reddy, below are scores and comments for Homework 4.</v>
      </c>
    </row>
    <row r="253" spans="1:7" hidden="1" x14ac:dyDescent="0.2">
      <c r="A253" s="11"/>
      <c r="B253" s="11" t="str">
        <f>B252</f>
        <v>Aravind Reddy</v>
      </c>
      <c r="C253" s="11" t="s">
        <v>41</v>
      </c>
      <c r="D253" s="11">
        <v>7</v>
      </c>
      <c r="E253" s="11" t="s">
        <v>45</v>
      </c>
      <c r="G253" s="12" t="str">
        <f t="shared" ref="G253:G260" si="52">_xlfn.CONCAT(C253," ",D253," ",E253," ",F253)</f>
        <v xml:space="preserve">Q1: 7 of 7.  </v>
      </c>
    </row>
    <row r="254" spans="1:7" ht="76.5" hidden="1" x14ac:dyDescent="0.2">
      <c r="A254" s="11"/>
      <c r="B254" s="11" t="str">
        <f t="shared" ref="B254:B261" si="53">B253</f>
        <v>Aravind Reddy</v>
      </c>
      <c r="C254" s="11" t="s">
        <v>44</v>
      </c>
      <c r="D254" s="11">
        <v>6.5</v>
      </c>
      <c r="E254" s="11" t="s">
        <v>45</v>
      </c>
      <c r="F254" s="12" t="s">
        <v>591</v>
      </c>
      <c r="G254" s="12" t="str">
        <f t="shared" si="52"/>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255" spans="1:7" hidden="1" x14ac:dyDescent="0.2">
      <c r="A255" s="11"/>
      <c r="B255" s="11" t="str">
        <f t="shared" si="53"/>
        <v>Aravind Reddy</v>
      </c>
      <c r="C255" s="11" t="s">
        <v>47</v>
      </c>
      <c r="D255" s="11">
        <v>7</v>
      </c>
      <c r="E255" s="11" t="s">
        <v>45</v>
      </c>
      <c r="G255" s="12" t="str">
        <f t="shared" si="52"/>
        <v xml:space="preserve">Q3: 7 of 7.  </v>
      </c>
    </row>
    <row r="256" spans="1:7" hidden="1" x14ac:dyDescent="0.2">
      <c r="A256" s="11"/>
      <c r="B256" s="11" t="str">
        <f t="shared" si="53"/>
        <v>Aravind Reddy</v>
      </c>
      <c r="C256" s="11" t="s">
        <v>49</v>
      </c>
      <c r="D256" s="11">
        <v>7</v>
      </c>
      <c r="E256" s="11" t="s">
        <v>45</v>
      </c>
      <c r="G256" s="12" t="str">
        <f t="shared" si="52"/>
        <v xml:space="preserve">Q4: 7 of 7.  </v>
      </c>
    </row>
    <row r="257" spans="1:7" ht="229.5" hidden="1" x14ac:dyDescent="0.2">
      <c r="A257" s="11"/>
      <c r="B257" s="11" t="str">
        <f t="shared" si="53"/>
        <v>Aravind Reddy</v>
      </c>
      <c r="C257" s="11" t="s">
        <v>51</v>
      </c>
      <c r="D257" s="11">
        <v>6</v>
      </c>
      <c r="E257" s="11" t="s">
        <v>45</v>
      </c>
      <c r="F257" s="12" t="s">
        <v>593</v>
      </c>
      <c r="G257" s="12" t="str">
        <f t="shared" si="52"/>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58" spans="1:7" hidden="1" x14ac:dyDescent="0.2">
      <c r="A258" s="11"/>
      <c r="B258" s="11" t="str">
        <f t="shared" si="53"/>
        <v>Aravind Reddy</v>
      </c>
      <c r="C258" s="11" t="s">
        <v>53</v>
      </c>
      <c r="D258" s="11">
        <v>7</v>
      </c>
      <c r="E258" s="11" t="s">
        <v>45</v>
      </c>
      <c r="F258" s="12" t="s">
        <v>598</v>
      </c>
      <c r="G258" s="12" t="str">
        <f t="shared" si="52"/>
        <v>Q6: 7 of 7.  A splendid answer!</v>
      </c>
    </row>
    <row r="259" spans="1:7" x14ac:dyDescent="0.2">
      <c r="A259" s="11"/>
      <c r="B259" s="11" t="str">
        <f t="shared" si="53"/>
        <v>Aravind Reddy</v>
      </c>
      <c r="C259" s="11" t="s">
        <v>54</v>
      </c>
      <c r="D259" s="11">
        <v>8</v>
      </c>
      <c r="E259" s="11" t="s">
        <v>42</v>
      </c>
      <c r="G259" s="12" t="str">
        <f t="shared" si="52"/>
        <v xml:space="preserve">Q7: 8 of 8.  </v>
      </c>
    </row>
    <row r="260" spans="1:7" hidden="1" x14ac:dyDescent="0.2">
      <c r="A260" s="11"/>
      <c r="B260" s="11" t="str">
        <f t="shared" si="53"/>
        <v>Aravind Reddy</v>
      </c>
      <c r="C260" s="11" t="s">
        <v>56</v>
      </c>
      <c r="D260" s="11">
        <f>SUM(D253:D259)</f>
        <v>48.5</v>
      </c>
      <c r="E260" s="11" t="s">
        <v>57</v>
      </c>
      <c r="G260" s="12" t="str">
        <f t="shared" si="52"/>
        <v xml:space="preserve">Total: 48.5 of 50. </v>
      </c>
    </row>
    <row r="261" spans="1:7" ht="178.5" hidden="1" x14ac:dyDescent="0.2">
      <c r="A261" s="11"/>
      <c r="B261" s="11" t="str">
        <f t="shared" si="53"/>
        <v>Aravind Reddy</v>
      </c>
      <c r="C261" s="11" t="s">
        <v>58</v>
      </c>
      <c r="D261" s="11"/>
      <c r="E261" s="11"/>
      <c r="G261" s="12" t="str">
        <f>_xlfn.CONCAT(G252," ",G253," ",G254," ",G255," ",G256," ",G257," ",G258," ",G259," ",G260)</f>
        <v xml:space="preserve">Aravind Reddy,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48.5 of 50. </v>
      </c>
    </row>
    <row r="262" spans="1:7" hidden="1" x14ac:dyDescent="0.2">
      <c r="A262" s="11" t="s">
        <v>121</v>
      </c>
      <c r="B262" s="14" t="str">
        <f>MID(A262,FIND(",",A262)+1,FIND(" ",A262)+1)</f>
        <v xml:space="preserve"> Nayeem</v>
      </c>
      <c r="C262" s="14" t="s">
        <v>590</v>
      </c>
      <c r="D262" s="14"/>
      <c r="E262" s="14"/>
      <c r="G262" s="12" t="str">
        <f t="shared" si="12"/>
        <v xml:space="preserve"> Nayeem, below are scores and comments for Homework 4.</v>
      </c>
    </row>
    <row r="263" spans="1:7" hidden="1" x14ac:dyDescent="0.2">
      <c r="A263" s="11"/>
      <c r="B263" s="14" t="str">
        <f>B262</f>
        <v xml:space="preserve"> Nayeem</v>
      </c>
      <c r="C263" s="14" t="s">
        <v>41</v>
      </c>
      <c r="D263" s="14"/>
      <c r="E263" s="14" t="s">
        <v>45</v>
      </c>
      <c r="G263" s="12" t="str">
        <f t="shared" ref="G263:G270" si="54">_xlfn.CONCAT(C263," ",D263," ",E263," ",F263)</f>
        <v xml:space="preserve">Q1:  of 7.  </v>
      </c>
    </row>
    <row r="264" spans="1:7" hidden="1" x14ac:dyDescent="0.2">
      <c r="A264" s="11"/>
      <c r="B264" s="14" t="str">
        <f t="shared" ref="B264:B271" si="55">B263</f>
        <v xml:space="preserve"> Nayeem</v>
      </c>
      <c r="C264" s="14" t="s">
        <v>44</v>
      </c>
      <c r="D264" s="14"/>
      <c r="E264" s="14" t="s">
        <v>45</v>
      </c>
      <c r="G264" s="12" t="str">
        <f t="shared" si="54"/>
        <v xml:space="preserve">Q2:  of 7.  </v>
      </c>
    </row>
    <row r="265" spans="1:7" hidden="1" x14ac:dyDescent="0.2">
      <c r="A265" s="11"/>
      <c r="B265" s="14" t="str">
        <f t="shared" si="55"/>
        <v xml:space="preserve"> Nayeem</v>
      </c>
      <c r="C265" s="14" t="s">
        <v>47</v>
      </c>
      <c r="D265" s="14"/>
      <c r="E265" s="14" t="s">
        <v>45</v>
      </c>
      <c r="G265" s="12" t="str">
        <f t="shared" si="54"/>
        <v xml:space="preserve">Q3:  of 7.  </v>
      </c>
    </row>
    <row r="266" spans="1:7" hidden="1" x14ac:dyDescent="0.2">
      <c r="A266" s="11"/>
      <c r="B266" s="14" t="str">
        <f t="shared" si="55"/>
        <v xml:space="preserve"> Nayeem</v>
      </c>
      <c r="C266" s="14" t="s">
        <v>49</v>
      </c>
      <c r="D266" s="14"/>
      <c r="E266" s="14" t="s">
        <v>45</v>
      </c>
      <c r="G266" s="12" t="str">
        <f t="shared" si="54"/>
        <v xml:space="preserve">Q4:  of 7.  </v>
      </c>
    </row>
    <row r="267" spans="1:7" hidden="1" x14ac:dyDescent="0.2">
      <c r="A267" s="11"/>
      <c r="B267" s="14" t="str">
        <f t="shared" si="55"/>
        <v xml:space="preserve"> Nayeem</v>
      </c>
      <c r="C267" s="14" t="s">
        <v>51</v>
      </c>
      <c r="D267" s="14"/>
      <c r="E267" s="14" t="s">
        <v>45</v>
      </c>
      <c r="G267" s="12" t="str">
        <f t="shared" si="54"/>
        <v xml:space="preserve">Q5:  of 7.  </v>
      </c>
    </row>
    <row r="268" spans="1:7" hidden="1" x14ac:dyDescent="0.2">
      <c r="A268" s="11"/>
      <c r="B268" s="14" t="str">
        <f t="shared" si="55"/>
        <v xml:space="preserve"> Nayeem</v>
      </c>
      <c r="C268" s="14" t="s">
        <v>53</v>
      </c>
      <c r="D268" s="14"/>
      <c r="E268" s="14" t="s">
        <v>45</v>
      </c>
      <c r="G268" s="12" t="str">
        <f t="shared" si="54"/>
        <v xml:space="preserve">Q6:  of 7.  </v>
      </c>
    </row>
    <row r="269" spans="1:7" x14ac:dyDescent="0.2">
      <c r="A269" s="11"/>
      <c r="B269" s="14" t="str">
        <f t="shared" si="55"/>
        <v xml:space="preserve"> Nayeem</v>
      </c>
      <c r="C269" s="14" t="s">
        <v>54</v>
      </c>
      <c r="D269" s="14"/>
      <c r="E269" s="14" t="s">
        <v>42</v>
      </c>
      <c r="G269" s="12" t="str">
        <f t="shared" si="54"/>
        <v xml:space="preserve">Q7:  of 8.  </v>
      </c>
    </row>
    <row r="270" spans="1:7" hidden="1" x14ac:dyDescent="0.2">
      <c r="A270" s="11"/>
      <c r="B270" s="14" t="str">
        <f t="shared" si="55"/>
        <v xml:space="preserve"> Nayeem</v>
      </c>
      <c r="C270" s="14" t="s">
        <v>56</v>
      </c>
      <c r="D270" s="14">
        <f>SUM(D263:D269)</f>
        <v>0</v>
      </c>
      <c r="E270" s="14" t="s">
        <v>57</v>
      </c>
      <c r="G270" s="12" t="str">
        <f t="shared" si="54"/>
        <v xml:space="preserve">Total: 0 of 50. </v>
      </c>
    </row>
    <row r="271" spans="1:7" ht="25.5" hidden="1" x14ac:dyDescent="0.2">
      <c r="A271" s="11"/>
      <c r="B271" s="14" t="str">
        <f t="shared" si="55"/>
        <v xml:space="preserve"> Nayeem</v>
      </c>
      <c r="C271" s="14" t="s">
        <v>58</v>
      </c>
      <c r="D271" s="14"/>
      <c r="E271" s="14"/>
      <c r="G271" s="12" t="str">
        <f>_xlfn.CONCAT(G262," ",G263," ",G264," ",G265," ",G266," ",G267," ",G268," ",G269," ",G270)</f>
        <v xml:space="preserve"> Nayeem, below are scores and comments for Homework 4. Q1:  of 7.   Q2:  of 7.   Q3:  of 7.   Q4:  of 7.   Q5:  of 7.   Q6:  of 7.   Q7:  of 8.   Total: 0 of 50. </v>
      </c>
    </row>
    <row r="272" spans="1:7" hidden="1" x14ac:dyDescent="0.2">
      <c r="A272" s="11" t="s">
        <v>123</v>
      </c>
      <c r="B272" s="11" t="str">
        <f t="shared" si="27"/>
        <v xml:space="preserve"> Deepika</v>
      </c>
      <c r="C272" s="11" t="s">
        <v>590</v>
      </c>
      <c r="D272" s="11"/>
      <c r="E272" s="11"/>
      <c r="G272" s="12" t="str">
        <f t="shared" si="12"/>
        <v xml:space="preserve"> Deepika, below are scores and comments for Homework 4.</v>
      </c>
    </row>
    <row r="273" spans="1:7" hidden="1" x14ac:dyDescent="0.2">
      <c r="A273" s="11"/>
      <c r="B273" s="11" t="str">
        <f>B272</f>
        <v xml:space="preserve"> Deepika</v>
      </c>
      <c r="C273" s="11" t="s">
        <v>41</v>
      </c>
      <c r="D273" s="11">
        <v>7</v>
      </c>
      <c r="E273" s="11" t="s">
        <v>45</v>
      </c>
      <c r="G273" s="12" t="str">
        <f t="shared" ref="G273:G280" si="56">_xlfn.CONCAT(C273," ",D273," ",E273," ",F273)</f>
        <v xml:space="preserve">Q1: 7 of 7.  </v>
      </c>
    </row>
    <row r="274" spans="1:7" ht="89.25" hidden="1" x14ac:dyDescent="0.2">
      <c r="A274" s="11"/>
      <c r="B274" s="11" t="str">
        <f t="shared" ref="B274:B281" si="57">B273</f>
        <v xml:space="preserve"> Deepika</v>
      </c>
      <c r="C274" s="11" t="s">
        <v>44</v>
      </c>
      <c r="D274" s="11">
        <v>5.5</v>
      </c>
      <c r="E274" s="11" t="s">
        <v>45</v>
      </c>
      <c r="F274" s="12" t="s">
        <v>622</v>
      </c>
      <c r="G274" s="12" t="str">
        <f t="shared" si="56"/>
        <v xml:space="preserve">Q2: 5.5 of 7.  You only provided two A/B testing examples.  Preparation also includes ensuring that the proper data will be collected and there will be sufficient computational resources available so that either frequentist statistical inference or Bayesian statistics may be used, and should be used, to analyze test results. </v>
      </c>
    </row>
    <row r="275" spans="1:7" hidden="1" x14ac:dyDescent="0.2">
      <c r="A275" s="11"/>
      <c r="B275" s="11" t="str">
        <f t="shared" si="57"/>
        <v xml:space="preserve"> Deepika</v>
      </c>
      <c r="C275" s="11" t="s">
        <v>47</v>
      </c>
      <c r="D275" s="11">
        <v>7</v>
      </c>
      <c r="E275" s="11" t="s">
        <v>45</v>
      </c>
      <c r="G275" s="12" t="str">
        <f t="shared" si="56"/>
        <v xml:space="preserve">Q3: 7 of 7.  </v>
      </c>
    </row>
    <row r="276" spans="1:7" hidden="1" x14ac:dyDescent="0.2">
      <c r="A276" s="11"/>
      <c r="B276" s="11" t="str">
        <f t="shared" si="57"/>
        <v xml:space="preserve"> Deepika</v>
      </c>
      <c r="C276" s="11" t="s">
        <v>49</v>
      </c>
      <c r="D276" s="11">
        <v>7</v>
      </c>
      <c r="E276" s="11" t="s">
        <v>45</v>
      </c>
      <c r="G276" s="12" t="str">
        <f t="shared" si="56"/>
        <v xml:space="preserve">Q4: 7 of 7.  </v>
      </c>
    </row>
    <row r="277" spans="1:7" ht="229.5" hidden="1" x14ac:dyDescent="0.2">
      <c r="A277" s="11"/>
      <c r="B277" s="11" t="str">
        <f t="shared" si="57"/>
        <v xml:space="preserve"> Deepika</v>
      </c>
      <c r="C277" s="11" t="s">
        <v>51</v>
      </c>
      <c r="D277" s="11">
        <v>6</v>
      </c>
      <c r="E277" s="11" t="s">
        <v>45</v>
      </c>
      <c r="F277" s="12" t="s">
        <v>593</v>
      </c>
      <c r="G277" s="12" t="str">
        <f t="shared" si="56"/>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78" spans="1:7" hidden="1" x14ac:dyDescent="0.2">
      <c r="A278" s="11"/>
      <c r="B278" s="11" t="str">
        <f t="shared" si="57"/>
        <v xml:space="preserve"> Deepika</v>
      </c>
      <c r="C278" s="11" t="s">
        <v>53</v>
      </c>
      <c r="D278" s="11">
        <v>7</v>
      </c>
      <c r="E278" s="11" t="s">
        <v>45</v>
      </c>
      <c r="F278" s="12" t="s">
        <v>598</v>
      </c>
      <c r="G278" s="12" t="str">
        <f t="shared" si="56"/>
        <v>Q6: 7 of 7.  A splendid answer!</v>
      </c>
    </row>
    <row r="279" spans="1:7" x14ac:dyDescent="0.2">
      <c r="A279" s="11"/>
      <c r="B279" s="11" t="str">
        <f t="shared" si="57"/>
        <v xml:space="preserve"> Deepika</v>
      </c>
      <c r="C279" s="11" t="s">
        <v>54</v>
      </c>
      <c r="D279" s="11">
        <v>8</v>
      </c>
      <c r="E279" s="11" t="s">
        <v>42</v>
      </c>
      <c r="G279" s="12" t="str">
        <f t="shared" si="56"/>
        <v xml:space="preserve">Q7: 8 of 8.  </v>
      </c>
    </row>
    <row r="280" spans="1:7" hidden="1" x14ac:dyDescent="0.2">
      <c r="A280" s="11"/>
      <c r="B280" s="11" t="str">
        <f t="shared" si="57"/>
        <v xml:space="preserve"> Deepika</v>
      </c>
      <c r="C280" s="11" t="s">
        <v>56</v>
      </c>
      <c r="D280" s="11">
        <f>SUM(D273:D279)</f>
        <v>47.5</v>
      </c>
      <c r="E280" s="11" t="s">
        <v>57</v>
      </c>
      <c r="G280" s="12" t="str">
        <f t="shared" si="56"/>
        <v xml:space="preserve">Total: 47.5 of 50. </v>
      </c>
    </row>
    <row r="281" spans="1:7" ht="191.25" hidden="1" x14ac:dyDescent="0.2">
      <c r="A281" s="11"/>
      <c r="B281" s="11" t="str">
        <f t="shared" si="57"/>
        <v xml:space="preserve"> Deepika</v>
      </c>
      <c r="C281" s="11" t="s">
        <v>58</v>
      </c>
      <c r="D281" s="11"/>
      <c r="E281" s="11"/>
      <c r="G281" s="12" t="str">
        <f>_xlfn.CONCAT(G272," ",G273," ",G274," ",G275," ",G276," ",G277," ",G278," ",G279," ",G280)</f>
        <v xml:space="preserve"> Deepika, below are scores and comments for Homework 4. Q1: 7 of 7.   Q2: 5.5 of 7.  You only provided two A/B testing examples.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47.5 of 50. </v>
      </c>
    </row>
    <row r="282" spans="1:7" hidden="1" x14ac:dyDescent="0.2">
      <c r="A282" s="11" t="s">
        <v>125</v>
      </c>
      <c r="B282" s="11" t="s">
        <v>260</v>
      </c>
      <c r="C282" s="11" t="s">
        <v>590</v>
      </c>
      <c r="D282" s="11"/>
      <c r="E282" s="11"/>
      <c r="G282" s="12" t="str">
        <f t="shared" si="12"/>
        <v>Ganesh Reddy, below are scores and comments for Homework 4.</v>
      </c>
    </row>
    <row r="283" spans="1:7" hidden="1" x14ac:dyDescent="0.2">
      <c r="A283" s="11"/>
      <c r="B283" s="11" t="str">
        <f>B282</f>
        <v>Ganesh Reddy</v>
      </c>
      <c r="C283" s="11" t="s">
        <v>41</v>
      </c>
      <c r="D283" s="11">
        <v>7</v>
      </c>
      <c r="E283" s="11" t="s">
        <v>45</v>
      </c>
      <c r="G283" s="12" t="str">
        <f t="shared" ref="G283:G290" si="58">_xlfn.CONCAT(C283," ",D283," ",E283," ",F283)</f>
        <v xml:space="preserve">Q1: 7 of 7.  </v>
      </c>
    </row>
    <row r="284" spans="1:7" ht="153" hidden="1" x14ac:dyDescent="0.2">
      <c r="A284" s="11"/>
      <c r="B284" s="11" t="str">
        <f t="shared" ref="B284:B291" si="59">B283</f>
        <v>Ganesh Reddy</v>
      </c>
      <c r="C284" s="11" t="s">
        <v>44</v>
      </c>
      <c r="D284" s="11">
        <v>6</v>
      </c>
      <c r="E284" s="11" t="s">
        <v>45</v>
      </c>
      <c r="F284" s="12" t="s">
        <v>620</v>
      </c>
      <c r="G284" s="12" t="str">
        <f t="shared" si="58"/>
        <v xml:space="preserve">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85" spans="1:7" hidden="1" x14ac:dyDescent="0.2">
      <c r="A285" s="11"/>
      <c r="B285" s="11" t="str">
        <f t="shared" si="59"/>
        <v>Ganesh Reddy</v>
      </c>
      <c r="C285" s="11" t="s">
        <v>47</v>
      </c>
      <c r="D285" s="11">
        <v>7</v>
      </c>
      <c r="E285" s="11" t="s">
        <v>45</v>
      </c>
      <c r="G285" s="12" t="str">
        <f t="shared" si="58"/>
        <v xml:space="preserve">Q3: 7 of 7.  </v>
      </c>
    </row>
    <row r="286" spans="1:7" hidden="1" x14ac:dyDescent="0.2">
      <c r="A286" s="11"/>
      <c r="B286" s="11" t="str">
        <f t="shared" si="59"/>
        <v>Ganesh Reddy</v>
      </c>
      <c r="C286" s="11" t="s">
        <v>49</v>
      </c>
      <c r="D286" s="11">
        <v>7</v>
      </c>
      <c r="E286" s="11" t="s">
        <v>45</v>
      </c>
      <c r="G286" s="12" t="str">
        <f t="shared" si="58"/>
        <v xml:space="preserve">Q4: 7 of 7.  </v>
      </c>
    </row>
    <row r="287" spans="1:7" ht="229.5" hidden="1" x14ac:dyDescent="0.2">
      <c r="A287" s="11"/>
      <c r="B287" s="11" t="str">
        <f t="shared" si="59"/>
        <v>Ganesh Reddy</v>
      </c>
      <c r="C287" s="11" t="s">
        <v>51</v>
      </c>
      <c r="D287" s="11">
        <v>6.5</v>
      </c>
      <c r="E287" s="11" t="s">
        <v>45</v>
      </c>
      <c r="F287" s="12" t="s">
        <v>593</v>
      </c>
      <c r="G287" s="12" t="str">
        <f t="shared" si="5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88" spans="1:7" ht="102" hidden="1" x14ac:dyDescent="0.2">
      <c r="A288" s="11"/>
      <c r="B288" s="11" t="str">
        <f t="shared" si="59"/>
        <v>Ganesh Reddy</v>
      </c>
      <c r="C288" s="11" t="s">
        <v>53</v>
      </c>
      <c r="D288" s="11">
        <v>6.5</v>
      </c>
      <c r="E288" s="11" t="s">
        <v>45</v>
      </c>
      <c r="F288" s="12" t="s">
        <v>601</v>
      </c>
      <c r="G288" s="12" t="str">
        <f t="shared" si="58"/>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289" spans="1:7" x14ac:dyDescent="0.2">
      <c r="A289" s="11"/>
      <c r="B289" s="11" t="str">
        <f t="shared" si="59"/>
        <v>Ganesh Reddy</v>
      </c>
      <c r="C289" s="11" t="s">
        <v>54</v>
      </c>
      <c r="D289" s="11">
        <v>8</v>
      </c>
      <c r="E289" s="11" t="s">
        <v>42</v>
      </c>
      <c r="G289" s="12" t="str">
        <f t="shared" si="58"/>
        <v xml:space="preserve">Q7: 8 of 8.  </v>
      </c>
    </row>
    <row r="290" spans="1:7" hidden="1" x14ac:dyDescent="0.2">
      <c r="A290" s="11"/>
      <c r="B290" s="11" t="str">
        <f t="shared" si="59"/>
        <v>Ganesh Reddy</v>
      </c>
      <c r="C290" s="11" t="s">
        <v>56</v>
      </c>
      <c r="D290" s="11">
        <f>SUM(D283:D289)</f>
        <v>48</v>
      </c>
      <c r="E290" s="11" t="s">
        <v>57</v>
      </c>
      <c r="G290" s="12" t="str">
        <f t="shared" si="58"/>
        <v xml:space="preserve">Total: 48 of 50. </v>
      </c>
    </row>
    <row r="291" spans="1:7" ht="267.75" hidden="1" x14ac:dyDescent="0.2">
      <c r="A291" s="11"/>
      <c r="B291" s="11" t="str">
        <f t="shared" si="59"/>
        <v>Ganesh Reddy</v>
      </c>
      <c r="C291" s="11" t="s">
        <v>58</v>
      </c>
      <c r="D291" s="11"/>
      <c r="E291" s="11"/>
      <c r="G291" s="12" t="str">
        <f>_xlfn.CONCAT(G282," ",G283," ",G284," ",G285," ",G286," ",G287," ",G288," ",G289," ",G290)</f>
        <v xml:space="preserve">Ganesh Reddy, below are scores and comments for Homework 4. Q1: 7 of 7.   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 of 50. </v>
      </c>
    </row>
    <row r="292" spans="1:7" hidden="1" x14ac:dyDescent="0.2">
      <c r="A292" s="11" t="s">
        <v>127</v>
      </c>
      <c r="B292" s="11" t="s">
        <v>261</v>
      </c>
      <c r="C292" s="11" t="s">
        <v>590</v>
      </c>
      <c r="D292" s="11"/>
      <c r="E292" s="11"/>
      <c r="G292" s="12" t="str">
        <f t="shared" si="12"/>
        <v>Arun Teja, below are scores and comments for Homework 4.</v>
      </c>
    </row>
    <row r="293" spans="1:7" hidden="1" x14ac:dyDescent="0.2">
      <c r="A293" s="11"/>
      <c r="B293" s="11" t="str">
        <f>B292</f>
        <v>Arun Teja</v>
      </c>
      <c r="C293" s="11" t="s">
        <v>41</v>
      </c>
      <c r="D293" s="11">
        <v>7</v>
      </c>
      <c r="E293" s="11" t="s">
        <v>45</v>
      </c>
      <c r="G293" s="12" t="str">
        <f t="shared" ref="G293:G300" si="60">_xlfn.CONCAT(C293," ",D293," ",E293," ",F293)</f>
        <v xml:space="preserve">Q1: 7 of 7.  </v>
      </c>
    </row>
    <row r="294" spans="1:7" hidden="1" x14ac:dyDescent="0.2">
      <c r="A294" s="11"/>
      <c r="B294" s="11" t="str">
        <f t="shared" ref="B294:B301" si="61">B293</f>
        <v>Arun Teja</v>
      </c>
      <c r="C294" s="11" t="s">
        <v>44</v>
      </c>
      <c r="D294" s="11">
        <v>6</v>
      </c>
      <c r="E294" s="11" t="s">
        <v>45</v>
      </c>
      <c r="F294" s="12" t="s">
        <v>623</v>
      </c>
      <c r="G294" s="12" t="str">
        <f t="shared" si="60"/>
        <v xml:space="preserve">Q2: 6 of 7.  You only provided two A/B testing examples.  </v>
      </c>
    </row>
    <row r="295" spans="1:7" hidden="1" x14ac:dyDescent="0.2">
      <c r="A295" s="11"/>
      <c r="B295" s="11" t="str">
        <f t="shared" si="61"/>
        <v>Arun Teja</v>
      </c>
      <c r="C295" s="11" t="s">
        <v>47</v>
      </c>
      <c r="D295" s="11">
        <v>7</v>
      </c>
      <c r="E295" s="11" t="s">
        <v>45</v>
      </c>
      <c r="G295" s="12" t="str">
        <f t="shared" si="60"/>
        <v xml:space="preserve">Q3: 7 of 7.  </v>
      </c>
    </row>
    <row r="296" spans="1:7" hidden="1" x14ac:dyDescent="0.2">
      <c r="A296" s="11"/>
      <c r="B296" s="11" t="str">
        <f t="shared" si="61"/>
        <v>Arun Teja</v>
      </c>
      <c r="C296" s="11" t="s">
        <v>49</v>
      </c>
      <c r="D296" s="11">
        <v>7</v>
      </c>
      <c r="E296" s="11" t="s">
        <v>45</v>
      </c>
      <c r="G296" s="12" t="str">
        <f t="shared" si="60"/>
        <v xml:space="preserve">Q4: 7 of 7.  </v>
      </c>
    </row>
    <row r="297" spans="1:7" ht="229.5" hidden="1" x14ac:dyDescent="0.2">
      <c r="A297" s="11"/>
      <c r="B297" s="11" t="str">
        <f t="shared" si="61"/>
        <v>Arun Teja</v>
      </c>
      <c r="C297" s="11" t="s">
        <v>51</v>
      </c>
      <c r="D297" s="11">
        <v>6</v>
      </c>
      <c r="E297" s="11" t="s">
        <v>45</v>
      </c>
      <c r="F297" s="12" t="s">
        <v>593</v>
      </c>
      <c r="G297" s="12" t="str">
        <f t="shared" si="6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98" spans="1:7" hidden="1" x14ac:dyDescent="0.2">
      <c r="A298" s="11"/>
      <c r="B298" s="11" t="str">
        <f t="shared" si="61"/>
        <v>Arun Teja</v>
      </c>
      <c r="C298" s="11" t="s">
        <v>53</v>
      </c>
      <c r="D298" s="11">
        <v>7</v>
      </c>
      <c r="E298" s="11" t="s">
        <v>45</v>
      </c>
      <c r="F298" s="12" t="s">
        <v>598</v>
      </c>
      <c r="G298" s="12" t="str">
        <f t="shared" si="60"/>
        <v>Q6: 7 of 7.  A splendid answer!</v>
      </c>
    </row>
    <row r="299" spans="1:7" ht="76.5" x14ac:dyDescent="0.2">
      <c r="A299" s="11"/>
      <c r="B299" s="11" t="str">
        <f t="shared" si="61"/>
        <v>Arun Teja</v>
      </c>
      <c r="C299" s="11" t="s">
        <v>54</v>
      </c>
      <c r="D299" s="11">
        <v>5</v>
      </c>
      <c r="E299" s="11" t="s">
        <v>42</v>
      </c>
      <c r="F299" s="12" t="s">
        <v>605</v>
      </c>
      <c r="G299" s="12" t="str">
        <f t="shared" si="60"/>
        <v>Q7: 5 of 8.  During the online lecture we reviewed lecture notes that presented, A/B testing, experimental design, basic principles of statistical testing, and analyzing test results using several case studies.  Your response didn't mention this content.</v>
      </c>
    </row>
    <row r="300" spans="1:7" hidden="1" x14ac:dyDescent="0.2">
      <c r="A300" s="11"/>
      <c r="B300" s="11" t="str">
        <f t="shared" si="61"/>
        <v>Arun Teja</v>
      </c>
      <c r="C300" s="11" t="s">
        <v>56</v>
      </c>
      <c r="D300" s="11">
        <f>SUM(D293:D299)</f>
        <v>45</v>
      </c>
      <c r="E300" s="11" t="s">
        <v>57</v>
      </c>
      <c r="G300" s="12" t="str">
        <f t="shared" si="60"/>
        <v xml:space="preserve">Total: 45 of 50. </v>
      </c>
    </row>
    <row r="301" spans="1:7" ht="191.25" hidden="1" x14ac:dyDescent="0.2">
      <c r="A301" s="11"/>
      <c r="B301" s="11" t="str">
        <f t="shared" si="61"/>
        <v>Arun Teja</v>
      </c>
      <c r="C301" s="11" t="s">
        <v>58</v>
      </c>
      <c r="D301" s="11"/>
      <c r="E301" s="11"/>
      <c r="G301" s="12" t="str">
        <f>_xlfn.CONCAT(G292," ",G293," ",G294," ",G295," ",G296," ",G297," ",G298," ",G299," ",G300)</f>
        <v xml:space="preserve">Arun Teja, below are scores and comments for Homework 4. Q1: 7 of 7.   Q2: 6 of 7.  You only provided two A/B testing examples.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5 of 8.  During the online lecture we reviewed lecture notes that presented, A/B testing, experimental design, basic principles of statistical testing, and analyzing test results using several case studies.  Your response didn't mention this content. Total: 45 of 50. </v>
      </c>
    </row>
    <row r="302" spans="1:7" hidden="1" x14ac:dyDescent="0.2">
      <c r="A302" s="11" t="s">
        <v>129</v>
      </c>
      <c r="B302" s="11" t="s">
        <v>263</v>
      </c>
      <c r="C302" s="11" t="s">
        <v>590</v>
      </c>
      <c r="D302" s="11"/>
      <c r="E302" s="11"/>
      <c r="G302" s="12" t="str">
        <f t="shared" si="12"/>
        <v>Hiranmaya Datta, below are scores and comments for Homework 4.</v>
      </c>
    </row>
    <row r="303" spans="1:7" hidden="1" x14ac:dyDescent="0.2">
      <c r="A303" s="11"/>
      <c r="B303" s="11" t="str">
        <f>B302</f>
        <v>Hiranmaya Datta</v>
      </c>
      <c r="C303" s="11" t="s">
        <v>41</v>
      </c>
      <c r="D303" s="11">
        <v>7</v>
      </c>
      <c r="E303" s="11" t="s">
        <v>45</v>
      </c>
      <c r="G303" s="12" t="str">
        <f t="shared" ref="G303:G310" si="62">_xlfn.CONCAT(C303," ",D303," ",E303," ",F303)</f>
        <v xml:space="preserve">Q1: 7 of 7.  </v>
      </c>
    </row>
    <row r="304" spans="1:7" ht="76.5" hidden="1" x14ac:dyDescent="0.2">
      <c r="A304" s="11"/>
      <c r="B304" s="11" t="str">
        <f t="shared" ref="B304:B311" si="63">B303</f>
        <v>Hiranmaya Datta</v>
      </c>
      <c r="C304" s="11" t="s">
        <v>44</v>
      </c>
      <c r="D304" s="11">
        <v>6.5</v>
      </c>
      <c r="E304" s="11" t="s">
        <v>45</v>
      </c>
      <c r="F304" s="12" t="s">
        <v>591</v>
      </c>
      <c r="G304" s="12" t="str">
        <f t="shared" si="62"/>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305" spans="1:7" hidden="1" x14ac:dyDescent="0.2">
      <c r="A305" s="11"/>
      <c r="B305" s="11" t="str">
        <f t="shared" si="63"/>
        <v>Hiranmaya Datta</v>
      </c>
      <c r="C305" s="11" t="s">
        <v>47</v>
      </c>
      <c r="D305" s="11">
        <v>7</v>
      </c>
      <c r="E305" s="11" t="s">
        <v>45</v>
      </c>
      <c r="G305" s="12" t="str">
        <f t="shared" si="62"/>
        <v xml:space="preserve">Q3: 7 of 7.  </v>
      </c>
    </row>
    <row r="306" spans="1:7" hidden="1" x14ac:dyDescent="0.2">
      <c r="A306" s="11"/>
      <c r="B306" s="11" t="str">
        <f t="shared" si="63"/>
        <v>Hiranmaya Datta</v>
      </c>
      <c r="C306" s="11" t="s">
        <v>49</v>
      </c>
      <c r="D306" s="11">
        <v>7</v>
      </c>
      <c r="E306" s="11" t="s">
        <v>45</v>
      </c>
      <c r="G306" s="12" t="str">
        <f t="shared" si="62"/>
        <v xml:space="preserve">Q4: 7 of 7.  </v>
      </c>
    </row>
    <row r="307" spans="1:7" ht="229.5" hidden="1" x14ac:dyDescent="0.2">
      <c r="A307" s="11"/>
      <c r="B307" s="11" t="str">
        <f t="shared" si="63"/>
        <v>Hiranmaya Datta</v>
      </c>
      <c r="C307" s="11" t="s">
        <v>51</v>
      </c>
      <c r="D307" s="11">
        <v>6.5</v>
      </c>
      <c r="E307" s="11" t="s">
        <v>45</v>
      </c>
      <c r="F307" s="12" t="s">
        <v>593</v>
      </c>
      <c r="G307" s="12" t="str">
        <f t="shared" si="62"/>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08" spans="1:7" ht="102" hidden="1" x14ac:dyDescent="0.2">
      <c r="A308" s="11"/>
      <c r="B308" s="11" t="str">
        <f t="shared" si="63"/>
        <v>Hiranmaya Datta</v>
      </c>
      <c r="C308" s="11" t="s">
        <v>53</v>
      </c>
      <c r="D308" s="11">
        <v>6.5</v>
      </c>
      <c r="E308" s="11" t="s">
        <v>45</v>
      </c>
      <c r="F308" s="12" t="s">
        <v>601</v>
      </c>
      <c r="G308" s="12" t="str">
        <f t="shared" si="62"/>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309" spans="1:7" ht="38.25" x14ac:dyDescent="0.2">
      <c r="A309" s="11"/>
      <c r="B309" s="11" t="str">
        <f t="shared" si="63"/>
        <v>Hiranmaya Datta</v>
      </c>
      <c r="C309" s="11" t="s">
        <v>54</v>
      </c>
      <c r="D309" s="11">
        <v>6.5</v>
      </c>
      <c r="E309" s="11" t="s">
        <v>42</v>
      </c>
      <c r="F309" s="12" t="s">
        <v>599</v>
      </c>
      <c r="G309" s="12" t="str">
        <f t="shared" si="62"/>
        <v>Q7: 6.5 of 8.  Please provide your response using prose in several paragraphs.  Thus don't use bullet points.</v>
      </c>
    </row>
    <row r="310" spans="1:7" hidden="1" x14ac:dyDescent="0.2">
      <c r="A310" s="11"/>
      <c r="B310" s="11" t="str">
        <f t="shared" si="63"/>
        <v>Hiranmaya Datta</v>
      </c>
      <c r="C310" s="11" t="s">
        <v>56</v>
      </c>
      <c r="D310" s="11">
        <f>SUM(D303:D309)</f>
        <v>47</v>
      </c>
      <c r="E310" s="11" t="s">
        <v>57</v>
      </c>
      <c r="G310" s="12" t="str">
        <f t="shared" si="62"/>
        <v xml:space="preserve">Total: 47 of 50. </v>
      </c>
    </row>
    <row r="311" spans="1:7" ht="242.25" hidden="1" x14ac:dyDescent="0.2">
      <c r="A311" s="11"/>
      <c r="B311" s="11" t="str">
        <f t="shared" si="63"/>
        <v>Hiranmaya Datta</v>
      </c>
      <c r="C311" s="11" t="s">
        <v>58</v>
      </c>
      <c r="D311" s="11"/>
      <c r="E311" s="11"/>
      <c r="G311" s="12" t="str">
        <f>_xlfn.CONCAT(G302," ",G303," ",G304," ",G305," ",G306," ",G307," ",G308," ",G309," ",G310)</f>
        <v xml:space="preserve">Hiranmaya Datta,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6.5 of 8.  Please provide your response using prose in several paragraphs.  Thus don't use bullet points. Total: 47 of 50. </v>
      </c>
    </row>
    <row r="312" spans="1:7" hidden="1" x14ac:dyDescent="0.2">
      <c r="A312" s="11" t="s">
        <v>130</v>
      </c>
      <c r="B312" s="11" t="str">
        <f t="shared" si="27"/>
        <v xml:space="preserve"> Sandeep</v>
      </c>
      <c r="C312" s="11" t="s">
        <v>590</v>
      </c>
      <c r="D312" s="11"/>
      <c r="E312" s="11"/>
      <c r="G312" s="12" t="str">
        <f t="shared" si="12"/>
        <v xml:space="preserve"> Sandeep, below are scores and comments for Homework 4.</v>
      </c>
    </row>
    <row r="313" spans="1:7" hidden="1" x14ac:dyDescent="0.2">
      <c r="A313" s="11"/>
      <c r="B313" s="11" t="str">
        <f>B312</f>
        <v xml:space="preserve"> Sandeep</v>
      </c>
      <c r="C313" s="11" t="s">
        <v>41</v>
      </c>
      <c r="D313" s="11">
        <v>7</v>
      </c>
      <c r="E313" s="11" t="s">
        <v>45</v>
      </c>
      <c r="G313" s="12" t="str">
        <f t="shared" ref="G313:G320" si="64">_xlfn.CONCAT(C313," ",D313," ",E313," ",F313)</f>
        <v xml:space="preserve">Q1: 7 of 7.  </v>
      </c>
    </row>
    <row r="314" spans="1:7" ht="38.25" hidden="1" x14ac:dyDescent="0.2">
      <c r="A314" s="11"/>
      <c r="B314" s="11" t="str">
        <f t="shared" ref="B314:B321" si="65">B313</f>
        <v xml:space="preserve"> Sandeep</v>
      </c>
      <c r="C314" s="11" t="s">
        <v>44</v>
      </c>
      <c r="D314" s="11">
        <v>6</v>
      </c>
      <c r="E314" s="11" t="s">
        <v>45</v>
      </c>
      <c r="F314" s="12" t="s">
        <v>624</v>
      </c>
      <c r="G314" s="12" t="str">
        <f t="shared" si="64"/>
        <v>Q2: 6 of 7.  "google" should be capitalized.  The introductory paragraph didn't tightly align with the other elements of your response.</v>
      </c>
    </row>
    <row r="315" spans="1:7" hidden="1" x14ac:dyDescent="0.2">
      <c r="A315" s="11"/>
      <c r="B315" s="11" t="str">
        <f t="shared" si="65"/>
        <v xml:space="preserve"> Sandeep</v>
      </c>
      <c r="C315" s="11" t="s">
        <v>47</v>
      </c>
      <c r="D315" s="11">
        <v>7</v>
      </c>
      <c r="E315" s="11" t="s">
        <v>45</v>
      </c>
      <c r="G315" s="12" t="str">
        <f t="shared" si="64"/>
        <v xml:space="preserve">Q3: 7 of 7.  </v>
      </c>
    </row>
    <row r="316" spans="1:7" hidden="1" x14ac:dyDescent="0.2">
      <c r="A316" s="11"/>
      <c r="B316" s="11" t="str">
        <f t="shared" si="65"/>
        <v xml:space="preserve"> Sandeep</v>
      </c>
      <c r="C316" s="11" t="s">
        <v>49</v>
      </c>
      <c r="D316" s="11">
        <v>7</v>
      </c>
      <c r="E316" s="11" t="s">
        <v>45</v>
      </c>
      <c r="G316" s="12" t="str">
        <f t="shared" si="64"/>
        <v xml:space="preserve">Q4: 7 of 7.  </v>
      </c>
    </row>
    <row r="317" spans="1:7" ht="229.5" hidden="1" x14ac:dyDescent="0.2">
      <c r="A317" s="11"/>
      <c r="B317" s="11" t="str">
        <f t="shared" si="65"/>
        <v xml:space="preserve"> Sandeep</v>
      </c>
      <c r="C317" s="11" t="s">
        <v>51</v>
      </c>
      <c r="D317" s="11">
        <v>6</v>
      </c>
      <c r="E317" s="11" t="s">
        <v>45</v>
      </c>
      <c r="F317" s="12" t="s">
        <v>593</v>
      </c>
      <c r="G317" s="12" t="str">
        <f t="shared" si="64"/>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18" spans="1:7" hidden="1" x14ac:dyDescent="0.2">
      <c r="A318" s="11"/>
      <c r="B318" s="11" t="str">
        <f t="shared" si="65"/>
        <v xml:space="preserve"> Sandeep</v>
      </c>
      <c r="C318" s="11" t="s">
        <v>53</v>
      </c>
      <c r="D318" s="11">
        <v>7</v>
      </c>
      <c r="E318" s="11" t="s">
        <v>45</v>
      </c>
      <c r="F318" s="12" t="s">
        <v>598</v>
      </c>
      <c r="G318" s="12" t="str">
        <f t="shared" si="64"/>
        <v>Q6: 7 of 7.  A splendid answer!</v>
      </c>
    </row>
    <row r="319" spans="1:7" ht="25.5" x14ac:dyDescent="0.2">
      <c r="A319" s="11"/>
      <c r="B319" s="11" t="str">
        <f t="shared" si="65"/>
        <v xml:space="preserve"> Sandeep</v>
      </c>
      <c r="C319" s="11" t="s">
        <v>54</v>
      </c>
      <c r="D319" s="11">
        <v>8</v>
      </c>
      <c r="E319" s="11" t="s">
        <v>42</v>
      </c>
      <c r="F319" s="12" t="s">
        <v>625</v>
      </c>
      <c r="G319" s="12" t="str">
        <f t="shared" si="64"/>
        <v>Q7: 8 of 8.  Going forward ensure you have multiple paragraphs for your response.</v>
      </c>
    </row>
    <row r="320" spans="1:7" hidden="1" x14ac:dyDescent="0.2">
      <c r="A320" s="11"/>
      <c r="B320" s="11" t="str">
        <f t="shared" si="65"/>
        <v xml:space="preserve"> Sandeep</v>
      </c>
      <c r="C320" s="11" t="s">
        <v>56</v>
      </c>
      <c r="D320" s="11">
        <f>SUM(D313:D319)</f>
        <v>48</v>
      </c>
      <c r="E320" s="11" t="s">
        <v>57</v>
      </c>
      <c r="G320" s="12" t="str">
        <f t="shared" si="64"/>
        <v xml:space="preserve">Total: 48 of 50. </v>
      </c>
    </row>
    <row r="321" spans="1:7" ht="178.5" hidden="1" x14ac:dyDescent="0.2">
      <c r="A321" s="11"/>
      <c r="B321" s="11" t="str">
        <f t="shared" si="65"/>
        <v xml:space="preserve"> Sandeep</v>
      </c>
      <c r="C321" s="11" t="s">
        <v>58</v>
      </c>
      <c r="D321" s="11"/>
      <c r="E321" s="11"/>
      <c r="G321" s="12" t="str">
        <f>_xlfn.CONCAT(G312," ",G313," ",G314," ",G315," ",G316," ",G317," ",G318," ",G319," ",G320)</f>
        <v xml:space="preserve"> Sandeep, below are scores and comments for Homework 4. Q1: 7 of 7.   Q2: 6 of 7.  "google" should be capitalized.  The introductory paragraph didn't tightly align with the other elements of your response.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Going forward ensure you have multiple paragraphs for your response. Total: 48 of 50. </v>
      </c>
    </row>
  </sheetData>
  <autoFilter ref="A1:G321" xr:uid="{E0018660-44D5-45A1-BB4D-2347B03F225C}">
    <filterColumn colId="2">
      <filters>
        <filter val="Q7:"/>
      </filters>
    </filterColumn>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F571E-5B34-46D8-8C21-28BD563D63DA}">
  <sheetPr filterMode="1">
    <tabColor theme="3"/>
  </sheetPr>
  <dimension ref="A1:G353"/>
  <sheetViews>
    <sheetView zoomScale="90" zoomScaleNormal="90" workbookViewId="0">
      <pane ySplit="1" topLeftCell="A170" activePane="bottomLeft" state="frozen"/>
      <selection pane="bottomLeft" activeCell="E168" sqref="E168"/>
    </sheetView>
  </sheetViews>
  <sheetFormatPr defaultColWidth="9.140625" defaultRowHeight="12.75" x14ac:dyDescent="0.2"/>
  <cols>
    <col min="1" max="1" width="30.85546875" style="16" customWidth="1"/>
    <col min="2" max="2" width="12.7109375" style="10" customWidth="1"/>
    <col min="3" max="3" width="5.140625" style="10" customWidth="1"/>
    <col min="4" max="5" width="8.7109375" style="10" customWidth="1"/>
    <col min="6" max="6" width="50.7109375" style="12" customWidth="1"/>
    <col min="7" max="7" width="104" style="10" customWidth="1"/>
    <col min="8" max="16384" width="9.140625" style="10"/>
  </cols>
  <sheetData>
    <row r="1" spans="1:7" x14ac:dyDescent="0.2">
      <c r="A1" s="6" t="s">
        <v>32</v>
      </c>
      <c r="B1" s="7" t="s">
        <v>33</v>
      </c>
      <c r="C1" s="7" t="s">
        <v>34</v>
      </c>
      <c r="D1" s="6" t="s">
        <v>35</v>
      </c>
      <c r="E1" s="7" t="s">
        <v>36</v>
      </c>
      <c r="F1" s="8" t="s">
        <v>37</v>
      </c>
      <c r="G1" s="9" t="s">
        <v>38</v>
      </c>
    </row>
    <row r="2" spans="1:7" hidden="1" x14ac:dyDescent="0.2">
      <c r="A2" s="38" t="s">
        <v>39</v>
      </c>
      <c r="B2" s="38" t="str">
        <f>MID(A2,FIND(",",A2)+1,FIND(" ",A2)-2)</f>
        <v xml:space="preserve"> Sharon</v>
      </c>
      <c r="C2" s="38" t="s">
        <v>687</v>
      </c>
      <c r="D2" s="38"/>
      <c r="E2" s="38"/>
      <c r="G2" s="12" t="str">
        <f>_xlfn.CONCAT(B2,C2)</f>
        <v xml:space="preserve"> Sharon, below are scores and comments for Homework 5.</v>
      </c>
    </row>
    <row r="3" spans="1:7" ht="38.25" hidden="1" x14ac:dyDescent="0.2">
      <c r="A3" s="38"/>
      <c r="B3" s="38" t="str">
        <f>B2</f>
        <v xml:space="preserve"> Sharon</v>
      </c>
      <c r="C3" s="38" t="s">
        <v>41</v>
      </c>
      <c r="D3" s="38">
        <v>5.5</v>
      </c>
      <c r="E3" s="38" t="s">
        <v>688</v>
      </c>
      <c r="F3" s="12" t="s">
        <v>689</v>
      </c>
      <c r="G3" s="12" t="str">
        <f t="shared" ref="G3:G11" si="0">_xlfn.CONCAT(C3," ",D3," ",E3," ",F3)</f>
        <v>Q1: 5.5 of 6.  Please invoke grammar, spelling and punctuation checkers.  Also ensure that you're providing your responses and not those of someone else, such as a potential collaborator.</v>
      </c>
    </row>
    <row r="4" spans="1:7" ht="165.75" hidden="1" x14ac:dyDescent="0.2">
      <c r="A4" s="38"/>
      <c r="B4" s="38" t="str">
        <f t="shared" ref="B4:B12" si="1">B3</f>
        <v xml:space="preserve"> Sharon</v>
      </c>
      <c r="C4" s="38" t="s">
        <v>44</v>
      </c>
      <c r="D4" s="38">
        <v>6</v>
      </c>
      <c r="E4" s="38" t="s">
        <v>688</v>
      </c>
      <c r="F4" s="12" t="s">
        <v>690</v>
      </c>
      <c r="G4" s="12" t="str">
        <f t="shared" si="0"/>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5" spans="1:7" ht="280.5" hidden="1" x14ac:dyDescent="0.2">
      <c r="A5" s="38"/>
      <c r="B5" s="38" t="str">
        <f t="shared" si="1"/>
        <v xml:space="preserve"> Sharon</v>
      </c>
      <c r="C5" s="38" t="s">
        <v>47</v>
      </c>
      <c r="D5" s="38">
        <v>5</v>
      </c>
      <c r="E5" s="38" t="s">
        <v>688</v>
      </c>
      <c r="F5" s="12" t="s">
        <v>691</v>
      </c>
      <c r="G5" s="12" t="str">
        <f t="shared" si="0"/>
        <v>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6" spans="1:7" ht="38.25" hidden="1" x14ac:dyDescent="0.2">
      <c r="A6" s="38"/>
      <c r="B6" s="38" t="str">
        <f t="shared" si="1"/>
        <v xml:space="preserve"> Sharon</v>
      </c>
      <c r="C6" s="38" t="s">
        <v>49</v>
      </c>
      <c r="D6" s="38">
        <v>6</v>
      </c>
      <c r="E6" s="38" t="s">
        <v>688</v>
      </c>
      <c r="F6" s="12" t="s">
        <v>692</v>
      </c>
      <c r="G6" s="12" t="str">
        <f t="shared" si="0"/>
        <v xml:space="preserve">Q4: 6 of 6.  Though a marketing mix model's dependent variable is almost never profit of a (say) brand, your answer is sufficient given your assumptions. </v>
      </c>
    </row>
    <row r="7" spans="1:7" hidden="1" x14ac:dyDescent="0.2">
      <c r="A7" s="38"/>
      <c r="B7" s="38" t="str">
        <f t="shared" si="1"/>
        <v xml:space="preserve"> Sharon</v>
      </c>
      <c r="C7" s="38" t="s">
        <v>51</v>
      </c>
      <c r="D7" s="38">
        <v>6</v>
      </c>
      <c r="E7" s="38" t="s">
        <v>688</v>
      </c>
      <c r="G7" s="12" t="str">
        <f t="shared" si="0"/>
        <v xml:space="preserve">Q5: 6 of 6.  </v>
      </c>
    </row>
    <row r="8" spans="1:7" ht="255" hidden="1" x14ac:dyDescent="0.2">
      <c r="A8" s="38"/>
      <c r="B8" s="38" t="str">
        <f t="shared" si="1"/>
        <v xml:space="preserve"> Sharon</v>
      </c>
      <c r="C8" s="38" t="s">
        <v>53</v>
      </c>
      <c r="D8" s="38">
        <v>5.5</v>
      </c>
      <c r="E8" s="38" t="s">
        <v>688</v>
      </c>
      <c r="F8" s="12" t="s">
        <v>693</v>
      </c>
      <c r="G8" s="12" t="str">
        <f t="shared" si="0"/>
        <v xml:space="preserve">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9" spans="1:7" ht="63.75" hidden="1" x14ac:dyDescent="0.2">
      <c r="A9" s="38"/>
      <c r="B9" s="38" t="str">
        <f t="shared" si="1"/>
        <v xml:space="preserve"> Sharon</v>
      </c>
      <c r="C9" s="38" t="s">
        <v>54</v>
      </c>
      <c r="D9" s="38">
        <v>5.5</v>
      </c>
      <c r="E9" s="38" t="s">
        <v>688</v>
      </c>
      <c r="F9" s="12" t="s">
        <v>694</v>
      </c>
      <c r="G9" s="12" t="str">
        <f t="shared" si="0"/>
        <v xml:space="preserve">Q7: 5.5 of 6.  The statement, "The Next Exam," detracted from your arguments...For additional information and examples on moderation as it is used in marketing mix modeling, see the section Synergy Measurement via Moderation in Linear Models of the Module 5 Lecture Notes. </v>
      </c>
    </row>
    <row r="10" spans="1:7" ht="114.75" hidden="1" x14ac:dyDescent="0.2">
      <c r="A10" s="38"/>
      <c r="B10" s="38" t="str">
        <f t="shared" si="1"/>
        <v xml:space="preserve"> Sharon</v>
      </c>
      <c r="C10" s="38" t="s">
        <v>695</v>
      </c>
      <c r="D10" s="38">
        <v>5</v>
      </c>
      <c r="E10" s="38" t="s">
        <v>42</v>
      </c>
      <c r="F10" s="12" t="s">
        <v>696</v>
      </c>
      <c r="G10" s="12" t="str">
        <f t="shared" si="0"/>
        <v>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11" spans="1:7" hidden="1" x14ac:dyDescent="0.2">
      <c r="A11" s="38"/>
      <c r="B11" s="38" t="str">
        <f>B10</f>
        <v xml:space="preserve"> Sharon</v>
      </c>
      <c r="C11" s="38" t="s">
        <v>56</v>
      </c>
      <c r="D11" s="38">
        <f>SUM(D3:D10)</f>
        <v>44.5</v>
      </c>
      <c r="E11" s="38" t="s">
        <v>57</v>
      </c>
      <c r="G11" s="12" t="str">
        <f t="shared" si="0"/>
        <v xml:space="preserve">Total: 44.5 of 50. </v>
      </c>
    </row>
    <row r="12" spans="1:7" ht="409.5" hidden="1" x14ac:dyDescent="0.2">
      <c r="A12" s="38"/>
      <c r="B12" s="38" t="str">
        <f t="shared" si="1"/>
        <v xml:space="preserve"> Sharon</v>
      </c>
      <c r="C12" s="38" t="s">
        <v>58</v>
      </c>
      <c r="D12" s="38"/>
      <c r="E12" s="38"/>
      <c r="G12" s="12" t="str">
        <f>_xlfn.CONCAT(G2," ",G3," ",G4," ",G5," ",G6," ",G7," ",G8," ",G9," ",G10," ",G11)</f>
        <v xml:space="preserve"> Sharon, below are scores and comments for Homework 5. Q1: 5.5 of 6.  Please invoke grammar, spelling and punctuation checkers.  Also ensure that you're providing your responses and not those of someone else, such as a potential collaborator.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The statement, "The Next Exam," detracted from your arguments...For additional information and examples on moderation as it is used in marketing mix modeling, see the section Synergy Measurement via Moderation in Linear Models of the Module 5 Lecture Notes.  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44.5 of 50. </v>
      </c>
    </row>
    <row r="13" spans="1:7" hidden="1" x14ac:dyDescent="0.2">
      <c r="A13" s="11" t="s">
        <v>59</v>
      </c>
      <c r="B13" s="11" t="str">
        <f>MID(A13,FIND(",",A13)+1,FIND(" ",A13)-2)</f>
        <v xml:space="preserve"> Rahul</v>
      </c>
      <c r="C13" s="11" t="s">
        <v>687</v>
      </c>
      <c r="D13" s="11"/>
      <c r="E13" s="11"/>
      <c r="G13" s="12" t="str">
        <f>_xlfn.CONCAT(B13,C13)</f>
        <v xml:space="preserve"> Rahul, below are scores and comments for Homework 5.</v>
      </c>
    </row>
    <row r="14" spans="1:7" hidden="1" x14ac:dyDescent="0.2">
      <c r="A14" s="11"/>
      <c r="B14" s="11" t="str">
        <f>B13</f>
        <v xml:space="preserve"> Rahul</v>
      </c>
      <c r="C14" s="11" t="s">
        <v>41</v>
      </c>
      <c r="D14" s="11">
        <v>6</v>
      </c>
      <c r="E14" s="11" t="s">
        <v>688</v>
      </c>
      <c r="G14" s="12" t="str">
        <f t="shared" ref="G14:G22" si="2">_xlfn.CONCAT(C14," ",D14," ",E14," ",F14)</f>
        <v xml:space="preserve">Q1: 6 of 6.  </v>
      </c>
    </row>
    <row r="15" spans="1:7" hidden="1" x14ac:dyDescent="0.2">
      <c r="A15" s="11"/>
      <c r="B15" s="11" t="str">
        <f t="shared" ref="B15:B23" si="3">B14</f>
        <v xml:space="preserve"> Rahul</v>
      </c>
      <c r="C15" s="11" t="s">
        <v>44</v>
      </c>
      <c r="D15" s="11">
        <v>6</v>
      </c>
      <c r="E15" s="11" t="s">
        <v>688</v>
      </c>
      <c r="G15" s="12" t="str">
        <f t="shared" si="2"/>
        <v xml:space="preserve">Q2: 6 of 6.  </v>
      </c>
    </row>
    <row r="16" spans="1:7" hidden="1" x14ac:dyDescent="0.2">
      <c r="A16" s="11"/>
      <c r="B16" s="11" t="str">
        <f t="shared" si="3"/>
        <v xml:space="preserve"> Rahul</v>
      </c>
      <c r="C16" s="11" t="s">
        <v>47</v>
      </c>
      <c r="D16" s="11">
        <v>6</v>
      </c>
      <c r="E16" s="11" t="s">
        <v>688</v>
      </c>
      <c r="G16" s="12" t="str">
        <f t="shared" si="2"/>
        <v xml:space="preserve">Q3: 6 of 6.  </v>
      </c>
    </row>
    <row r="17" spans="1:7" ht="38.25" hidden="1" x14ac:dyDescent="0.2">
      <c r="A17" s="11"/>
      <c r="B17" s="11" t="str">
        <f t="shared" si="3"/>
        <v xml:space="preserve"> Rahul</v>
      </c>
      <c r="C17" s="11" t="s">
        <v>49</v>
      </c>
      <c r="D17" s="11">
        <v>6</v>
      </c>
      <c r="E17" s="11" t="s">
        <v>688</v>
      </c>
      <c r="F17" s="12" t="s">
        <v>692</v>
      </c>
      <c r="G17" s="12" t="str">
        <f t="shared" si="2"/>
        <v xml:space="preserve">Q4: 6 of 6.  Though a marketing mix model's dependent variable is almost never profit of a (say) brand, your answer is sufficient given your assumptions. </v>
      </c>
    </row>
    <row r="18" spans="1:7" ht="280.5" hidden="1" x14ac:dyDescent="0.2">
      <c r="A18" s="11"/>
      <c r="B18" s="11" t="str">
        <f t="shared" si="3"/>
        <v xml:space="preserve"> Rahul</v>
      </c>
      <c r="C18" s="11" t="s">
        <v>51</v>
      </c>
      <c r="D18" s="11">
        <v>5</v>
      </c>
      <c r="E18" s="11" t="s">
        <v>688</v>
      </c>
      <c r="F18" s="12" t="s">
        <v>697</v>
      </c>
      <c r="G18" s="12" t="str">
        <f t="shared" si="2"/>
        <v>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19" spans="1:7" ht="267.75" hidden="1" x14ac:dyDescent="0.2">
      <c r="A19" s="11"/>
      <c r="B19" s="11" t="str">
        <f t="shared" si="3"/>
        <v xml:space="preserve"> Rahul</v>
      </c>
      <c r="C19" s="11" t="s">
        <v>53</v>
      </c>
      <c r="D19" s="11">
        <v>5.5</v>
      </c>
      <c r="E19" s="11" t="s">
        <v>688</v>
      </c>
      <c r="F19" s="12" t="s">
        <v>698</v>
      </c>
      <c r="G19" s="12" t="str">
        <f t="shared" si="2"/>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0" spans="1:7" ht="76.5" hidden="1" x14ac:dyDescent="0.2">
      <c r="A20" s="11"/>
      <c r="B20" s="11" t="str">
        <f t="shared" si="3"/>
        <v xml:space="preserve"> Rahul</v>
      </c>
      <c r="C20" s="11" t="s">
        <v>54</v>
      </c>
      <c r="D20" s="11">
        <v>5.5</v>
      </c>
      <c r="E20" s="11" t="s">
        <v>688</v>
      </c>
      <c r="F20" s="12" t="s">
        <v>699</v>
      </c>
      <c r="G20" s="12" t="str">
        <f t="shared" si="2"/>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21" spans="1:7" ht="25.5" hidden="1" x14ac:dyDescent="0.2">
      <c r="A21" s="11"/>
      <c r="B21" s="11" t="str">
        <f t="shared" si="3"/>
        <v xml:space="preserve"> Rahul</v>
      </c>
      <c r="C21" s="11" t="s">
        <v>695</v>
      </c>
      <c r="D21" s="11">
        <v>5.5</v>
      </c>
      <c r="E21" s="11" t="s">
        <v>42</v>
      </c>
      <c r="F21" s="12" t="s">
        <v>700</v>
      </c>
      <c r="G21" s="12" t="str">
        <f t="shared" si="2"/>
        <v>Q8: 5.5 of 8.  The request was for a summary that was two to three paragraphs in length.  You only  provided two sentences.</v>
      </c>
    </row>
    <row r="22" spans="1:7" hidden="1" x14ac:dyDescent="0.2">
      <c r="A22" s="11"/>
      <c r="B22" s="11" t="str">
        <f>B21</f>
        <v xml:space="preserve"> Rahul</v>
      </c>
      <c r="C22" s="11" t="s">
        <v>56</v>
      </c>
      <c r="D22" s="11">
        <f>SUM(D14:D21)</f>
        <v>45.5</v>
      </c>
      <c r="E22" s="11" t="s">
        <v>57</v>
      </c>
      <c r="G22" s="12" t="str">
        <f t="shared" si="2"/>
        <v xml:space="preserve">Total: 45.5 of 50. </v>
      </c>
    </row>
    <row r="23" spans="1:7" ht="344.25" hidden="1" x14ac:dyDescent="0.2">
      <c r="A23" s="11"/>
      <c r="B23" s="11" t="str">
        <f t="shared" si="3"/>
        <v xml:space="preserve"> Rahul</v>
      </c>
      <c r="C23" s="11" t="s">
        <v>58</v>
      </c>
      <c r="D23" s="11"/>
      <c r="E23" s="11"/>
      <c r="G23" s="12" t="str">
        <f>_xlfn.CONCAT(G13," ",G14," ",G15," ",G16," ",G17," ",G18," ",G19," ",G20," ",G21," ",G22)</f>
        <v xml:space="preserve"> Rahul, below are scores and comments for Homework 5. Q1: 6 of 6.   Q2: 6 of 6.   Q3: 6 of 6.   Q4: 6 of 6.  Though a marketing mix model's dependent variable is almost never profit of a (say) brand, your answer is sufficient given your assumptions.  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5.5 of 8.  The request was for a summary that was two to three paragraphs in length.  You only  provided two sentences. Total: 45.5 of 50. </v>
      </c>
    </row>
    <row r="24" spans="1:7" hidden="1" x14ac:dyDescent="0.2">
      <c r="A24" s="11" t="s">
        <v>65</v>
      </c>
      <c r="B24" s="11" t="s">
        <v>219</v>
      </c>
      <c r="C24" s="11" t="s">
        <v>687</v>
      </c>
      <c r="D24" s="11"/>
      <c r="E24" s="11"/>
      <c r="F24" s="12" t="s">
        <v>102</v>
      </c>
      <c r="G24" s="12" t="str">
        <f>_xlfn.CONCAT(B24,C24)</f>
        <v>Sai Archan, below are scores and comments for Homework 5.</v>
      </c>
    </row>
    <row r="25" spans="1:7" ht="38.25" hidden="1" x14ac:dyDescent="0.2">
      <c r="A25" s="11"/>
      <c r="B25" s="11" t="str">
        <f>B24</f>
        <v>Sai Archan</v>
      </c>
      <c r="C25" s="11" t="s">
        <v>41</v>
      </c>
      <c r="D25" s="11">
        <v>4.5</v>
      </c>
      <c r="E25" s="11" t="s">
        <v>688</v>
      </c>
      <c r="F25" s="12" t="s">
        <v>701</v>
      </c>
      <c r="G25" s="12" t="str">
        <f t="shared" ref="G25:G33" si="4">_xlfn.CONCAT(C25," ",D25," ",E25," ",F25)</f>
        <v>Q1: 4.5 of 6.  I'm not familiar with TechGear, and I couldn't find it on the web.  Thus it appears to be fictious. If it's an actual firm, please send to me the url and I'll update your score.</v>
      </c>
    </row>
    <row r="26" spans="1:7" hidden="1" x14ac:dyDescent="0.2">
      <c r="A26" s="11"/>
      <c r="B26" s="11" t="str">
        <f t="shared" ref="B26:B34" si="5">B25</f>
        <v>Sai Archan</v>
      </c>
      <c r="C26" s="11" t="s">
        <v>44</v>
      </c>
      <c r="D26" s="11">
        <v>5</v>
      </c>
      <c r="E26" s="11" t="s">
        <v>688</v>
      </c>
      <c r="F26" s="12" t="s">
        <v>702</v>
      </c>
      <c r="G26" s="12" t="str">
        <f t="shared" si="4"/>
        <v>Q2: 5 of 6.  You didn't explicitely mention the limitations.</v>
      </c>
    </row>
    <row r="27" spans="1:7" hidden="1" x14ac:dyDescent="0.2">
      <c r="A27" s="11"/>
      <c r="B27" s="11" t="str">
        <f t="shared" si="5"/>
        <v>Sai Archan</v>
      </c>
      <c r="C27" s="11" t="s">
        <v>47</v>
      </c>
      <c r="D27" s="11">
        <v>6</v>
      </c>
      <c r="E27" s="11" t="s">
        <v>688</v>
      </c>
      <c r="G27" s="12" t="str">
        <f t="shared" si="4"/>
        <v xml:space="preserve">Q3: 6 of 6.  </v>
      </c>
    </row>
    <row r="28" spans="1:7" ht="38.25" hidden="1" x14ac:dyDescent="0.2">
      <c r="A28" s="11"/>
      <c r="B28" s="11" t="str">
        <f t="shared" si="5"/>
        <v>Sai Archan</v>
      </c>
      <c r="C28" s="11" t="s">
        <v>49</v>
      </c>
      <c r="D28" s="11">
        <v>6</v>
      </c>
      <c r="E28" s="11" t="s">
        <v>688</v>
      </c>
      <c r="F28" s="12" t="s">
        <v>692</v>
      </c>
      <c r="G28" s="12" t="str">
        <f t="shared" si="4"/>
        <v xml:space="preserve">Q4: 6 of 6.  Though a marketing mix model's dependent variable is almost never profit of a (say) brand, your answer is sufficient given your assumptions. </v>
      </c>
    </row>
    <row r="29" spans="1:7" ht="280.5" hidden="1" x14ac:dyDescent="0.2">
      <c r="A29" s="11"/>
      <c r="B29" s="11" t="str">
        <f t="shared" si="5"/>
        <v>Sai Archan</v>
      </c>
      <c r="C29" s="11" t="s">
        <v>51</v>
      </c>
      <c r="D29" s="11">
        <v>5</v>
      </c>
      <c r="E29" s="11" t="s">
        <v>688</v>
      </c>
      <c r="F29" s="12" t="s">
        <v>697</v>
      </c>
      <c r="G29" s="12" t="str">
        <f t="shared" si="4"/>
        <v>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30" spans="1:7" ht="267.75" hidden="1" x14ac:dyDescent="0.2">
      <c r="A30" s="11"/>
      <c r="B30" s="11" t="str">
        <f t="shared" si="5"/>
        <v>Sai Archan</v>
      </c>
      <c r="C30" s="11" t="s">
        <v>53</v>
      </c>
      <c r="D30" s="11">
        <v>5.5</v>
      </c>
      <c r="E30" s="11" t="s">
        <v>688</v>
      </c>
      <c r="F30" s="12" t="s">
        <v>698</v>
      </c>
      <c r="G30" s="12" t="str">
        <f t="shared" si="4"/>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1" spans="1:7" ht="51" hidden="1" x14ac:dyDescent="0.2">
      <c r="A31" s="11"/>
      <c r="B31" s="11" t="str">
        <f t="shared" si="5"/>
        <v>Sai Archan</v>
      </c>
      <c r="C31" s="11" t="s">
        <v>54</v>
      </c>
      <c r="D31" s="11">
        <v>6</v>
      </c>
      <c r="E31" s="11" t="s">
        <v>688</v>
      </c>
      <c r="F31" s="12" t="s">
        <v>703</v>
      </c>
      <c r="G31" s="12" t="str">
        <f t="shared" si="4"/>
        <v xml:space="preserve">Q7: 6 of 6.  For additional information and examples on moderation as it is used in marketing mix modeling, see the section Synergy Measurement via Moderation in Linear Models of the Module 5 Lecture Notes. </v>
      </c>
    </row>
    <row r="32" spans="1:7" ht="25.5" hidden="1" x14ac:dyDescent="0.2">
      <c r="A32" s="11"/>
      <c r="B32" s="11" t="str">
        <f t="shared" si="5"/>
        <v>Sai Archan</v>
      </c>
      <c r="C32" s="11" t="s">
        <v>695</v>
      </c>
      <c r="D32" s="11">
        <v>6.5</v>
      </c>
      <c r="E32" s="11" t="s">
        <v>42</v>
      </c>
      <c r="F32" s="12" t="s">
        <v>704</v>
      </c>
      <c r="G32" s="12" t="str">
        <f t="shared" si="4"/>
        <v xml:space="preserve">Q8: 6.5 of 8.  The request was for a summary that was two to three paragraphs in length.  </v>
      </c>
    </row>
    <row r="33" spans="1:7" hidden="1" x14ac:dyDescent="0.2">
      <c r="A33" s="11"/>
      <c r="B33" s="11" t="str">
        <f>B32</f>
        <v>Sai Archan</v>
      </c>
      <c r="C33" s="11" t="s">
        <v>56</v>
      </c>
      <c r="D33" s="11">
        <f>SUM(D25:D32)</f>
        <v>44.5</v>
      </c>
      <c r="E33" s="11" t="s">
        <v>57</v>
      </c>
      <c r="G33" s="12" t="str">
        <f t="shared" si="4"/>
        <v xml:space="preserve">Total: 44.5 of 50. </v>
      </c>
    </row>
    <row r="34" spans="1:7" ht="357" hidden="1" x14ac:dyDescent="0.2">
      <c r="A34" s="11"/>
      <c r="B34" s="11" t="str">
        <f t="shared" si="5"/>
        <v>Sai Archan</v>
      </c>
      <c r="C34" s="11" t="s">
        <v>58</v>
      </c>
      <c r="D34" s="11"/>
      <c r="E34" s="11"/>
      <c r="G34" s="12" t="str">
        <f>_xlfn.CONCAT(G24," ",G25," ",G26," ",G27," ",G28," ",G29," ",G30," ",G31," ",G32," ",G33)</f>
        <v xml:space="preserve">Sai Archan, below are scores and comments for Homework 5. Q1: 4.5 of 6.  I'm not familiar with TechGear, and I couldn't find it on the web.  Thus it appears to be fictious. If it's an actual firm, please send to me the url and I'll update your score. Q2: 5 of 6.  You didn't explicitely mention the limitations. Q3: 6 of 6.   Q4: 6 of 6.  Though a marketing mix model's dependent variable is almost never profit of a (say) brand, your answer is sufficient given your assumptions.  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6.5 of 8.  The request was for a summary that was two to three paragraphs in length.   Total: 44.5 of 50. </v>
      </c>
    </row>
    <row r="35" spans="1:7" hidden="1" x14ac:dyDescent="0.2">
      <c r="A35" s="11" t="s">
        <v>69</v>
      </c>
      <c r="B35" s="11" t="s">
        <v>221</v>
      </c>
      <c r="C35" s="11" t="s">
        <v>687</v>
      </c>
      <c r="D35" s="11"/>
      <c r="E35" s="11"/>
      <c r="G35" s="12" t="str">
        <f>_xlfn.CONCAT(B35,C35)</f>
        <v>Mounika Reddy, below are scores and comments for Homework 5.</v>
      </c>
    </row>
    <row r="36" spans="1:7" hidden="1" x14ac:dyDescent="0.2">
      <c r="A36" s="11"/>
      <c r="B36" s="11" t="str">
        <f>B35</f>
        <v>Mounika Reddy</v>
      </c>
      <c r="C36" s="11" t="s">
        <v>41</v>
      </c>
      <c r="D36" s="11">
        <v>6</v>
      </c>
      <c r="E36" s="11" t="s">
        <v>688</v>
      </c>
      <c r="G36" s="12" t="str">
        <f t="shared" ref="G36:G44" si="6">_xlfn.CONCAT(C36," ",D36," ",E36," ",F36)</f>
        <v xml:space="preserve">Q1: 6 of 6.  </v>
      </c>
    </row>
    <row r="37" spans="1:7" ht="165.75" hidden="1" x14ac:dyDescent="0.2">
      <c r="A37" s="11"/>
      <c r="B37" s="11" t="str">
        <f t="shared" ref="B37:B41" si="7">B36</f>
        <v>Mounika Reddy</v>
      </c>
      <c r="C37" s="11" t="s">
        <v>44</v>
      </c>
      <c r="D37" s="11">
        <v>6</v>
      </c>
      <c r="E37" s="11" t="s">
        <v>688</v>
      </c>
      <c r="F37" s="12" t="s">
        <v>690</v>
      </c>
      <c r="G37" s="12" t="str">
        <f t="shared" si="6"/>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8" spans="1:7" ht="267.75" hidden="1" x14ac:dyDescent="0.2">
      <c r="A38" s="11"/>
      <c r="B38" s="11" t="str">
        <f t="shared" si="7"/>
        <v>Mounika Reddy</v>
      </c>
      <c r="C38" s="11" t="s">
        <v>47</v>
      </c>
      <c r="D38" s="11">
        <v>6</v>
      </c>
      <c r="E38" s="11" t="s">
        <v>688</v>
      </c>
      <c r="F38" s="12" t="s">
        <v>705</v>
      </c>
      <c r="G38" s="12" t="str">
        <f t="shared" si="6"/>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9" spans="1:7" ht="38.25" hidden="1" x14ac:dyDescent="0.2">
      <c r="A39" s="11"/>
      <c r="B39" s="11" t="str">
        <f t="shared" si="7"/>
        <v>Mounika Reddy</v>
      </c>
      <c r="C39" s="11" t="s">
        <v>49</v>
      </c>
      <c r="D39" s="11">
        <v>6</v>
      </c>
      <c r="E39" s="11" t="s">
        <v>688</v>
      </c>
      <c r="F39" s="12" t="s">
        <v>692</v>
      </c>
      <c r="G39" s="12" t="str">
        <f t="shared" si="6"/>
        <v xml:space="preserve">Q4: 6 of 6.  Though a marketing mix model's dependent variable is almost never profit of a (say) brand, your answer is sufficient given your assumptions. </v>
      </c>
    </row>
    <row r="40" spans="1:7" hidden="1" x14ac:dyDescent="0.2">
      <c r="A40" s="11"/>
      <c r="B40" s="11" t="str">
        <f t="shared" si="7"/>
        <v>Mounika Reddy</v>
      </c>
      <c r="C40" s="11" t="s">
        <v>51</v>
      </c>
      <c r="D40" s="11">
        <v>6</v>
      </c>
      <c r="E40" s="11" t="s">
        <v>688</v>
      </c>
      <c r="G40" s="12" t="str">
        <f t="shared" si="6"/>
        <v xml:space="preserve">Q5: 6 of 6.  </v>
      </c>
    </row>
    <row r="41" spans="1:7" ht="267.75" hidden="1" x14ac:dyDescent="0.2">
      <c r="A41" s="11"/>
      <c r="B41" s="11" t="str">
        <f t="shared" si="7"/>
        <v>Mounika Reddy</v>
      </c>
      <c r="C41" s="11" t="s">
        <v>53</v>
      </c>
      <c r="D41" s="11">
        <v>5.5</v>
      </c>
      <c r="E41" s="11" t="s">
        <v>688</v>
      </c>
      <c r="F41" s="12" t="s">
        <v>698</v>
      </c>
      <c r="G41" s="12" t="str">
        <f t="shared" si="6"/>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42" spans="1:7" ht="51" hidden="1" x14ac:dyDescent="0.2">
      <c r="A42" s="11"/>
      <c r="B42" s="11" t="str">
        <f>B41</f>
        <v>Mounika Reddy</v>
      </c>
      <c r="C42" s="11" t="s">
        <v>54</v>
      </c>
      <c r="D42" s="11">
        <v>6</v>
      </c>
      <c r="E42" s="11" t="s">
        <v>688</v>
      </c>
      <c r="F42" s="12" t="s">
        <v>703</v>
      </c>
      <c r="G42" s="12" t="str">
        <f t="shared" si="6"/>
        <v xml:space="preserve">Q7: 6 of 6.  For additional information and examples on moderation as it is used in marketing mix modeling, see the section Synergy Measurement via Moderation in Linear Models of the Module 5 Lecture Notes. </v>
      </c>
    </row>
    <row r="43" spans="1:7" hidden="1" x14ac:dyDescent="0.2">
      <c r="A43" s="11"/>
      <c r="B43" s="11" t="str">
        <f t="shared" ref="B43:B45" si="8">B42</f>
        <v>Mounika Reddy</v>
      </c>
      <c r="C43" s="11" t="s">
        <v>695</v>
      </c>
      <c r="D43" s="11">
        <v>8</v>
      </c>
      <c r="E43" s="11" t="s">
        <v>42</v>
      </c>
      <c r="G43" s="12" t="str">
        <f t="shared" si="6"/>
        <v xml:space="preserve">Q8: 8 of 8.  </v>
      </c>
    </row>
    <row r="44" spans="1:7" hidden="1" x14ac:dyDescent="0.2">
      <c r="A44" s="11"/>
      <c r="B44" s="11" t="str">
        <f>B43</f>
        <v>Mounika Reddy</v>
      </c>
      <c r="C44" s="11" t="s">
        <v>56</v>
      </c>
      <c r="D44" s="11">
        <f>SUM(D36:D43)</f>
        <v>49.5</v>
      </c>
      <c r="E44" s="11" t="s">
        <v>57</v>
      </c>
      <c r="G44" s="12" t="str">
        <f t="shared" si="6"/>
        <v xml:space="preserve">Total: 49.5 of 50. </v>
      </c>
    </row>
    <row r="45" spans="1:7" ht="408" hidden="1" x14ac:dyDescent="0.2">
      <c r="A45" s="11"/>
      <c r="B45" s="11" t="str">
        <f t="shared" si="8"/>
        <v>Mounika Reddy</v>
      </c>
      <c r="C45" s="11" t="s">
        <v>58</v>
      </c>
      <c r="D45" s="11"/>
      <c r="E45" s="11"/>
      <c r="G45" s="12" t="str">
        <f>_xlfn.CONCAT(G35," ",G36," ",G37," ",G38," ",G39," ",G40," ",G41," ",G42," ",G43," ",G44)</f>
        <v xml:space="preserve">Mounika Reddy,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46" spans="1:7" hidden="1" x14ac:dyDescent="0.2">
      <c r="A46" s="11" t="s">
        <v>72</v>
      </c>
      <c r="B46" s="11" t="str">
        <f>MID(A46,FIND(",",A46)+1,FIND(" ",A46)+4)</f>
        <v xml:space="preserve"> Sreelekhya</v>
      </c>
      <c r="C46" s="11" t="s">
        <v>687</v>
      </c>
      <c r="D46" s="11"/>
      <c r="E46" s="11"/>
      <c r="G46" s="12" t="str">
        <f>_xlfn.CONCAT(B46,C46)</f>
        <v xml:space="preserve"> Sreelekhya, below are scores and comments for Homework 5.</v>
      </c>
    </row>
    <row r="47" spans="1:7" ht="51" hidden="1" x14ac:dyDescent="0.2">
      <c r="A47" s="11"/>
      <c r="B47" s="11" t="str">
        <f>B46</f>
        <v xml:space="preserve"> Sreelekhya</v>
      </c>
      <c r="C47" s="11" t="s">
        <v>41</v>
      </c>
      <c r="D47" s="11">
        <v>4.5</v>
      </c>
      <c r="E47" s="11" t="s">
        <v>688</v>
      </c>
      <c r="F47" s="12" t="s">
        <v>706</v>
      </c>
      <c r="G47" s="12" t="str">
        <f t="shared" ref="G47:G55" si="9">_xlfn.CONCAT(C47," ",D47," ",E47," ",F47)</f>
        <v>Q1: 4.5 of 6.  The question requested you either provide information from your employer (or potentially past employer) or a familiar company.  You didn't list a specific company;  your response was too general.</v>
      </c>
    </row>
    <row r="48" spans="1:7" ht="165.75" hidden="1" x14ac:dyDescent="0.2">
      <c r="A48" s="11"/>
      <c r="B48" s="11" t="str">
        <f t="shared" ref="B48:B56" si="10">B47</f>
        <v xml:space="preserve"> Sreelekhya</v>
      </c>
      <c r="C48" s="11" t="s">
        <v>44</v>
      </c>
      <c r="D48" s="11">
        <v>6</v>
      </c>
      <c r="E48" s="11" t="s">
        <v>688</v>
      </c>
      <c r="F48" s="12" t="s">
        <v>690</v>
      </c>
      <c r="G48" s="12" t="str">
        <f t="shared" si="9"/>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49" spans="1:7" ht="267.75" hidden="1" x14ac:dyDescent="0.2">
      <c r="A49" s="11"/>
      <c r="B49" s="11" t="str">
        <f t="shared" si="10"/>
        <v xml:space="preserve"> Sreelekhya</v>
      </c>
      <c r="C49" s="11" t="s">
        <v>47</v>
      </c>
      <c r="D49" s="11">
        <v>6</v>
      </c>
      <c r="E49" s="11" t="s">
        <v>688</v>
      </c>
      <c r="F49" s="12" t="s">
        <v>705</v>
      </c>
      <c r="G49" s="12" t="str">
        <f t="shared" si="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50" spans="1:7" ht="38.25" hidden="1" x14ac:dyDescent="0.2">
      <c r="A50" s="11"/>
      <c r="B50" s="11" t="str">
        <f t="shared" si="10"/>
        <v xml:space="preserve"> Sreelekhya</v>
      </c>
      <c r="C50" s="11" t="s">
        <v>49</v>
      </c>
      <c r="D50" s="11">
        <v>6</v>
      </c>
      <c r="E50" s="11" t="s">
        <v>688</v>
      </c>
      <c r="F50" s="12" t="s">
        <v>692</v>
      </c>
      <c r="G50" s="12" t="str">
        <f t="shared" si="9"/>
        <v xml:space="preserve">Q4: 6 of 6.  Though a marketing mix model's dependent variable is almost never profit of a (say) brand, your answer is sufficient given your assumptions. </v>
      </c>
    </row>
    <row r="51" spans="1:7" hidden="1" x14ac:dyDescent="0.2">
      <c r="A51" s="11"/>
      <c r="B51" s="11" t="str">
        <f t="shared" si="10"/>
        <v xml:space="preserve"> Sreelekhya</v>
      </c>
      <c r="C51" s="11" t="s">
        <v>51</v>
      </c>
      <c r="D51" s="11">
        <v>6</v>
      </c>
      <c r="E51" s="11" t="s">
        <v>688</v>
      </c>
      <c r="G51" s="12" t="str">
        <f t="shared" si="9"/>
        <v xml:space="preserve">Q5: 6 of 6.  </v>
      </c>
    </row>
    <row r="52" spans="1:7" ht="267.75" hidden="1" x14ac:dyDescent="0.2">
      <c r="A52" s="11"/>
      <c r="B52" s="11" t="str">
        <f t="shared" si="10"/>
        <v xml:space="preserve"> Sreelekhya</v>
      </c>
      <c r="C52" s="11" t="s">
        <v>53</v>
      </c>
      <c r="D52" s="11">
        <v>5.7</v>
      </c>
      <c r="E52" s="11" t="s">
        <v>688</v>
      </c>
      <c r="F52" s="12" t="s">
        <v>698</v>
      </c>
      <c r="G52" s="12" t="str">
        <f t="shared" si="9"/>
        <v xml:space="preserve">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53" spans="1:7" ht="51" hidden="1" x14ac:dyDescent="0.2">
      <c r="A53" s="11"/>
      <c r="B53" s="11" t="str">
        <f t="shared" si="10"/>
        <v xml:space="preserve"> Sreelekhya</v>
      </c>
      <c r="C53" s="11" t="s">
        <v>54</v>
      </c>
      <c r="D53" s="11">
        <v>6</v>
      </c>
      <c r="E53" s="11" t="s">
        <v>688</v>
      </c>
      <c r="F53" s="12" t="s">
        <v>703</v>
      </c>
      <c r="G53" s="12" t="str">
        <f t="shared" si="9"/>
        <v xml:space="preserve">Q7: 6 of 6.  For additional information and examples on moderation as it is used in marketing mix modeling, see the section Synergy Measurement via Moderation in Linear Models of the Module 5 Lecture Notes. </v>
      </c>
    </row>
    <row r="54" spans="1:7" hidden="1" x14ac:dyDescent="0.2">
      <c r="A54" s="11"/>
      <c r="B54" s="11" t="str">
        <f t="shared" si="10"/>
        <v xml:space="preserve"> Sreelekhya</v>
      </c>
      <c r="C54" s="11" t="s">
        <v>695</v>
      </c>
      <c r="D54" s="11">
        <v>8</v>
      </c>
      <c r="E54" s="11" t="s">
        <v>42</v>
      </c>
      <c r="G54" s="12" t="str">
        <f t="shared" si="9"/>
        <v xml:space="preserve">Q8: 8 of 8.  </v>
      </c>
    </row>
    <row r="55" spans="1:7" hidden="1" x14ac:dyDescent="0.2">
      <c r="A55" s="11"/>
      <c r="B55" s="11" t="str">
        <f>B54</f>
        <v xml:space="preserve"> Sreelekhya</v>
      </c>
      <c r="C55" s="11" t="s">
        <v>56</v>
      </c>
      <c r="D55" s="11">
        <f>SUM(D47:D54)</f>
        <v>48.2</v>
      </c>
      <c r="E55" s="11" t="s">
        <v>57</v>
      </c>
      <c r="G55" s="12" t="str">
        <f t="shared" si="9"/>
        <v xml:space="preserve">Total: 48.2 of 50. </v>
      </c>
    </row>
    <row r="56" spans="1:7" ht="409.5" hidden="1" x14ac:dyDescent="0.2">
      <c r="A56" s="11"/>
      <c r="B56" s="11" t="str">
        <f t="shared" si="10"/>
        <v xml:space="preserve"> Sreelekhya</v>
      </c>
      <c r="C56" s="11" t="s">
        <v>58</v>
      </c>
      <c r="D56" s="11"/>
      <c r="E56" s="11"/>
      <c r="G56" s="12" t="str">
        <f>_xlfn.CONCAT(G46," ",G47," ",G48," ",G49," ",G50," ",G51," ",G52," ",G53," ",G54," ",G55)</f>
        <v xml:space="preserve"> Sreelekhya, below are scores and comments for Homework 5. Q1: 4.5 of 6.  The question requested you either provide information from your employer (or potentially past employer) or a familiar company.  You didn't list a specific company;  your response was too general.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48.2 of 50. </v>
      </c>
    </row>
    <row r="57" spans="1:7" hidden="1" x14ac:dyDescent="0.2">
      <c r="A57" s="11" t="s">
        <v>76</v>
      </c>
      <c r="B57" s="11" t="str">
        <f>MID(A57,FIND(",",A57)+1,FIND(" ",A57)+4)</f>
        <v xml:space="preserve"> Navakiran</v>
      </c>
      <c r="C57" s="11" t="s">
        <v>687</v>
      </c>
      <c r="D57" s="11"/>
      <c r="E57" s="11"/>
      <c r="G57" s="12" t="str">
        <f>_xlfn.CONCAT(B57,C57)</f>
        <v xml:space="preserve"> Navakiran, below are scores and comments for Homework 5.</v>
      </c>
    </row>
    <row r="58" spans="1:7" hidden="1" x14ac:dyDescent="0.2">
      <c r="A58" s="11"/>
      <c r="B58" s="11" t="str">
        <f>B57</f>
        <v xml:space="preserve"> Navakiran</v>
      </c>
      <c r="C58" s="11" t="s">
        <v>41</v>
      </c>
      <c r="D58" s="11">
        <v>6</v>
      </c>
      <c r="E58" s="11" t="s">
        <v>688</v>
      </c>
      <c r="G58" s="12" t="str">
        <f t="shared" ref="G58:G66" si="11">_xlfn.CONCAT(C58," ",D58," ",E58," ",F58)</f>
        <v xml:space="preserve">Q1: 6 of 6.  </v>
      </c>
    </row>
    <row r="59" spans="1:7" ht="191.25" hidden="1" x14ac:dyDescent="0.2">
      <c r="A59" s="11"/>
      <c r="B59" s="11" t="str">
        <f t="shared" ref="B59:B67" si="12">B58</f>
        <v xml:space="preserve"> Navakiran</v>
      </c>
      <c r="C59" s="11" t="s">
        <v>44</v>
      </c>
      <c r="D59" s="11">
        <v>5.5</v>
      </c>
      <c r="E59" s="11" t="s">
        <v>688</v>
      </c>
      <c r="F59" s="12" t="s">
        <v>707</v>
      </c>
      <c r="G59" s="12" t="str">
        <f t="shared" si="11"/>
        <v>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60" spans="1:7" ht="267.75" hidden="1" x14ac:dyDescent="0.2">
      <c r="A60" s="11"/>
      <c r="B60" s="11" t="str">
        <f t="shared" si="12"/>
        <v xml:space="preserve"> Navakiran</v>
      </c>
      <c r="C60" s="11" t="s">
        <v>47</v>
      </c>
      <c r="D60" s="11">
        <v>6</v>
      </c>
      <c r="E60" s="11" t="s">
        <v>688</v>
      </c>
      <c r="F60" s="12" t="s">
        <v>705</v>
      </c>
      <c r="G60" s="12" t="str">
        <f t="shared" si="11"/>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61" spans="1:7" ht="38.25" hidden="1" x14ac:dyDescent="0.2">
      <c r="A61" s="11"/>
      <c r="B61" s="11" t="str">
        <f t="shared" si="12"/>
        <v xml:space="preserve"> Navakiran</v>
      </c>
      <c r="C61" s="11" t="s">
        <v>49</v>
      </c>
      <c r="D61" s="11">
        <v>6</v>
      </c>
      <c r="E61" s="11" t="s">
        <v>688</v>
      </c>
      <c r="F61" s="12" t="s">
        <v>692</v>
      </c>
      <c r="G61" s="12" t="str">
        <f t="shared" si="11"/>
        <v xml:space="preserve">Q4: 6 of 6.  Though a marketing mix model's dependent variable is almost never profit of a (say) brand, your answer is sufficient given your assumptions. </v>
      </c>
    </row>
    <row r="62" spans="1:7" hidden="1" x14ac:dyDescent="0.2">
      <c r="A62" s="11"/>
      <c r="B62" s="11" t="str">
        <f t="shared" si="12"/>
        <v xml:space="preserve"> Navakiran</v>
      </c>
      <c r="C62" s="11" t="s">
        <v>51</v>
      </c>
      <c r="D62" s="11">
        <v>6</v>
      </c>
      <c r="E62" s="11" t="s">
        <v>688</v>
      </c>
      <c r="G62" s="12" t="str">
        <f t="shared" si="11"/>
        <v xml:space="preserve">Q5: 6 of 6.  </v>
      </c>
    </row>
    <row r="63" spans="1:7" ht="267.75" hidden="1" x14ac:dyDescent="0.2">
      <c r="A63" s="11"/>
      <c r="B63" s="11" t="str">
        <f t="shared" si="12"/>
        <v xml:space="preserve"> Navakiran</v>
      </c>
      <c r="C63" s="11" t="s">
        <v>53</v>
      </c>
      <c r="D63" s="11">
        <v>5.5</v>
      </c>
      <c r="E63" s="11" t="s">
        <v>688</v>
      </c>
      <c r="F63" s="12" t="s">
        <v>698</v>
      </c>
      <c r="G63" s="12" t="str">
        <f t="shared" si="1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64" spans="1:7" ht="76.5" hidden="1" x14ac:dyDescent="0.2">
      <c r="A64" s="11"/>
      <c r="B64" s="11" t="str">
        <f t="shared" si="12"/>
        <v xml:space="preserve"> Navakiran</v>
      </c>
      <c r="C64" s="11" t="s">
        <v>54</v>
      </c>
      <c r="D64" s="11">
        <v>5.5</v>
      </c>
      <c r="E64" s="11" t="s">
        <v>688</v>
      </c>
      <c r="F64" s="12" t="s">
        <v>699</v>
      </c>
      <c r="G64" s="12" t="str">
        <f t="shared" si="11"/>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65" spans="1:7" hidden="1" x14ac:dyDescent="0.2">
      <c r="A65" s="11"/>
      <c r="B65" s="11" t="str">
        <f t="shared" si="12"/>
        <v xml:space="preserve"> Navakiran</v>
      </c>
      <c r="C65" s="11" t="s">
        <v>695</v>
      </c>
      <c r="D65" s="11">
        <v>8</v>
      </c>
      <c r="E65" s="11" t="s">
        <v>42</v>
      </c>
      <c r="F65" s="12" t="s">
        <v>708</v>
      </c>
      <c r="G65" s="12" t="str">
        <f t="shared" si="11"/>
        <v>Q8: 8 of 8.  We also began to discuss marketing mix modeling.</v>
      </c>
    </row>
    <row r="66" spans="1:7" hidden="1" x14ac:dyDescent="0.2">
      <c r="A66" s="11"/>
      <c r="B66" s="11" t="str">
        <f>B65</f>
        <v xml:space="preserve"> Navakiran</v>
      </c>
      <c r="C66" s="11" t="s">
        <v>56</v>
      </c>
      <c r="D66" s="11">
        <f>SUM(D58:D65)</f>
        <v>48.5</v>
      </c>
      <c r="E66" s="11" t="s">
        <v>57</v>
      </c>
      <c r="G66" s="12" t="str">
        <f t="shared" si="11"/>
        <v xml:space="preserve">Total: 48.5 of 50. </v>
      </c>
    </row>
    <row r="67" spans="1:7" ht="409.5" hidden="1" x14ac:dyDescent="0.2">
      <c r="A67" s="11"/>
      <c r="B67" s="11" t="str">
        <f t="shared" si="12"/>
        <v xml:space="preserve"> Navakiran</v>
      </c>
      <c r="C67" s="11" t="s">
        <v>58</v>
      </c>
      <c r="D67" s="11"/>
      <c r="E67" s="11"/>
      <c r="G67" s="12" t="str">
        <f>_xlfn.CONCAT(G57," ",G58," ",G59," ",G60," ",G61," ",G62," ",G63," ",G64," ",G65," ",G66)</f>
        <v xml:space="preserve"> Navakiran, below are scores and comments for Homework 5. Q1: 6 of 6.   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We also began to discuss marketing mix modeling. Total: 48.5 of 50. </v>
      </c>
    </row>
    <row r="68" spans="1:7" hidden="1" x14ac:dyDescent="0.2">
      <c r="A68" s="11" t="s">
        <v>80</v>
      </c>
      <c r="B68" s="11" t="s">
        <v>227</v>
      </c>
      <c r="C68" s="11" t="s">
        <v>687</v>
      </c>
      <c r="D68" s="11"/>
      <c r="E68" s="11"/>
      <c r="G68" s="12" t="str">
        <f t="shared" ref="G68:G343" si="13">_xlfn.CONCAT(B68,C68)</f>
        <v>Sri Mayur, below are scores and comments for Homework 5.</v>
      </c>
    </row>
    <row r="69" spans="1:7" ht="25.5" hidden="1" x14ac:dyDescent="0.2">
      <c r="A69" s="11"/>
      <c r="B69" s="11" t="str">
        <f>B68</f>
        <v>Sri Mayur</v>
      </c>
      <c r="C69" s="11" t="s">
        <v>41</v>
      </c>
      <c r="D69" s="11">
        <v>6</v>
      </c>
      <c r="E69" s="11" t="s">
        <v>688</v>
      </c>
      <c r="F69" s="12" t="s">
        <v>709</v>
      </c>
      <c r="G69" s="12" t="str">
        <f t="shared" ref="G69:G77" si="14">_xlfn.CONCAT(C69," ",D69," ",E69," ",F69)</f>
        <v>Q1: 6 of 6.   Ensure you're providing your responses and not those of someone else, such as a potential collaborator.</v>
      </c>
    </row>
    <row r="70" spans="1:7" ht="165.75" hidden="1" x14ac:dyDescent="0.2">
      <c r="A70" s="11"/>
      <c r="B70" s="11" t="str">
        <f t="shared" ref="B70:B78" si="15">B69</f>
        <v>Sri Mayur</v>
      </c>
      <c r="C70" s="11" t="s">
        <v>44</v>
      </c>
      <c r="D70" s="11">
        <v>6</v>
      </c>
      <c r="E70" s="11" t="s">
        <v>688</v>
      </c>
      <c r="F70" s="12" t="s">
        <v>690</v>
      </c>
      <c r="G70" s="12" t="str">
        <f t="shared" si="14"/>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71" spans="1:7" ht="267.75" hidden="1" x14ac:dyDescent="0.2">
      <c r="A71" s="11"/>
      <c r="B71" s="11" t="str">
        <f t="shared" si="15"/>
        <v>Sri Mayur</v>
      </c>
      <c r="C71" s="11" t="s">
        <v>47</v>
      </c>
      <c r="D71" s="11">
        <v>6</v>
      </c>
      <c r="E71" s="11" t="s">
        <v>688</v>
      </c>
      <c r="F71" s="12" t="s">
        <v>705</v>
      </c>
      <c r="G71" s="12" t="str">
        <f t="shared" si="14"/>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72" spans="1:7" ht="38.25" hidden="1" x14ac:dyDescent="0.2">
      <c r="A72" s="11"/>
      <c r="B72" s="11" t="str">
        <f t="shared" si="15"/>
        <v>Sri Mayur</v>
      </c>
      <c r="C72" s="11" t="s">
        <v>49</v>
      </c>
      <c r="D72" s="11">
        <v>6</v>
      </c>
      <c r="E72" s="11" t="s">
        <v>688</v>
      </c>
      <c r="F72" s="12" t="s">
        <v>692</v>
      </c>
      <c r="G72" s="12" t="str">
        <f t="shared" si="14"/>
        <v xml:space="preserve">Q4: 6 of 6.  Though a marketing mix model's dependent variable is almost never profit of a (say) brand, your answer is sufficient given your assumptions. </v>
      </c>
    </row>
    <row r="73" spans="1:7" hidden="1" x14ac:dyDescent="0.2">
      <c r="A73" s="11"/>
      <c r="B73" s="11" t="str">
        <f t="shared" si="15"/>
        <v>Sri Mayur</v>
      </c>
      <c r="C73" s="11" t="s">
        <v>51</v>
      </c>
      <c r="D73" s="11">
        <v>6</v>
      </c>
      <c r="E73" s="11" t="s">
        <v>688</v>
      </c>
      <c r="G73" s="12" t="str">
        <f t="shared" si="14"/>
        <v xml:space="preserve">Q5: 6 of 6.  </v>
      </c>
    </row>
    <row r="74" spans="1:7" ht="267.75" hidden="1" x14ac:dyDescent="0.2">
      <c r="A74" s="11"/>
      <c r="B74" s="11" t="str">
        <f t="shared" si="15"/>
        <v>Sri Mayur</v>
      </c>
      <c r="C74" s="11" t="s">
        <v>53</v>
      </c>
      <c r="D74" s="11">
        <v>5.5</v>
      </c>
      <c r="E74" s="11" t="s">
        <v>688</v>
      </c>
      <c r="F74" s="12" t="s">
        <v>698</v>
      </c>
      <c r="G74" s="12" t="str">
        <f t="shared" si="14"/>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75" spans="1:7" ht="51" hidden="1" x14ac:dyDescent="0.2">
      <c r="A75" s="11"/>
      <c r="B75" s="11" t="str">
        <f t="shared" si="15"/>
        <v>Sri Mayur</v>
      </c>
      <c r="C75" s="11" t="s">
        <v>54</v>
      </c>
      <c r="D75" s="11">
        <v>6</v>
      </c>
      <c r="E75" s="11" t="s">
        <v>688</v>
      </c>
      <c r="F75" s="12" t="s">
        <v>703</v>
      </c>
      <c r="G75" s="12" t="str">
        <f t="shared" si="14"/>
        <v xml:space="preserve">Q7: 6 of 6.  For additional information and examples on moderation as it is used in marketing mix modeling, see the section Synergy Measurement via Moderation in Linear Models of the Module 5 Lecture Notes. </v>
      </c>
    </row>
    <row r="76" spans="1:7" ht="114.75" hidden="1" x14ac:dyDescent="0.2">
      <c r="A76" s="11"/>
      <c r="B76" s="11" t="str">
        <f t="shared" si="15"/>
        <v>Sri Mayur</v>
      </c>
      <c r="C76" s="11" t="s">
        <v>695</v>
      </c>
      <c r="D76" s="11">
        <v>5</v>
      </c>
      <c r="E76" s="11" t="s">
        <v>42</v>
      </c>
      <c r="F76" s="12" t="s">
        <v>696</v>
      </c>
      <c r="G76" s="12" t="str">
        <f t="shared" si="14"/>
        <v>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77" spans="1:7" hidden="1" x14ac:dyDescent="0.2">
      <c r="A77" s="11"/>
      <c r="B77" s="11" t="str">
        <f>B76</f>
        <v>Sri Mayur</v>
      </c>
      <c r="C77" s="11" t="s">
        <v>56</v>
      </c>
      <c r="D77" s="11">
        <f>SUM(D69:D76)</f>
        <v>46.5</v>
      </c>
      <c r="E77" s="11" t="s">
        <v>57</v>
      </c>
      <c r="G77" s="12" t="str">
        <f t="shared" si="14"/>
        <v xml:space="preserve">Total: 46.5 of 50. </v>
      </c>
    </row>
    <row r="78" spans="1:7" ht="409.5" hidden="1" x14ac:dyDescent="0.2">
      <c r="A78" s="11"/>
      <c r="B78" s="11" t="str">
        <f t="shared" si="15"/>
        <v>Sri Mayur</v>
      </c>
      <c r="C78" s="11" t="s">
        <v>58</v>
      </c>
      <c r="D78" s="11"/>
      <c r="E78" s="11"/>
      <c r="G78" s="12" t="str">
        <f>_xlfn.CONCAT(G68," ",G69," ",G70," ",G71," ",G72," ",G73," ",G74," ",G75," ",G76," ",G77)</f>
        <v xml:space="preserve">Sri Mayur, below are scores and comments for Homework 5. Q1: 6 of 6.   Ensure you're providing your responses and not those of someone else, such as a potential collaborator.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46.5 of 50. </v>
      </c>
    </row>
    <row r="79" spans="1:7" hidden="1" x14ac:dyDescent="0.2">
      <c r="A79" s="11" t="s">
        <v>81</v>
      </c>
      <c r="B79" s="11" t="s">
        <v>229</v>
      </c>
      <c r="C79" s="11" t="s">
        <v>687</v>
      </c>
      <c r="D79" s="11"/>
      <c r="E79" s="11"/>
      <c r="G79" s="12" t="str">
        <f t="shared" si="13"/>
        <v>Nithish Kumar, below are scores and comments for Homework 5.</v>
      </c>
    </row>
    <row r="80" spans="1:7" ht="63.75" hidden="1" x14ac:dyDescent="0.2">
      <c r="A80" s="11"/>
      <c r="B80" s="11" t="str">
        <f>B79</f>
        <v>Nithish Kumar</v>
      </c>
      <c r="C80" s="11" t="s">
        <v>41</v>
      </c>
      <c r="D80" s="11">
        <v>5</v>
      </c>
      <c r="E80" s="11" t="s">
        <v>688</v>
      </c>
      <c r="F80" s="12" t="s">
        <v>710</v>
      </c>
      <c r="G80" s="12" t="str">
        <f t="shared" ref="G80:G88" si="16">_xlfn.CONCAT(C80," ",D80," ",E80," ",F80)</f>
        <v>Q1: 5 of 6.  I'm unfamiliar with TechX Electronics.  Is this an actual company or fictious company.  If it's the former please send to me the company's url so I may review their lines of business, product/service offerings, … and then proceed to change your score.</v>
      </c>
    </row>
    <row r="81" spans="1:7" hidden="1" x14ac:dyDescent="0.2">
      <c r="A81" s="11"/>
      <c r="B81" s="11" t="str">
        <f t="shared" ref="B81:B89" si="17">B80</f>
        <v>Nithish Kumar</v>
      </c>
      <c r="C81" s="11" t="s">
        <v>44</v>
      </c>
      <c r="D81" s="11">
        <v>6</v>
      </c>
      <c r="E81" s="11" t="s">
        <v>688</v>
      </c>
      <c r="G81" s="12" t="str">
        <f t="shared" si="16"/>
        <v xml:space="preserve">Q2: 6 of 6.  </v>
      </c>
    </row>
    <row r="82" spans="1:7" ht="280.5" hidden="1" x14ac:dyDescent="0.2">
      <c r="A82" s="11"/>
      <c r="B82" s="11" t="str">
        <f t="shared" si="17"/>
        <v>Nithish Kumar</v>
      </c>
      <c r="C82" s="11" t="s">
        <v>47</v>
      </c>
      <c r="D82" s="38">
        <v>5</v>
      </c>
      <c r="E82" s="38" t="s">
        <v>688</v>
      </c>
      <c r="F82" s="12" t="s">
        <v>691</v>
      </c>
      <c r="G82" s="12" t="str">
        <f t="shared" si="16"/>
        <v>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83" spans="1:7" ht="38.25" hidden="1" x14ac:dyDescent="0.2">
      <c r="A83" s="11"/>
      <c r="B83" s="11" t="str">
        <f t="shared" si="17"/>
        <v>Nithish Kumar</v>
      </c>
      <c r="C83" s="11" t="s">
        <v>49</v>
      </c>
      <c r="D83" s="11">
        <v>6</v>
      </c>
      <c r="E83" s="11" t="s">
        <v>688</v>
      </c>
      <c r="F83" s="12" t="s">
        <v>692</v>
      </c>
      <c r="G83" s="12" t="str">
        <f t="shared" si="16"/>
        <v xml:space="preserve">Q4: 6 of 6.  Though a marketing mix model's dependent variable is almost never profit of a (say) brand, your answer is sufficient given your assumptions. </v>
      </c>
    </row>
    <row r="84" spans="1:7" ht="25.5" hidden="1" x14ac:dyDescent="0.2">
      <c r="A84" s="11"/>
      <c r="B84" s="11" t="str">
        <f t="shared" si="17"/>
        <v>Nithish Kumar</v>
      </c>
      <c r="C84" s="11" t="s">
        <v>51</v>
      </c>
      <c r="D84" s="11">
        <v>5.5</v>
      </c>
      <c r="E84" s="11" t="s">
        <v>688</v>
      </c>
      <c r="F84" s="12" t="s">
        <v>711</v>
      </c>
      <c r="G84" s="12" t="str">
        <f t="shared" si="16"/>
        <v>Q5: 5.5 of 6.  The discussion about a map and shortest path detracted from your other arguments.</v>
      </c>
    </row>
    <row r="85" spans="1:7" ht="267.75" hidden="1" x14ac:dyDescent="0.2">
      <c r="A85" s="11"/>
      <c r="B85" s="11" t="str">
        <f t="shared" si="17"/>
        <v>Nithish Kumar</v>
      </c>
      <c r="C85" s="11" t="s">
        <v>53</v>
      </c>
      <c r="D85" s="11">
        <v>5.5</v>
      </c>
      <c r="E85" s="11" t="s">
        <v>688</v>
      </c>
      <c r="F85" s="12" t="s">
        <v>698</v>
      </c>
      <c r="G85" s="12" t="str">
        <f t="shared" si="16"/>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86" spans="1:7" ht="51" hidden="1" x14ac:dyDescent="0.2">
      <c r="A86" s="11"/>
      <c r="B86" s="11" t="str">
        <f t="shared" si="17"/>
        <v>Nithish Kumar</v>
      </c>
      <c r="C86" s="11" t="s">
        <v>54</v>
      </c>
      <c r="D86" s="11">
        <v>6</v>
      </c>
      <c r="E86" s="11" t="s">
        <v>688</v>
      </c>
      <c r="F86" s="12" t="s">
        <v>703</v>
      </c>
      <c r="G86" s="12" t="str">
        <f t="shared" si="16"/>
        <v xml:space="preserve">Q7: 6 of 6.  For additional information and examples on moderation as it is used in marketing mix modeling, see the section Synergy Measurement via Moderation in Linear Models of the Module 5 Lecture Notes. </v>
      </c>
    </row>
    <row r="87" spans="1:7" hidden="1" x14ac:dyDescent="0.2">
      <c r="A87" s="11"/>
      <c r="B87" s="11" t="str">
        <f t="shared" si="17"/>
        <v>Nithish Kumar</v>
      </c>
      <c r="C87" s="11" t="s">
        <v>695</v>
      </c>
      <c r="D87" s="11">
        <v>8</v>
      </c>
      <c r="E87" s="11" t="s">
        <v>42</v>
      </c>
      <c r="G87" s="12" t="str">
        <f t="shared" si="16"/>
        <v xml:space="preserve">Q8: 8 of 8.  </v>
      </c>
    </row>
    <row r="88" spans="1:7" hidden="1" x14ac:dyDescent="0.2">
      <c r="A88" s="11"/>
      <c r="B88" s="11" t="str">
        <f>B87</f>
        <v>Nithish Kumar</v>
      </c>
      <c r="C88" s="11" t="s">
        <v>56</v>
      </c>
      <c r="D88" s="11">
        <f>SUM(D80:D87)</f>
        <v>47</v>
      </c>
      <c r="E88" s="11" t="s">
        <v>57</v>
      </c>
      <c r="G88" s="12" t="str">
        <f t="shared" si="16"/>
        <v xml:space="preserve">Total: 47 of 50. </v>
      </c>
    </row>
    <row r="89" spans="1:7" ht="382.5" hidden="1" x14ac:dyDescent="0.2">
      <c r="A89" s="11"/>
      <c r="B89" s="11" t="str">
        <f t="shared" si="17"/>
        <v>Nithish Kumar</v>
      </c>
      <c r="C89" s="11" t="s">
        <v>58</v>
      </c>
      <c r="D89" s="11"/>
      <c r="E89" s="11"/>
      <c r="G89" s="12" t="str">
        <f>_xlfn.CONCAT(G79," ",G80," ",G81," ",G82," ",G83," ",G84," ",G85," ",G86," ",G87," ",G88)</f>
        <v xml:space="preserve">Nithish Kumar, below are scores and comments for Homework 5. Q1: 5 of 6.  I'm unfamiliar with TechX Electronics.  Is this an actual company or fictious company.  If it's the former please send to me the company's url so I may review their lines of business, product/service offerings, … and then proceed to change your score. Q2: 6 of 6.   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5.5 of 6.  The discussion about a map and shortest path detracted from your other arguments.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 of 50. </v>
      </c>
    </row>
    <row r="90" spans="1:7" hidden="1" x14ac:dyDescent="0.2">
      <c r="A90" s="11" t="s">
        <v>84</v>
      </c>
      <c r="B90" s="11" t="s">
        <v>230</v>
      </c>
      <c r="C90" s="11" t="s">
        <v>687</v>
      </c>
      <c r="D90" s="11"/>
      <c r="E90" s="11"/>
      <c r="G90" s="12" t="str">
        <f t="shared" si="13"/>
        <v>Sai Sumanth, below are scores and comments for Homework 5.</v>
      </c>
    </row>
    <row r="91" spans="1:7" ht="25.5" hidden="1" x14ac:dyDescent="0.2">
      <c r="A91" s="11"/>
      <c r="B91" s="11" t="str">
        <f>B90</f>
        <v>Sai Sumanth</v>
      </c>
      <c r="C91" s="11" t="s">
        <v>41</v>
      </c>
      <c r="D91" s="11">
        <v>6</v>
      </c>
      <c r="E91" s="11" t="s">
        <v>688</v>
      </c>
      <c r="F91" s="12" t="s">
        <v>709</v>
      </c>
      <c r="G91" s="12" t="str">
        <f t="shared" ref="G91:G99" si="18">_xlfn.CONCAT(C91," ",D91," ",E91," ",F91)</f>
        <v>Q1: 6 of 6.   Ensure you're providing your responses and not those of someone else, such as a potential collaborator.</v>
      </c>
    </row>
    <row r="92" spans="1:7" hidden="1" x14ac:dyDescent="0.2">
      <c r="A92" s="11"/>
      <c r="B92" s="11" t="str">
        <f t="shared" ref="B92:B100" si="19">B91</f>
        <v>Sai Sumanth</v>
      </c>
      <c r="C92" s="11" t="s">
        <v>44</v>
      </c>
      <c r="D92" s="11">
        <v>6</v>
      </c>
      <c r="E92" s="11" t="s">
        <v>688</v>
      </c>
      <c r="G92" s="12" t="str">
        <f t="shared" si="18"/>
        <v xml:space="preserve">Q2: 6 of 6.  </v>
      </c>
    </row>
    <row r="93" spans="1:7" ht="267.75" hidden="1" x14ac:dyDescent="0.2">
      <c r="A93" s="11"/>
      <c r="B93" s="11" t="str">
        <f t="shared" si="19"/>
        <v>Sai Sumanth</v>
      </c>
      <c r="C93" s="11" t="s">
        <v>47</v>
      </c>
      <c r="D93" s="11">
        <v>6</v>
      </c>
      <c r="E93" s="11" t="s">
        <v>688</v>
      </c>
      <c r="F93" s="12" t="s">
        <v>705</v>
      </c>
      <c r="G93" s="12" t="str">
        <f t="shared" si="18"/>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94" spans="1:7" ht="38.25" hidden="1" x14ac:dyDescent="0.2">
      <c r="A94" s="11"/>
      <c r="B94" s="11" t="str">
        <f t="shared" si="19"/>
        <v>Sai Sumanth</v>
      </c>
      <c r="C94" s="11" t="s">
        <v>49</v>
      </c>
      <c r="D94" s="11">
        <v>6</v>
      </c>
      <c r="E94" s="11" t="s">
        <v>688</v>
      </c>
      <c r="F94" s="12" t="s">
        <v>692</v>
      </c>
      <c r="G94" s="12" t="str">
        <f t="shared" si="18"/>
        <v xml:space="preserve">Q4: 6 of 6.  Though a marketing mix model's dependent variable is almost never profit of a (say) brand, your answer is sufficient given your assumptions. </v>
      </c>
    </row>
    <row r="95" spans="1:7" hidden="1" x14ac:dyDescent="0.2">
      <c r="A95" s="11"/>
      <c r="B95" s="11" t="str">
        <f t="shared" si="19"/>
        <v>Sai Sumanth</v>
      </c>
      <c r="C95" s="11" t="s">
        <v>51</v>
      </c>
      <c r="D95" s="11">
        <v>6</v>
      </c>
      <c r="E95" s="11" t="s">
        <v>688</v>
      </c>
      <c r="G95" s="12" t="str">
        <f t="shared" si="18"/>
        <v xml:space="preserve">Q5: 6 of 6.  </v>
      </c>
    </row>
    <row r="96" spans="1:7" ht="267.75" hidden="1" x14ac:dyDescent="0.2">
      <c r="A96" s="11"/>
      <c r="B96" s="11" t="str">
        <f t="shared" si="19"/>
        <v>Sai Sumanth</v>
      </c>
      <c r="C96" s="11" t="s">
        <v>53</v>
      </c>
      <c r="D96" s="11">
        <v>5.5</v>
      </c>
      <c r="E96" s="11" t="s">
        <v>688</v>
      </c>
      <c r="F96" s="12" t="s">
        <v>698</v>
      </c>
      <c r="G96" s="12" t="str">
        <f t="shared" si="18"/>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97" spans="1:7" ht="76.5" hidden="1" x14ac:dyDescent="0.2">
      <c r="A97" s="11"/>
      <c r="B97" s="11" t="str">
        <f t="shared" si="19"/>
        <v>Sai Sumanth</v>
      </c>
      <c r="C97" s="11" t="s">
        <v>54</v>
      </c>
      <c r="D97" s="11">
        <v>5.5</v>
      </c>
      <c r="E97" s="11" t="s">
        <v>688</v>
      </c>
      <c r="F97" s="12" t="s">
        <v>699</v>
      </c>
      <c r="G97" s="12" t="str">
        <f t="shared" si="18"/>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98" spans="1:7" hidden="1" x14ac:dyDescent="0.2">
      <c r="A98" s="11"/>
      <c r="B98" s="11" t="str">
        <f t="shared" si="19"/>
        <v>Sai Sumanth</v>
      </c>
      <c r="C98" s="11" t="s">
        <v>695</v>
      </c>
      <c r="D98" s="11">
        <v>8</v>
      </c>
      <c r="E98" s="11" t="s">
        <v>42</v>
      </c>
      <c r="G98" s="12" t="str">
        <f t="shared" si="18"/>
        <v xml:space="preserve">Q8: 8 of 8.  </v>
      </c>
    </row>
    <row r="99" spans="1:7" hidden="1" x14ac:dyDescent="0.2">
      <c r="A99" s="11"/>
      <c r="B99" s="11" t="str">
        <f>B98</f>
        <v>Sai Sumanth</v>
      </c>
      <c r="C99" s="11" t="s">
        <v>56</v>
      </c>
      <c r="D99" s="11">
        <f>SUM(D91:D98)</f>
        <v>49</v>
      </c>
      <c r="E99" s="11" t="s">
        <v>57</v>
      </c>
      <c r="G99" s="12" t="str">
        <f t="shared" si="18"/>
        <v xml:space="preserve">Total: 49 of 50. </v>
      </c>
    </row>
    <row r="100" spans="1:7" ht="344.25" hidden="1" x14ac:dyDescent="0.2">
      <c r="A100" s="11"/>
      <c r="B100" s="11" t="str">
        <f t="shared" si="19"/>
        <v>Sai Sumanth</v>
      </c>
      <c r="C100" s="11" t="s">
        <v>58</v>
      </c>
      <c r="D100" s="11"/>
      <c r="E100" s="11"/>
      <c r="G100" s="12" t="str">
        <f>_xlfn.CONCAT(G90," ",G91," ",G92," ",G93," ",G94," ",G95," ",G96," ",G97," ",G98," ",G99)</f>
        <v xml:space="preserve">Sai Sumanth, below are scores and comments for Homework 5. Q1: 6 of 6.   Ensure you're providing your responses and not those of someone else, such as a potential collaborator.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49 of 50. </v>
      </c>
    </row>
    <row r="101" spans="1:7" hidden="1" x14ac:dyDescent="0.2">
      <c r="A101" s="11" t="s">
        <v>86</v>
      </c>
      <c r="B101" s="11" t="s">
        <v>231</v>
      </c>
      <c r="C101" s="11" t="s">
        <v>687</v>
      </c>
      <c r="D101" s="11"/>
      <c r="E101" s="11"/>
      <c r="G101" s="12" t="str">
        <f t="shared" si="13"/>
        <v>Mamatha Naidu, below are scores and comments for Homework 5.</v>
      </c>
    </row>
    <row r="102" spans="1:7" hidden="1" x14ac:dyDescent="0.2">
      <c r="A102" s="11"/>
      <c r="B102" s="11" t="str">
        <f>B101</f>
        <v>Mamatha Naidu</v>
      </c>
      <c r="C102" s="11" t="s">
        <v>41</v>
      </c>
      <c r="D102" s="11">
        <v>6</v>
      </c>
      <c r="E102" s="11" t="s">
        <v>688</v>
      </c>
      <c r="G102" s="12" t="str">
        <f t="shared" ref="G102:G110" si="20">_xlfn.CONCAT(C102," ",D102," ",E102," ",F102)</f>
        <v xml:space="preserve">Q1: 6 of 6.  </v>
      </c>
    </row>
    <row r="103" spans="1:7" hidden="1" x14ac:dyDescent="0.2">
      <c r="A103" s="11"/>
      <c r="B103" s="11" t="str">
        <f t="shared" ref="B103:B111" si="21">B102</f>
        <v>Mamatha Naidu</v>
      </c>
      <c r="C103" s="11" t="s">
        <v>44</v>
      </c>
      <c r="D103" s="11">
        <v>6</v>
      </c>
      <c r="E103" s="11" t="s">
        <v>688</v>
      </c>
      <c r="G103" s="12" t="str">
        <f t="shared" si="20"/>
        <v xml:space="preserve">Q2: 6 of 6.  </v>
      </c>
    </row>
    <row r="104" spans="1:7" ht="267.75" hidden="1" x14ac:dyDescent="0.2">
      <c r="A104" s="11"/>
      <c r="B104" s="11" t="str">
        <f t="shared" si="21"/>
        <v>Mamatha Naidu</v>
      </c>
      <c r="C104" s="11" t="s">
        <v>47</v>
      </c>
      <c r="D104" s="11">
        <v>6</v>
      </c>
      <c r="E104" s="11" t="s">
        <v>688</v>
      </c>
      <c r="F104" s="12" t="s">
        <v>705</v>
      </c>
      <c r="G104" s="12" t="str">
        <f t="shared" si="20"/>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05" spans="1:7" ht="114.75" hidden="1" x14ac:dyDescent="0.2">
      <c r="A105" s="11"/>
      <c r="B105" s="11" t="str">
        <f t="shared" si="21"/>
        <v>Mamatha Naidu</v>
      </c>
      <c r="C105" s="11" t="s">
        <v>49</v>
      </c>
      <c r="D105" s="11">
        <v>5</v>
      </c>
      <c r="E105" s="11" t="s">
        <v>688</v>
      </c>
      <c r="F105" s="12" t="s">
        <v>712</v>
      </c>
      <c r="G105" s="12" t="str">
        <f t="shared" si="20"/>
        <v>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v>
      </c>
    </row>
    <row r="106" spans="1:7" hidden="1" x14ac:dyDescent="0.2">
      <c r="A106" s="11"/>
      <c r="B106" s="11" t="str">
        <f t="shared" si="21"/>
        <v>Mamatha Naidu</v>
      </c>
      <c r="C106" s="11" t="s">
        <v>51</v>
      </c>
      <c r="D106" s="11">
        <v>6</v>
      </c>
      <c r="E106" s="11" t="s">
        <v>688</v>
      </c>
      <c r="G106" s="12" t="str">
        <f t="shared" si="20"/>
        <v xml:space="preserve">Q5: 6 of 6.  </v>
      </c>
    </row>
    <row r="107" spans="1:7" ht="267.75" hidden="1" x14ac:dyDescent="0.2">
      <c r="A107" s="11"/>
      <c r="B107" s="11" t="str">
        <f t="shared" si="21"/>
        <v>Mamatha Naidu</v>
      </c>
      <c r="C107" s="11" t="s">
        <v>53</v>
      </c>
      <c r="D107" s="11">
        <v>5.5</v>
      </c>
      <c r="E107" s="11" t="s">
        <v>688</v>
      </c>
      <c r="F107" s="12" t="s">
        <v>698</v>
      </c>
      <c r="G107" s="12" t="str">
        <f t="shared" si="20"/>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08" spans="1:7" ht="51" hidden="1" x14ac:dyDescent="0.2">
      <c r="A108" s="11"/>
      <c r="B108" s="11" t="str">
        <f t="shared" si="21"/>
        <v>Mamatha Naidu</v>
      </c>
      <c r="C108" s="11" t="s">
        <v>54</v>
      </c>
      <c r="D108" s="11">
        <v>6</v>
      </c>
      <c r="E108" s="11" t="s">
        <v>688</v>
      </c>
      <c r="F108" s="12" t="s">
        <v>703</v>
      </c>
      <c r="G108" s="12" t="str">
        <f t="shared" si="20"/>
        <v xml:space="preserve">Q7: 6 of 6.  For additional information and examples on moderation as it is used in marketing mix modeling, see the section Synergy Measurement via Moderation in Linear Models of the Module 5 Lecture Notes. </v>
      </c>
    </row>
    <row r="109" spans="1:7" hidden="1" x14ac:dyDescent="0.2">
      <c r="A109" s="11"/>
      <c r="B109" s="11" t="str">
        <f t="shared" si="21"/>
        <v>Mamatha Naidu</v>
      </c>
      <c r="C109" s="11" t="s">
        <v>695</v>
      </c>
      <c r="D109" s="11">
        <v>8</v>
      </c>
      <c r="E109" s="11" t="s">
        <v>42</v>
      </c>
      <c r="G109" s="12" t="str">
        <f t="shared" si="20"/>
        <v xml:space="preserve">Q8: 8 of 8.  </v>
      </c>
    </row>
    <row r="110" spans="1:7" hidden="1" x14ac:dyDescent="0.2">
      <c r="A110" s="11"/>
      <c r="B110" s="11" t="str">
        <f>B109</f>
        <v>Mamatha Naidu</v>
      </c>
      <c r="C110" s="11" t="s">
        <v>56</v>
      </c>
      <c r="D110" s="11">
        <f>SUM(D102:D109)</f>
        <v>48.5</v>
      </c>
      <c r="E110" s="11" t="s">
        <v>57</v>
      </c>
      <c r="G110" s="12" t="str">
        <f t="shared" si="20"/>
        <v xml:space="preserve">Total: 48.5 of 50. </v>
      </c>
    </row>
    <row r="111" spans="1:7" ht="369.75" hidden="1" x14ac:dyDescent="0.2">
      <c r="A111" s="11"/>
      <c r="B111" s="11" t="str">
        <f t="shared" si="21"/>
        <v>Mamatha Naidu</v>
      </c>
      <c r="C111" s="11" t="s">
        <v>58</v>
      </c>
      <c r="D111" s="11"/>
      <c r="E111" s="11"/>
      <c r="G111" s="12" t="str">
        <f>_xlfn.CONCAT(G101," ",G102," ",G103," ",G104," ",G105," ",G106," ",G107," ",G108," ",G109," ",G110)</f>
        <v xml:space="preserve">Mamatha Naidu, below are scores and comments for Homework 5. Q1: 6 of 6.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48.5 of 50. </v>
      </c>
    </row>
    <row r="112" spans="1:7" hidden="1" x14ac:dyDescent="0.2">
      <c r="A112" s="11" t="s">
        <v>88</v>
      </c>
      <c r="B112" s="11" t="s">
        <v>233</v>
      </c>
      <c r="C112" s="11" t="s">
        <v>687</v>
      </c>
      <c r="D112" s="11"/>
      <c r="E112" s="11"/>
      <c r="G112" s="12" t="str">
        <f t="shared" si="13"/>
        <v>Mourya Chandra Reddy, below are scores and comments for Homework 5.</v>
      </c>
    </row>
    <row r="113" spans="1:7" hidden="1" x14ac:dyDescent="0.2">
      <c r="A113" s="11"/>
      <c r="B113" s="11" t="str">
        <f>B112</f>
        <v>Mourya Chandra Reddy</v>
      </c>
      <c r="C113" s="11" t="s">
        <v>41</v>
      </c>
      <c r="D113" s="11">
        <v>6</v>
      </c>
      <c r="E113" s="11" t="s">
        <v>688</v>
      </c>
      <c r="G113" s="12" t="str">
        <f t="shared" ref="G113:G121" si="22">_xlfn.CONCAT(C113," ",D113," ",E113," ",F113)</f>
        <v xml:space="preserve">Q1: 6 of 6.  </v>
      </c>
    </row>
    <row r="114" spans="1:7" hidden="1" x14ac:dyDescent="0.2">
      <c r="A114" s="11"/>
      <c r="B114" s="11" t="str">
        <f t="shared" ref="B114:B122" si="23">B113</f>
        <v>Mourya Chandra Reddy</v>
      </c>
      <c r="C114" s="11" t="s">
        <v>44</v>
      </c>
      <c r="D114" s="11">
        <v>6</v>
      </c>
      <c r="E114" s="11" t="s">
        <v>688</v>
      </c>
      <c r="G114" s="12" t="str">
        <f t="shared" si="22"/>
        <v xml:space="preserve">Q2: 6 of 6.  </v>
      </c>
    </row>
    <row r="115" spans="1:7" ht="267.75" hidden="1" x14ac:dyDescent="0.2">
      <c r="A115" s="11"/>
      <c r="B115" s="11" t="str">
        <f t="shared" si="23"/>
        <v>Mourya Chandra Reddy</v>
      </c>
      <c r="C115" s="11" t="s">
        <v>47</v>
      </c>
      <c r="D115" s="11">
        <v>6</v>
      </c>
      <c r="E115" s="11" t="s">
        <v>688</v>
      </c>
      <c r="F115" s="12" t="s">
        <v>705</v>
      </c>
      <c r="G115" s="12" t="str">
        <f t="shared" si="22"/>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16" spans="1:7" ht="38.25" hidden="1" x14ac:dyDescent="0.2">
      <c r="A116" s="11"/>
      <c r="B116" s="11" t="str">
        <f t="shared" si="23"/>
        <v>Mourya Chandra Reddy</v>
      </c>
      <c r="C116" s="11" t="s">
        <v>49</v>
      </c>
      <c r="D116" s="11">
        <v>6</v>
      </c>
      <c r="E116" s="11" t="s">
        <v>688</v>
      </c>
      <c r="F116" s="12" t="s">
        <v>692</v>
      </c>
      <c r="G116" s="12" t="str">
        <f t="shared" si="22"/>
        <v xml:space="preserve">Q4: 6 of 6.  Though a marketing mix model's dependent variable is almost never profit of a (say) brand, your answer is sufficient given your assumptions. </v>
      </c>
    </row>
    <row r="117" spans="1:7" hidden="1" x14ac:dyDescent="0.2">
      <c r="A117" s="11"/>
      <c r="B117" s="11" t="str">
        <f t="shared" si="23"/>
        <v>Mourya Chandra Reddy</v>
      </c>
      <c r="C117" s="11" t="s">
        <v>51</v>
      </c>
      <c r="D117" s="11">
        <v>6</v>
      </c>
      <c r="E117" s="11" t="s">
        <v>688</v>
      </c>
      <c r="G117" s="12" t="str">
        <f t="shared" si="22"/>
        <v xml:space="preserve">Q5: 6 of 6.  </v>
      </c>
    </row>
    <row r="118" spans="1:7" ht="267.75" hidden="1" x14ac:dyDescent="0.2">
      <c r="A118" s="11"/>
      <c r="B118" s="11" t="str">
        <f t="shared" si="23"/>
        <v>Mourya Chandra Reddy</v>
      </c>
      <c r="C118" s="11" t="s">
        <v>53</v>
      </c>
      <c r="D118" s="11">
        <v>5.5</v>
      </c>
      <c r="E118" s="11" t="s">
        <v>688</v>
      </c>
      <c r="F118" s="12" t="s">
        <v>698</v>
      </c>
      <c r="G118" s="12" t="str">
        <f t="shared" si="22"/>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19" spans="1:7" ht="51" hidden="1" x14ac:dyDescent="0.2">
      <c r="A119" s="11"/>
      <c r="B119" s="11" t="str">
        <f t="shared" si="23"/>
        <v>Mourya Chandra Reddy</v>
      </c>
      <c r="C119" s="11" t="s">
        <v>54</v>
      </c>
      <c r="D119" s="11">
        <v>6</v>
      </c>
      <c r="E119" s="11" t="s">
        <v>688</v>
      </c>
      <c r="F119" s="12" t="s">
        <v>703</v>
      </c>
      <c r="G119" s="12" t="str">
        <f t="shared" si="22"/>
        <v xml:space="preserve">Q7: 6 of 6.  For additional information and examples on moderation as it is used in marketing mix modeling, see the section Synergy Measurement via Moderation in Linear Models of the Module 5 Lecture Notes. </v>
      </c>
    </row>
    <row r="120" spans="1:7" hidden="1" x14ac:dyDescent="0.2">
      <c r="A120" s="11"/>
      <c r="B120" s="11" t="str">
        <f t="shared" si="23"/>
        <v>Mourya Chandra Reddy</v>
      </c>
      <c r="C120" s="11" t="s">
        <v>695</v>
      </c>
      <c r="D120" s="11">
        <v>8</v>
      </c>
      <c r="E120" s="11" t="s">
        <v>42</v>
      </c>
      <c r="G120" s="12" t="str">
        <f t="shared" si="22"/>
        <v xml:space="preserve">Q8: 8 of 8.  </v>
      </c>
    </row>
    <row r="121" spans="1:7" hidden="1" x14ac:dyDescent="0.2">
      <c r="A121" s="11"/>
      <c r="B121" s="11" t="str">
        <f>B120</f>
        <v>Mourya Chandra Reddy</v>
      </c>
      <c r="C121" s="11" t="s">
        <v>56</v>
      </c>
      <c r="D121" s="11">
        <f>SUM(D113:D120)</f>
        <v>49.5</v>
      </c>
      <c r="E121" s="11" t="s">
        <v>57</v>
      </c>
      <c r="G121" s="12" t="str">
        <f t="shared" si="22"/>
        <v xml:space="preserve">Total: 49.5 of 50. </v>
      </c>
    </row>
    <row r="122" spans="1:7" ht="331.5" hidden="1" x14ac:dyDescent="0.2">
      <c r="A122" s="11"/>
      <c r="B122" s="11" t="str">
        <f t="shared" si="23"/>
        <v>Mourya Chandra Reddy</v>
      </c>
      <c r="C122" s="11" t="s">
        <v>58</v>
      </c>
      <c r="D122" s="11"/>
      <c r="E122" s="11"/>
      <c r="G122" s="12" t="str">
        <f>_xlfn.CONCAT(G112," ",G113," ",G114," ",G115," ",G116," ",G117," ",G118," ",G119," ",G120," ",G121)</f>
        <v xml:space="preserve">Mourya Chandra Reddy, below are scores and comments for Homework 5. Q1: 6 of 6.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123" spans="1:7" hidden="1" x14ac:dyDescent="0.2">
      <c r="A123" s="11" t="s">
        <v>89</v>
      </c>
      <c r="B123" s="11" t="s">
        <v>235</v>
      </c>
      <c r="C123" s="11" t="s">
        <v>687</v>
      </c>
      <c r="D123" s="11"/>
      <c r="E123" s="11"/>
      <c r="G123" s="12" t="str">
        <f t="shared" si="13"/>
        <v>Suman Kumar, below are scores and comments for Homework 5.</v>
      </c>
    </row>
    <row r="124" spans="1:7" hidden="1" x14ac:dyDescent="0.2">
      <c r="A124" s="11"/>
      <c r="B124" s="11" t="str">
        <f>B123</f>
        <v>Suman Kumar</v>
      </c>
      <c r="C124" s="11" t="s">
        <v>41</v>
      </c>
      <c r="D124" s="11">
        <v>6</v>
      </c>
      <c r="E124" s="11" t="s">
        <v>688</v>
      </c>
      <c r="G124" s="12" t="str">
        <f t="shared" ref="G124:G132" si="24">_xlfn.CONCAT(C124," ",D124," ",E124," ",F124)</f>
        <v xml:space="preserve">Q1: 6 of 6.  </v>
      </c>
    </row>
    <row r="125" spans="1:7" ht="165.75" hidden="1" x14ac:dyDescent="0.2">
      <c r="A125" s="11"/>
      <c r="B125" s="11" t="str">
        <f t="shared" ref="B125:B133" si="25">B124</f>
        <v>Suman Kumar</v>
      </c>
      <c r="C125" s="11" t="s">
        <v>44</v>
      </c>
      <c r="D125" s="11">
        <v>6</v>
      </c>
      <c r="E125" s="11" t="s">
        <v>688</v>
      </c>
      <c r="F125" s="12" t="s">
        <v>690</v>
      </c>
      <c r="G125" s="12" t="str">
        <f t="shared" si="24"/>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26" spans="1:7" ht="306" hidden="1" x14ac:dyDescent="0.2">
      <c r="A126" s="11"/>
      <c r="B126" s="11" t="str">
        <f t="shared" si="25"/>
        <v>Suman Kumar</v>
      </c>
      <c r="C126" s="11" t="s">
        <v>47</v>
      </c>
      <c r="D126" s="11">
        <v>5</v>
      </c>
      <c r="E126" s="11" t="s">
        <v>688</v>
      </c>
      <c r="F126" s="12" t="s">
        <v>713</v>
      </c>
      <c r="G126" s="12" t="str">
        <f t="shared" si="24"/>
        <v>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27" spans="1:7" ht="38.25" hidden="1" x14ac:dyDescent="0.2">
      <c r="A127" s="11"/>
      <c r="B127" s="11" t="str">
        <f t="shared" si="25"/>
        <v>Suman Kumar</v>
      </c>
      <c r="C127" s="11" t="s">
        <v>49</v>
      </c>
      <c r="D127" s="11">
        <v>6</v>
      </c>
      <c r="E127" s="11" t="s">
        <v>688</v>
      </c>
      <c r="F127" s="12" t="s">
        <v>692</v>
      </c>
      <c r="G127" s="12" t="str">
        <f t="shared" si="24"/>
        <v xml:space="preserve">Q4: 6 of 6.  Though a marketing mix model's dependent variable is almost never profit of a (say) brand, your answer is sufficient given your assumptions. </v>
      </c>
    </row>
    <row r="128" spans="1:7" hidden="1" x14ac:dyDescent="0.2">
      <c r="A128" s="11"/>
      <c r="B128" s="11" t="str">
        <f t="shared" si="25"/>
        <v>Suman Kumar</v>
      </c>
      <c r="C128" s="11" t="s">
        <v>51</v>
      </c>
      <c r="D128" s="11">
        <v>6</v>
      </c>
      <c r="E128" s="11" t="s">
        <v>688</v>
      </c>
      <c r="G128" s="12" t="str">
        <f t="shared" si="24"/>
        <v xml:space="preserve">Q5: 6 of 6.  </v>
      </c>
    </row>
    <row r="129" spans="1:7" ht="267.75" hidden="1" x14ac:dyDescent="0.2">
      <c r="A129" s="11"/>
      <c r="B129" s="11" t="str">
        <f t="shared" si="25"/>
        <v>Suman Kumar</v>
      </c>
      <c r="C129" s="11" t="s">
        <v>53</v>
      </c>
      <c r="D129" s="11">
        <v>5.5</v>
      </c>
      <c r="E129" s="11" t="s">
        <v>688</v>
      </c>
      <c r="F129" s="12" t="s">
        <v>698</v>
      </c>
      <c r="G129" s="12" t="str">
        <f t="shared" si="24"/>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30" spans="1:7" ht="51" hidden="1" x14ac:dyDescent="0.2">
      <c r="A130" s="11"/>
      <c r="B130" s="11" t="str">
        <f t="shared" si="25"/>
        <v>Suman Kumar</v>
      </c>
      <c r="C130" s="11" t="s">
        <v>54</v>
      </c>
      <c r="D130" s="11">
        <v>6</v>
      </c>
      <c r="E130" s="11" t="s">
        <v>688</v>
      </c>
      <c r="F130" s="12" t="s">
        <v>703</v>
      </c>
      <c r="G130" s="12" t="str">
        <f t="shared" si="24"/>
        <v xml:space="preserve">Q7: 6 of 6.  For additional information and examples on moderation as it is used in marketing mix modeling, see the section Synergy Measurement via Moderation in Linear Models of the Module 5 Lecture Notes. </v>
      </c>
    </row>
    <row r="131" spans="1:7" hidden="1" x14ac:dyDescent="0.2">
      <c r="A131" s="11"/>
      <c r="B131" s="11" t="str">
        <f t="shared" si="25"/>
        <v>Suman Kumar</v>
      </c>
      <c r="C131" s="11" t="s">
        <v>695</v>
      </c>
      <c r="D131" s="11">
        <v>8</v>
      </c>
      <c r="E131" s="11" t="s">
        <v>42</v>
      </c>
      <c r="G131" s="12" t="str">
        <f t="shared" si="24"/>
        <v xml:space="preserve">Q8: 8 of 8.  </v>
      </c>
    </row>
    <row r="132" spans="1:7" hidden="1" x14ac:dyDescent="0.2">
      <c r="A132" s="11"/>
      <c r="B132" s="11" t="str">
        <f>B131</f>
        <v>Suman Kumar</v>
      </c>
      <c r="C132" s="11" t="s">
        <v>56</v>
      </c>
      <c r="D132" s="11">
        <f>SUM(D124:D131)</f>
        <v>48.5</v>
      </c>
      <c r="E132" s="11" t="s">
        <v>57</v>
      </c>
      <c r="G132" s="12" t="str">
        <f t="shared" si="24"/>
        <v xml:space="preserve">Total: 48.5 of 50. </v>
      </c>
    </row>
    <row r="133" spans="1:7" ht="409.5" hidden="1" x14ac:dyDescent="0.2">
      <c r="A133" s="11"/>
      <c r="B133" s="11" t="str">
        <f t="shared" si="25"/>
        <v>Suman Kumar</v>
      </c>
      <c r="C133" s="11" t="s">
        <v>58</v>
      </c>
      <c r="D133" s="11"/>
      <c r="E133" s="11"/>
      <c r="G133" s="12" t="str">
        <f>_xlfn.CONCAT(G123," ",G124," ",G125," ",G126," ",G127," ",G128," ",G129," ",G130," ",G131," ",G132)</f>
        <v xml:space="preserve">Suman Kumar,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48.5 of 50. </v>
      </c>
    </row>
    <row r="134" spans="1:7" hidden="1" x14ac:dyDescent="0.2">
      <c r="A134" s="11" t="s">
        <v>90</v>
      </c>
      <c r="B134" s="11" t="s">
        <v>237</v>
      </c>
      <c r="C134" s="11" t="s">
        <v>687</v>
      </c>
      <c r="D134" s="11"/>
      <c r="E134" s="11"/>
      <c r="G134" s="12" t="str">
        <f t="shared" si="13"/>
        <v>Bhavana Chowdary, below are scores and comments for Homework 5.</v>
      </c>
    </row>
    <row r="135" spans="1:7" ht="38.25" hidden="1" x14ac:dyDescent="0.2">
      <c r="A135" s="11"/>
      <c r="B135" s="11" t="str">
        <f>B134</f>
        <v>Bhavana Chowdary</v>
      </c>
      <c r="C135" s="11" t="s">
        <v>41</v>
      </c>
      <c r="D135" s="11">
        <v>6</v>
      </c>
      <c r="E135" s="11" t="s">
        <v>688</v>
      </c>
      <c r="F135" s="12" t="s">
        <v>714</v>
      </c>
      <c r="G135" s="12" t="str">
        <f t="shared" ref="G135:G143" si="26">_xlfn.CONCAT(C135," ",D135," ",E135," ",F135)</f>
        <v>Q1: 6 of 6.  You wrote, "Nike stores can be found in every city."  This is not a true statement.  For example, there is not a store in LaRue, Ohio, that sells Nike products.</v>
      </c>
    </row>
    <row r="136" spans="1:7" hidden="1" x14ac:dyDescent="0.2">
      <c r="A136" s="11"/>
      <c r="B136" s="11" t="str">
        <f t="shared" ref="B136:B144" si="27">B135</f>
        <v>Bhavana Chowdary</v>
      </c>
      <c r="C136" s="11" t="s">
        <v>44</v>
      </c>
      <c r="D136" s="11">
        <v>6</v>
      </c>
      <c r="E136" s="11" t="s">
        <v>688</v>
      </c>
      <c r="G136" s="12" t="str">
        <f t="shared" si="26"/>
        <v xml:space="preserve">Q2: 6 of 6.  </v>
      </c>
    </row>
    <row r="137" spans="1:7" ht="267.75" hidden="1" x14ac:dyDescent="0.2">
      <c r="A137" s="11"/>
      <c r="B137" s="11" t="str">
        <f t="shared" si="27"/>
        <v>Bhavana Chowdary</v>
      </c>
      <c r="C137" s="11" t="s">
        <v>47</v>
      </c>
      <c r="D137" s="11">
        <v>6</v>
      </c>
      <c r="E137" s="11" t="s">
        <v>688</v>
      </c>
      <c r="F137" s="12" t="s">
        <v>705</v>
      </c>
      <c r="G137" s="12" t="str">
        <f t="shared" si="26"/>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38" spans="1:7" ht="38.25" hidden="1" x14ac:dyDescent="0.2">
      <c r="A138" s="11"/>
      <c r="B138" s="11" t="str">
        <f t="shared" si="27"/>
        <v>Bhavana Chowdary</v>
      </c>
      <c r="C138" s="11" t="s">
        <v>49</v>
      </c>
      <c r="D138" s="11">
        <v>6</v>
      </c>
      <c r="E138" s="11" t="s">
        <v>688</v>
      </c>
      <c r="F138" s="12" t="s">
        <v>692</v>
      </c>
      <c r="G138" s="12" t="str">
        <f t="shared" si="26"/>
        <v xml:space="preserve">Q4: 6 of 6.  Though a marketing mix model's dependent variable is almost never profit of a (say) brand, your answer is sufficient given your assumptions. </v>
      </c>
    </row>
    <row r="139" spans="1:7" hidden="1" x14ac:dyDescent="0.2">
      <c r="A139" s="11"/>
      <c r="B139" s="11" t="str">
        <f t="shared" si="27"/>
        <v>Bhavana Chowdary</v>
      </c>
      <c r="C139" s="11" t="s">
        <v>51</v>
      </c>
      <c r="D139" s="11">
        <v>6</v>
      </c>
      <c r="E139" s="11" t="s">
        <v>688</v>
      </c>
      <c r="G139" s="12" t="str">
        <f t="shared" si="26"/>
        <v xml:space="preserve">Q5: 6 of 6.  </v>
      </c>
    </row>
    <row r="140" spans="1:7" ht="267.75" hidden="1" x14ac:dyDescent="0.2">
      <c r="A140" s="11"/>
      <c r="B140" s="11" t="str">
        <f t="shared" si="27"/>
        <v>Bhavana Chowdary</v>
      </c>
      <c r="C140" s="11" t="s">
        <v>53</v>
      </c>
      <c r="D140" s="11">
        <v>5.5</v>
      </c>
      <c r="E140" s="11" t="s">
        <v>688</v>
      </c>
      <c r="F140" s="12" t="s">
        <v>698</v>
      </c>
      <c r="G140" s="12" t="str">
        <f t="shared" si="26"/>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41" spans="1:7" ht="102" hidden="1" x14ac:dyDescent="0.2">
      <c r="A141" s="11"/>
      <c r="B141" s="11" t="str">
        <f t="shared" si="27"/>
        <v>Bhavana Chowdary</v>
      </c>
      <c r="C141" s="11" t="s">
        <v>54</v>
      </c>
      <c r="D141" s="11">
        <v>5.5</v>
      </c>
      <c r="E141" s="11" t="s">
        <v>688</v>
      </c>
      <c r="F141" s="12" t="s">
        <v>715</v>
      </c>
      <c r="G141" s="12" t="str">
        <f t="shared" si="26"/>
        <v xml:space="preserve">Q7: 5.5 of 6.  A moderating regression may have a specification that contains more than an intercept, explanatory variable of interest, a moderating explanatory variable and an interaction of the two aforementioned explanatory variables. For additional information and examples on moderation as it is used in marketing mix modeling, see the section Synergy Measurement via Moderation in Linear Models of the Module 5 Lecture Notes. </v>
      </c>
    </row>
    <row r="142" spans="1:7" hidden="1" x14ac:dyDescent="0.2">
      <c r="A142" s="11"/>
      <c r="B142" s="11" t="str">
        <f t="shared" si="27"/>
        <v>Bhavana Chowdary</v>
      </c>
      <c r="C142" s="11" t="s">
        <v>695</v>
      </c>
      <c r="D142" s="11">
        <v>8</v>
      </c>
      <c r="E142" s="11" t="s">
        <v>42</v>
      </c>
      <c r="G142" s="12" t="str">
        <f t="shared" si="26"/>
        <v xml:space="preserve">Q8: 8 of 8.  </v>
      </c>
    </row>
    <row r="143" spans="1:7" hidden="1" x14ac:dyDescent="0.2">
      <c r="A143" s="11"/>
      <c r="B143" s="11" t="str">
        <f>B142</f>
        <v>Bhavana Chowdary</v>
      </c>
      <c r="C143" s="11" t="s">
        <v>56</v>
      </c>
      <c r="D143" s="11">
        <f>SUM(D135:D142)</f>
        <v>49</v>
      </c>
      <c r="E143" s="11" t="s">
        <v>57</v>
      </c>
      <c r="G143" s="12" t="str">
        <f t="shared" si="26"/>
        <v xml:space="preserve">Total: 49 of 50. </v>
      </c>
    </row>
    <row r="144" spans="1:7" ht="357" hidden="1" x14ac:dyDescent="0.2">
      <c r="A144" s="11"/>
      <c r="B144" s="11" t="str">
        <f t="shared" si="27"/>
        <v>Bhavana Chowdary</v>
      </c>
      <c r="C144" s="11" t="s">
        <v>58</v>
      </c>
      <c r="D144" s="11"/>
      <c r="E144" s="11"/>
      <c r="G144" s="12" t="str">
        <f>_xlfn.CONCAT(G134," ",G135," ",G136," ",G137," ",G138," ",G139," ",G140," ",G141," ",G142," ",G143)</f>
        <v xml:space="preserve">Bhavana Chowdary, below are scores and comments for Homework 5. Q1: 6 of 6.  You wrote, "Nike stores can be found in every city."  This is not a true statement.  For example, there is not a store in LaRue, Ohio, that sells Nike products.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 moderating regression may have a specification that contains more than an intercept, explanatory variable of interest, a moderating explanatory variable and an interaction of the two aforementioned explanatory variables. For additional information and examples on moderation as it is used in marketing mix modeling, see the section Synergy Measurement via Moderation in Linear Models of the Module 5 Lecture Notes.  Q8: 8 of 8.   Total: 49 of 50. </v>
      </c>
    </row>
    <row r="145" spans="1:7" hidden="1" x14ac:dyDescent="0.2">
      <c r="A145" s="11" t="s">
        <v>91</v>
      </c>
      <c r="B145" s="11" t="str">
        <f t="shared" ref="B145:B343" si="28">MID(A145,FIND(",",A145)+1,FIND(" ",A145)-2)</f>
        <v xml:space="preserve"> Vinaya</v>
      </c>
      <c r="C145" s="11" t="s">
        <v>687</v>
      </c>
      <c r="D145" s="11"/>
      <c r="E145" s="11"/>
      <c r="G145" s="12" t="str">
        <f t="shared" si="13"/>
        <v xml:space="preserve"> Vinaya, below are scores and comments for Homework 5.</v>
      </c>
    </row>
    <row r="146" spans="1:7" hidden="1" x14ac:dyDescent="0.2">
      <c r="A146" s="11"/>
      <c r="B146" s="11" t="str">
        <f>B145</f>
        <v xml:space="preserve"> Vinaya</v>
      </c>
      <c r="C146" s="11" t="s">
        <v>41</v>
      </c>
      <c r="D146" s="11">
        <v>6</v>
      </c>
      <c r="E146" s="11" t="s">
        <v>688</v>
      </c>
      <c r="G146" s="12" t="str">
        <f t="shared" ref="G146:G154" si="29">_xlfn.CONCAT(C146," ",D146," ",E146," ",F146)</f>
        <v xml:space="preserve">Q1: 6 of 6.  </v>
      </c>
    </row>
    <row r="147" spans="1:7" ht="165.75" hidden="1" x14ac:dyDescent="0.2">
      <c r="A147" s="11"/>
      <c r="B147" s="11" t="str">
        <f t="shared" ref="B147:B155" si="30">B146</f>
        <v xml:space="preserve"> Vinaya</v>
      </c>
      <c r="C147" s="11" t="s">
        <v>44</v>
      </c>
      <c r="D147" s="11">
        <v>6</v>
      </c>
      <c r="E147" s="11" t="s">
        <v>688</v>
      </c>
      <c r="F147" s="12" t="s">
        <v>690</v>
      </c>
      <c r="G147" s="12" t="str">
        <f t="shared" si="29"/>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48" spans="1:7" ht="306" hidden="1" x14ac:dyDescent="0.2">
      <c r="A148" s="11"/>
      <c r="B148" s="11" t="str">
        <f t="shared" si="30"/>
        <v xml:space="preserve"> Vinaya</v>
      </c>
      <c r="C148" s="11" t="s">
        <v>47</v>
      </c>
      <c r="D148" s="11">
        <v>5</v>
      </c>
      <c r="E148" s="11" t="s">
        <v>688</v>
      </c>
      <c r="F148" s="12" t="s">
        <v>713</v>
      </c>
      <c r="G148" s="12" t="str">
        <f t="shared" si="29"/>
        <v>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49" spans="1:7" ht="38.25" hidden="1" x14ac:dyDescent="0.2">
      <c r="A149" s="11"/>
      <c r="B149" s="11" t="str">
        <f t="shared" si="30"/>
        <v xml:space="preserve"> Vinaya</v>
      </c>
      <c r="C149" s="11" t="s">
        <v>49</v>
      </c>
      <c r="D149" s="11">
        <v>6</v>
      </c>
      <c r="E149" s="11" t="s">
        <v>688</v>
      </c>
      <c r="F149" s="12" t="s">
        <v>692</v>
      </c>
      <c r="G149" s="12" t="str">
        <f t="shared" si="29"/>
        <v xml:space="preserve">Q4: 6 of 6.  Though a marketing mix model's dependent variable is almost never profit of a (say) brand, your answer is sufficient given your assumptions. </v>
      </c>
    </row>
    <row r="150" spans="1:7" hidden="1" x14ac:dyDescent="0.2">
      <c r="A150" s="11"/>
      <c r="B150" s="11" t="str">
        <f t="shared" si="30"/>
        <v xml:space="preserve"> Vinaya</v>
      </c>
      <c r="C150" s="11" t="s">
        <v>51</v>
      </c>
      <c r="D150" s="11">
        <v>6</v>
      </c>
      <c r="E150" s="11" t="s">
        <v>688</v>
      </c>
      <c r="G150" s="12" t="str">
        <f t="shared" si="29"/>
        <v xml:space="preserve">Q5: 6 of 6.  </v>
      </c>
    </row>
    <row r="151" spans="1:7" ht="267.75" hidden="1" x14ac:dyDescent="0.2">
      <c r="A151" s="11"/>
      <c r="B151" s="11" t="str">
        <f t="shared" si="30"/>
        <v xml:space="preserve"> Vinaya</v>
      </c>
      <c r="C151" s="11" t="s">
        <v>53</v>
      </c>
      <c r="D151" s="11">
        <v>5.5</v>
      </c>
      <c r="E151" s="11" t="s">
        <v>688</v>
      </c>
      <c r="F151" s="12" t="s">
        <v>698</v>
      </c>
      <c r="G151" s="12" t="str">
        <f t="shared" si="29"/>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52" spans="1:7" ht="76.5" hidden="1" x14ac:dyDescent="0.2">
      <c r="A152" s="11"/>
      <c r="B152" s="11" t="str">
        <f t="shared" si="30"/>
        <v xml:space="preserve"> Vinaya</v>
      </c>
      <c r="C152" s="11" t="s">
        <v>54</v>
      </c>
      <c r="D152" s="11">
        <v>5.5</v>
      </c>
      <c r="E152" s="11" t="s">
        <v>688</v>
      </c>
      <c r="F152" s="12" t="s">
        <v>699</v>
      </c>
      <c r="G152" s="12" t="str">
        <f t="shared" si="29"/>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153" spans="1:7" hidden="1" x14ac:dyDescent="0.2">
      <c r="A153" s="11"/>
      <c r="B153" s="11" t="str">
        <f t="shared" si="30"/>
        <v xml:space="preserve"> Vinaya</v>
      </c>
      <c r="C153" s="11" t="s">
        <v>695</v>
      </c>
      <c r="D153" s="11">
        <v>8</v>
      </c>
      <c r="E153" s="11" t="s">
        <v>42</v>
      </c>
      <c r="G153" s="12" t="str">
        <f t="shared" si="29"/>
        <v xml:space="preserve">Q8: 8 of 8.  </v>
      </c>
    </row>
    <row r="154" spans="1:7" hidden="1" x14ac:dyDescent="0.2">
      <c r="A154" s="11"/>
      <c r="B154" s="11" t="str">
        <f>B153</f>
        <v xml:space="preserve"> Vinaya</v>
      </c>
      <c r="C154" s="11" t="s">
        <v>56</v>
      </c>
      <c r="D154" s="11">
        <f>SUM(D146:D153)</f>
        <v>48</v>
      </c>
      <c r="E154" s="11" t="s">
        <v>57</v>
      </c>
      <c r="G154" s="12" t="str">
        <f t="shared" si="29"/>
        <v xml:space="preserve">Total: 48 of 50. </v>
      </c>
    </row>
    <row r="155" spans="1:7" ht="409.5" hidden="1" x14ac:dyDescent="0.2">
      <c r="A155" s="11"/>
      <c r="B155" s="11" t="str">
        <f t="shared" si="30"/>
        <v xml:space="preserve"> Vinaya</v>
      </c>
      <c r="C155" s="11" t="s">
        <v>58</v>
      </c>
      <c r="D155" s="11"/>
      <c r="E155" s="11"/>
      <c r="G155" s="12" t="str">
        <f>_xlfn.CONCAT(G145," ",G146," ",G147," ",G148," ",G149," ",G150," ",G151," ",G152," ",G153," ",G154)</f>
        <v xml:space="preserve"> Vinaya,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48 of 50. </v>
      </c>
    </row>
    <row r="156" spans="1:7" hidden="1" x14ac:dyDescent="0.2">
      <c r="A156" s="11" t="s">
        <v>93</v>
      </c>
      <c r="B156" s="11" t="s">
        <v>240</v>
      </c>
      <c r="C156" s="11" t="s">
        <v>687</v>
      </c>
      <c r="D156" s="11"/>
      <c r="E156" s="11"/>
      <c r="G156" s="12" t="str">
        <f t="shared" si="13"/>
        <v>Sai Chandra, below are scores and comments for Homework 5.</v>
      </c>
    </row>
    <row r="157" spans="1:7" hidden="1" x14ac:dyDescent="0.2">
      <c r="A157" s="11"/>
      <c r="B157" s="11" t="str">
        <f>B156</f>
        <v>Sai Chandra</v>
      </c>
      <c r="C157" s="11" t="s">
        <v>41</v>
      </c>
      <c r="D157" s="11">
        <v>6</v>
      </c>
      <c r="E157" s="11" t="s">
        <v>688</v>
      </c>
      <c r="G157" s="12" t="str">
        <f t="shared" ref="G157:G165" si="31">_xlfn.CONCAT(C157," ",D157," ",E157," ",F157)</f>
        <v xml:space="preserve">Q1: 6 of 6.  </v>
      </c>
    </row>
    <row r="158" spans="1:7" ht="165.75" hidden="1" x14ac:dyDescent="0.2">
      <c r="A158" s="11"/>
      <c r="B158" s="11" t="str">
        <f t="shared" ref="B158:B166" si="32">B157</f>
        <v>Sai Chandra</v>
      </c>
      <c r="C158" s="11" t="s">
        <v>44</v>
      </c>
      <c r="D158" s="11">
        <v>6</v>
      </c>
      <c r="E158" s="11" t="s">
        <v>688</v>
      </c>
      <c r="F158" s="12" t="s">
        <v>690</v>
      </c>
      <c r="G158" s="12" t="str">
        <f t="shared" si="3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59" spans="1:7" ht="306" hidden="1" x14ac:dyDescent="0.2">
      <c r="A159" s="11"/>
      <c r="B159" s="11" t="str">
        <f t="shared" si="32"/>
        <v>Sai Chandra</v>
      </c>
      <c r="C159" s="11" t="s">
        <v>47</v>
      </c>
      <c r="D159" s="11">
        <v>5</v>
      </c>
      <c r="E159" s="11" t="s">
        <v>688</v>
      </c>
      <c r="F159" s="12" t="s">
        <v>713</v>
      </c>
      <c r="G159" s="12" t="str">
        <f t="shared" si="31"/>
        <v>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60" spans="1:7" ht="38.25" hidden="1" x14ac:dyDescent="0.2">
      <c r="A160" s="11"/>
      <c r="B160" s="11" t="str">
        <f t="shared" si="32"/>
        <v>Sai Chandra</v>
      </c>
      <c r="C160" s="11" t="s">
        <v>49</v>
      </c>
      <c r="D160" s="11">
        <v>6</v>
      </c>
      <c r="E160" s="11" t="s">
        <v>688</v>
      </c>
      <c r="F160" s="12" t="s">
        <v>692</v>
      </c>
      <c r="G160" s="12" t="str">
        <f t="shared" si="31"/>
        <v xml:space="preserve">Q4: 6 of 6.  Though a marketing mix model's dependent variable is almost never profit of a (say) brand, your answer is sufficient given your assumptions. </v>
      </c>
    </row>
    <row r="161" spans="1:7" hidden="1" x14ac:dyDescent="0.2">
      <c r="A161" s="11"/>
      <c r="B161" s="11" t="str">
        <f t="shared" si="32"/>
        <v>Sai Chandra</v>
      </c>
      <c r="C161" s="11" t="s">
        <v>51</v>
      </c>
      <c r="D161" s="11">
        <v>6</v>
      </c>
      <c r="E161" s="11" t="s">
        <v>688</v>
      </c>
      <c r="G161" s="12" t="str">
        <f t="shared" si="31"/>
        <v xml:space="preserve">Q5: 6 of 6.  </v>
      </c>
    </row>
    <row r="162" spans="1:7" ht="267.75" hidden="1" x14ac:dyDescent="0.2">
      <c r="A162" s="11"/>
      <c r="B162" s="11" t="str">
        <f t="shared" si="32"/>
        <v>Sai Chandra</v>
      </c>
      <c r="C162" s="11" t="s">
        <v>53</v>
      </c>
      <c r="D162" s="11">
        <v>5.5</v>
      </c>
      <c r="E162" s="11" t="s">
        <v>688</v>
      </c>
      <c r="F162" s="12" t="s">
        <v>698</v>
      </c>
      <c r="G162" s="12" t="str">
        <f t="shared" si="3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63" spans="1:7" ht="76.5" hidden="1" x14ac:dyDescent="0.2">
      <c r="A163" s="11"/>
      <c r="B163" s="11" t="str">
        <f t="shared" si="32"/>
        <v>Sai Chandra</v>
      </c>
      <c r="C163" s="11" t="s">
        <v>54</v>
      </c>
      <c r="D163" s="11">
        <v>5.5</v>
      </c>
      <c r="E163" s="11" t="s">
        <v>688</v>
      </c>
      <c r="F163" s="12" t="s">
        <v>699</v>
      </c>
      <c r="G163" s="12" t="str">
        <f t="shared" si="31"/>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164" spans="1:7" ht="25.5" hidden="1" x14ac:dyDescent="0.2">
      <c r="A164" s="11"/>
      <c r="B164" s="11" t="str">
        <f t="shared" si="32"/>
        <v>Sai Chandra</v>
      </c>
      <c r="C164" s="11" t="s">
        <v>695</v>
      </c>
      <c r="D164" s="11">
        <v>8</v>
      </c>
      <c r="E164" s="11" t="s">
        <v>42</v>
      </c>
      <c r="F164" s="12" t="s">
        <v>716</v>
      </c>
      <c r="G164" s="12" t="str">
        <f t="shared" si="31"/>
        <v>Q8: 8 of 8.  In class, we didn't discuss in the online class interpolation and extrapolation.</v>
      </c>
    </row>
    <row r="165" spans="1:7" hidden="1" x14ac:dyDescent="0.2">
      <c r="A165" s="11"/>
      <c r="B165" s="11" t="str">
        <f>B164</f>
        <v>Sai Chandra</v>
      </c>
      <c r="C165" s="11" t="s">
        <v>56</v>
      </c>
      <c r="D165" s="11">
        <f>SUM(D157:D164)</f>
        <v>48</v>
      </c>
      <c r="E165" s="11" t="s">
        <v>57</v>
      </c>
      <c r="G165" s="12" t="str">
        <f t="shared" si="31"/>
        <v xml:space="preserve">Total: 48 of 50. </v>
      </c>
    </row>
    <row r="166" spans="1:7" ht="409.5" hidden="1" x14ac:dyDescent="0.2">
      <c r="A166" s="11"/>
      <c r="B166" s="11" t="str">
        <f t="shared" si="32"/>
        <v>Sai Chandra</v>
      </c>
      <c r="C166" s="11" t="s">
        <v>58</v>
      </c>
      <c r="D166" s="11"/>
      <c r="E166" s="11"/>
      <c r="G166" s="12" t="str">
        <f>_xlfn.CONCAT(G156," ",G157," ",G158," ",G159," ",G160," ",G161," ",G162," ",G163," ",G164," ",G165)</f>
        <v xml:space="preserve">Sai Chandra,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In class, we didn't discuss in the online class interpolation and extrapolation. Total: 48 of 50. </v>
      </c>
    </row>
    <row r="167" spans="1:7" x14ac:dyDescent="0.2">
      <c r="A167" s="11" t="s">
        <v>96</v>
      </c>
      <c r="B167" s="39" t="s">
        <v>241</v>
      </c>
      <c r="C167" s="39" t="s">
        <v>687</v>
      </c>
      <c r="D167" s="39"/>
      <c r="E167" s="39"/>
      <c r="G167" s="12" t="str">
        <f t="shared" si="13"/>
        <v>Navya Sri Reddy, below are scores and comments for Homework 5.</v>
      </c>
    </row>
    <row r="168" spans="1:7" ht="63.75" x14ac:dyDescent="0.2">
      <c r="A168" s="11"/>
      <c r="B168" s="39" t="str">
        <f>B167</f>
        <v>Navya Sri Reddy</v>
      </c>
      <c r="C168" s="39" t="s">
        <v>41</v>
      </c>
      <c r="D168" s="39">
        <v>4.5</v>
      </c>
      <c r="E168" s="39" t="s">
        <v>688</v>
      </c>
      <c r="F168" s="12" t="s">
        <v>717</v>
      </c>
      <c r="G168" s="12" t="str">
        <f t="shared" ref="G168:G176" si="33">_xlfn.CONCAT(C168," ",D168," ",E168," ",F168)</f>
        <v xml:space="preserve">Q1: 4.5 of 6.  The question requested you either provide information from your employer (or potentially past employer) or a familiar company.   You provided neither.  Moreover, you didn’t list a company name just a generalization of a smartphone and tablet manufacturer. </v>
      </c>
    </row>
    <row r="169" spans="1:7" ht="191.25" x14ac:dyDescent="0.2">
      <c r="A169" s="11"/>
      <c r="B169" s="39" t="str">
        <f t="shared" ref="B169:B177" si="34">B168</f>
        <v>Navya Sri Reddy</v>
      </c>
      <c r="C169" s="39" t="s">
        <v>44</v>
      </c>
      <c r="D169" s="39">
        <v>5.5</v>
      </c>
      <c r="E169" s="39" t="s">
        <v>688</v>
      </c>
      <c r="F169" s="12" t="s">
        <v>707</v>
      </c>
      <c r="G169" s="12" t="str">
        <f t="shared" si="33"/>
        <v>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70" spans="1:7" ht="267.75" x14ac:dyDescent="0.2">
      <c r="A170" s="11"/>
      <c r="B170" s="39" t="str">
        <f t="shared" si="34"/>
        <v>Navya Sri Reddy</v>
      </c>
      <c r="C170" s="39" t="s">
        <v>47</v>
      </c>
      <c r="D170" s="39">
        <v>6</v>
      </c>
      <c r="E170" s="39" t="s">
        <v>688</v>
      </c>
      <c r="F170" s="12" t="s">
        <v>705</v>
      </c>
      <c r="G170" s="12" t="str">
        <f t="shared" si="3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71" spans="1:7" ht="38.25" x14ac:dyDescent="0.2">
      <c r="A171" s="11"/>
      <c r="B171" s="39" t="str">
        <f t="shared" si="34"/>
        <v>Navya Sri Reddy</v>
      </c>
      <c r="C171" s="39" t="s">
        <v>49</v>
      </c>
      <c r="D171" s="39">
        <v>6</v>
      </c>
      <c r="E171" s="39" t="s">
        <v>688</v>
      </c>
      <c r="F171" s="12" t="s">
        <v>692</v>
      </c>
      <c r="G171" s="12" t="str">
        <f t="shared" si="33"/>
        <v xml:space="preserve">Q4: 6 of 6.  Though a marketing mix model's dependent variable is almost never profit of a (say) brand, your answer is sufficient given your assumptions. </v>
      </c>
    </row>
    <row r="172" spans="1:7" x14ac:dyDescent="0.2">
      <c r="A172" s="11"/>
      <c r="B172" s="39" t="str">
        <f t="shared" si="34"/>
        <v>Navya Sri Reddy</v>
      </c>
      <c r="C172" s="39" t="s">
        <v>51</v>
      </c>
      <c r="D172" s="39">
        <v>6</v>
      </c>
      <c r="E172" s="39" t="s">
        <v>688</v>
      </c>
      <c r="G172" s="12" t="str">
        <f t="shared" si="33"/>
        <v xml:space="preserve">Q5: 6 of 6.  </v>
      </c>
    </row>
    <row r="173" spans="1:7" ht="280.5" x14ac:dyDescent="0.2">
      <c r="A173" s="11"/>
      <c r="B173" s="39" t="str">
        <f t="shared" si="34"/>
        <v>Navya Sri Reddy</v>
      </c>
      <c r="C173" s="39" t="s">
        <v>53</v>
      </c>
      <c r="D173" s="39">
        <v>5.5</v>
      </c>
      <c r="E173" s="39" t="s">
        <v>688</v>
      </c>
      <c r="F173" s="12" t="s">
        <v>718</v>
      </c>
      <c r="G173" s="12" t="str">
        <f t="shared" si="3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v>
      </c>
    </row>
    <row r="174" spans="1:7" ht="51" x14ac:dyDescent="0.2">
      <c r="A174" s="11"/>
      <c r="B174" s="39" t="str">
        <f t="shared" si="34"/>
        <v>Navya Sri Reddy</v>
      </c>
      <c r="C174" s="39" t="s">
        <v>54</v>
      </c>
      <c r="D174" s="39">
        <v>6</v>
      </c>
      <c r="E174" s="39" t="s">
        <v>688</v>
      </c>
      <c r="F174" s="12" t="s">
        <v>703</v>
      </c>
      <c r="G174" s="12" t="str">
        <f t="shared" si="33"/>
        <v xml:space="preserve">Q7: 6 of 6.  For additional information and examples on moderation as it is used in marketing mix modeling, see the section Synergy Measurement via Moderation in Linear Models of the Module 5 Lecture Notes. </v>
      </c>
    </row>
    <row r="175" spans="1:7" x14ac:dyDescent="0.2">
      <c r="A175" s="11"/>
      <c r="B175" s="39" t="str">
        <f t="shared" si="34"/>
        <v>Navya Sri Reddy</v>
      </c>
      <c r="C175" s="39" t="s">
        <v>695</v>
      </c>
      <c r="D175" s="39">
        <v>8</v>
      </c>
      <c r="E175" s="39" t="s">
        <v>42</v>
      </c>
      <c r="F175" s="40"/>
      <c r="G175" s="12" t="str">
        <f t="shared" si="33"/>
        <v xml:space="preserve">Q8: 8 of 8.  </v>
      </c>
    </row>
    <row r="176" spans="1:7" x14ac:dyDescent="0.2">
      <c r="A176" s="39"/>
      <c r="B176" s="39" t="str">
        <f>B175</f>
        <v>Navya Sri Reddy</v>
      </c>
      <c r="C176" s="39" t="s">
        <v>56</v>
      </c>
      <c r="D176" s="39">
        <f>SUM(D168:D175)</f>
        <v>47.5</v>
      </c>
      <c r="E176" s="39" t="s">
        <v>57</v>
      </c>
      <c r="F176" s="40"/>
      <c r="G176" s="12" t="str">
        <f t="shared" si="33"/>
        <v xml:space="preserve">Total: 47.5 of 50. </v>
      </c>
    </row>
    <row r="177" spans="1:7" ht="409.5" x14ac:dyDescent="0.2">
      <c r="A177" s="39"/>
      <c r="B177" s="39" t="str">
        <f t="shared" si="34"/>
        <v>Navya Sri Reddy</v>
      </c>
      <c r="C177" s="39" t="s">
        <v>58</v>
      </c>
      <c r="D177" s="39"/>
      <c r="E177" s="39"/>
      <c r="F177" s="40"/>
      <c r="G177" s="12" t="str">
        <f>_xlfn.CONCAT(G167," ",G168," ",G169," ",G170," ",G171," ",G172," ",G173," ",G174," ",G175," ",G176)</f>
        <v xml:space="preserve">Navya Sri Reddy, below are scores and comments for Homework 5. Q1: 4.5 of 6.  The question requested you either provide information from your employer (or potentially past employer) or a familiar company.   You provided neither.  Moreover, you didn’t list a company name just a generalization of a smartphone and tablet manufacturer.  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47.5 of 50. </v>
      </c>
    </row>
    <row r="178" spans="1:7" hidden="1" x14ac:dyDescent="0.2">
      <c r="A178" s="11" t="s">
        <v>98</v>
      </c>
      <c r="B178" s="11" t="str">
        <f>MID(A178,FIND(",",A178)+1,FIND(" ",A178)+2)</f>
        <v xml:space="preserve"> Imranuddin</v>
      </c>
      <c r="C178" s="11" t="s">
        <v>687</v>
      </c>
      <c r="D178" s="11"/>
      <c r="E178" s="11"/>
      <c r="G178" s="12" t="str">
        <f t="shared" si="13"/>
        <v xml:space="preserve"> Imranuddin, below are scores and comments for Homework 5.</v>
      </c>
    </row>
    <row r="179" spans="1:7" hidden="1" x14ac:dyDescent="0.2">
      <c r="A179" s="11"/>
      <c r="B179" s="11" t="str">
        <f>B178</f>
        <v xml:space="preserve"> Imranuddin</v>
      </c>
      <c r="C179" s="11" t="s">
        <v>41</v>
      </c>
      <c r="D179" s="11">
        <v>6</v>
      </c>
      <c r="E179" s="11" t="s">
        <v>688</v>
      </c>
      <c r="F179" s="12" t="s">
        <v>102</v>
      </c>
      <c r="G179" s="12" t="str">
        <f t="shared" ref="G179:G187" si="35">_xlfn.CONCAT(C179," ",D179," ",E179," ",F179)</f>
        <v xml:space="preserve">Q1: 6 of 6.   </v>
      </c>
    </row>
    <row r="180" spans="1:7" ht="165.75" hidden="1" x14ac:dyDescent="0.2">
      <c r="A180" s="11"/>
      <c r="B180" s="11" t="str">
        <f t="shared" ref="B180:B188" si="36">B179</f>
        <v xml:space="preserve"> Imranuddin</v>
      </c>
      <c r="C180" s="11" t="s">
        <v>44</v>
      </c>
      <c r="D180" s="11">
        <v>6</v>
      </c>
      <c r="E180" s="11" t="s">
        <v>688</v>
      </c>
      <c r="F180" s="12" t="s">
        <v>690</v>
      </c>
      <c r="G180" s="12" t="str">
        <f t="shared" si="35"/>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81" spans="1:7" ht="267.75" hidden="1" x14ac:dyDescent="0.2">
      <c r="A181" s="11"/>
      <c r="B181" s="11" t="str">
        <f t="shared" si="36"/>
        <v xml:space="preserve"> Imranuddin</v>
      </c>
      <c r="C181" s="11" t="s">
        <v>47</v>
      </c>
      <c r="D181" s="11">
        <v>6</v>
      </c>
      <c r="E181" s="11" t="s">
        <v>688</v>
      </c>
      <c r="F181" s="12" t="s">
        <v>705</v>
      </c>
      <c r="G181" s="12" t="str">
        <f t="shared" si="35"/>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82" spans="1:7" ht="38.25" hidden="1" x14ac:dyDescent="0.2">
      <c r="A182" s="11"/>
      <c r="B182" s="11" t="str">
        <f t="shared" si="36"/>
        <v xml:space="preserve"> Imranuddin</v>
      </c>
      <c r="C182" s="11" t="s">
        <v>49</v>
      </c>
      <c r="D182" s="11">
        <v>6</v>
      </c>
      <c r="E182" s="11" t="s">
        <v>688</v>
      </c>
      <c r="F182" s="12" t="s">
        <v>692</v>
      </c>
      <c r="G182" s="12" t="str">
        <f t="shared" si="35"/>
        <v xml:space="preserve">Q4: 6 of 6.  Though a marketing mix model's dependent variable is almost never profit of a (say) brand, your answer is sufficient given your assumptions. </v>
      </c>
    </row>
    <row r="183" spans="1:7" hidden="1" x14ac:dyDescent="0.2">
      <c r="A183" s="11"/>
      <c r="B183" s="11" t="str">
        <f t="shared" si="36"/>
        <v xml:space="preserve"> Imranuddin</v>
      </c>
      <c r="C183" s="11" t="s">
        <v>51</v>
      </c>
      <c r="D183" s="11">
        <v>6</v>
      </c>
      <c r="E183" s="11" t="s">
        <v>688</v>
      </c>
      <c r="G183" s="12" t="str">
        <f t="shared" si="35"/>
        <v xml:space="preserve">Q5: 6 of 6.  </v>
      </c>
    </row>
    <row r="184" spans="1:7" ht="267.75" hidden="1" x14ac:dyDescent="0.2">
      <c r="A184" s="11"/>
      <c r="B184" s="11" t="str">
        <f t="shared" si="36"/>
        <v xml:space="preserve"> Imranuddin</v>
      </c>
      <c r="C184" s="11" t="s">
        <v>53</v>
      </c>
      <c r="D184" s="11">
        <v>5.5</v>
      </c>
      <c r="E184" s="11" t="s">
        <v>688</v>
      </c>
      <c r="F184" s="12" t="s">
        <v>698</v>
      </c>
      <c r="G184" s="12" t="str">
        <f t="shared" si="35"/>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85" spans="1:7" ht="51" hidden="1" x14ac:dyDescent="0.2">
      <c r="A185" s="11"/>
      <c r="B185" s="11" t="str">
        <f t="shared" si="36"/>
        <v xml:space="preserve"> Imranuddin</v>
      </c>
      <c r="C185" s="11" t="s">
        <v>54</v>
      </c>
      <c r="D185" s="11">
        <v>6</v>
      </c>
      <c r="E185" s="11" t="s">
        <v>688</v>
      </c>
      <c r="F185" s="12" t="s">
        <v>703</v>
      </c>
      <c r="G185" s="12" t="str">
        <f t="shared" si="35"/>
        <v xml:space="preserve">Q7: 6 of 6.  For additional information and examples on moderation as it is used in marketing mix modeling, see the section Synergy Measurement via Moderation in Linear Models of the Module 5 Lecture Notes. </v>
      </c>
    </row>
    <row r="186" spans="1:7" ht="114.75" hidden="1" x14ac:dyDescent="0.2">
      <c r="A186" s="11"/>
      <c r="B186" s="11" t="str">
        <f t="shared" si="36"/>
        <v xml:space="preserve"> Imranuddin</v>
      </c>
      <c r="C186" s="11" t="s">
        <v>695</v>
      </c>
      <c r="D186" s="11">
        <v>5.5</v>
      </c>
      <c r="E186" s="11" t="s">
        <v>42</v>
      </c>
      <c r="F186" s="12" t="s">
        <v>696</v>
      </c>
      <c r="G186" s="12" t="str">
        <f t="shared" si="35"/>
        <v>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187" spans="1:7" hidden="1" x14ac:dyDescent="0.2">
      <c r="A187" s="11"/>
      <c r="B187" s="11" t="str">
        <f>B186</f>
        <v xml:space="preserve"> Imranuddin</v>
      </c>
      <c r="C187" s="11" t="s">
        <v>56</v>
      </c>
      <c r="D187" s="11">
        <f>SUM(D179:D186)</f>
        <v>47</v>
      </c>
      <c r="E187" s="11" t="s">
        <v>57</v>
      </c>
      <c r="G187" s="12" t="str">
        <f t="shared" si="35"/>
        <v xml:space="preserve">Total: 47 of 50. </v>
      </c>
    </row>
    <row r="188" spans="1:7" ht="409.5" hidden="1" x14ac:dyDescent="0.2">
      <c r="A188" s="11"/>
      <c r="B188" s="11" t="str">
        <f t="shared" si="36"/>
        <v xml:space="preserve"> Imranuddin</v>
      </c>
      <c r="C188" s="11" t="s">
        <v>58</v>
      </c>
      <c r="D188" s="11"/>
      <c r="E188" s="11"/>
      <c r="G188" s="12" t="str">
        <f>_xlfn.CONCAT(G178," ",G179," ",G180," ",G181," ",G182," ",G183," ",G184," ",G185," ",G186," ",G187)</f>
        <v xml:space="preserve"> Imranuddin,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47 of 50. </v>
      </c>
    </row>
    <row r="189" spans="1:7" hidden="1" x14ac:dyDescent="0.2">
      <c r="A189" s="11" t="s">
        <v>99</v>
      </c>
      <c r="B189" s="11" t="str">
        <f>MID(A189,FIND(",",A189)+1,FIND(" ",A189)+2)</f>
        <v xml:space="preserve"> Sumeruddin</v>
      </c>
      <c r="C189" s="11" t="s">
        <v>687</v>
      </c>
      <c r="D189" s="11"/>
      <c r="E189" s="11"/>
      <c r="G189" s="12" t="str">
        <f t="shared" si="13"/>
        <v xml:space="preserve"> Sumeruddin, below are scores and comments for Homework 5.</v>
      </c>
    </row>
    <row r="190" spans="1:7" hidden="1" x14ac:dyDescent="0.2">
      <c r="A190" s="11"/>
      <c r="B190" s="11" t="str">
        <f>B189</f>
        <v xml:space="preserve"> Sumeruddin</v>
      </c>
      <c r="C190" s="11" t="s">
        <v>41</v>
      </c>
      <c r="D190" s="11">
        <v>6</v>
      </c>
      <c r="E190" s="11" t="s">
        <v>688</v>
      </c>
      <c r="F190" s="12" t="s">
        <v>719</v>
      </c>
      <c r="G190" s="12" t="str">
        <f t="shared" ref="G190:G198" si="37">_xlfn.CONCAT(C190," ",D190," ",E190," ",F190)</f>
        <v>Q1: 6 of 6.  A very interesting and novel company choice!</v>
      </c>
    </row>
    <row r="191" spans="1:7" ht="165.75" hidden="1" x14ac:dyDescent="0.2">
      <c r="A191" s="11"/>
      <c r="B191" s="11" t="str">
        <f t="shared" ref="B191:B199" si="38">B190</f>
        <v xml:space="preserve"> Sumeruddin</v>
      </c>
      <c r="C191" s="11" t="s">
        <v>44</v>
      </c>
      <c r="D191" s="11">
        <v>6</v>
      </c>
      <c r="E191" s="11" t="s">
        <v>688</v>
      </c>
      <c r="F191" s="12" t="s">
        <v>690</v>
      </c>
      <c r="G191" s="12" t="str">
        <f t="shared" si="37"/>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92" spans="1:7" ht="267.75" hidden="1" x14ac:dyDescent="0.2">
      <c r="A192" s="11"/>
      <c r="B192" s="11" t="str">
        <f t="shared" si="38"/>
        <v xml:space="preserve"> Sumeruddin</v>
      </c>
      <c r="C192" s="11" t="s">
        <v>47</v>
      </c>
      <c r="D192" s="11">
        <v>6</v>
      </c>
      <c r="E192" s="11" t="s">
        <v>688</v>
      </c>
      <c r="F192" s="12" t="s">
        <v>705</v>
      </c>
      <c r="G192" s="12" t="str">
        <f t="shared" si="37"/>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93" spans="1:7" ht="51" hidden="1" x14ac:dyDescent="0.2">
      <c r="A193" s="11"/>
      <c r="B193" s="11" t="str">
        <f t="shared" si="38"/>
        <v xml:space="preserve"> Sumeruddin</v>
      </c>
      <c r="C193" s="11" t="s">
        <v>49</v>
      </c>
      <c r="D193" s="11">
        <v>5.5</v>
      </c>
      <c r="E193" s="11" t="s">
        <v>688</v>
      </c>
      <c r="F193" s="12" t="s">
        <v>720</v>
      </c>
      <c r="G193" s="12" t="str">
        <f t="shared" si="37"/>
        <v>Q4: 5.5 of 6.  Though a marketing mix model's dependent variable is almost never profit of a (say) brand, your answer is sufficient given your assumptions except for the predicted value.  The predicted value is $158,948.</v>
      </c>
    </row>
    <row r="194" spans="1:7" hidden="1" x14ac:dyDescent="0.2">
      <c r="A194" s="11"/>
      <c r="B194" s="11" t="str">
        <f t="shared" si="38"/>
        <v xml:space="preserve"> Sumeruddin</v>
      </c>
      <c r="C194" s="11" t="s">
        <v>51</v>
      </c>
      <c r="D194" s="11">
        <v>6</v>
      </c>
      <c r="E194" s="11" t="s">
        <v>688</v>
      </c>
      <c r="G194" s="12" t="str">
        <f t="shared" si="37"/>
        <v xml:space="preserve">Q5: 6 of 6.  </v>
      </c>
    </row>
    <row r="195" spans="1:7" ht="267.75" hidden="1" x14ac:dyDescent="0.2">
      <c r="A195" s="11"/>
      <c r="B195" s="11" t="str">
        <f t="shared" si="38"/>
        <v xml:space="preserve"> Sumeruddin</v>
      </c>
      <c r="C195" s="11" t="s">
        <v>53</v>
      </c>
      <c r="D195" s="11">
        <v>5.7</v>
      </c>
      <c r="E195" s="11" t="s">
        <v>688</v>
      </c>
      <c r="F195" s="12" t="s">
        <v>698</v>
      </c>
      <c r="G195" s="12" t="str">
        <f t="shared" si="37"/>
        <v xml:space="preserve">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96" spans="1:7" ht="51" hidden="1" x14ac:dyDescent="0.2">
      <c r="A196" s="11"/>
      <c r="B196" s="11" t="str">
        <f t="shared" si="38"/>
        <v xml:space="preserve"> Sumeruddin</v>
      </c>
      <c r="C196" s="11" t="s">
        <v>54</v>
      </c>
      <c r="D196" s="11">
        <v>6</v>
      </c>
      <c r="E196" s="11" t="s">
        <v>688</v>
      </c>
      <c r="F196" s="12" t="s">
        <v>703</v>
      </c>
      <c r="G196" s="12" t="str">
        <f t="shared" si="37"/>
        <v xml:space="preserve">Q7: 6 of 6.  For additional information and examples on moderation as it is used in marketing mix modeling, see the section Synergy Measurement via Moderation in Linear Models of the Module 5 Lecture Notes. </v>
      </c>
    </row>
    <row r="197" spans="1:7" ht="38.25" hidden="1" x14ac:dyDescent="0.2">
      <c r="A197" s="11"/>
      <c r="B197" s="11" t="str">
        <f t="shared" si="38"/>
        <v xml:space="preserve"> Sumeruddin</v>
      </c>
      <c r="C197" s="11" t="s">
        <v>695</v>
      </c>
      <c r="D197" s="11">
        <v>6.5</v>
      </c>
      <c r="E197" s="11" t="s">
        <v>42</v>
      </c>
      <c r="F197" s="12" t="s">
        <v>721</v>
      </c>
      <c r="G197" s="12" t="str">
        <f t="shared" si="37"/>
        <v>Q8: 6.5 of 8.  The request was for a summary that was two to three paragraphs in length.  Additionally, a bullet point structured response was not to be provided.</v>
      </c>
    </row>
    <row r="198" spans="1:7" hidden="1" x14ac:dyDescent="0.2">
      <c r="A198" s="11"/>
      <c r="B198" s="11" t="str">
        <f>B197</f>
        <v xml:space="preserve"> Sumeruddin</v>
      </c>
      <c r="C198" s="11" t="s">
        <v>56</v>
      </c>
      <c r="D198" s="11">
        <f>SUM(D190:D197)</f>
        <v>47.7</v>
      </c>
      <c r="E198" s="11" t="s">
        <v>57</v>
      </c>
      <c r="G198" s="12" t="str">
        <f t="shared" si="37"/>
        <v xml:space="preserve">Total: 47.7 of 50. </v>
      </c>
    </row>
    <row r="199" spans="1:7" ht="409.5" hidden="1" x14ac:dyDescent="0.2">
      <c r="A199" s="11"/>
      <c r="B199" s="11" t="str">
        <f t="shared" si="38"/>
        <v xml:space="preserve"> Sumeruddin</v>
      </c>
      <c r="C199" s="11" t="s">
        <v>58</v>
      </c>
      <c r="D199" s="11"/>
      <c r="E199" s="11"/>
      <c r="G199" s="12" t="str">
        <f>_xlfn.CONCAT(G189," ",G190," ",G191," ",G192," ",G193," ",G194," ",G195," ",G196," ",G197," ",G198)</f>
        <v xml:space="preserve"> Sumeruddin, below are scores and comments for Homework 5. Q1: 6 of 6.  A very interesting and novel company choice!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Though a marketing mix model's dependent variable is almost never profit of a (say) brand, your answer is sufficient given your assumptions except for the predicted value.  The predicted value is $158,948. Q5: 6 of 6.   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6.5 of 8.  The request was for a summary that was two to three paragraphs in length.  Additionally, a bullet point structured response was not to be provided. Total: 47.7 of 50. </v>
      </c>
    </row>
    <row r="200" spans="1:7" hidden="1" x14ac:dyDescent="0.2">
      <c r="A200" s="11" t="s">
        <v>104</v>
      </c>
      <c r="B200" s="11" t="s">
        <v>247</v>
      </c>
      <c r="C200" s="11" t="s">
        <v>687</v>
      </c>
      <c r="D200" s="11"/>
      <c r="E200" s="11"/>
      <c r="G200" s="12" t="str">
        <f t="shared" si="13"/>
        <v>Mohammed Ali, below are scores and comments for Homework 5.</v>
      </c>
    </row>
    <row r="201" spans="1:7" hidden="1" x14ac:dyDescent="0.2">
      <c r="A201" s="11"/>
      <c r="B201" s="11" t="str">
        <f>B200</f>
        <v>Mohammed Ali</v>
      </c>
      <c r="C201" s="11" t="s">
        <v>41</v>
      </c>
      <c r="D201" s="11">
        <v>6</v>
      </c>
      <c r="E201" s="11" t="s">
        <v>688</v>
      </c>
      <c r="G201" s="12" t="str">
        <f t="shared" ref="G201:G209" si="39">_xlfn.CONCAT(C201," ",D201," ",E201," ",F201)</f>
        <v xml:space="preserve">Q1: 6 of 6.  </v>
      </c>
    </row>
    <row r="202" spans="1:7" ht="191.25" hidden="1" x14ac:dyDescent="0.2">
      <c r="A202" s="11"/>
      <c r="B202" s="11" t="str">
        <f t="shared" ref="B202:B210" si="40">B201</f>
        <v>Mohammed Ali</v>
      </c>
      <c r="C202" s="11" t="s">
        <v>44</v>
      </c>
      <c r="D202" s="11">
        <v>5.5</v>
      </c>
      <c r="E202" s="11" t="s">
        <v>688</v>
      </c>
      <c r="F202" s="12" t="s">
        <v>707</v>
      </c>
      <c r="G202" s="12" t="str">
        <f t="shared" si="39"/>
        <v>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03" spans="1:7" ht="267.75" hidden="1" x14ac:dyDescent="0.2">
      <c r="A203" s="11"/>
      <c r="B203" s="11" t="str">
        <f t="shared" si="40"/>
        <v>Mohammed Ali</v>
      </c>
      <c r="C203" s="11" t="s">
        <v>47</v>
      </c>
      <c r="D203" s="11">
        <v>6</v>
      </c>
      <c r="E203" s="11" t="s">
        <v>688</v>
      </c>
      <c r="F203" s="12" t="s">
        <v>705</v>
      </c>
      <c r="G203" s="12" t="str">
        <f t="shared" si="3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04" spans="1:7" ht="38.25" hidden="1" x14ac:dyDescent="0.2">
      <c r="A204" s="11"/>
      <c r="B204" s="11" t="str">
        <f t="shared" si="40"/>
        <v>Mohammed Ali</v>
      </c>
      <c r="C204" s="11" t="s">
        <v>49</v>
      </c>
      <c r="D204" s="11">
        <v>6</v>
      </c>
      <c r="E204" s="11" t="s">
        <v>688</v>
      </c>
      <c r="F204" s="12" t="s">
        <v>692</v>
      </c>
      <c r="G204" s="12" t="str">
        <f t="shared" si="39"/>
        <v xml:space="preserve">Q4: 6 of 6.  Though a marketing mix model's dependent variable is almost never profit of a (say) brand, your answer is sufficient given your assumptions. </v>
      </c>
    </row>
    <row r="205" spans="1:7" hidden="1" x14ac:dyDescent="0.2">
      <c r="A205" s="11"/>
      <c r="B205" s="11" t="str">
        <f t="shared" si="40"/>
        <v>Mohammed Ali</v>
      </c>
      <c r="C205" s="11" t="s">
        <v>51</v>
      </c>
      <c r="D205" s="11">
        <v>6</v>
      </c>
      <c r="E205" s="11" t="s">
        <v>688</v>
      </c>
      <c r="G205" s="12" t="str">
        <f t="shared" si="39"/>
        <v xml:space="preserve">Q5: 6 of 6.  </v>
      </c>
    </row>
    <row r="206" spans="1:7" ht="267.75" hidden="1" x14ac:dyDescent="0.2">
      <c r="A206" s="11"/>
      <c r="B206" s="11" t="str">
        <f t="shared" si="40"/>
        <v>Mohammed Ali</v>
      </c>
      <c r="C206" s="11" t="s">
        <v>53</v>
      </c>
      <c r="D206" s="11">
        <v>5.7</v>
      </c>
      <c r="E206" s="11" t="s">
        <v>688</v>
      </c>
      <c r="F206" s="12" t="s">
        <v>698</v>
      </c>
      <c r="G206" s="12" t="str">
        <f t="shared" si="39"/>
        <v xml:space="preserve">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07" spans="1:7" ht="51" hidden="1" x14ac:dyDescent="0.2">
      <c r="A207" s="11"/>
      <c r="B207" s="11" t="str">
        <f t="shared" si="40"/>
        <v>Mohammed Ali</v>
      </c>
      <c r="C207" s="11" t="s">
        <v>54</v>
      </c>
      <c r="D207" s="11">
        <v>6</v>
      </c>
      <c r="E207" s="11" t="s">
        <v>688</v>
      </c>
      <c r="F207" s="12" t="s">
        <v>703</v>
      </c>
      <c r="G207" s="12" t="str">
        <f t="shared" si="39"/>
        <v xml:space="preserve">Q7: 6 of 6.  For additional information and examples on moderation as it is used in marketing mix modeling, see the section Synergy Measurement via Moderation in Linear Models of the Module 5 Lecture Notes. </v>
      </c>
    </row>
    <row r="208" spans="1:7" ht="114.75" hidden="1" x14ac:dyDescent="0.2">
      <c r="A208" s="11"/>
      <c r="B208" s="11" t="str">
        <f t="shared" si="40"/>
        <v>Mohammed Ali</v>
      </c>
      <c r="C208" s="11" t="s">
        <v>695</v>
      </c>
      <c r="D208" s="11">
        <v>5.5</v>
      </c>
      <c r="E208" s="11" t="s">
        <v>42</v>
      </c>
      <c r="F208" s="12" t="s">
        <v>696</v>
      </c>
      <c r="G208" s="12" t="str">
        <f t="shared" si="39"/>
        <v>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209" spans="1:7" hidden="1" x14ac:dyDescent="0.2">
      <c r="A209" s="11"/>
      <c r="B209" s="11" t="str">
        <f>B208</f>
        <v>Mohammed Ali</v>
      </c>
      <c r="C209" s="11" t="s">
        <v>56</v>
      </c>
      <c r="D209" s="11">
        <f>SUM(D201:D208)</f>
        <v>46.7</v>
      </c>
      <c r="E209" s="11" t="s">
        <v>57</v>
      </c>
      <c r="G209" s="12" t="str">
        <f t="shared" si="39"/>
        <v xml:space="preserve">Total: 46.7 of 50. </v>
      </c>
    </row>
    <row r="210" spans="1:7" ht="409.5" hidden="1" x14ac:dyDescent="0.2">
      <c r="A210" s="11"/>
      <c r="B210" s="11" t="str">
        <f t="shared" si="40"/>
        <v>Mohammed Ali</v>
      </c>
      <c r="C210" s="11" t="s">
        <v>58</v>
      </c>
      <c r="D210" s="11"/>
      <c r="E210" s="11"/>
      <c r="G210" s="12" t="str">
        <f>_xlfn.CONCAT(G200," ",G201," ",G202," ",G203," ",G204," ",G205," ",G206," ",G207," ",G208," ",G209)</f>
        <v xml:space="preserve">Mohammed Ali, below are scores and comments for Homework 5. Q1: 6 of 6.   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46.7 of 50. </v>
      </c>
    </row>
    <row r="211" spans="1:7" hidden="1" x14ac:dyDescent="0.2">
      <c r="A211" s="11" t="s">
        <v>106</v>
      </c>
      <c r="B211" s="11" t="str">
        <f t="shared" si="28"/>
        <v xml:space="preserve"> Prudhvi</v>
      </c>
      <c r="C211" s="11" t="s">
        <v>687</v>
      </c>
      <c r="D211" s="11"/>
      <c r="E211" s="11"/>
      <c r="G211" s="12" t="str">
        <f t="shared" si="13"/>
        <v xml:space="preserve"> Prudhvi, below are scores and comments for Homework 5.</v>
      </c>
    </row>
    <row r="212" spans="1:7" ht="63.75" hidden="1" x14ac:dyDescent="0.2">
      <c r="A212" s="11"/>
      <c r="B212" s="11" t="str">
        <f>B211</f>
        <v xml:space="preserve"> Prudhvi</v>
      </c>
      <c r="C212" s="11" t="s">
        <v>41</v>
      </c>
      <c r="D212" s="11">
        <v>4.5</v>
      </c>
      <c r="E212" s="11" t="s">
        <v>688</v>
      </c>
      <c r="F212" s="12" t="s">
        <v>722</v>
      </c>
      <c r="G212" s="12" t="str">
        <f t="shared" ref="G212:G220" si="41">_xlfn.CONCAT(C212," ",D212," ",E212," ",F212)</f>
        <v xml:space="preserve">Q1: 4.5 of 6.  The question requested you either provide information from your employer (or potentially past employer) or a familiar company.   You provided neither.  Moreover, you didn’t list a company name just a generalization of a smartphone manufacturer or retailer. </v>
      </c>
    </row>
    <row r="213" spans="1:7" ht="165.75" hidden="1" x14ac:dyDescent="0.2">
      <c r="A213" s="11"/>
      <c r="B213" s="11" t="str">
        <f t="shared" ref="B213:B221" si="42">B212</f>
        <v xml:space="preserve"> Prudhvi</v>
      </c>
      <c r="C213" s="11" t="s">
        <v>44</v>
      </c>
      <c r="D213" s="11">
        <v>6</v>
      </c>
      <c r="E213" s="11" t="s">
        <v>688</v>
      </c>
      <c r="F213" s="12" t="s">
        <v>690</v>
      </c>
      <c r="G213" s="12" t="str">
        <f t="shared" si="4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14" spans="1:7" ht="293.25" hidden="1" x14ac:dyDescent="0.2">
      <c r="A214" s="11"/>
      <c r="B214" s="11" t="str">
        <f t="shared" si="42"/>
        <v xml:space="preserve"> Prudhvi</v>
      </c>
      <c r="C214" s="11" t="s">
        <v>47</v>
      </c>
      <c r="D214" s="11">
        <v>5.5</v>
      </c>
      <c r="E214" s="11" t="s">
        <v>688</v>
      </c>
      <c r="F214" s="12" t="s">
        <v>723</v>
      </c>
      <c r="G214" s="12" t="str">
        <f t="shared" si="41"/>
        <v>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 Given the above, categorical variables should not be modeled under the assumptions of the classic linear regression model.</v>
      </c>
    </row>
    <row r="215" spans="1:7" ht="38.25" hidden="1" x14ac:dyDescent="0.2">
      <c r="A215" s="11"/>
      <c r="B215" s="11" t="str">
        <f t="shared" si="42"/>
        <v xml:space="preserve"> Prudhvi</v>
      </c>
      <c r="C215" s="11" t="s">
        <v>49</v>
      </c>
      <c r="D215" s="11">
        <v>6</v>
      </c>
      <c r="E215" s="11" t="s">
        <v>688</v>
      </c>
      <c r="F215" s="12" t="s">
        <v>692</v>
      </c>
      <c r="G215" s="12" t="str">
        <f t="shared" si="41"/>
        <v xml:space="preserve">Q4: 6 of 6.  Though a marketing mix model's dependent variable is almost never profit of a (say) brand, your answer is sufficient given your assumptions. </v>
      </c>
    </row>
    <row r="216" spans="1:7" hidden="1" x14ac:dyDescent="0.2">
      <c r="A216" s="11"/>
      <c r="B216" s="11" t="str">
        <f t="shared" si="42"/>
        <v xml:space="preserve"> Prudhvi</v>
      </c>
      <c r="C216" s="11" t="s">
        <v>51</v>
      </c>
      <c r="D216" s="11">
        <v>6</v>
      </c>
      <c r="E216" s="11" t="s">
        <v>688</v>
      </c>
      <c r="G216" s="12" t="str">
        <f t="shared" si="41"/>
        <v xml:space="preserve">Q5: 6 of 6.  </v>
      </c>
    </row>
    <row r="217" spans="1:7" ht="267.75" hidden="1" x14ac:dyDescent="0.2">
      <c r="A217" s="11"/>
      <c r="B217" s="11" t="str">
        <f t="shared" si="42"/>
        <v xml:space="preserve"> Prudhvi</v>
      </c>
      <c r="C217" s="11" t="s">
        <v>53</v>
      </c>
      <c r="D217" s="11">
        <v>5.5</v>
      </c>
      <c r="E217" s="11" t="s">
        <v>688</v>
      </c>
      <c r="F217" s="12" t="s">
        <v>698</v>
      </c>
      <c r="G217" s="12" t="str">
        <f t="shared" si="4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18" spans="1:7" ht="76.5" hidden="1" x14ac:dyDescent="0.2">
      <c r="A218" s="11"/>
      <c r="B218" s="11" t="str">
        <f t="shared" si="42"/>
        <v xml:space="preserve"> Prudhvi</v>
      </c>
      <c r="C218" s="11" t="s">
        <v>54</v>
      </c>
      <c r="D218" s="11">
        <v>5.5</v>
      </c>
      <c r="E218" s="11" t="s">
        <v>688</v>
      </c>
      <c r="F218" s="12" t="s">
        <v>699</v>
      </c>
      <c r="G218" s="12" t="str">
        <f t="shared" si="41"/>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219" spans="1:7" hidden="1" x14ac:dyDescent="0.2">
      <c r="A219" s="11"/>
      <c r="B219" s="11" t="str">
        <f t="shared" si="42"/>
        <v xml:space="preserve"> Prudhvi</v>
      </c>
      <c r="C219" s="11" t="s">
        <v>695</v>
      </c>
      <c r="D219" s="11">
        <v>8</v>
      </c>
      <c r="E219" s="11" t="s">
        <v>42</v>
      </c>
      <c r="G219" s="12" t="str">
        <f t="shared" si="41"/>
        <v xml:space="preserve">Q8: 8 of 8.  </v>
      </c>
    </row>
    <row r="220" spans="1:7" hidden="1" x14ac:dyDescent="0.2">
      <c r="A220" s="11"/>
      <c r="B220" s="11" t="str">
        <f>B219</f>
        <v xml:space="preserve"> Prudhvi</v>
      </c>
      <c r="C220" s="11" t="s">
        <v>56</v>
      </c>
      <c r="D220" s="11">
        <f>SUM(D212:D219)</f>
        <v>47</v>
      </c>
      <c r="E220" s="11" t="s">
        <v>57</v>
      </c>
      <c r="G220" s="12" t="str">
        <f t="shared" si="41"/>
        <v xml:space="preserve">Total: 47 of 50. </v>
      </c>
    </row>
    <row r="221" spans="1:7" ht="409.5" hidden="1" x14ac:dyDescent="0.2">
      <c r="A221" s="11"/>
      <c r="B221" s="11" t="str">
        <f t="shared" si="42"/>
        <v xml:space="preserve"> Prudhvi</v>
      </c>
      <c r="C221" s="11" t="s">
        <v>58</v>
      </c>
      <c r="D221" s="11"/>
      <c r="E221" s="11"/>
      <c r="G221" s="12" t="str">
        <f>_xlfn.CONCAT(G211," ",G212," ",G213," ",G214," ",G215," ",G216," ",G217," ",G218," ",G219," ",G220)</f>
        <v xml:space="preserve"> Prudhvi, below are scores and comments for Homework 5. Q1: 4.5 of 6.  The question requested you either provide information from your employer (or potentially past employer) or a familiar company.   You provided neither.  Moreover, you didn’t list a company name just a generalization of a smartphone manufacturer or retailer.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 Given the above, categorical variables should not be modeled under the assumptions of the classic linear regression model.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47 of 50. </v>
      </c>
    </row>
    <row r="222" spans="1:7" hidden="1" x14ac:dyDescent="0.2">
      <c r="A222" s="11" t="s">
        <v>109</v>
      </c>
      <c r="B222" s="11" t="s">
        <v>250</v>
      </c>
      <c r="C222" s="11" t="s">
        <v>687</v>
      </c>
      <c r="D222" s="11"/>
      <c r="E222" s="11"/>
      <c r="G222" s="12" t="str">
        <f t="shared" si="13"/>
        <v>Dhruvi Shaileshkumar, below are scores and comments for Homework 5.</v>
      </c>
    </row>
    <row r="223" spans="1:7" ht="51" hidden="1" x14ac:dyDescent="0.2">
      <c r="A223" s="11"/>
      <c r="B223" s="11" t="str">
        <f>B222</f>
        <v>Dhruvi Shaileshkumar</v>
      </c>
      <c r="C223" s="11" t="s">
        <v>41</v>
      </c>
      <c r="D223" s="11">
        <v>4.5</v>
      </c>
      <c r="E223" s="11" t="s">
        <v>688</v>
      </c>
      <c r="F223" s="12" t="s">
        <v>724</v>
      </c>
      <c r="G223" s="12" t="str">
        <f t="shared" ref="G223:G231" si="43">_xlfn.CONCAT(C223," ",D223," ",E223," ",F223)</f>
        <v>Q1: 4.5 of 6.  The question requested you either provide information from your employer (or potentially past employer) or a familiar company.   You provided neither.  Moreover, you didn’t list a company name just a generalization of a shoe company.</v>
      </c>
    </row>
    <row r="224" spans="1:7" ht="165.75" hidden="1" x14ac:dyDescent="0.2">
      <c r="A224" s="11"/>
      <c r="B224" s="11" t="str">
        <f t="shared" ref="B224:B232" si="44">B223</f>
        <v>Dhruvi Shaileshkumar</v>
      </c>
      <c r="C224" s="11" t="s">
        <v>44</v>
      </c>
      <c r="D224" s="11">
        <v>6</v>
      </c>
      <c r="E224" s="11" t="s">
        <v>688</v>
      </c>
      <c r="F224" s="12" t="s">
        <v>690</v>
      </c>
      <c r="G224" s="12" t="str">
        <f t="shared" si="43"/>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25" spans="1:7" ht="267.75" hidden="1" x14ac:dyDescent="0.2">
      <c r="A225" s="11"/>
      <c r="B225" s="11" t="str">
        <f t="shared" si="44"/>
        <v>Dhruvi Shaileshkumar</v>
      </c>
      <c r="C225" s="11" t="s">
        <v>47</v>
      </c>
      <c r="D225" s="11">
        <v>6</v>
      </c>
      <c r="E225" s="11" t="s">
        <v>688</v>
      </c>
      <c r="F225" s="12" t="s">
        <v>705</v>
      </c>
      <c r="G225" s="12" t="str">
        <f t="shared" si="4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26" spans="1:7" ht="38.25" hidden="1" x14ac:dyDescent="0.2">
      <c r="A226" s="11"/>
      <c r="B226" s="11" t="str">
        <f t="shared" si="44"/>
        <v>Dhruvi Shaileshkumar</v>
      </c>
      <c r="C226" s="11" t="s">
        <v>49</v>
      </c>
      <c r="D226" s="11">
        <v>6</v>
      </c>
      <c r="E226" s="11" t="s">
        <v>688</v>
      </c>
      <c r="F226" s="12" t="s">
        <v>692</v>
      </c>
      <c r="G226" s="12" t="str">
        <f t="shared" si="43"/>
        <v xml:space="preserve">Q4: 6 of 6.  Though a marketing mix model's dependent variable is almost never profit of a (say) brand, your answer is sufficient given your assumptions. </v>
      </c>
    </row>
    <row r="227" spans="1:7" hidden="1" x14ac:dyDescent="0.2">
      <c r="A227" s="11"/>
      <c r="B227" s="11" t="str">
        <f t="shared" si="44"/>
        <v>Dhruvi Shaileshkumar</v>
      </c>
      <c r="C227" s="11" t="s">
        <v>51</v>
      </c>
      <c r="D227" s="11">
        <v>6</v>
      </c>
      <c r="E227" s="11" t="s">
        <v>688</v>
      </c>
      <c r="G227" s="12" t="str">
        <f t="shared" si="43"/>
        <v xml:space="preserve">Q5: 6 of 6.  </v>
      </c>
    </row>
    <row r="228" spans="1:7" ht="267.75" hidden="1" x14ac:dyDescent="0.2">
      <c r="A228" s="11"/>
      <c r="B228" s="11" t="str">
        <f t="shared" si="44"/>
        <v>Dhruvi Shaileshkumar</v>
      </c>
      <c r="C228" s="11" t="s">
        <v>53</v>
      </c>
      <c r="D228" s="11">
        <v>5.5</v>
      </c>
      <c r="E228" s="11" t="s">
        <v>688</v>
      </c>
      <c r="F228" s="12" t="s">
        <v>698</v>
      </c>
      <c r="G228" s="12" t="str">
        <f t="shared" si="4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29" spans="1:7" ht="51" hidden="1" x14ac:dyDescent="0.2">
      <c r="A229" s="11"/>
      <c r="B229" s="11" t="str">
        <f t="shared" si="44"/>
        <v>Dhruvi Shaileshkumar</v>
      </c>
      <c r="C229" s="11" t="s">
        <v>54</v>
      </c>
      <c r="D229" s="11">
        <v>6</v>
      </c>
      <c r="E229" s="11" t="s">
        <v>688</v>
      </c>
      <c r="F229" s="12" t="s">
        <v>703</v>
      </c>
      <c r="G229" s="12" t="str">
        <f t="shared" si="43"/>
        <v xml:space="preserve">Q7: 6 of 6.  For additional information and examples on moderation as it is used in marketing mix modeling, see the section Synergy Measurement via Moderation in Linear Models of the Module 5 Lecture Notes. </v>
      </c>
    </row>
    <row r="230" spans="1:7" hidden="1" x14ac:dyDescent="0.2">
      <c r="A230" s="11"/>
      <c r="B230" s="11" t="str">
        <f t="shared" si="44"/>
        <v>Dhruvi Shaileshkumar</v>
      </c>
      <c r="C230" s="11" t="s">
        <v>695</v>
      </c>
      <c r="D230" s="11">
        <v>8</v>
      </c>
      <c r="E230" s="11" t="s">
        <v>42</v>
      </c>
      <c r="G230" s="12" t="str">
        <f t="shared" si="43"/>
        <v xml:space="preserve">Q8: 8 of 8.  </v>
      </c>
    </row>
    <row r="231" spans="1:7" hidden="1" x14ac:dyDescent="0.2">
      <c r="A231" s="11"/>
      <c r="B231" s="11" t="str">
        <f>B230</f>
        <v>Dhruvi Shaileshkumar</v>
      </c>
      <c r="C231" s="11" t="s">
        <v>56</v>
      </c>
      <c r="D231" s="11">
        <f>SUM(D223:D230)</f>
        <v>48</v>
      </c>
      <c r="E231" s="11" t="s">
        <v>57</v>
      </c>
      <c r="G231" s="12" t="str">
        <f t="shared" si="43"/>
        <v xml:space="preserve">Total: 48 of 50. </v>
      </c>
    </row>
    <row r="232" spans="1:7" ht="409.5" hidden="1" x14ac:dyDescent="0.2">
      <c r="A232" s="11"/>
      <c r="B232" s="11" t="str">
        <f t="shared" si="44"/>
        <v>Dhruvi Shaileshkumar</v>
      </c>
      <c r="C232" s="11" t="s">
        <v>58</v>
      </c>
      <c r="D232" s="11"/>
      <c r="E232" s="11"/>
      <c r="G232" s="12" t="str">
        <f>_xlfn.CONCAT(G222," ",G223," ",G224," ",G225," ",G226," ",G227," ",G228," ",G229," ",G230," ",G231)</f>
        <v xml:space="preserve">Dhruvi Shaileshkumar, below are scores and comments for Homework 5. Q1: 4.5 of 6.  The question requested you either provide information from your employer (or potentially past employer) or a familiar company.   You provided neither.  Moreover, you didn’t list a company name just a generalization of a shoe company.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 of 50. </v>
      </c>
    </row>
    <row r="233" spans="1:7" hidden="1" x14ac:dyDescent="0.2">
      <c r="A233" s="11" t="s">
        <v>110</v>
      </c>
      <c r="B233" s="11" t="str">
        <f>MID(A233,FIND(",",A233)+1,FIND(" ",A233)-0)</f>
        <v xml:space="preserve"> Prabhanda</v>
      </c>
      <c r="C233" s="11" t="s">
        <v>687</v>
      </c>
      <c r="D233" s="11"/>
      <c r="E233" s="11"/>
      <c r="G233" s="12" t="str">
        <f t="shared" si="13"/>
        <v xml:space="preserve"> Prabhanda, below are scores and comments for Homework 5.</v>
      </c>
    </row>
    <row r="234" spans="1:7" ht="63.75" hidden="1" x14ac:dyDescent="0.2">
      <c r="A234" s="11"/>
      <c r="B234" s="11" t="str">
        <f>B233</f>
        <v xml:space="preserve"> Prabhanda</v>
      </c>
      <c r="C234" s="11" t="s">
        <v>41</v>
      </c>
      <c r="D234" s="11">
        <v>4.5</v>
      </c>
      <c r="E234" s="11" t="s">
        <v>688</v>
      </c>
      <c r="F234" s="12" t="s">
        <v>725</v>
      </c>
      <c r="G234" s="12" t="str">
        <f t="shared" ref="G234:G242" si="45">_xlfn.CONCAT(C234," ",D234," ",E234," ",F234)</f>
        <v>Q1: 4.5 of 6.  The question requested you either provide information from your employer (or potentially past employer) or a familiar company.   You provided neither.  Moreover, you didn’t list a company name just a generalization of an electronic equipment manufacturer.</v>
      </c>
    </row>
    <row r="235" spans="1:7" ht="165.75" hidden="1" x14ac:dyDescent="0.2">
      <c r="A235" s="11"/>
      <c r="B235" s="11" t="str">
        <f t="shared" ref="B235:B243" si="46">B234</f>
        <v xml:space="preserve"> Prabhanda</v>
      </c>
      <c r="C235" s="11" t="s">
        <v>44</v>
      </c>
      <c r="D235" s="11">
        <v>6</v>
      </c>
      <c r="E235" s="11" t="s">
        <v>688</v>
      </c>
      <c r="F235" s="12" t="s">
        <v>690</v>
      </c>
      <c r="G235" s="12" t="str">
        <f t="shared" si="45"/>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36" spans="1:7" ht="267.75" hidden="1" x14ac:dyDescent="0.2">
      <c r="A236" s="11"/>
      <c r="B236" s="11" t="str">
        <f t="shared" si="46"/>
        <v xml:space="preserve"> Prabhanda</v>
      </c>
      <c r="C236" s="11" t="s">
        <v>47</v>
      </c>
      <c r="D236" s="11">
        <v>6</v>
      </c>
      <c r="E236" s="11" t="s">
        <v>688</v>
      </c>
      <c r="F236" s="12" t="s">
        <v>705</v>
      </c>
      <c r="G236" s="12" t="str">
        <f t="shared" si="45"/>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37" spans="1:7" ht="63.75" hidden="1" x14ac:dyDescent="0.2">
      <c r="A237" s="11"/>
      <c r="B237" s="11" t="str">
        <f>B236</f>
        <v xml:space="preserve"> Prabhanda</v>
      </c>
      <c r="C237" s="11" t="s">
        <v>49</v>
      </c>
      <c r="D237" s="11">
        <v>5.5</v>
      </c>
      <c r="E237" s="11" t="s">
        <v>688</v>
      </c>
      <c r="F237" s="12" t="s">
        <v>726</v>
      </c>
      <c r="G237" s="12" t="str">
        <f t="shared" si="45"/>
        <v xml:space="preserve">Q4: 5.5 of 6.  The specification, TV Advertising = 3948 + 3.1 * Profit, is incorrect.  Though a marketing mix model's dependent variable is almost surely never profit of a (say) brand, the remainder of your answer is sufficient given your assumptions. </v>
      </c>
    </row>
    <row r="238" spans="1:7" hidden="1" x14ac:dyDescent="0.2">
      <c r="A238" s="11"/>
      <c r="B238" s="11" t="str">
        <f t="shared" si="46"/>
        <v xml:space="preserve"> Prabhanda</v>
      </c>
      <c r="C238" s="11" t="s">
        <v>51</v>
      </c>
      <c r="D238" s="11">
        <v>6</v>
      </c>
      <c r="E238" s="11" t="s">
        <v>688</v>
      </c>
      <c r="G238" s="12" t="str">
        <f t="shared" si="45"/>
        <v xml:space="preserve">Q5: 6 of 6.  </v>
      </c>
    </row>
    <row r="239" spans="1:7" ht="267.75" hidden="1" x14ac:dyDescent="0.2">
      <c r="A239" s="11"/>
      <c r="B239" s="11" t="str">
        <f t="shared" si="46"/>
        <v xml:space="preserve"> Prabhanda</v>
      </c>
      <c r="C239" s="11" t="s">
        <v>53</v>
      </c>
      <c r="D239" s="11">
        <v>5.5</v>
      </c>
      <c r="E239" s="11" t="s">
        <v>688</v>
      </c>
      <c r="F239" s="12" t="s">
        <v>698</v>
      </c>
      <c r="G239" s="12" t="str">
        <f t="shared" si="45"/>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40" spans="1:7" ht="51" hidden="1" x14ac:dyDescent="0.2">
      <c r="A240" s="11"/>
      <c r="B240" s="11" t="str">
        <f t="shared" si="46"/>
        <v xml:space="preserve"> Prabhanda</v>
      </c>
      <c r="C240" s="11" t="s">
        <v>54</v>
      </c>
      <c r="D240" s="11">
        <v>6</v>
      </c>
      <c r="E240" s="11" t="s">
        <v>688</v>
      </c>
      <c r="F240" s="12" t="s">
        <v>703</v>
      </c>
      <c r="G240" s="12" t="str">
        <f t="shared" si="45"/>
        <v xml:space="preserve">Q7: 6 of 6.  For additional information and examples on moderation as it is used in marketing mix modeling, see the section Synergy Measurement via Moderation in Linear Models of the Module 5 Lecture Notes. </v>
      </c>
    </row>
    <row r="241" spans="1:7" hidden="1" x14ac:dyDescent="0.2">
      <c r="A241" s="11"/>
      <c r="B241" s="11" t="str">
        <f t="shared" si="46"/>
        <v xml:space="preserve"> Prabhanda</v>
      </c>
      <c r="C241" s="11" t="s">
        <v>695</v>
      </c>
      <c r="D241" s="11">
        <v>8</v>
      </c>
      <c r="E241" s="11" t="s">
        <v>42</v>
      </c>
      <c r="G241" s="12" t="str">
        <f t="shared" si="45"/>
        <v xml:space="preserve">Q8: 8 of 8.  </v>
      </c>
    </row>
    <row r="242" spans="1:7" hidden="1" x14ac:dyDescent="0.2">
      <c r="A242" s="11"/>
      <c r="B242" s="11" t="str">
        <f>B241</f>
        <v xml:space="preserve"> Prabhanda</v>
      </c>
      <c r="C242" s="11" t="s">
        <v>56</v>
      </c>
      <c r="D242" s="11">
        <f>SUM(D234:D241)</f>
        <v>47.5</v>
      </c>
      <c r="E242" s="11" t="s">
        <v>57</v>
      </c>
      <c r="G242" s="12" t="str">
        <f t="shared" si="45"/>
        <v xml:space="preserve">Total: 47.5 of 50. </v>
      </c>
    </row>
    <row r="243" spans="1:7" ht="409.5" hidden="1" x14ac:dyDescent="0.2">
      <c r="A243" s="11"/>
      <c r="B243" s="11" t="str">
        <f t="shared" si="46"/>
        <v xml:space="preserve"> Prabhanda</v>
      </c>
      <c r="C243" s="11" t="s">
        <v>58</v>
      </c>
      <c r="D243" s="11"/>
      <c r="E243" s="11"/>
      <c r="G243" s="12" t="str">
        <f>_xlfn.CONCAT(G233," ",G234," ",G235," ",G236," ",G237," ",G238," ",G239," ",G240," ",G241," ",G242)</f>
        <v xml:space="preserve"> Prabhanda, below are scores and comments for Homework 5. Q1: 4.5 of 6.  The question requested you either provide information from your employer (or potentially past employer) or a familiar company.   You provided neither.  Moreover, you didn’t list a company name just a generalization of an electronic equipment manufacturer.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The specification, TV Advertising = 3948 + 3.1 * Profit, is incorrect.  Though a marketing mix model's dependent variable is almost surely never profit of a (say) brand, the remainder of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47.5 of 50. </v>
      </c>
    </row>
    <row r="244" spans="1:7" x14ac:dyDescent="0.2">
      <c r="A244" s="41" t="s">
        <v>113</v>
      </c>
      <c r="B244" s="41" t="str">
        <f t="shared" si="28"/>
        <v xml:space="preserve"> Rakesh</v>
      </c>
      <c r="C244" s="41" t="s">
        <v>687</v>
      </c>
      <c r="D244" s="41"/>
      <c r="E244" s="41"/>
      <c r="G244" s="12" t="str">
        <f t="shared" si="13"/>
        <v xml:space="preserve"> Rakesh, below are scores and comments for Homework 5.</v>
      </c>
    </row>
    <row r="245" spans="1:7" x14ac:dyDescent="0.2">
      <c r="A245" s="41"/>
      <c r="B245" s="41" t="str">
        <f>B244</f>
        <v xml:space="preserve"> Rakesh</v>
      </c>
      <c r="C245" s="41" t="s">
        <v>41</v>
      </c>
      <c r="D245" s="41">
        <v>6</v>
      </c>
      <c r="E245" s="41" t="s">
        <v>688</v>
      </c>
      <c r="G245" s="12" t="str">
        <f t="shared" ref="G245:G253" si="47">_xlfn.CONCAT(C245," ",D245," ",E245," ",F245)</f>
        <v xml:space="preserve">Q1: 6 of 6.  </v>
      </c>
    </row>
    <row r="246" spans="1:7" x14ac:dyDescent="0.2">
      <c r="A246" s="41"/>
      <c r="B246" s="41" t="str">
        <f t="shared" ref="B246:B254" si="48">B245</f>
        <v xml:space="preserve"> Rakesh</v>
      </c>
      <c r="C246" s="41" t="s">
        <v>44</v>
      </c>
      <c r="D246" s="41">
        <v>6</v>
      </c>
      <c r="E246" s="41" t="s">
        <v>688</v>
      </c>
      <c r="G246" s="12" t="str">
        <f t="shared" si="47"/>
        <v xml:space="preserve">Q2: 6 of 6.  </v>
      </c>
    </row>
    <row r="247" spans="1:7" ht="267.75" x14ac:dyDescent="0.2">
      <c r="A247" s="41"/>
      <c r="B247" s="41" t="str">
        <f t="shared" si="48"/>
        <v xml:space="preserve"> Rakesh</v>
      </c>
      <c r="C247" s="41" t="s">
        <v>47</v>
      </c>
      <c r="D247" s="41">
        <v>6</v>
      </c>
      <c r="E247" s="41" t="s">
        <v>688</v>
      </c>
      <c r="F247" s="12" t="s">
        <v>705</v>
      </c>
      <c r="G247" s="12" t="str">
        <f t="shared" si="47"/>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48" spans="1:7" ht="38.25" x14ac:dyDescent="0.2">
      <c r="A248" s="41"/>
      <c r="B248" s="41" t="str">
        <f t="shared" si="48"/>
        <v xml:space="preserve"> Rakesh</v>
      </c>
      <c r="C248" s="41" t="s">
        <v>49</v>
      </c>
      <c r="D248" s="41">
        <v>6</v>
      </c>
      <c r="E248" s="41" t="s">
        <v>688</v>
      </c>
      <c r="F248" s="12" t="s">
        <v>692</v>
      </c>
      <c r="G248" s="12" t="str">
        <f t="shared" si="47"/>
        <v xml:space="preserve">Q4: 6 of 6.  Though a marketing mix model's dependent variable is almost never profit of a (say) brand, your answer is sufficient given your assumptions. </v>
      </c>
    </row>
    <row r="249" spans="1:7" ht="76.5" x14ac:dyDescent="0.2">
      <c r="A249" s="41"/>
      <c r="B249" s="41" t="str">
        <f t="shared" si="48"/>
        <v xml:space="preserve"> Rakesh</v>
      </c>
      <c r="C249" s="41" t="s">
        <v>51</v>
      </c>
      <c r="D249" s="41">
        <v>5</v>
      </c>
      <c r="E249" s="41" t="s">
        <v>688</v>
      </c>
      <c r="F249" s="12" t="s">
        <v>727</v>
      </c>
      <c r="G249" s="12" t="str">
        <f t="shared" si="47"/>
        <v xml:space="preserve">Q5: 5 of 6.  You wrote, "Extrapolation entails creating estimates that extend beyond the scope of observable data, a behaviour forbidden in marketing mix modelling."  There isn't a say (dictum) that 'forbids' using extrapolation to make predictions using a marketing mix modeling.  It is however statistically imprudent to do so. </v>
      </c>
    </row>
    <row r="250" spans="1:7" ht="280.5" x14ac:dyDescent="0.2">
      <c r="A250" s="41"/>
      <c r="B250" s="41" t="str">
        <f t="shared" si="48"/>
        <v xml:space="preserve"> Rakesh</v>
      </c>
      <c r="C250" s="41" t="s">
        <v>53</v>
      </c>
      <c r="D250" s="41">
        <v>5</v>
      </c>
      <c r="E250" s="41" t="s">
        <v>688</v>
      </c>
      <c r="F250" s="12" t="s">
        <v>728</v>
      </c>
      <c r="G250" s="12" t="str">
        <f t="shared" si="47"/>
        <v xml:space="preserve">Q6: 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v>
      </c>
    </row>
    <row r="251" spans="1:7" ht="76.5" x14ac:dyDescent="0.2">
      <c r="A251" s="41"/>
      <c r="B251" s="41" t="str">
        <f t="shared" si="48"/>
        <v xml:space="preserve"> Rakesh</v>
      </c>
      <c r="C251" s="41" t="s">
        <v>54</v>
      </c>
      <c r="D251" s="41">
        <v>5.5</v>
      </c>
      <c r="E251" s="41" t="s">
        <v>688</v>
      </c>
      <c r="F251" s="12" t="s">
        <v>699</v>
      </c>
      <c r="G251" s="12" t="str">
        <f t="shared" si="47"/>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252" spans="1:7" x14ac:dyDescent="0.2">
      <c r="A252" s="41"/>
      <c r="B252" s="41" t="str">
        <f t="shared" si="48"/>
        <v xml:space="preserve"> Rakesh</v>
      </c>
      <c r="C252" s="41" t="s">
        <v>695</v>
      </c>
      <c r="D252" s="41">
        <v>8</v>
      </c>
      <c r="E252" s="41" t="s">
        <v>42</v>
      </c>
      <c r="G252" s="12" t="str">
        <f t="shared" si="47"/>
        <v xml:space="preserve">Q8: 8 of 8.  </v>
      </c>
    </row>
    <row r="253" spans="1:7" x14ac:dyDescent="0.2">
      <c r="A253" s="41"/>
      <c r="B253" s="41" t="str">
        <f>B252</f>
        <v xml:space="preserve"> Rakesh</v>
      </c>
      <c r="C253" s="41" t="s">
        <v>56</v>
      </c>
      <c r="D253" s="41">
        <f>SUM(D245:D252)</f>
        <v>47.5</v>
      </c>
      <c r="E253" s="41" t="s">
        <v>57</v>
      </c>
      <c r="G253" s="12" t="str">
        <f t="shared" si="47"/>
        <v xml:space="preserve">Total: 47.5 of 50. </v>
      </c>
    </row>
    <row r="254" spans="1:7" ht="382.5" x14ac:dyDescent="0.2">
      <c r="A254" s="41"/>
      <c r="B254" s="41" t="str">
        <f t="shared" si="48"/>
        <v xml:space="preserve"> Rakesh</v>
      </c>
      <c r="C254" s="41" t="s">
        <v>58</v>
      </c>
      <c r="D254" s="41"/>
      <c r="E254" s="41"/>
      <c r="G254" s="12" t="str">
        <f>_xlfn.CONCAT(G244," ",G245," ",G246," ",G247," ",G248," ",G249," ",G250," ",G251," ",G252," ",G253)</f>
        <v xml:space="preserve"> Rakesh, below are scores and comments for Homework 5. Q1: 6 of 6.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5 of 6.  You wrote, "Extrapolation entails creating estimates that extend beyond the scope of observable data, a behaviour forbidden in marketing mix modelling."  There isn't a say (dictum) that 'forbids' using extrapolation to make predictions using a marketing mix modeling.  It is however statistically imprudent to do so.  Q6: 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47.5 of 50. </v>
      </c>
    </row>
    <row r="255" spans="1:7" hidden="1" x14ac:dyDescent="0.2">
      <c r="A255" s="11" t="s">
        <v>114</v>
      </c>
      <c r="B255" s="11" t="s">
        <v>254</v>
      </c>
      <c r="C255" s="11" t="s">
        <v>687</v>
      </c>
      <c r="D255" s="11"/>
      <c r="E255" s="11"/>
      <c r="G255" s="12" t="str">
        <f t="shared" si="13"/>
        <v>Ravi Kumar, below are scores and comments for Homework 5.</v>
      </c>
    </row>
    <row r="256" spans="1:7" hidden="1" x14ac:dyDescent="0.2">
      <c r="A256" s="11"/>
      <c r="B256" s="11" t="str">
        <f>B255</f>
        <v>Ravi Kumar</v>
      </c>
      <c r="C256" s="11" t="s">
        <v>41</v>
      </c>
      <c r="D256" s="11">
        <v>6</v>
      </c>
      <c r="E256" s="11" t="s">
        <v>688</v>
      </c>
      <c r="G256" s="12" t="str">
        <f t="shared" ref="G256:G264" si="49">_xlfn.CONCAT(C256," ",D256," ",E256," ",F256)</f>
        <v xml:space="preserve">Q1: 6 of 6.  </v>
      </c>
    </row>
    <row r="257" spans="1:7" ht="165.75" hidden="1" x14ac:dyDescent="0.2">
      <c r="A257" s="11"/>
      <c r="B257" s="11" t="str">
        <f t="shared" ref="B257:B265" si="50">B256</f>
        <v>Ravi Kumar</v>
      </c>
      <c r="C257" s="11" t="s">
        <v>44</v>
      </c>
      <c r="D257" s="11">
        <v>6</v>
      </c>
      <c r="E257" s="11" t="s">
        <v>688</v>
      </c>
      <c r="F257" s="12" t="s">
        <v>690</v>
      </c>
      <c r="G257" s="12" t="str">
        <f t="shared" si="49"/>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58" spans="1:7" ht="267.75" hidden="1" x14ac:dyDescent="0.2">
      <c r="A258" s="11"/>
      <c r="B258" s="11" t="str">
        <f t="shared" si="50"/>
        <v>Ravi Kumar</v>
      </c>
      <c r="C258" s="11" t="s">
        <v>47</v>
      </c>
      <c r="D258" s="11">
        <v>6</v>
      </c>
      <c r="E258" s="11" t="s">
        <v>688</v>
      </c>
      <c r="F258" s="12" t="s">
        <v>705</v>
      </c>
      <c r="G258" s="12" t="str">
        <f t="shared" si="4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59" spans="1:7" ht="38.25" hidden="1" x14ac:dyDescent="0.2">
      <c r="A259" s="11"/>
      <c r="B259" s="11" t="str">
        <f t="shared" si="50"/>
        <v>Ravi Kumar</v>
      </c>
      <c r="C259" s="11" t="s">
        <v>49</v>
      </c>
      <c r="D259" s="11">
        <v>6</v>
      </c>
      <c r="E259" s="11" t="s">
        <v>688</v>
      </c>
      <c r="F259" s="12" t="s">
        <v>692</v>
      </c>
      <c r="G259" s="12" t="str">
        <f t="shared" si="49"/>
        <v xml:space="preserve">Q4: 6 of 6.  Though a marketing mix model's dependent variable is almost never profit of a (say) brand, your answer is sufficient given your assumptions. </v>
      </c>
    </row>
    <row r="260" spans="1:7" hidden="1" x14ac:dyDescent="0.2">
      <c r="A260" s="11"/>
      <c r="B260" s="11" t="str">
        <f t="shared" si="50"/>
        <v>Ravi Kumar</v>
      </c>
      <c r="C260" s="11" t="s">
        <v>51</v>
      </c>
      <c r="D260" s="11">
        <v>6</v>
      </c>
      <c r="E260" s="11" t="s">
        <v>688</v>
      </c>
      <c r="G260" s="12" t="str">
        <f t="shared" si="49"/>
        <v xml:space="preserve">Q5: 6 of 6.  </v>
      </c>
    </row>
    <row r="261" spans="1:7" ht="267.75" hidden="1" x14ac:dyDescent="0.2">
      <c r="A261" s="11"/>
      <c r="B261" s="11" t="str">
        <f t="shared" si="50"/>
        <v>Ravi Kumar</v>
      </c>
      <c r="C261" s="11" t="s">
        <v>53</v>
      </c>
      <c r="D261" s="11">
        <v>5.7</v>
      </c>
      <c r="E261" s="11" t="s">
        <v>688</v>
      </c>
      <c r="F261" s="12" t="s">
        <v>729</v>
      </c>
      <c r="G261" s="12" t="str">
        <f t="shared" si="49"/>
        <v xml:space="preserve">Q6: 5.7 of 6.  A more precise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62" spans="1:7" ht="51" hidden="1" x14ac:dyDescent="0.2">
      <c r="A262" s="11"/>
      <c r="B262" s="11" t="str">
        <f t="shared" si="50"/>
        <v>Ravi Kumar</v>
      </c>
      <c r="C262" s="11" t="s">
        <v>54</v>
      </c>
      <c r="D262" s="11">
        <v>6</v>
      </c>
      <c r="E262" s="11" t="s">
        <v>688</v>
      </c>
      <c r="F262" s="12" t="s">
        <v>703</v>
      </c>
      <c r="G262" s="12" t="str">
        <f t="shared" si="49"/>
        <v xml:space="preserve">Q7: 6 of 6.  For additional information and examples on moderation as it is used in marketing mix modeling, see the section Synergy Measurement via Moderation in Linear Models of the Module 5 Lecture Notes. </v>
      </c>
    </row>
    <row r="263" spans="1:7" hidden="1" x14ac:dyDescent="0.2">
      <c r="A263" s="11"/>
      <c r="B263" s="11" t="str">
        <f t="shared" si="50"/>
        <v>Ravi Kumar</v>
      </c>
      <c r="C263" s="11" t="s">
        <v>695</v>
      </c>
      <c r="D263" s="11">
        <v>8</v>
      </c>
      <c r="E263" s="11" t="s">
        <v>42</v>
      </c>
      <c r="G263" s="12" t="str">
        <f t="shared" si="49"/>
        <v xml:space="preserve">Q8: 8 of 8.  </v>
      </c>
    </row>
    <row r="264" spans="1:7" hidden="1" x14ac:dyDescent="0.2">
      <c r="A264" s="11"/>
      <c r="B264" s="11" t="str">
        <f>B263</f>
        <v>Ravi Kumar</v>
      </c>
      <c r="C264" s="11" t="s">
        <v>56</v>
      </c>
      <c r="D264" s="11">
        <f>SUM(D256:D263)</f>
        <v>49.7</v>
      </c>
      <c r="E264" s="11" t="s">
        <v>57</v>
      </c>
      <c r="G264" s="12" t="str">
        <f t="shared" si="49"/>
        <v xml:space="preserve">Total: 49.7 of 50. </v>
      </c>
    </row>
    <row r="265" spans="1:7" ht="408" hidden="1" x14ac:dyDescent="0.2">
      <c r="A265" s="11"/>
      <c r="B265" s="11" t="str">
        <f t="shared" si="50"/>
        <v>Ravi Kumar</v>
      </c>
      <c r="C265" s="11" t="s">
        <v>58</v>
      </c>
      <c r="D265" s="11"/>
      <c r="E265" s="11"/>
      <c r="G265" s="12" t="str">
        <f>_xlfn.CONCAT(G255," ",G256," ",G257," ",G258," ",G259," ",G260," ",G261," ",G262," ",G263," ",G264)</f>
        <v xml:space="preserve">Ravi Kumar,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5.7 of 6.  A more precise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49.7 of 50. </v>
      </c>
    </row>
    <row r="266" spans="1:7" hidden="1" x14ac:dyDescent="0.2">
      <c r="A266" s="11" t="s">
        <v>115</v>
      </c>
      <c r="B266" s="11" t="str">
        <f t="shared" si="28"/>
        <v xml:space="preserve"> Tony</v>
      </c>
      <c r="C266" s="11" t="s">
        <v>687</v>
      </c>
      <c r="D266" s="11"/>
      <c r="E266" s="11"/>
      <c r="G266" s="12" t="str">
        <f t="shared" si="13"/>
        <v xml:space="preserve"> Tony, below are scores and comments for Homework 5.</v>
      </c>
    </row>
    <row r="267" spans="1:7" hidden="1" x14ac:dyDescent="0.2">
      <c r="A267" s="11"/>
      <c r="B267" s="11" t="str">
        <f>B266</f>
        <v xml:space="preserve"> Tony</v>
      </c>
      <c r="C267" s="11" t="s">
        <v>41</v>
      </c>
      <c r="D267" s="11">
        <v>6</v>
      </c>
      <c r="E267" s="11" t="s">
        <v>688</v>
      </c>
      <c r="F267" s="12" t="s">
        <v>719</v>
      </c>
      <c r="G267" s="12" t="str">
        <f t="shared" ref="G267:G275" si="51">_xlfn.CONCAT(C267," ",D267," ",E267," ",F267)</f>
        <v>Q1: 6 of 6.  A very interesting and novel company choice!</v>
      </c>
    </row>
    <row r="268" spans="1:7" ht="165.75" hidden="1" x14ac:dyDescent="0.2">
      <c r="A268" s="11"/>
      <c r="B268" s="11" t="str">
        <f t="shared" ref="B268:B276" si="52">B267</f>
        <v xml:space="preserve"> Tony</v>
      </c>
      <c r="C268" s="11" t="s">
        <v>44</v>
      </c>
      <c r="D268" s="11">
        <v>6</v>
      </c>
      <c r="E268" s="11" t="s">
        <v>688</v>
      </c>
      <c r="F268" s="12" t="s">
        <v>690</v>
      </c>
      <c r="G268" s="12" t="str">
        <f t="shared" si="5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69" spans="1:7" ht="318.75" hidden="1" x14ac:dyDescent="0.2">
      <c r="A269" s="11"/>
      <c r="B269" s="11" t="str">
        <f t="shared" si="52"/>
        <v xml:space="preserve"> Tony</v>
      </c>
      <c r="C269" s="11" t="s">
        <v>47</v>
      </c>
      <c r="D269" s="11">
        <v>5</v>
      </c>
      <c r="E269" s="11" t="s">
        <v>688</v>
      </c>
      <c r="F269" s="12" t="s">
        <v>730</v>
      </c>
      <c r="G269" s="12" t="str">
        <f t="shared" si="51"/>
        <v>Q3: 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I surely can may a (say) text variable with a finite number of values to a numeric categorical variable. Thus should one use the classic linear regression model for a numeric categorical variable?  Given the assumptions, the answer is "No."</v>
      </c>
    </row>
    <row r="270" spans="1:7" ht="114.75" hidden="1" x14ac:dyDescent="0.2">
      <c r="A270" s="11"/>
      <c r="B270" s="11" t="str">
        <f t="shared" si="52"/>
        <v xml:space="preserve"> Tony</v>
      </c>
      <c r="C270" s="11" t="s">
        <v>49</v>
      </c>
      <c r="D270" s="11">
        <v>5</v>
      </c>
      <c r="E270" s="11" t="s">
        <v>688</v>
      </c>
      <c r="F270" s="12" t="s">
        <v>712</v>
      </c>
      <c r="G270" s="12" t="str">
        <f t="shared" si="51"/>
        <v>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v>
      </c>
    </row>
    <row r="271" spans="1:7" hidden="1" x14ac:dyDescent="0.2">
      <c r="A271" s="11"/>
      <c r="B271" s="11" t="str">
        <f t="shared" si="52"/>
        <v xml:space="preserve"> Tony</v>
      </c>
      <c r="C271" s="11" t="s">
        <v>51</v>
      </c>
      <c r="D271" s="11">
        <v>6</v>
      </c>
      <c r="E271" s="11" t="s">
        <v>688</v>
      </c>
      <c r="G271" s="12" t="str">
        <f t="shared" si="51"/>
        <v xml:space="preserve">Q5: 6 of 6.  </v>
      </c>
    </row>
    <row r="272" spans="1:7" ht="267.75" hidden="1" x14ac:dyDescent="0.2">
      <c r="A272" s="11"/>
      <c r="B272" s="11" t="str">
        <f t="shared" si="52"/>
        <v xml:space="preserve"> Tony</v>
      </c>
      <c r="C272" s="11" t="s">
        <v>53</v>
      </c>
      <c r="D272" s="11">
        <v>5.5</v>
      </c>
      <c r="E272" s="11" t="s">
        <v>688</v>
      </c>
      <c r="F272" s="12" t="s">
        <v>698</v>
      </c>
      <c r="G272" s="12" t="str">
        <f t="shared" si="5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73" spans="1:7" ht="51" hidden="1" x14ac:dyDescent="0.2">
      <c r="A273" s="11"/>
      <c r="B273" s="11" t="str">
        <f t="shared" si="52"/>
        <v xml:space="preserve"> Tony</v>
      </c>
      <c r="C273" s="11" t="s">
        <v>54</v>
      </c>
      <c r="D273" s="11">
        <v>6</v>
      </c>
      <c r="E273" s="11" t="s">
        <v>688</v>
      </c>
      <c r="F273" s="12" t="s">
        <v>703</v>
      </c>
      <c r="G273" s="12" t="str">
        <f t="shared" si="51"/>
        <v xml:space="preserve">Q7: 6 of 6.  For additional information and examples on moderation as it is used in marketing mix modeling, see the section Synergy Measurement via Moderation in Linear Models of the Module 5 Lecture Notes. </v>
      </c>
    </row>
    <row r="274" spans="1:7" hidden="1" x14ac:dyDescent="0.2">
      <c r="A274" s="11"/>
      <c r="B274" s="11" t="str">
        <f t="shared" si="52"/>
        <v xml:space="preserve"> Tony</v>
      </c>
      <c r="C274" s="11" t="s">
        <v>695</v>
      </c>
      <c r="D274" s="11">
        <v>8</v>
      </c>
      <c r="E274" s="11" t="s">
        <v>42</v>
      </c>
      <c r="G274" s="12" t="str">
        <f t="shared" si="51"/>
        <v xml:space="preserve">Q8: 8 of 8.  </v>
      </c>
    </row>
    <row r="275" spans="1:7" hidden="1" x14ac:dyDescent="0.2">
      <c r="A275" s="11"/>
      <c r="B275" s="11" t="str">
        <f>B274</f>
        <v xml:space="preserve"> Tony</v>
      </c>
      <c r="C275" s="11" t="s">
        <v>56</v>
      </c>
      <c r="D275" s="11">
        <f>SUM(D267:D274)</f>
        <v>47.5</v>
      </c>
      <c r="E275" s="11" t="s">
        <v>57</v>
      </c>
      <c r="G275" s="12" t="str">
        <f t="shared" si="51"/>
        <v xml:space="preserve">Total: 47.5 of 50. </v>
      </c>
    </row>
    <row r="276" spans="1:7" ht="409.5" hidden="1" x14ac:dyDescent="0.2">
      <c r="A276" s="11"/>
      <c r="B276" s="11" t="str">
        <f t="shared" si="52"/>
        <v xml:space="preserve"> Tony</v>
      </c>
      <c r="C276" s="11" t="s">
        <v>58</v>
      </c>
      <c r="D276" s="11"/>
      <c r="E276" s="11"/>
      <c r="G276" s="12" t="str">
        <f>_xlfn.CONCAT(G266," ",G267," ",G268," ",G269," ",G270," ",G271," ",G272," ",G273," ",G274," ",G275)</f>
        <v xml:space="preserve"> Tony, below are scores and comments for Homework 5. Q1: 6 of 6.  A very interesting and novel company choice!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I surely can may a (say) text variable with a finite number of values to a numeric categorical variable. Thus should one use the classic linear regression model for a numeric categorical variable?  Given the assumptions, the answer is "No." 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47.5 of 50. </v>
      </c>
    </row>
    <row r="277" spans="1:7" hidden="1" x14ac:dyDescent="0.2">
      <c r="A277" s="11" t="s">
        <v>119</v>
      </c>
      <c r="B277" s="11" t="s">
        <v>256</v>
      </c>
      <c r="C277" s="11" t="s">
        <v>687</v>
      </c>
      <c r="D277" s="11"/>
      <c r="E277" s="11"/>
      <c r="G277" s="12" t="str">
        <f t="shared" si="13"/>
        <v>Aravind Reddy, below are scores and comments for Homework 5.</v>
      </c>
    </row>
    <row r="278" spans="1:7" hidden="1" x14ac:dyDescent="0.2">
      <c r="A278" s="11"/>
      <c r="B278" s="11" t="str">
        <f>B277</f>
        <v>Aravind Reddy</v>
      </c>
      <c r="C278" s="11" t="s">
        <v>41</v>
      </c>
      <c r="D278" s="11">
        <v>6</v>
      </c>
      <c r="E278" s="11" t="s">
        <v>688</v>
      </c>
      <c r="G278" s="12" t="str">
        <f t="shared" ref="G278:G286" si="53">_xlfn.CONCAT(C278," ",D278," ",E278," ",F278)</f>
        <v xml:space="preserve">Q1: 6 of 6.  </v>
      </c>
    </row>
    <row r="279" spans="1:7" ht="165.75" hidden="1" x14ac:dyDescent="0.2">
      <c r="A279" s="11"/>
      <c r="B279" s="11" t="str">
        <f t="shared" ref="B279:B287" si="54">B278</f>
        <v>Aravind Reddy</v>
      </c>
      <c r="C279" s="11" t="s">
        <v>44</v>
      </c>
      <c r="D279" s="11">
        <v>6</v>
      </c>
      <c r="E279" s="11" t="s">
        <v>688</v>
      </c>
      <c r="F279" s="12" t="s">
        <v>690</v>
      </c>
      <c r="G279" s="12" t="str">
        <f t="shared" si="53"/>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80" spans="1:7" ht="267.75" hidden="1" x14ac:dyDescent="0.2">
      <c r="A280" s="11"/>
      <c r="B280" s="11" t="str">
        <f t="shared" si="54"/>
        <v>Aravind Reddy</v>
      </c>
      <c r="C280" s="11" t="s">
        <v>47</v>
      </c>
      <c r="D280" s="11">
        <v>6</v>
      </c>
      <c r="E280" s="11" t="s">
        <v>688</v>
      </c>
      <c r="F280" s="12" t="s">
        <v>705</v>
      </c>
      <c r="G280" s="12" t="str">
        <f t="shared" si="5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81" spans="1:7" ht="38.25" hidden="1" x14ac:dyDescent="0.2">
      <c r="A281" s="11"/>
      <c r="B281" s="11" t="str">
        <f t="shared" si="54"/>
        <v>Aravind Reddy</v>
      </c>
      <c r="C281" s="11" t="s">
        <v>49</v>
      </c>
      <c r="D281" s="11">
        <v>6</v>
      </c>
      <c r="E281" s="11" t="s">
        <v>688</v>
      </c>
      <c r="F281" s="12" t="s">
        <v>692</v>
      </c>
      <c r="G281" s="12" t="str">
        <f t="shared" si="53"/>
        <v xml:space="preserve">Q4: 6 of 6.  Though a marketing mix model's dependent variable is almost never profit of a (say) brand, your answer is sufficient given your assumptions. </v>
      </c>
    </row>
    <row r="282" spans="1:7" hidden="1" x14ac:dyDescent="0.2">
      <c r="A282" s="11"/>
      <c r="B282" s="11" t="str">
        <f t="shared" si="54"/>
        <v>Aravind Reddy</v>
      </c>
      <c r="C282" s="11" t="s">
        <v>51</v>
      </c>
      <c r="D282" s="11">
        <v>6</v>
      </c>
      <c r="E282" s="11" t="s">
        <v>688</v>
      </c>
      <c r="G282" s="12" t="str">
        <f t="shared" si="53"/>
        <v xml:space="preserve">Q5: 6 of 6.  </v>
      </c>
    </row>
    <row r="283" spans="1:7" ht="267.75" hidden="1" x14ac:dyDescent="0.2">
      <c r="A283" s="11"/>
      <c r="B283" s="11" t="str">
        <f t="shared" si="54"/>
        <v>Aravind Reddy</v>
      </c>
      <c r="C283" s="11" t="s">
        <v>53</v>
      </c>
      <c r="D283" s="11">
        <v>5.5</v>
      </c>
      <c r="E283" s="11" t="s">
        <v>688</v>
      </c>
      <c r="F283" s="12" t="s">
        <v>698</v>
      </c>
      <c r="G283" s="12" t="str">
        <f t="shared" si="5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84" spans="1:7" ht="51" hidden="1" x14ac:dyDescent="0.2">
      <c r="A284" s="11"/>
      <c r="B284" s="11" t="str">
        <f t="shared" si="54"/>
        <v>Aravind Reddy</v>
      </c>
      <c r="C284" s="11" t="s">
        <v>54</v>
      </c>
      <c r="D284" s="11">
        <v>6</v>
      </c>
      <c r="E284" s="11" t="s">
        <v>688</v>
      </c>
      <c r="F284" s="12" t="s">
        <v>703</v>
      </c>
      <c r="G284" s="12" t="str">
        <f t="shared" si="53"/>
        <v xml:space="preserve">Q7: 6 of 6.  For additional information and examples on moderation as it is used in marketing mix modeling, see the section Synergy Measurement via Moderation in Linear Models of the Module 5 Lecture Notes. </v>
      </c>
    </row>
    <row r="285" spans="1:7" hidden="1" x14ac:dyDescent="0.2">
      <c r="A285" s="11"/>
      <c r="B285" s="11" t="str">
        <f t="shared" si="54"/>
        <v>Aravind Reddy</v>
      </c>
      <c r="C285" s="11" t="s">
        <v>695</v>
      </c>
      <c r="D285" s="11">
        <v>8</v>
      </c>
      <c r="E285" s="11" t="s">
        <v>42</v>
      </c>
      <c r="G285" s="12" t="str">
        <f t="shared" si="53"/>
        <v xml:space="preserve">Q8: 8 of 8.  </v>
      </c>
    </row>
    <row r="286" spans="1:7" hidden="1" x14ac:dyDescent="0.2">
      <c r="A286" s="11"/>
      <c r="B286" s="11" t="str">
        <f>B285</f>
        <v>Aravind Reddy</v>
      </c>
      <c r="C286" s="11" t="s">
        <v>56</v>
      </c>
      <c r="D286" s="11">
        <f>SUM(D278:D285)</f>
        <v>49.5</v>
      </c>
      <c r="E286" s="11" t="s">
        <v>57</v>
      </c>
      <c r="G286" s="12" t="str">
        <f t="shared" si="53"/>
        <v xml:space="preserve">Total: 49.5 of 50. </v>
      </c>
    </row>
    <row r="287" spans="1:7" ht="408" hidden="1" x14ac:dyDescent="0.2">
      <c r="A287" s="11"/>
      <c r="B287" s="11" t="str">
        <f t="shared" si="54"/>
        <v>Aravind Reddy</v>
      </c>
      <c r="C287" s="11" t="s">
        <v>58</v>
      </c>
      <c r="D287" s="11"/>
      <c r="E287" s="11"/>
      <c r="G287" s="12" t="str">
        <f>_xlfn.CONCAT(G277," ",G278," ",G279," ",G280," ",G281," ",G282," ",G283," ",G284," ",G285," ",G286)</f>
        <v xml:space="preserve">Aravind Reddy,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288" spans="1:7" hidden="1" x14ac:dyDescent="0.2">
      <c r="A288" s="11" t="s">
        <v>121</v>
      </c>
      <c r="B288" s="14" t="str">
        <f>MID(A288,FIND(",",A288)+1,FIND(" ",A288)+1)</f>
        <v xml:space="preserve"> Nayeem</v>
      </c>
      <c r="C288" s="14" t="s">
        <v>687</v>
      </c>
      <c r="D288" s="14"/>
      <c r="E288" s="14"/>
      <c r="G288" s="12" t="str">
        <f t="shared" si="13"/>
        <v xml:space="preserve"> Nayeem, below are scores and comments for Homework 5.</v>
      </c>
    </row>
    <row r="289" spans="1:7" hidden="1" x14ac:dyDescent="0.2">
      <c r="A289" s="11"/>
      <c r="B289" s="14" t="str">
        <f>B288</f>
        <v xml:space="preserve"> Nayeem</v>
      </c>
      <c r="C289" s="14" t="s">
        <v>41</v>
      </c>
      <c r="D289" s="11"/>
      <c r="E289" s="14" t="s">
        <v>688</v>
      </c>
      <c r="G289" s="12" t="str">
        <f t="shared" ref="G289:G297" si="55">_xlfn.CONCAT(C289," ",D289," ",E289," ",F289)</f>
        <v xml:space="preserve">Q1:  of 6.  </v>
      </c>
    </row>
    <row r="290" spans="1:7" hidden="1" x14ac:dyDescent="0.2">
      <c r="A290" s="11"/>
      <c r="B290" s="14" t="str">
        <f t="shared" ref="B290:B298" si="56">B289</f>
        <v xml:space="preserve"> Nayeem</v>
      </c>
      <c r="C290" s="14" t="s">
        <v>44</v>
      </c>
      <c r="D290" s="11"/>
      <c r="E290" s="14" t="s">
        <v>688</v>
      </c>
      <c r="G290" s="12" t="str">
        <f t="shared" si="55"/>
        <v xml:space="preserve">Q2:  of 6.  </v>
      </c>
    </row>
    <row r="291" spans="1:7" hidden="1" x14ac:dyDescent="0.2">
      <c r="A291" s="11"/>
      <c r="B291" s="14" t="str">
        <f t="shared" si="56"/>
        <v xml:space="preserve"> Nayeem</v>
      </c>
      <c r="C291" s="14" t="s">
        <v>47</v>
      </c>
      <c r="D291" s="11"/>
      <c r="E291" s="14" t="s">
        <v>688</v>
      </c>
      <c r="G291" s="12" t="str">
        <f t="shared" si="55"/>
        <v xml:space="preserve">Q3:  of 6.  </v>
      </c>
    </row>
    <row r="292" spans="1:7" hidden="1" x14ac:dyDescent="0.2">
      <c r="A292" s="11"/>
      <c r="B292" s="14" t="str">
        <f t="shared" si="56"/>
        <v xml:space="preserve"> Nayeem</v>
      </c>
      <c r="C292" s="14" t="s">
        <v>49</v>
      </c>
      <c r="D292" s="11"/>
      <c r="E292" s="14" t="s">
        <v>688</v>
      </c>
      <c r="G292" s="12" t="str">
        <f t="shared" si="55"/>
        <v xml:space="preserve">Q4:  of 6.  </v>
      </c>
    </row>
    <row r="293" spans="1:7" hidden="1" x14ac:dyDescent="0.2">
      <c r="A293" s="11"/>
      <c r="B293" s="14" t="str">
        <f t="shared" si="56"/>
        <v xml:space="preserve"> Nayeem</v>
      </c>
      <c r="C293" s="14" t="s">
        <v>51</v>
      </c>
      <c r="D293" s="11"/>
      <c r="E293" s="14" t="s">
        <v>688</v>
      </c>
      <c r="G293" s="12" t="str">
        <f t="shared" si="55"/>
        <v xml:space="preserve">Q5:  of 6.  </v>
      </c>
    </row>
    <row r="294" spans="1:7" hidden="1" x14ac:dyDescent="0.2">
      <c r="A294" s="11"/>
      <c r="B294" s="14" t="str">
        <f t="shared" si="56"/>
        <v xml:space="preserve"> Nayeem</v>
      </c>
      <c r="C294" s="14" t="s">
        <v>53</v>
      </c>
      <c r="D294" s="11"/>
      <c r="E294" s="14" t="s">
        <v>688</v>
      </c>
      <c r="G294" s="12" t="str">
        <f t="shared" si="55"/>
        <v xml:space="preserve">Q6:  of 6.  </v>
      </c>
    </row>
    <row r="295" spans="1:7" hidden="1" x14ac:dyDescent="0.2">
      <c r="A295" s="11"/>
      <c r="B295" s="14" t="str">
        <f t="shared" si="56"/>
        <v xml:space="preserve"> Nayeem</v>
      </c>
      <c r="C295" s="14" t="s">
        <v>54</v>
      </c>
      <c r="D295" s="11"/>
      <c r="E295" s="14" t="s">
        <v>688</v>
      </c>
      <c r="G295" s="12" t="str">
        <f t="shared" si="55"/>
        <v xml:space="preserve">Q7:  of 6.  </v>
      </c>
    </row>
    <row r="296" spans="1:7" s="23" customFormat="1" hidden="1" x14ac:dyDescent="0.2">
      <c r="A296" s="14"/>
      <c r="B296" s="14" t="str">
        <f t="shared" si="56"/>
        <v xml:space="preserve"> Nayeem</v>
      </c>
      <c r="C296" s="14" t="s">
        <v>695</v>
      </c>
      <c r="D296" s="14"/>
      <c r="E296" s="14" t="s">
        <v>42</v>
      </c>
      <c r="F296" s="15"/>
      <c r="G296" s="15" t="str">
        <f t="shared" si="55"/>
        <v xml:space="preserve">Q8:  of 8.  </v>
      </c>
    </row>
    <row r="297" spans="1:7" s="23" customFormat="1" hidden="1" x14ac:dyDescent="0.2">
      <c r="A297" s="14"/>
      <c r="B297" s="14" t="str">
        <f>B296</f>
        <v xml:space="preserve"> Nayeem</v>
      </c>
      <c r="C297" s="14" t="s">
        <v>56</v>
      </c>
      <c r="D297" s="14">
        <f>SUM(D289:D296)</f>
        <v>0</v>
      </c>
      <c r="E297" s="14" t="s">
        <v>57</v>
      </c>
      <c r="F297" s="15"/>
      <c r="G297" s="15" t="str">
        <f t="shared" si="55"/>
        <v xml:space="preserve">Total: 0 of 50. </v>
      </c>
    </row>
    <row r="298" spans="1:7" s="23" customFormat="1" ht="25.5" hidden="1" x14ac:dyDescent="0.2">
      <c r="A298" s="14"/>
      <c r="B298" s="14" t="str">
        <f t="shared" si="56"/>
        <v xml:space="preserve"> Nayeem</v>
      </c>
      <c r="C298" s="14" t="s">
        <v>58</v>
      </c>
      <c r="D298" s="14"/>
      <c r="E298" s="14"/>
      <c r="F298" s="15"/>
      <c r="G298" s="15" t="str">
        <f>_xlfn.CONCAT(G288," ",G289," ",G290," ",G291," ",G292," ",G293," ",G294," ",G295," ",G296," ",G297)</f>
        <v xml:space="preserve"> Nayeem, below are scores and comments for Homework 5. Q1:  of 6.   Q2:  of 6.   Q3:  of 6.   Q4:  of 6.   Q5:  of 6.   Q6:  of 6.   Q7:  of 6.   Q8:  of 8.   Total: 0 of 50. </v>
      </c>
    </row>
    <row r="299" spans="1:7" hidden="1" x14ac:dyDescent="0.2">
      <c r="A299" s="11" t="s">
        <v>123</v>
      </c>
      <c r="B299" s="11" t="str">
        <f t="shared" si="28"/>
        <v xml:space="preserve"> Deepika</v>
      </c>
      <c r="C299" s="11" t="s">
        <v>687</v>
      </c>
      <c r="D299" s="11"/>
      <c r="E299" s="11"/>
      <c r="G299" s="12" t="str">
        <f t="shared" si="13"/>
        <v xml:space="preserve"> Deepika, below are scores and comments for Homework 5.</v>
      </c>
    </row>
    <row r="300" spans="1:7" hidden="1" x14ac:dyDescent="0.2">
      <c r="A300" s="11"/>
      <c r="B300" s="11" t="str">
        <f>B299</f>
        <v xml:space="preserve"> Deepika</v>
      </c>
      <c r="C300" s="11" t="s">
        <v>41</v>
      </c>
      <c r="D300" s="11">
        <v>6</v>
      </c>
      <c r="E300" s="11" t="s">
        <v>688</v>
      </c>
      <c r="F300" s="12" t="s">
        <v>719</v>
      </c>
      <c r="G300" s="12" t="str">
        <f t="shared" ref="G300:G308" si="57">_xlfn.CONCAT(C300," ",D300," ",E300," ",F300)</f>
        <v>Q1: 6 of 6.  A very interesting and novel company choice!</v>
      </c>
    </row>
    <row r="301" spans="1:7" ht="165.75" hidden="1" x14ac:dyDescent="0.2">
      <c r="A301" s="11"/>
      <c r="B301" s="11" t="str">
        <f t="shared" ref="B301:B309" si="58">B300</f>
        <v xml:space="preserve"> Deepika</v>
      </c>
      <c r="C301" s="11" t="s">
        <v>44</v>
      </c>
      <c r="D301" s="11">
        <v>6</v>
      </c>
      <c r="E301" s="11" t="s">
        <v>688</v>
      </c>
      <c r="F301" s="12" t="s">
        <v>690</v>
      </c>
      <c r="G301" s="12" t="str">
        <f t="shared" si="57"/>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02" spans="1:7" ht="267.75" hidden="1" x14ac:dyDescent="0.2">
      <c r="A302" s="11"/>
      <c r="B302" s="11" t="str">
        <f t="shared" si="58"/>
        <v xml:space="preserve"> Deepika</v>
      </c>
      <c r="C302" s="11" t="s">
        <v>47</v>
      </c>
      <c r="D302" s="11">
        <v>6</v>
      </c>
      <c r="E302" s="11" t="s">
        <v>688</v>
      </c>
      <c r="F302" s="12" t="s">
        <v>705</v>
      </c>
      <c r="G302" s="12" t="str">
        <f t="shared" si="57"/>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03" spans="1:7" ht="63.75" hidden="1" x14ac:dyDescent="0.2">
      <c r="A303" s="11"/>
      <c r="B303" s="11" t="str">
        <f t="shared" si="58"/>
        <v xml:space="preserve"> Deepika</v>
      </c>
      <c r="C303" s="11" t="s">
        <v>49</v>
      </c>
      <c r="D303" s="11">
        <v>5.5</v>
      </c>
      <c r="E303" s="11" t="s">
        <v>688</v>
      </c>
      <c r="F303" s="12" t="s">
        <v>731</v>
      </c>
      <c r="G303" s="12" t="str">
        <f t="shared" si="57"/>
        <v xml:space="preserve">Q4: 5.5 of 6.  I don't understand the specification, Profit=�0+�1×TV Advertising Profit, and how it is related to the question posed…Though a marketing mix model's dependent variable is almost never profit of a (say) brand, the remainder of your answer is sufficient given your assumptions. </v>
      </c>
    </row>
    <row r="304" spans="1:7" hidden="1" x14ac:dyDescent="0.2">
      <c r="A304" s="11"/>
      <c r="B304" s="11" t="str">
        <f t="shared" si="58"/>
        <v xml:space="preserve"> Deepika</v>
      </c>
      <c r="C304" s="11" t="s">
        <v>51</v>
      </c>
      <c r="D304" s="11">
        <v>6</v>
      </c>
      <c r="E304" s="11" t="s">
        <v>688</v>
      </c>
      <c r="G304" s="12" t="str">
        <f t="shared" si="57"/>
        <v xml:space="preserve">Q5: 6 of 6.  </v>
      </c>
    </row>
    <row r="305" spans="1:7" ht="267.75" hidden="1" x14ac:dyDescent="0.2">
      <c r="A305" s="11"/>
      <c r="B305" s="11" t="str">
        <f t="shared" si="58"/>
        <v xml:space="preserve"> Deepika</v>
      </c>
      <c r="C305" s="11" t="s">
        <v>53</v>
      </c>
      <c r="D305" s="11">
        <v>5.5</v>
      </c>
      <c r="E305" s="11" t="s">
        <v>688</v>
      </c>
      <c r="F305" s="12" t="s">
        <v>698</v>
      </c>
      <c r="G305" s="12" t="str">
        <f t="shared" si="57"/>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06" spans="1:7" ht="51" hidden="1" x14ac:dyDescent="0.2">
      <c r="A306" s="11"/>
      <c r="B306" s="11" t="str">
        <f t="shared" si="58"/>
        <v xml:space="preserve"> Deepika</v>
      </c>
      <c r="C306" s="11" t="s">
        <v>54</v>
      </c>
      <c r="D306" s="11">
        <v>6</v>
      </c>
      <c r="E306" s="11" t="s">
        <v>688</v>
      </c>
      <c r="F306" s="12" t="s">
        <v>703</v>
      </c>
      <c r="G306" s="12" t="str">
        <f t="shared" si="57"/>
        <v xml:space="preserve">Q7: 6 of 6.  For additional information and examples on moderation as it is used in marketing mix modeling, see the section Synergy Measurement via Moderation in Linear Models of the Module 5 Lecture Notes. </v>
      </c>
    </row>
    <row r="307" spans="1:7" ht="25.5" hidden="1" x14ac:dyDescent="0.2">
      <c r="A307" s="11"/>
      <c r="B307" s="11" t="str">
        <f t="shared" si="58"/>
        <v xml:space="preserve"> Deepika</v>
      </c>
      <c r="C307" s="11" t="s">
        <v>695</v>
      </c>
      <c r="D307" s="11">
        <v>8</v>
      </c>
      <c r="E307" s="11" t="s">
        <v>42</v>
      </c>
      <c r="F307" s="12" t="s">
        <v>732</v>
      </c>
      <c r="G307" s="12" t="str">
        <f t="shared" si="57"/>
        <v>Q8: 8 of 8.  Ensure going forward you separate your main topics into multiple paragraphs.</v>
      </c>
    </row>
    <row r="308" spans="1:7" hidden="1" x14ac:dyDescent="0.2">
      <c r="A308" s="11"/>
      <c r="B308" s="11" t="str">
        <f>B307</f>
        <v xml:space="preserve"> Deepika</v>
      </c>
      <c r="C308" s="11" t="s">
        <v>56</v>
      </c>
      <c r="D308" s="11">
        <f>SUM(D300:D307)</f>
        <v>49</v>
      </c>
      <c r="E308" s="11" t="s">
        <v>57</v>
      </c>
      <c r="G308" s="12" t="str">
        <f t="shared" si="57"/>
        <v xml:space="preserve">Total: 49 of 50. </v>
      </c>
    </row>
    <row r="309" spans="1:7" ht="409.5" hidden="1" x14ac:dyDescent="0.2">
      <c r="A309" s="11"/>
      <c r="B309" s="11" t="str">
        <f t="shared" si="58"/>
        <v xml:space="preserve"> Deepika</v>
      </c>
      <c r="C309" s="11" t="s">
        <v>58</v>
      </c>
      <c r="D309" s="11"/>
      <c r="E309" s="11"/>
      <c r="G309" s="12" t="str">
        <f>_xlfn.CONCAT(G299," ",G300," ",G301," ",G302," ",G303," ",G304," ",G305," ",G306," ",G307," ",G308)</f>
        <v xml:space="preserve"> Deepika, below are scores and comments for Homework 5. Q1: 6 of 6.  A very interesting and novel company choice!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I don't understand the specification, Profit=�0+�1×TV Advertising Profit, and how it is related to the question posed…Though a marketing mix model's dependent variable is almost never profit of a (say) brand, the remainder of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Ensure going forward you separate your main topics into multiple paragraphs. Total: 49 of 50. </v>
      </c>
    </row>
    <row r="310" spans="1:7" hidden="1" x14ac:dyDescent="0.2">
      <c r="A310" s="11" t="s">
        <v>125</v>
      </c>
      <c r="B310" s="11" t="s">
        <v>260</v>
      </c>
      <c r="C310" s="11" t="s">
        <v>687</v>
      </c>
      <c r="D310" s="11"/>
      <c r="E310" s="11"/>
      <c r="G310" s="12" t="str">
        <f t="shared" si="13"/>
        <v>Ganesh Reddy, below are scores and comments for Homework 5.</v>
      </c>
    </row>
    <row r="311" spans="1:7" ht="38.25" hidden="1" x14ac:dyDescent="0.2">
      <c r="A311" s="11"/>
      <c r="B311" s="11" t="str">
        <f>B310</f>
        <v>Ganesh Reddy</v>
      </c>
      <c r="C311" s="11" t="s">
        <v>41</v>
      </c>
      <c r="D311" s="11">
        <v>4.5</v>
      </c>
      <c r="E311" s="11" t="s">
        <v>688</v>
      </c>
      <c r="F311" s="12" t="s">
        <v>733</v>
      </c>
      <c r="G311" s="12" t="str">
        <f t="shared" ref="G311:G319" si="59">_xlfn.CONCAT(C311," ",D311," ",E311," ",F311)</f>
        <v xml:space="preserve">Q1: 4.5 of 6.  The question requested you either provide information from your employer (or potentially past employer) or a familiar company.  </v>
      </c>
    </row>
    <row r="312" spans="1:7" hidden="1" x14ac:dyDescent="0.2">
      <c r="A312" s="11"/>
      <c r="B312" s="11" t="str">
        <f t="shared" ref="B312:B320" si="60">B311</f>
        <v>Ganesh Reddy</v>
      </c>
      <c r="C312" s="11" t="s">
        <v>44</v>
      </c>
      <c r="D312" s="11">
        <v>6</v>
      </c>
      <c r="E312" s="11" t="s">
        <v>688</v>
      </c>
      <c r="G312" s="12" t="str">
        <f t="shared" si="59"/>
        <v xml:space="preserve">Q2: 6 of 6.  </v>
      </c>
    </row>
    <row r="313" spans="1:7" ht="267.75" hidden="1" x14ac:dyDescent="0.2">
      <c r="A313" s="11"/>
      <c r="B313" s="11" t="str">
        <f t="shared" si="60"/>
        <v>Ganesh Reddy</v>
      </c>
      <c r="C313" s="11" t="s">
        <v>47</v>
      </c>
      <c r="D313" s="11">
        <v>6</v>
      </c>
      <c r="E313" s="11" t="s">
        <v>688</v>
      </c>
      <c r="F313" s="12" t="s">
        <v>705</v>
      </c>
      <c r="G313" s="12" t="str">
        <f t="shared" si="5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14" spans="1:7" ht="38.25" hidden="1" x14ac:dyDescent="0.2">
      <c r="A314" s="11"/>
      <c r="B314" s="11" t="str">
        <f t="shared" si="60"/>
        <v>Ganesh Reddy</v>
      </c>
      <c r="C314" s="11" t="s">
        <v>49</v>
      </c>
      <c r="D314" s="11">
        <v>6</v>
      </c>
      <c r="E314" s="11" t="s">
        <v>688</v>
      </c>
      <c r="F314" s="12" t="s">
        <v>692</v>
      </c>
      <c r="G314" s="12" t="str">
        <f t="shared" si="59"/>
        <v xml:space="preserve">Q4: 6 of 6.  Though a marketing mix model's dependent variable is almost never profit of a (say) brand, your answer is sufficient given your assumptions. </v>
      </c>
    </row>
    <row r="315" spans="1:7" hidden="1" x14ac:dyDescent="0.2">
      <c r="A315" s="11"/>
      <c r="B315" s="11" t="str">
        <f t="shared" si="60"/>
        <v>Ganesh Reddy</v>
      </c>
      <c r="C315" s="11" t="s">
        <v>51</v>
      </c>
      <c r="D315" s="11">
        <v>6</v>
      </c>
      <c r="E315" s="11" t="s">
        <v>688</v>
      </c>
      <c r="G315" s="12" t="str">
        <f t="shared" si="59"/>
        <v xml:space="preserve">Q5: 6 of 6.  </v>
      </c>
    </row>
    <row r="316" spans="1:7" ht="267.75" hidden="1" x14ac:dyDescent="0.2">
      <c r="A316" s="11"/>
      <c r="B316" s="11" t="str">
        <f t="shared" si="60"/>
        <v>Ganesh Reddy</v>
      </c>
      <c r="C316" s="11" t="s">
        <v>53</v>
      </c>
      <c r="D316" s="11">
        <v>5.5</v>
      </c>
      <c r="E316" s="11" t="s">
        <v>688</v>
      </c>
      <c r="F316" s="12" t="s">
        <v>698</v>
      </c>
      <c r="G316" s="12" t="str">
        <f t="shared" si="59"/>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17" spans="1:7" ht="51" hidden="1" x14ac:dyDescent="0.2">
      <c r="A317" s="11"/>
      <c r="B317" s="11" t="str">
        <f t="shared" si="60"/>
        <v>Ganesh Reddy</v>
      </c>
      <c r="C317" s="11" t="s">
        <v>54</v>
      </c>
      <c r="D317" s="11">
        <v>6</v>
      </c>
      <c r="E317" s="11" t="s">
        <v>688</v>
      </c>
      <c r="F317" s="12" t="s">
        <v>703</v>
      </c>
      <c r="G317" s="12" t="str">
        <f t="shared" si="59"/>
        <v xml:space="preserve">Q7: 6 of 6.  For additional information and examples on moderation as it is used in marketing mix modeling, see the section Synergy Measurement via Moderation in Linear Models of the Module 5 Lecture Notes. </v>
      </c>
    </row>
    <row r="318" spans="1:7" hidden="1" x14ac:dyDescent="0.2">
      <c r="A318" s="11"/>
      <c r="B318" s="11" t="str">
        <f t="shared" si="60"/>
        <v>Ganesh Reddy</v>
      </c>
      <c r="C318" s="11" t="s">
        <v>695</v>
      </c>
      <c r="D318" s="11">
        <v>8</v>
      </c>
      <c r="E318" s="11" t="s">
        <v>42</v>
      </c>
      <c r="G318" s="12" t="str">
        <f t="shared" si="59"/>
        <v xml:space="preserve">Q8: 8 of 8.  </v>
      </c>
    </row>
    <row r="319" spans="1:7" hidden="1" x14ac:dyDescent="0.2">
      <c r="A319" s="11"/>
      <c r="B319" s="11" t="str">
        <f>B318</f>
        <v>Ganesh Reddy</v>
      </c>
      <c r="C319" s="11" t="s">
        <v>56</v>
      </c>
      <c r="D319" s="11">
        <f>SUM(D311:D318)</f>
        <v>48</v>
      </c>
      <c r="E319" s="11" t="s">
        <v>57</v>
      </c>
      <c r="G319" s="12" t="str">
        <f t="shared" si="59"/>
        <v xml:space="preserve">Total: 48 of 50. </v>
      </c>
    </row>
    <row r="320" spans="1:7" ht="344.25" hidden="1" x14ac:dyDescent="0.2">
      <c r="A320" s="11"/>
      <c r="B320" s="11" t="str">
        <f t="shared" si="60"/>
        <v>Ganesh Reddy</v>
      </c>
      <c r="C320" s="11" t="s">
        <v>58</v>
      </c>
      <c r="D320" s="11"/>
      <c r="E320" s="11"/>
      <c r="G320" s="12" t="str">
        <f>_xlfn.CONCAT(G310," ",G311," ",G312," ",G313," ",G314," ",G315," ",G316," ",G317," ",G318," ",G319)</f>
        <v xml:space="preserve">Ganesh Reddy, below are scores and comments for Homework 5. Q1: 4.5 of 6.  The question requested you either provide information from your employer (or potentially past employer) or a familiar company.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 of 50. </v>
      </c>
    </row>
    <row r="321" spans="1:7" hidden="1" x14ac:dyDescent="0.2">
      <c r="A321" s="11" t="s">
        <v>127</v>
      </c>
      <c r="B321" s="38" t="s">
        <v>261</v>
      </c>
      <c r="C321" s="38" t="s">
        <v>687</v>
      </c>
      <c r="D321" s="38"/>
      <c r="E321" s="38"/>
      <c r="G321" s="12" t="str">
        <f t="shared" si="13"/>
        <v>Arun Teja, below are scores and comments for Homework 5.</v>
      </c>
    </row>
    <row r="322" spans="1:7" ht="38.25" hidden="1" x14ac:dyDescent="0.2">
      <c r="A322" s="11"/>
      <c r="B322" s="38" t="str">
        <f>B321</f>
        <v>Arun Teja</v>
      </c>
      <c r="C322" s="38" t="s">
        <v>41</v>
      </c>
      <c r="D322" s="38">
        <v>5.5</v>
      </c>
      <c r="E322" s="38" t="s">
        <v>688</v>
      </c>
      <c r="F322" s="12" t="s">
        <v>689</v>
      </c>
      <c r="G322" s="12" t="str">
        <f t="shared" ref="G322:G330" si="61">_xlfn.CONCAT(C322," ",D322," ",E322," ",F322)</f>
        <v>Q1: 5.5 of 6.  Please invoke grammar, spelling and punctuation checkers.  Also ensure that you're providing your responses and not those of someone else, such as a potential collaborator.</v>
      </c>
    </row>
    <row r="323" spans="1:7" ht="165.75" hidden="1" x14ac:dyDescent="0.2">
      <c r="A323" s="11"/>
      <c r="B323" s="38" t="str">
        <f t="shared" ref="B323:B331" si="62">B322</f>
        <v>Arun Teja</v>
      </c>
      <c r="C323" s="38" t="s">
        <v>44</v>
      </c>
      <c r="D323" s="38">
        <v>6</v>
      </c>
      <c r="E323" s="38" t="s">
        <v>688</v>
      </c>
      <c r="F323" s="12" t="s">
        <v>690</v>
      </c>
      <c r="G323" s="12" t="str">
        <f t="shared" si="6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24" spans="1:7" ht="280.5" hidden="1" x14ac:dyDescent="0.2">
      <c r="A324" s="11"/>
      <c r="B324" s="38" t="str">
        <f t="shared" si="62"/>
        <v>Arun Teja</v>
      </c>
      <c r="C324" s="38" t="s">
        <v>47</v>
      </c>
      <c r="D324" s="38">
        <v>5</v>
      </c>
      <c r="E324" s="38" t="s">
        <v>688</v>
      </c>
      <c r="F324" s="12" t="s">
        <v>691</v>
      </c>
      <c r="G324" s="12" t="str">
        <f t="shared" si="61"/>
        <v>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25" spans="1:7" ht="51" hidden="1" x14ac:dyDescent="0.2">
      <c r="A325" s="11"/>
      <c r="B325" s="38" t="str">
        <f t="shared" si="62"/>
        <v>Arun Teja</v>
      </c>
      <c r="C325" s="38" t="s">
        <v>49</v>
      </c>
      <c r="D325" s="38">
        <v>5.5</v>
      </c>
      <c r="E325" s="38" t="s">
        <v>688</v>
      </c>
      <c r="F325" s="12" t="s">
        <v>734</v>
      </c>
      <c r="G325" s="12" t="str">
        <f t="shared" si="61"/>
        <v xml:space="preserve">Q4: 5.5 of 6.  The specification, Revenue = 3.1(TV Ads+3948), is incorrect.  Though a marketing mix model's dependent variable is almost surely never profit of a (say) brand, the remainder of your answer is sufficient given your assumptions. </v>
      </c>
    </row>
    <row r="326" spans="1:7" hidden="1" x14ac:dyDescent="0.2">
      <c r="A326" s="11"/>
      <c r="B326" s="38" t="str">
        <f t="shared" si="62"/>
        <v>Arun Teja</v>
      </c>
      <c r="C326" s="38" t="s">
        <v>51</v>
      </c>
      <c r="D326" s="38">
        <v>6</v>
      </c>
      <c r="E326" s="38" t="s">
        <v>688</v>
      </c>
      <c r="G326" s="12" t="str">
        <f t="shared" si="61"/>
        <v xml:space="preserve">Q5: 6 of 6.  </v>
      </c>
    </row>
    <row r="327" spans="1:7" ht="255" hidden="1" x14ac:dyDescent="0.2">
      <c r="A327" s="11"/>
      <c r="B327" s="38" t="str">
        <f t="shared" si="62"/>
        <v>Arun Teja</v>
      </c>
      <c r="C327" s="38" t="s">
        <v>53</v>
      </c>
      <c r="D327" s="38">
        <v>5.5</v>
      </c>
      <c r="E327" s="38" t="s">
        <v>688</v>
      </c>
      <c r="F327" s="12" t="s">
        <v>693</v>
      </c>
      <c r="G327" s="12" t="str">
        <f t="shared" si="61"/>
        <v xml:space="preserve">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28" spans="1:7" ht="51" hidden="1" x14ac:dyDescent="0.2">
      <c r="A328" s="11"/>
      <c r="B328" s="38" t="str">
        <f t="shared" si="62"/>
        <v>Arun Teja</v>
      </c>
      <c r="C328" s="38" t="s">
        <v>54</v>
      </c>
      <c r="D328" s="38">
        <v>6</v>
      </c>
      <c r="E328" s="38" t="s">
        <v>688</v>
      </c>
      <c r="F328" s="12" t="s">
        <v>703</v>
      </c>
      <c r="G328" s="12" t="str">
        <f t="shared" si="61"/>
        <v xml:space="preserve">Q7: 6 of 6.  For additional information and examples on moderation as it is used in marketing mix modeling, see the section Synergy Measurement via Moderation in Linear Models of the Module 5 Lecture Notes. </v>
      </c>
    </row>
    <row r="329" spans="1:7" ht="114.75" hidden="1" x14ac:dyDescent="0.2">
      <c r="A329" s="38"/>
      <c r="B329" s="38" t="str">
        <f t="shared" si="62"/>
        <v>Arun Teja</v>
      </c>
      <c r="C329" s="38" t="s">
        <v>695</v>
      </c>
      <c r="D329" s="38">
        <v>5</v>
      </c>
      <c r="E329" s="38" t="s">
        <v>42</v>
      </c>
      <c r="F329" s="12" t="s">
        <v>696</v>
      </c>
      <c r="G329" s="12" t="str">
        <f t="shared" si="61"/>
        <v>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330" spans="1:7" hidden="1" x14ac:dyDescent="0.2">
      <c r="A330" s="38"/>
      <c r="B330" s="38" t="str">
        <f>B329</f>
        <v>Arun Teja</v>
      </c>
      <c r="C330" s="38" t="s">
        <v>56</v>
      </c>
      <c r="D330" s="38">
        <f>SUM(D322:D329)</f>
        <v>44.5</v>
      </c>
      <c r="E330" s="38" t="s">
        <v>57</v>
      </c>
      <c r="F330" s="12" t="s">
        <v>102</v>
      </c>
      <c r="G330" s="12" t="str">
        <f t="shared" si="61"/>
        <v xml:space="preserve">Total: 44.5 of 50.  </v>
      </c>
    </row>
    <row r="331" spans="1:7" ht="409.5" hidden="1" x14ac:dyDescent="0.2">
      <c r="A331" s="38"/>
      <c r="B331" s="38" t="str">
        <f t="shared" si="62"/>
        <v>Arun Teja</v>
      </c>
      <c r="C331" s="38" t="s">
        <v>58</v>
      </c>
      <c r="D331" s="38"/>
      <c r="E331" s="38"/>
      <c r="G331" s="12" t="str">
        <f>_xlfn.CONCAT(G321," ",G322," ",G323," ",G324," ",G325," ",G326," ",G327," ",G328," ",G329," ",G330)</f>
        <v xml:space="preserve">Arun Teja, below are scores and comments for Homework 5. Q1: 5.5 of 6.  Please invoke grammar, spelling and punctuation checkers.  Also ensure that you're providing your responses and not those of someone else, such as a potential collaborator.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The specification, Revenue = 3.1(TV Ads+3948), is incorrect.  Though a marketing mix model's dependent variable is almost surely never profit of a (say) brand, the remainder of your answer is sufficient given your assumptions.  Q5: 6 of 6.   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44.5 of 50.  </v>
      </c>
    </row>
    <row r="332" spans="1:7" hidden="1" x14ac:dyDescent="0.2">
      <c r="A332" s="11" t="s">
        <v>129</v>
      </c>
      <c r="B332" s="11" t="s">
        <v>263</v>
      </c>
      <c r="C332" s="11" t="s">
        <v>687</v>
      </c>
      <c r="D332" s="11"/>
      <c r="E332" s="11"/>
      <c r="G332" s="12" t="str">
        <f t="shared" si="13"/>
        <v>Hiranmaya Datta, below are scores and comments for Homework 5.</v>
      </c>
    </row>
    <row r="333" spans="1:7" ht="25.5" hidden="1" x14ac:dyDescent="0.2">
      <c r="A333" s="11"/>
      <c r="B333" s="11" t="str">
        <f>B332</f>
        <v>Hiranmaya Datta</v>
      </c>
      <c r="C333" s="11" t="s">
        <v>41</v>
      </c>
      <c r="D333" s="11">
        <v>6</v>
      </c>
      <c r="E333" s="11" t="s">
        <v>688</v>
      </c>
      <c r="F333" s="12" t="s">
        <v>735</v>
      </c>
      <c r="G333" s="12" t="str">
        <f t="shared" ref="G333:G341" si="63">_xlfn.CONCAT(C333," ",D333," ",E333," ",F333)</f>
        <v>Q1: 6 of 6.  Please left align your paragraphs, or use a tab that is idented only a few spaces (e.g., 5 spaces) from the left indentation.</v>
      </c>
    </row>
    <row r="334" spans="1:7" ht="165.75" hidden="1" x14ac:dyDescent="0.2">
      <c r="A334" s="11"/>
      <c r="B334" s="11" t="str">
        <f t="shared" ref="B334:B342" si="64">B333</f>
        <v>Hiranmaya Datta</v>
      </c>
      <c r="C334" s="11" t="s">
        <v>44</v>
      </c>
      <c r="D334" s="11">
        <v>6</v>
      </c>
      <c r="E334" s="11" t="s">
        <v>688</v>
      </c>
      <c r="F334" s="12" t="s">
        <v>690</v>
      </c>
      <c r="G334" s="12" t="str">
        <f t="shared" si="63"/>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35" spans="1:7" ht="267.75" hidden="1" x14ac:dyDescent="0.2">
      <c r="A335" s="11"/>
      <c r="B335" s="11" t="str">
        <f t="shared" si="64"/>
        <v>Hiranmaya Datta</v>
      </c>
      <c r="C335" s="11" t="s">
        <v>47</v>
      </c>
      <c r="D335" s="11">
        <v>6</v>
      </c>
      <c r="E335" s="11" t="s">
        <v>688</v>
      </c>
      <c r="F335" s="12" t="s">
        <v>705</v>
      </c>
      <c r="G335" s="12" t="str">
        <f t="shared" si="6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36" spans="1:7" ht="38.25" hidden="1" x14ac:dyDescent="0.2">
      <c r="A336" s="11"/>
      <c r="B336" s="11" t="str">
        <f t="shared" si="64"/>
        <v>Hiranmaya Datta</v>
      </c>
      <c r="C336" s="11" t="s">
        <v>49</v>
      </c>
      <c r="D336" s="11">
        <v>6</v>
      </c>
      <c r="E336" s="11" t="s">
        <v>688</v>
      </c>
      <c r="F336" s="12" t="s">
        <v>692</v>
      </c>
      <c r="G336" s="12" t="str">
        <f t="shared" si="63"/>
        <v xml:space="preserve">Q4: 6 of 6.  Though a marketing mix model's dependent variable is almost never profit of a (say) brand, your answer is sufficient given your assumptions. </v>
      </c>
    </row>
    <row r="337" spans="1:7" hidden="1" x14ac:dyDescent="0.2">
      <c r="A337" s="11"/>
      <c r="B337" s="11" t="str">
        <f t="shared" si="64"/>
        <v>Hiranmaya Datta</v>
      </c>
      <c r="C337" s="11" t="s">
        <v>51</v>
      </c>
      <c r="D337" s="11">
        <v>6</v>
      </c>
      <c r="E337" s="11" t="s">
        <v>688</v>
      </c>
      <c r="G337" s="12" t="str">
        <f t="shared" si="63"/>
        <v xml:space="preserve">Q5: 6 of 6.  </v>
      </c>
    </row>
    <row r="338" spans="1:7" ht="267.75" hidden="1" x14ac:dyDescent="0.2">
      <c r="A338" s="11"/>
      <c r="B338" s="11" t="str">
        <f t="shared" si="64"/>
        <v>Hiranmaya Datta</v>
      </c>
      <c r="C338" s="11" t="s">
        <v>53</v>
      </c>
      <c r="D338" s="11">
        <v>5.5</v>
      </c>
      <c r="E338" s="11" t="s">
        <v>688</v>
      </c>
      <c r="F338" s="12" t="s">
        <v>698</v>
      </c>
      <c r="G338" s="12" t="str">
        <f t="shared" si="6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39" spans="1:7" ht="51" hidden="1" x14ac:dyDescent="0.2">
      <c r="A339" s="11"/>
      <c r="B339" s="11" t="str">
        <f t="shared" si="64"/>
        <v>Hiranmaya Datta</v>
      </c>
      <c r="C339" s="11" t="s">
        <v>54</v>
      </c>
      <c r="D339" s="11">
        <v>6</v>
      </c>
      <c r="E339" s="11" t="s">
        <v>688</v>
      </c>
      <c r="F339" s="12" t="s">
        <v>703</v>
      </c>
      <c r="G339" s="12" t="str">
        <f t="shared" si="63"/>
        <v xml:space="preserve">Q7: 6 of 6.  For additional information and examples on moderation as it is used in marketing mix modeling, see the section Synergy Measurement via Moderation in Linear Models of the Module 5 Lecture Notes. </v>
      </c>
    </row>
    <row r="340" spans="1:7" hidden="1" x14ac:dyDescent="0.2">
      <c r="A340" s="11"/>
      <c r="B340" s="11" t="str">
        <f t="shared" si="64"/>
        <v>Hiranmaya Datta</v>
      </c>
      <c r="C340" s="11" t="s">
        <v>695</v>
      </c>
      <c r="D340" s="11">
        <v>8</v>
      </c>
      <c r="E340" s="11" t="s">
        <v>42</v>
      </c>
      <c r="G340" s="12" t="str">
        <f t="shared" si="63"/>
        <v xml:space="preserve">Q8: 8 of 8.  </v>
      </c>
    </row>
    <row r="341" spans="1:7" hidden="1" x14ac:dyDescent="0.2">
      <c r="A341" s="11"/>
      <c r="B341" s="11" t="str">
        <f>B340</f>
        <v>Hiranmaya Datta</v>
      </c>
      <c r="C341" s="11" t="s">
        <v>56</v>
      </c>
      <c r="D341" s="11">
        <f>SUM(D333:D340)</f>
        <v>49.5</v>
      </c>
      <c r="E341" s="11" t="s">
        <v>57</v>
      </c>
      <c r="G341" s="12" t="str">
        <f t="shared" si="63"/>
        <v xml:space="preserve">Total: 49.5 of 50. </v>
      </c>
    </row>
    <row r="342" spans="1:7" ht="409.5" hidden="1" x14ac:dyDescent="0.2">
      <c r="A342" s="11"/>
      <c r="B342" s="11" t="str">
        <f t="shared" si="64"/>
        <v>Hiranmaya Datta</v>
      </c>
      <c r="C342" s="11" t="s">
        <v>58</v>
      </c>
      <c r="D342" s="11"/>
      <c r="E342" s="11"/>
      <c r="G342" s="12" t="str">
        <f>_xlfn.CONCAT(G332," ",G333," ",G334," ",G335," ",G336," ",G337," ",G338," ",G339," ",G340," ",G341)</f>
        <v xml:space="preserve">Hiranmaya Datta, below are scores and comments for Homework 5. Q1: 6 of 6.  Please left align your paragraphs, or use a tab that is idented only a few spaces (e.g., 5 spaces) from the left indentation.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343" spans="1:7" hidden="1" x14ac:dyDescent="0.2">
      <c r="A343" s="11" t="s">
        <v>130</v>
      </c>
      <c r="B343" s="11" t="str">
        <f t="shared" si="28"/>
        <v xml:space="preserve"> Sandeep</v>
      </c>
      <c r="C343" s="11" t="s">
        <v>687</v>
      </c>
      <c r="D343" s="11"/>
      <c r="E343" s="11"/>
      <c r="G343" s="12" t="str">
        <f t="shared" si="13"/>
        <v xml:space="preserve"> Sandeep, below are scores and comments for Homework 5.</v>
      </c>
    </row>
    <row r="344" spans="1:7" ht="63.75" hidden="1" x14ac:dyDescent="0.2">
      <c r="A344" s="11"/>
      <c r="B344" s="11" t="str">
        <f>B343</f>
        <v xml:space="preserve"> Sandeep</v>
      </c>
      <c r="C344" s="11" t="s">
        <v>41</v>
      </c>
      <c r="D344" s="11">
        <v>4.5</v>
      </c>
      <c r="E344" s="11" t="s">
        <v>688</v>
      </c>
      <c r="F344" s="12" t="s">
        <v>736</v>
      </c>
      <c r="G344" s="12" t="str">
        <f t="shared" ref="G344:G352" si="65">_xlfn.CONCAT(C344," ",D344," ",E344," ",F344)</f>
        <v>Q1: 4.5 of 6.  The question requested you either provide information from your employer (or potentially past employer) or a familiar company for the entire question.   Your response examined the 4 P's across industries and at times across competing manufacturers.</v>
      </c>
    </row>
    <row r="345" spans="1:7" ht="165.75" hidden="1" x14ac:dyDescent="0.2">
      <c r="A345" s="11"/>
      <c r="B345" s="11" t="str">
        <f t="shared" ref="B345:B353" si="66">B344</f>
        <v xml:space="preserve"> Sandeep</v>
      </c>
      <c r="C345" s="11" t="s">
        <v>44</v>
      </c>
      <c r="D345" s="11">
        <v>6</v>
      </c>
      <c r="E345" s="11" t="s">
        <v>688</v>
      </c>
      <c r="F345" s="12" t="s">
        <v>690</v>
      </c>
      <c r="G345" s="12" t="str">
        <f t="shared" si="65"/>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46" spans="1:7" ht="267.75" hidden="1" x14ac:dyDescent="0.2">
      <c r="A346" s="11"/>
      <c r="B346" s="11" t="str">
        <f t="shared" si="66"/>
        <v xml:space="preserve"> Sandeep</v>
      </c>
      <c r="C346" s="11" t="s">
        <v>47</v>
      </c>
      <c r="D346" s="11">
        <v>6</v>
      </c>
      <c r="E346" s="11" t="s">
        <v>688</v>
      </c>
      <c r="F346" s="12" t="s">
        <v>705</v>
      </c>
      <c r="G346" s="12" t="str">
        <f t="shared" si="65"/>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47" spans="1:7" ht="38.25" hidden="1" x14ac:dyDescent="0.2">
      <c r="A347" s="11"/>
      <c r="B347" s="11" t="str">
        <f t="shared" si="66"/>
        <v xml:space="preserve"> Sandeep</v>
      </c>
      <c r="C347" s="11" t="s">
        <v>49</v>
      </c>
      <c r="D347" s="11">
        <v>6</v>
      </c>
      <c r="E347" s="11" t="s">
        <v>688</v>
      </c>
      <c r="F347" s="12" t="s">
        <v>692</v>
      </c>
      <c r="G347" s="12" t="str">
        <f t="shared" si="65"/>
        <v xml:space="preserve">Q4: 6 of 6.  Though a marketing mix model's dependent variable is almost never profit of a (say) brand, your answer is sufficient given your assumptions. </v>
      </c>
    </row>
    <row r="348" spans="1:7" hidden="1" x14ac:dyDescent="0.2">
      <c r="A348" s="11"/>
      <c r="B348" s="11" t="str">
        <f t="shared" si="66"/>
        <v xml:space="preserve"> Sandeep</v>
      </c>
      <c r="C348" s="11" t="s">
        <v>51</v>
      </c>
      <c r="D348" s="11">
        <v>7</v>
      </c>
      <c r="E348" s="11" t="s">
        <v>688</v>
      </c>
      <c r="G348" s="12" t="str">
        <f t="shared" si="65"/>
        <v xml:space="preserve">Q5: 7 of 6.  </v>
      </c>
    </row>
    <row r="349" spans="1:7" ht="267.75" hidden="1" x14ac:dyDescent="0.2">
      <c r="A349" s="11"/>
      <c r="B349" s="11" t="str">
        <f t="shared" si="66"/>
        <v xml:space="preserve"> Sandeep</v>
      </c>
      <c r="C349" s="11" t="s">
        <v>53</v>
      </c>
      <c r="D349" s="11">
        <v>5.5</v>
      </c>
      <c r="E349" s="11" t="s">
        <v>688</v>
      </c>
      <c r="F349" s="12" t="s">
        <v>698</v>
      </c>
      <c r="G349" s="12" t="str">
        <f t="shared" si="65"/>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50" spans="1:7" ht="51" hidden="1" x14ac:dyDescent="0.2">
      <c r="A350" s="11"/>
      <c r="B350" s="11" t="str">
        <f t="shared" si="66"/>
        <v xml:space="preserve"> Sandeep</v>
      </c>
      <c r="C350" s="11" t="s">
        <v>54</v>
      </c>
      <c r="D350" s="11">
        <v>6</v>
      </c>
      <c r="E350" s="11" t="s">
        <v>688</v>
      </c>
      <c r="F350" s="12" t="s">
        <v>703</v>
      </c>
      <c r="G350" s="12" t="str">
        <f t="shared" si="65"/>
        <v xml:space="preserve">Q7: 6 of 6.  For additional information and examples on moderation as it is used in marketing mix modeling, see the section Synergy Measurement via Moderation in Linear Models of the Module 5 Lecture Notes. </v>
      </c>
    </row>
    <row r="351" spans="1:7" hidden="1" x14ac:dyDescent="0.2">
      <c r="A351" s="11"/>
      <c r="B351" s="11" t="str">
        <f t="shared" si="66"/>
        <v xml:space="preserve"> Sandeep</v>
      </c>
      <c r="C351" s="11" t="s">
        <v>695</v>
      </c>
      <c r="D351" s="11">
        <v>8</v>
      </c>
      <c r="E351" s="11" t="s">
        <v>42</v>
      </c>
      <c r="G351" s="12" t="str">
        <f t="shared" si="65"/>
        <v xml:space="preserve">Q8: 8 of 8.  </v>
      </c>
    </row>
    <row r="352" spans="1:7" hidden="1" x14ac:dyDescent="0.2">
      <c r="A352" s="11"/>
      <c r="B352" s="11" t="str">
        <f>B351</f>
        <v xml:space="preserve"> Sandeep</v>
      </c>
      <c r="C352" s="11" t="s">
        <v>56</v>
      </c>
      <c r="D352" s="11">
        <f>SUM(D344:D351)</f>
        <v>49</v>
      </c>
      <c r="E352" s="11" t="s">
        <v>57</v>
      </c>
      <c r="G352" s="12" t="str">
        <f t="shared" si="65"/>
        <v xml:space="preserve">Total: 49 of 50. </v>
      </c>
    </row>
    <row r="353" spans="1:7" ht="409.5" hidden="1" x14ac:dyDescent="0.2">
      <c r="A353" s="11"/>
      <c r="B353" s="11" t="str">
        <f t="shared" si="66"/>
        <v xml:space="preserve"> Sandeep</v>
      </c>
      <c r="C353" s="11" t="s">
        <v>58</v>
      </c>
      <c r="D353" s="11"/>
      <c r="E353" s="11"/>
      <c r="G353" s="12" t="str">
        <f>_xlfn.CONCAT(G343," ",G344," ",G345," ",G346," ",G347," ",G348," ",G349," ",G350," ",G351," ",G352)</f>
        <v xml:space="preserve"> Sandeep, below are scores and comments for Homework 5. Q1: 4.5 of 6.  The question requested you either provide information from your employer (or potentially past employer) or a familiar company for the entire question.   Your response examined the 4 P's across industries and at times across competing manufacturers.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7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 of 50. </v>
      </c>
    </row>
  </sheetData>
  <autoFilter ref="A1:G353" xr:uid="{E0018660-44D5-45A1-BB4D-2347B03F225C}">
    <filterColumn colId="1">
      <filters>
        <filter val="Navya Sri Reddy"/>
        <filter val="Rakes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EE4A-7051-4A23-AE57-1167DA559FC2}">
  <dimension ref="A1:I30"/>
  <sheetViews>
    <sheetView workbookViewId="0">
      <selection activeCell="C14" sqref="C14"/>
    </sheetView>
  </sheetViews>
  <sheetFormatPr defaultColWidth="9.140625" defaultRowHeight="15" x14ac:dyDescent="0.25"/>
  <cols>
    <col min="1" max="1" width="7" bestFit="1" customWidth="1"/>
    <col min="2" max="2" width="30.42578125" bestFit="1" customWidth="1"/>
    <col min="3" max="3" width="31" bestFit="1" customWidth="1"/>
    <col min="4" max="4" width="7" bestFit="1" customWidth="1"/>
    <col min="5" max="5" width="12" bestFit="1" customWidth="1"/>
    <col min="6" max="6" width="18.42578125" bestFit="1" customWidth="1"/>
    <col min="7" max="8" width="18.5703125" bestFit="1" customWidth="1"/>
    <col min="9" max="9" width="12" bestFit="1" customWidth="1"/>
  </cols>
  <sheetData>
    <row r="1" spans="1:9" s="32" customFormat="1" x14ac:dyDescent="0.25">
      <c r="A1" s="32" t="s">
        <v>1</v>
      </c>
      <c r="B1" s="32" t="s">
        <v>0</v>
      </c>
      <c r="C1" s="32" t="s">
        <v>131</v>
      </c>
      <c r="D1" s="32" t="s">
        <v>1</v>
      </c>
      <c r="E1" s="32" t="s">
        <v>31</v>
      </c>
      <c r="F1" s="32" t="s">
        <v>205</v>
      </c>
      <c r="G1" s="32" t="s">
        <v>404</v>
      </c>
      <c r="H1" s="32" t="s">
        <v>555</v>
      </c>
      <c r="I1" s="32" t="s">
        <v>556</v>
      </c>
    </row>
    <row r="2" spans="1:9" x14ac:dyDescent="0.25">
      <c r="A2" s="33">
        <v>800615</v>
      </c>
      <c r="B2" s="33" t="s">
        <v>21</v>
      </c>
      <c r="C2" s="33" t="s">
        <v>150</v>
      </c>
      <c r="D2" s="33">
        <v>800615</v>
      </c>
      <c r="E2" s="33">
        <f t="shared" ref="E2:E30" ca="1" si="0">RAND()</f>
        <v>0.41882851754000749</v>
      </c>
      <c r="F2" s="33">
        <v>0.50522133033390726</v>
      </c>
      <c r="G2" s="33">
        <v>0.62925862659761989</v>
      </c>
      <c r="H2" s="33">
        <v>2.3341598064166802E-2</v>
      </c>
      <c r="I2" t="s">
        <v>557</v>
      </c>
    </row>
    <row r="3" spans="1:9" x14ac:dyDescent="0.25">
      <c r="A3" s="33">
        <v>801513</v>
      </c>
      <c r="B3" s="33" t="s">
        <v>14</v>
      </c>
      <c r="C3" s="33" t="s">
        <v>149</v>
      </c>
      <c r="D3" s="33">
        <v>801513</v>
      </c>
      <c r="E3" s="33">
        <f t="shared" ca="1" si="0"/>
        <v>1.6772752521243994E-2</v>
      </c>
      <c r="F3" s="33">
        <v>0.60050838683865182</v>
      </c>
      <c r="G3" s="33">
        <v>0.569080115401011</v>
      </c>
      <c r="H3" s="33">
        <v>4.0801349655873453E-2</v>
      </c>
    </row>
    <row r="4" spans="1:9" x14ac:dyDescent="0.25">
      <c r="A4" s="33">
        <v>794432</v>
      </c>
      <c r="B4" s="33" t="s">
        <v>17</v>
      </c>
      <c r="C4" s="33" t="s">
        <v>135</v>
      </c>
      <c r="D4" s="33">
        <v>794432</v>
      </c>
      <c r="E4" s="33">
        <f t="shared" ca="1" si="0"/>
        <v>0.27048761314045</v>
      </c>
      <c r="F4" s="33">
        <v>0.71680947444139342</v>
      </c>
      <c r="G4" s="33">
        <v>5.3613262233973225E-2</v>
      </c>
      <c r="H4" s="33">
        <v>7.6217500671229566E-2</v>
      </c>
    </row>
    <row r="5" spans="1:9" x14ac:dyDescent="0.25">
      <c r="A5" s="33">
        <v>797175</v>
      </c>
      <c r="B5" s="33" t="s">
        <v>15</v>
      </c>
      <c r="C5" s="33" t="s">
        <v>159</v>
      </c>
      <c r="D5" s="33">
        <v>797175</v>
      </c>
      <c r="E5" s="33">
        <f t="shared" ca="1" si="0"/>
        <v>0.2414168580984376</v>
      </c>
      <c r="F5" s="33">
        <v>0.53840319590038699</v>
      </c>
      <c r="G5" s="33">
        <v>0.69727658479008769</v>
      </c>
      <c r="H5" s="33">
        <v>0.10536865178961463</v>
      </c>
    </row>
    <row r="6" spans="1:9" x14ac:dyDescent="0.25">
      <c r="A6">
        <v>791938</v>
      </c>
      <c r="B6" t="s">
        <v>10</v>
      </c>
      <c r="C6" t="s">
        <v>141</v>
      </c>
      <c r="D6">
        <v>791938</v>
      </c>
      <c r="E6">
        <f t="shared" ca="1" si="0"/>
        <v>0.62670783484290249</v>
      </c>
      <c r="F6">
        <v>0.67320005449604481</v>
      </c>
      <c r="G6">
        <v>0.92888596679906876</v>
      </c>
      <c r="H6">
        <v>0.12250787182179668</v>
      </c>
      <c r="I6" t="s">
        <v>558</v>
      </c>
    </row>
    <row r="7" spans="1:9" x14ac:dyDescent="0.25">
      <c r="A7">
        <v>797979</v>
      </c>
      <c r="B7" t="s">
        <v>11</v>
      </c>
      <c r="C7" t="s">
        <v>145</v>
      </c>
      <c r="D7">
        <v>797979</v>
      </c>
      <c r="E7">
        <f t="shared" ca="1" si="0"/>
        <v>0.4105858509793181</v>
      </c>
      <c r="F7">
        <v>0.61561263265391564</v>
      </c>
      <c r="G7">
        <v>0.99896173238060026</v>
      </c>
      <c r="H7">
        <v>0.19724156803472015</v>
      </c>
    </row>
    <row r="8" spans="1:9" x14ac:dyDescent="0.25">
      <c r="A8">
        <v>809729</v>
      </c>
      <c r="B8" t="s">
        <v>24</v>
      </c>
      <c r="C8" t="s">
        <v>137</v>
      </c>
      <c r="D8">
        <v>809729</v>
      </c>
      <c r="E8">
        <f t="shared" ca="1" si="0"/>
        <v>0.33423133763544477</v>
      </c>
      <c r="F8">
        <v>0.27762100070623152</v>
      </c>
      <c r="G8">
        <v>0.45330775713331983</v>
      </c>
      <c r="H8">
        <v>0.20496991217005089</v>
      </c>
    </row>
    <row r="9" spans="1:9" x14ac:dyDescent="0.25">
      <c r="A9">
        <v>795951</v>
      </c>
      <c r="B9" t="s">
        <v>25</v>
      </c>
      <c r="C9" t="s">
        <v>151</v>
      </c>
      <c r="D9">
        <v>795951</v>
      </c>
      <c r="E9">
        <f t="shared" ca="1" si="0"/>
        <v>2.2553242158228071E-2</v>
      </c>
      <c r="F9">
        <v>0.51463115489055056</v>
      </c>
      <c r="G9">
        <v>0.15708562563118533</v>
      </c>
      <c r="H9">
        <v>0.20542496303579316</v>
      </c>
    </row>
    <row r="10" spans="1:9" x14ac:dyDescent="0.25">
      <c r="A10" s="33">
        <v>791595</v>
      </c>
      <c r="B10" s="33" t="s">
        <v>22</v>
      </c>
      <c r="C10" s="33" t="s">
        <v>121</v>
      </c>
      <c r="D10" s="33">
        <v>791595</v>
      </c>
      <c r="E10" s="33">
        <f t="shared" ca="1" si="0"/>
        <v>0.62518800116213213</v>
      </c>
      <c r="F10" s="33">
        <v>0.40342750150022111</v>
      </c>
      <c r="G10" s="33">
        <v>0.60073209667108773</v>
      </c>
      <c r="H10" s="33">
        <v>0.21774671354263386</v>
      </c>
      <c r="I10" t="s">
        <v>559</v>
      </c>
    </row>
    <row r="11" spans="1:9" x14ac:dyDescent="0.25">
      <c r="A11" s="33">
        <v>793845</v>
      </c>
      <c r="B11" s="33" t="s">
        <v>28</v>
      </c>
      <c r="C11" s="33" t="s">
        <v>155</v>
      </c>
      <c r="D11" s="33">
        <v>793845</v>
      </c>
      <c r="E11" s="33">
        <f t="shared" ca="1" si="0"/>
        <v>0.52293129411370198</v>
      </c>
      <c r="F11" s="33">
        <v>0.70642083687400103</v>
      </c>
      <c r="G11" s="33">
        <v>0.81327021979349967</v>
      </c>
      <c r="H11" s="33">
        <v>0.25179085062622419</v>
      </c>
    </row>
    <row r="12" spans="1:9" x14ac:dyDescent="0.25">
      <c r="A12" s="33">
        <v>806949</v>
      </c>
      <c r="B12" s="33" t="s">
        <v>4</v>
      </c>
      <c r="C12" s="33" t="s">
        <v>157</v>
      </c>
      <c r="D12" s="33">
        <v>806949</v>
      </c>
      <c r="E12" s="33">
        <f t="shared" ca="1" si="0"/>
        <v>0.58663622748750399</v>
      </c>
      <c r="F12" s="33">
        <v>0.30255490239855487</v>
      </c>
      <c r="G12" s="33">
        <v>0.47634659594052409</v>
      </c>
      <c r="H12" s="33">
        <v>0.29300453808281646</v>
      </c>
    </row>
    <row r="13" spans="1:9" x14ac:dyDescent="0.25">
      <c r="A13" s="33">
        <v>800681</v>
      </c>
      <c r="B13" s="33" t="s">
        <v>19</v>
      </c>
      <c r="C13" s="33" t="s">
        <v>153</v>
      </c>
      <c r="D13" s="33">
        <v>800681</v>
      </c>
      <c r="E13" s="33">
        <f t="shared" ca="1" si="0"/>
        <v>0.28604627431386653</v>
      </c>
      <c r="F13" s="33">
        <v>0.32741403974663963</v>
      </c>
      <c r="G13" s="33">
        <v>3.8038525896970099E-2</v>
      </c>
      <c r="H13" s="33">
        <v>0.36252994481443013</v>
      </c>
    </row>
    <row r="14" spans="1:9" x14ac:dyDescent="0.25">
      <c r="A14">
        <v>798013</v>
      </c>
      <c r="B14" t="s">
        <v>2</v>
      </c>
      <c r="C14" t="s">
        <v>154</v>
      </c>
      <c r="D14">
        <v>798013</v>
      </c>
      <c r="E14">
        <f t="shared" ca="1" si="0"/>
        <v>0.73105242595979048</v>
      </c>
      <c r="F14">
        <v>0.32944809183482548</v>
      </c>
      <c r="G14">
        <v>0.75007550265971812</v>
      </c>
      <c r="H14">
        <v>0.36622227322867396</v>
      </c>
      <c r="I14" t="s">
        <v>560</v>
      </c>
    </row>
    <row r="15" spans="1:9" x14ac:dyDescent="0.25">
      <c r="A15">
        <v>794371</v>
      </c>
      <c r="B15" t="s">
        <v>26</v>
      </c>
      <c r="C15" t="s">
        <v>138</v>
      </c>
      <c r="D15">
        <v>794371</v>
      </c>
      <c r="E15">
        <f t="shared" ca="1" si="0"/>
        <v>0.94296190932024671</v>
      </c>
      <c r="F15">
        <v>0.40380688665020037</v>
      </c>
      <c r="G15">
        <v>9.557444695999695E-2</v>
      </c>
      <c r="H15">
        <v>0.43018343730081021</v>
      </c>
    </row>
    <row r="16" spans="1:9" x14ac:dyDescent="0.25">
      <c r="A16">
        <v>799144</v>
      </c>
      <c r="B16" t="s">
        <v>8</v>
      </c>
      <c r="C16" t="s">
        <v>147</v>
      </c>
      <c r="D16">
        <v>799144</v>
      </c>
      <c r="E16">
        <f t="shared" ca="1" si="0"/>
        <v>9.1482322969568264E-3</v>
      </c>
      <c r="F16">
        <v>0.53977972709767263</v>
      </c>
      <c r="G16">
        <v>0.37214385723856691</v>
      </c>
      <c r="H16">
        <v>0.45844220932493152</v>
      </c>
    </row>
    <row r="17" spans="1:9" x14ac:dyDescent="0.25">
      <c r="A17">
        <v>797775</v>
      </c>
      <c r="B17" t="s">
        <v>18</v>
      </c>
      <c r="C17" t="s">
        <v>158</v>
      </c>
      <c r="D17">
        <v>797775</v>
      </c>
      <c r="E17">
        <f t="shared" ca="1" si="0"/>
        <v>0.99652632560504406</v>
      </c>
      <c r="F17">
        <v>0.83236423357062728</v>
      </c>
      <c r="G17">
        <v>0.83349458509794017</v>
      </c>
      <c r="H17">
        <v>0.52641924335040635</v>
      </c>
    </row>
    <row r="18" spans="1:9" x14ac:dyDescent="0.25">
      <c r="A18" s="33">
        <v>793462</v>
      </c>
      <c r="B18" s="33" t="s">
        <v>12</v>
      </c>
      <c r="C18" s="33" t="s">
        <v>143</v>
      </c>
      <c r="D18" s="33">
        <v>793462</v>
      </c>
      <c r="E18" s="33">
        <f t="shared" ca="1" si="0"/>
        <v>0.41588446544909596</v>
      </c>
      <c r="F18" s="33">
        <v>0.67331720092926595</v>
      </c>
      <c r="G18" s="33">
        <v>0.99232763546300984</v>
      </c>
      <c r="H18" s="33">
        <v>0.53406739710974083</v>
      </c>
      <c r="I18" t="s">
        <v>561</v>
      </c>
    </row>
    <row r="19" spans="1:9" x14ac:dyDescent="0.25">
      <c r="A19" s="33">
        <v>778471</v>
      </c>
      <c r="B19" s="33" t="s">
        <v>13</v>
      </c>
      <c r="C19" s="33" t="s">
        <v>148</v>
      </c>
      <c r="D19" s="33">
        <v>778471</v>
      </c>
      <c r="E19" s="33">
        <f t="shared" ca="1" si="0"/>
        <v>0.32442732229761118</v>
      </c>
      <c r="F19" s="33">
        <v>0.78268361043232371</v>
      </c>
      <c r="G19" s="33">
        <v>0.63444870238528317</v>
      </c>
      <c r="H19" s="33">
        <v>0.53524015550859727</v>
      </c>
    </row>
    <row r="20" spans="1:9" x14ac:dyDescent="0.25">
      <c r="A20" s="33">
        <v>795634</v>
      </c>
      <c r="B20" s="33" t="s">
        <v>5</v>
      </c>
      <c r="C20" s="33" t="s">
        <v>146</v>
      </c>
      <c r="D20" s="33">
        <v>795634</v>
      </c>
      <c r="E20" s="33">
        <f t="shared" ca="1" si="0"/>
        <v>0.13223526235935235</v>
      </c>
      <c r="F20" s="33">
        <v>0.16819322469597309</v>
      </c>
      <c r="G20" s="33">
        <v>0.67431646182353233</v>
      </c>
      <c r="H20" s="33">
        <v>0.54713605662630971</v>
      </c>
    </row>
    <row r="21" spans="1:9" x14ac:dyDescent="0.25">
      <c r="A21" s="33">
        <v>803000</v>
      </c>
      <c r="B21" s="33" t="s">
        <v>9</v>
      </c>
      <c r="C21" s="33" t="s">
        <v>136</v>
      </c>
      <c r="D21" s="33">
        <v>803000</v>
      </c>
      <c r="E21" s="33">
        <f t="shared" ca="1" si="0"/>
        <v>0.73080209114309991</v>
      </c>
      <c r="F21" s="33">
        <v>0.55266532185668915</v>
      </c>
      <c r="G21" s="33">
        <v>0.49231825931306461</v>
      </c>
      <c r="H21" s="33">
        <v>0.59708803326300453</v>
      </c>
    </row>
    <row r="22" spans="1:9" x14ac:dyDescent="0.25">
      <c r="A22">
        <v>785091</v>
      </c>
      <c r="B22" t="s">
        <v>6</v>
      </c>
      <c r="C22" t="s">
        <v>134</v>
      </c>
      <c r="D22">
        <v>785091</v>
      </c>
      <c r="E22">
        <f t="shared" ca="1" si="0"/>
        <v>0.21324992904231554</v>
      </c>
      <c r="F22">
        <v>0.92854322591653959</v>
      </c>
      <c r="G22">
        <v>0.16523148008145594</v>
      </c>
      <c r="H22">
        <v>0.64337365372364885</v>
      </c>
      <c r="I22" t="s">
        <v>562</v>
      </c>
    </row>
    <row r="23" spans="1:9" x14ac:dyDescent="0.25">
      <c r="A23">
        <v>802039</v>
      </c>
      <c r="B23" t="s">
        <v>29</v>
      </c>
      <c r="C23" t="s">
        <v>132</v>
      </c>
      <c r="D23">
        <v>802039</v>
      </c>
      <c r="E23">
        <f t="shared" ca="1" si="0"/>
        <v>0.31115924386572158</v>
      </c>
      <c r="F23">
        <v>0.67065340266365803</v>
      </c>
      <c r="G23">
        <v>0.10525845613251239</v>
      </c>
      <c r="H23">
        <v>0.66526127974174742</v>
      </c>
    </row>
    <row r="24" spans="1:9" x14ac:dyDescent="0.25">
      <c r="A24">
        <v>806253</v>
      </c>
      <c r="B24" t="s">
        <v>27</v>
      </c>
      <c r="C24" t="s">
        <v>140</v>
      </c>
      <c r="D24">
        <v>806253</v>
      </c>
      <c r="E24">
        <f t="shared" ca="1" si="0"/>
        <v>0.84312759123513981</v>
      </c>
      <c r="F24">
        <v>8.8333846204863842E-2</v>
      </c>
      <c r="G24">
        <v>0.13391277439417293</v>
      </c>
      <c r="H24">
        <v>0.66589646752902887</v>
      </c>
    </row>
    <row r="25" spans="1:9" x14ac:dyDescent="0.25">
      <c r="A25">
        <v>802362</v>
      </c>
      <c r="B25" t="s">
        <v>3</v>
      </c>
      <c r="C25" t="s">
        <v>156</v>
      </c>
      <c r="D25">
        <v>802362</v>
      </c>
      <c r="E25">
        <f t="shared" ca="1" si="0"/>
        <v>0.89970693042063055</v>
      </c>
      <c r="F25">
        <v>0.73891994133798533</v>
      </c>
      <c r="G25">
        <v>2.4708917090477178E-2</v>
      </c>
      <c r="H25">
        <v>0.69809290749430175</v>
      </c>
    </row>
    <row r="26" spans="1:9" x14ac:dyDescent="0.25">
      <c r="A26" s="33">
        <v>794823</v>
      </c>
      <c r="B26" s="33" t="s">
        <v>23</v>
      </c>
      <c r="C26" s="33" t="s">
        <v>142</v>
      </c>
      <c r="D26" s="33">
        <v>794823</v>
      </c>
      <c r="E26" s="33">
        <f t="shared" ca="1" si="0"/>
        <v>0.12889465598362759</v>
      </c>
      <c r="F26" s="33">
        <v>0.68307355029992234</v>
      </c>
      <c r="G26" s="33">
        <v>0.50721666011981559</v>
      </c>
      <c r="H26" s="33">
        <v>0.748994262712809</v>
      </c>
      <c r="I26" t="s">
        <v>563</v>
      </c>
    </row>
    <row r="27" spans="1:9" x14ac:dyDescent="0.25">
      <c r="A27" s="33">
        <v>791039</v>
      </c>
      <c r="B27" s="33" t="s">
        <v>7</v>
      </c>
      <c r="C27" s="33" t="s">
        <v>152</v>
      </c>
      <c r="D27" s="33">
        <v>791039</v>
      </c>
      <c r="E27" s="33">
        <f t="shared" ca="1" si="0"/>
        <v>0.54825957222078547</v>
      </c>
      <c r="F27" s="33">
        <v>0.94883515621225434</v>
      </c>
      <c r="G27" s="33">
        <v>0.18735093141019121</v>
      </c>
      <c r="H27" s="33">
        <v>0.79744696983148711</v>
      </c>
    </row>
    <row r="28" spans="1:9" x14ac:dyDescent="0.25">
      <c r="A28" s="33">
        <v>803390</v>
      </c>
      <c r="B28" s="33" t="s">
        <v>30</v>
      </c>
      <c r="C28" s="33" t="s">
        <v>144</v>
      </c>
      <c r="D28" s="33">
        <v>803390</v>
      </c>
      <c r="E28" s="33">
        <f t="shared" ca="1" si="0"/>
        <v>0.46479967814662893</v>
      </c>
      <c r="F28" s="33">
        <v>4.99788809877042E-2</v>
      </c>
      <c r="G28" s="33">
        <v>0.55119177779326012</v>
      </c>
      <c r="H28" s="33">
        <v>0.90902900869302605</v>
      </c>
    </row>
    <row r="29" spans="1:9" x14ac:dyDescent="0.25">
      <c r="A29" s="33">
        <v>800522</v>
      </c>
      <c r="B29" s="33" t="s">
        <v>20</v>
      </c>
      <c r="C29" s="33" t="s">
        <v>139</v>
      </c>
      <c r="D29" s="33">
        <v>800522</v>
      </c>
      <c r="E29" s="33">
        <f t="shared" ca="1" si="0"/>
        <v>0.97798418089490702</v>
      </c>
      <c r="F29" s="33">
        <v>0.401534038932298</v>
      </c>
      <c r="G29" s="33">
        <v>0.43302480811744082</v>
      </c>
      <c r="H29" s="33">
        <v>0.91173535145209861</v>
      </c>
    </row>
    <row r="30" spans="1:9" x14ac:dyDescent="0.25">
      <c r="A30" s="33">
        <v>802137</v>
      </c>
      <c r="B30" s="33" t="s">
        <v>16</v>
      </c>
      <c r="C30" s="33" t="s">
        <v>133</v>
      </c>
      <c r="D30" s="33">
        <v>802137</v>
      </c>
      <c r="E30" s="33">
        <f t="shared" ca="1" si="0"/>
        <v>0.2208267281287084</v>
      </c>
      <c r="F30" s="33">
        <v>0.7845870491693806</v>
      </c>
      <c r="G30" s="33">
        <v>0.89625870910309768</v>
      </c>
      <c r="H30" s="33">
        <v>0.92111687105056861</v>
      </c>
    </row>
  </sheetData>
  <sortState xmlns:xlrd2="http://schemas.microsoft.com/office/spreadsheetml/2017/richdata2" ref="A2:H31">
    <sortCondition ref="H2:H31"/>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643B-3D0B-4429-B78C-E9D07CA169EE}">
  <sheetPr>
    <tabColor theme="3"/>
  </sheetPr>
  <dimension ref="A1:M66"/>
  <sheetViews>
    <sheetView topLeftCell="A2" zoomScale="95" zoomScaleNormal="95" workbookViewId="0">
      <pane xSplit="2" ySplit="2" topLeftCell="C5" activePane="bottomRight" state="frozen"/>
      <selection activeCell="A2" sqref="A2"/>
      <selection pane="topRight" activeCell="C2" sqref="C2"/>
      <selection pane="bottomLeft" activeCell="A4" sqref="A4"/>
      <selection pane="bottomRight" activeCell="A5" sqref="A5"/>
    </sheetView>
  </sheetViews>
  <sheetFormatPr defaultColWidth="9.140625" defaultRowHeight="12.75" x14ac:dyDescent="0.2"/>
  <cols>
    <col min="1" max="1" width="30.85546875" style="10" customWidth="1"/>
    <col min="2" max="2" width="19.7109375" style="10" customWidth="1"/>
    <col min="3" max="9" width="9.7109375" style="10" customWidth="1"/>
    <col min="10" max="10" width="13.7109375" style="10" customWidth="1"/>
    <col min="11" max="11" width="9.140625" style="10" customWidth="1"/>
    <col min="12" max="12" width="48.140625" style="72" customWidth="1"/>
    <col min="13" max="13" width="65.140625" style="10" customWidth="1"/>
    <col min="14" max="16384" width="9.140625" style="10"/>
  </cols>
  <sheetData>
    <row r="1" spans="1:13" s="21" customFormat="1" x14ac:dyDescent="0.2">
      <c r="A1" s="18" t="s">
        <v>206</v>
      </c>
      <c r="B1" s="43" t="s">
        <v>33</v>
      </c>
      <c r="C1" s="44" t="s">
        <v>570</v>
      </c>
      <c r="D1" s="45" t="s">
        <v>571</v>
      </c>
      <c r="E1" s="44" t="s">
        <v>208</v>
      </c>
      <c r="F1" s="45" t="s">
        <v>574</v>
      </c>
      <c r="G1" s="44" t="s">
        <v>575</v>
      </c>
      <c r="H1" s="45" t="s">
        <v>781</v>
      </c>
      <c r="I1" s="44" t="s">
        <v>782</v>
      </c>
      <c r="J1" s="46" t="s">
        <v>783</v>
      </c>
      <c r="K1" s="21" t="s">
        <v>784</v>
      </c>
      <c r="L1" s="47" t="s">
        <v>37</v>
      </c>
      <c r="M1" s="21" t="s">
        <v>214</v>
      </c>
    </row>
    <row r="2" spans="1:13" s="21" customFormat="1" ht="114.75" x14ac:dyDescent="0.2">
      <c r="A2" s="18"/>
      <c r="B2" s="48"/>
      <c r="C2" s="49" t="s">
        <v>785</v>
      </c>
      <c r="D2" s="50" t="s">
        <v>786</v>
      </c>
      <c r="E2" s="49" t="s">
        <v>787</v>
      </c>
      <c r="F2" s="50" t="s">
        <v>788</v>
      </c>
      <c r="G2" s="49" t="s">
        <v>789</v>
      </c>
      <c r="H2" s="50" t="s">
        <v>790</v>
      </c>
      <c r="I2" s="49" t="s">
        <v>791</v>
      </c>
      <c r="J2" s="51" t="s">
        <v>792</v>
      </c>
      <c r="L2" s="47"/>
    </row>
    <row r="3" spans="1:13" s="21" customFormat="1" x14ac:dyDescent="0.2">
      <c r="A3" s="18"/>
      <c r="B3" s="52"/>
      <c r="C3" s="53">
        <v>9.375</v>
      </c>
      <c r="D3" s="54">
        <v>9.375</v>
      </c>
      <c r="E3" s="53">
        <v>18.75</v>
      </c>
      <c r="F3" s="54">
        <v>9.375</v>
      </c>
      <c r="G3" s="53">
        <v>9.375</v>
      </c>
      <c r="H3" s="54">
        <v>9.375</v>
      </c>
      <c r="I3" s="53">
        <v>9.375</v>
      </c>
      <c r="J3" s="55">
        <v>5</v>
      </c>
      <c r="L3" s="47"/>
    </row>
    <row r="4" spans="1:13" ht="114.75" x14ac:dyDescent="0.2">
      <c r="A4" s="12" t="s">
        <v>39</v>
      </c>
      <c r="B4" s="12" t="s">
        <v>577</v>
      </c>
      <c r="C4" s="56">
        <v>1</v>
      </c>
      <c r="D4" s="57">
        <v>0.75</v>
      </c>
      <c r="E4" s="56">
        <v>0.75</v>
      </c>
      <c r="F4" s="57">
        <v>0.75</v>
      </c>
      <c r="G4" s="56">
        <v>0.75</v>
      </c>
      <c r="H4" s="57">
        <v>0.75</v>
      </c>
      <c r="I4" s="56">
        <v>0.75</v>
      </c>
      <c r="J4" s="58">
        <v>1</v>
      </c>
      <c r="K4" s="59"/>
      <c r="L4" s="60" t="s">
        <v>793</v>
      </c>
      <c r="M4" s="12"/>
    </row>
    <row r="5" spans="1:13" ht="140.25" x14ac:dyDescent="0.2">
      <c r="A5" s="12" t="s">
        <v>59</v>
      </c>
      <c r="B5" s="61" t="s">
        <v>217</v>
      </c>
      <c r="C5" s="62">
        <v>1</v>
      </c>
      <c r="D5" s="62">
        <v>0.75</v>
      </c>
      <c r="E5" s="62">
        <v>0.75</v>
      </c>
      <c r="F5" s="62">
        <v>0.75</v>
      </c>
      <c r="G5" s="62">
        <v>0.75</v>
      </c>
      <c r="H5" s="62">
        <v>0</v>
      </c>
      <c r="I5" s="62">
        <v>0</v>
      </c>
      <c r="J5" s="58">
        <v>0</v>
      </c>
      <c r="K5" s="59"/>
      <c r="L5" s="60" t="s">
        <v>794</v>
      </c>
      <c r="M5" s="12"/>
    </row>
    <row r="6" spans="1:13" ht="140.25" x14ac:dyDescent="0.2">
      <c r="A6" s="12" t="s">
        <v>65</v>
      </c>
      <c r="B6" s="61" t="s">
        <v>219</v>
      </c>
      <c r="C6" s="62">
        <v>1</v>
      </c>
      <c r="D6" s="62">
        <v>0.75</v>
      </c>
      <c r="E6" s="62">
        <v>0.75</v>
      </c>
      <c r="F6" s="62">
        <v>0.75</v>
      </c>
      <c r="G6" s="62">
        <v>0.75</v>
      </c>
      <c r="H6" s="62">
        <v>0</v>
      </c>
      <c r="I6" s="62">
        <v>0</v>
      </c>
      <c r="J6" s="58">
        <v>1</v>
      </c>
      <c r="K6" s="59"/>
      <c r="L6" s="60" t="s">
        <v>795</v>
      </c>
      <c r="M6" s="12"/>
    </row>
    <row r="7" spans="1:13" ht="51" x14ac:dyDescent="0.2">
      <c r="A7" s="12" t="s">
        <v>69</v>
      </c>
      <c r="B7" s="12" t="s">
        <v>221</v>
      </c>
      <c r="C7" s="63">
        <v>1</v>
      </c>
      <c r="D7" s="64">
        <v>1</v>
      </c>
      <c r="E7" s="63">
        <v>1</v>
      </c>
      <c r="F7" s="64">
        <v>1</v>
      </c>
      <c r="G7" s="63">
        <v>1</v>
      </c>
      <c r="H7" s="64">
        <v>1</v>
      </c>
      <c r="I7" s="63">
        <v>1</v>
      </c>
      <c r="J7" s="58">
        <v>1</v>
      </c>
      <c r="K7" s="59"/>
      <c r="L7" s="60" t="s">
        <v>796</v>
      </c>
      <c r="M7" s="12"/>
    </row>
    <row r="8" spans="1:13" ht="51" x14ac:dyDescent="0.2">
      <c r="A8" s="12" t="s">
        <v>72</v>
      </c>
      <c r="B8" s="12" t="s">
        <v>223</v>
      </c>
      <c r="C8" s="63">
        <v>1</v>
      </c>
      <c r="D8" s="64">
        <v>0.75</v>
      </c>
      <c r="E8" s="63">
        <v>1</v>
      </c>
      <c r="F8" s="64">
        <v>1</v>
      </c>
      <c r="G8" s="63">
        <v>1</v>
      </c>
      <c r="H8" s="64">
        <v>0</v>
      </c>
      <c r="I8" s="63">
        <v>0</v>
      </c>
      <c r="J8" s="58">
        <v>1</v>
      </c>
      <c r="K8" s="59"/>
      <c r="L8" s="60" t="s">
        <v>797</v>
      </c>
      <c r="M8" s="12"/>
    </row>
    <row r="9" spans="1:13" ht="38.25" x14ac:dyDescent="0.2">
      <c r="A9" s="12" t="s">
        <v>76</v>
      </c>
      <c r="B9" s="12" t="s">
        <v>225</v>
      </c>
      <c r="C9" s="63">
        <v>1</v>
      </c>
      <c r="D9" s="64">
        <v>1</v>
      </c>
      <c r="E9" s="63">
        <v>0.75</v>
      </c>
      <c r="F9" s="64">
        <v>0.75</v>
      </c>
      <c r="G9" s="63">
        <v>1</v>
      </c>
      <c r="H9" s="64">
        <v>1</v>
      </c>
      <c r="I9" s="63">
        <v>1</v>
      </c>
      <c r="J9" s="58">
        <v>1</v>
      </c>
      <c r="K9" s="59"/>
      <c r="L9" s="60" t="s">
        <v>798</v>
      </c>
      <c r="M9" s="12"/>
    </row>
    <row r="10" spans="1:13" ht="114.75" x14ac:dyDescent="0.2">
      <c r="A10" s="12" t="s">
        <v>80</v>
      </c>
      <c r="B10" s="12" t="s">
        <v>227</v>
      </c>
      <c r="C10" s="63">
        <v>1</v>
      </c>
      <c r="D10" s="64">
        <v>0.75</v>
      </c>
      <c r="E10" s="63">
        <v>0.75</v>
      </c>
      <c r="F10" s="64">
        <v>0</v>
      </c>
      <c r="G10" s="63">
        <v>0</v>
      </c>
      <c r="H10" s="64">
        <v>1</v>
      </c>
      <c r="I10" s="63">
        <v>1</v>
      </c>
      <c r="J10" s="58">
        <v>1</v>
      </c>
      <c r="K10" s="59"/>
      <c r="L10" s="60" t="s">
        <v>799</v>
      </c>
      <c r="M10" s="12"/>
    </row>
    <row r="11" spans="1:13" ht="76.5" x14ac:dyDescent="0.2">
      <c r="A11" s="12" t="s">
        <v>81</v>
      </c>
      <c r="B11" s="60" t="s">
        <v>229</v>
      </c>
      <c r="C11" s="63">
        <v>1</v>
      </c>
      <c r="D11" s="64">
        <v>0.75</v>
      </c>
      <c r="E11" s="63">
        <v>1</v>
      </c>
      <c r="F11" s="64">
        <v>0.75</v>
      </c>
      <c r="G11" s="63">
        <v>0.75</v>
      </c>
      <c r="H11" s="64">
        <v>0</v>
      </c>
      <c r="I11" s="63">
        <v>0</v>
      </c>
      <c r="J11" s="58">
        <v>1</v>
      </c>
      <c r="K11" s="59"/>
      <c r="L11" s="60" t="s">
        <v>800</v>
      </c>
      <c r="M11" s="12"/>
    </row>
    <row r="12" spans="1:13" ht="51" x14ac:dyDescent="0.2">
      <c r="A12" s="12" t="s">
        <v>84</v>
      </c>
      <c r="B12" s="12" t="s">
        <v>230</v>
      </c>
      <c r="C12" s="63">
        <v>1</v>
      </c>
      <c r="D12" s="64">
        <v>0.75</v>
      </c>
      <c r="E12" s="63">
        <v>1</v>
      </c>
      <c r="F12" s="64">
        <v>1</v>
      </c>
      <c r="G12" s="63">
        <v>1</v>
      </c>
      <c r="H12" s="64">
        <v>0</v>
      </c>
      <c r="I12" s="63">
        <v>0</v>
      </c>
      <c r="J12" s="58">
        <v>1</v>
      </c>
      <c r="K12" s="59"/>
      <c r="L12" s="60" t="s">
        <v>801</v>
      </c>
      <c r="M12" s="12"/>
    </row>
    <row r="13" spans="1:13" ht="25.5" x14ac:dyDescent="0.2">
      <c r="A13" s="12" t="s">
        <v>86</v>
      </c>
      <c r="B13" s="12" t="s">
        <v>231</v>
      </c>
      <c r="C13" s="63">
        <v>1</v>
      </c>
      <c r="D13" s="64">
        <v>1</v>
      </c>
      <c r="E13" s="63">
        <v>1</v>
      </c>
      <c r="F13" s="64">
        <v>1</v>
      </c>
      <c r="G13" s="63">
        <v>1</v>
      </c>
      <c r="H13" s="64">
        <v>1</v>
      </c>
      <c r="I13" s="63">
        <v>1</v>
      </c>
      <c r="J13" s="58">
        <v>1</v>
      </c>
      <c r="K13" s="59"/>
      <c r="L13" s="60" t="s">
        <v>802</v>
      </c>
      <c r="M13" s="12"/>
    </row>
    <row r="14" spans="1:13" ht="25.5" x14ac:dyDescent="0.2">
      <c r="A14" s="12" t="s">
        <v>88</v>
      </c>
      <c r="B14" s="12" t="s">
        <v>233</v>
      </c>
      <c r="C14" s="63">
        <v>1</v>
      </c>
      <c r="D14" s="64">
        <v>1</v>
      </c>
      <c r="E14" s="63">
        <v>1</v>
      </c>
      <c r="F14" s="64">
        <v>1</v>
      </c>
      <c r="G14" s="63">
        <v>1</v>
      </c>
      <c r="H14" s="64">
        <v>1</v>
      </c>
      <c r="I14" s="63">
        <v>1</v>
      </c>
      <c r="J14" s="58">
        <v>1</v>
      </c>
      <c r="K14" s="59"/>
      <c r="L14" s="60" t="s">
        <v>803</v>
      </c>
      <c r="M14" s="12"/>
    </row>
    <row r="15" spans="1:13" ht="25.5" x14ac:dyDescent="0.2">
      <c r="A15" s="12" t="s">
        <v>89</v>
      </c>
      <c r="B15" s="12" t="s">
        <v>235</v>
      </c>
      <c r="C15" s="63">
        <v>1</v>
      </c>
      <c r="D15" s="64">
        <v>1</v>
      </c>
      <c r="E15" s="63">
        <v>1</v>
      </c>
      <c r="F15" s="64">
        <v>1</v>
      </c>
      <c r="G15" s="63">
        <v>1</v>
      </c>
      <c r="H15" s="64">
        <v>1</v>
      </c>
      <c r="I15" s="63">
        <v>1</v>
      </c>
      <c r="J15" s="58">
        <v>1</v>
      </c>
      <c r="K15" s="59"/>
      <c r="L15" s="60" t="s">
        <v>802</v>
      </c>
      <c r="M15" s="12"/>
    </row>
    <row r="16" spans="1:13" ht="25.5" x14ac:dyDescent="0.2">
      <c r="A16" s="12" t="s">
        <v>90</v>
      </c>
      <c r="B16" s="12" t="s">
        <v>237</v>
      </c>
      <c r="C16" s="63">
        <v>1</v>
      </c>
      <c r="D16" s="64">
        <v>1</v>
      </c>
      <c r="E16" s="63">
        <v>1</v>
      </c>
      <c r="F16" s="64">
        <v>1</v>
      </c>
      <c r="G16" s="63">
        <v>1</v>
      </c>
      <c r="H16" s="64">
        <v>1</v>
      </c>
      <c r="I16" s="63">
        <v>1</v>
      </c>
      <c r="J16" s="58">
        <v>1</v>
      </c>
      <c r="K16" s="59"/>
      <c r="L16" s="60" t="s">
        <v>802</v>
      </c>
      <c r="M16" s="12"/>
    </row>
    <row r="17" spans="1:13" ht="76.5" x14ac:dyDescent="0.2">
      <c r="A17" s="12" t="s">
        <v>91</v>
      </c>
      <c r="B17" s="12" t="s">
        <v>238</v>
      </c>
      <c r="C17" s="63">
        <v>1</v>
      </c>
      <c r="D17" s="64">
        <v>1</v>
      </c>
      <c r="E17" s="63">
        <v>0.75</v>
      </c>
      <c r="F17" s="64">
        <v>1</v>
      </c>
      <c r="G17" s="63">
        <v>0.75</v>
      </c>
      <c r="H17" s="64">
        <v>1</v>
      </c>
      <c r="I17" s="63">
        <v>1</v>
      </c>
      <c r="J17" s="58">
        <v>1</v>
      </c>
      <c r="K17" s="59"/>
      <c r="L17" s="60" t="s">
        <v>804</v>
      </c>
      <c r="M17" s="12"/>
    </row>
    <row r="18" spans="1:13" ht="76.5" x14ac:dyDescent="0.2">
      <c r="A18" s="12" t="s">
        <v>93</v>
      </c>
      <c r="B18" s="12" t="s">
        <v>240</v>
      </c>
      <c r="C18" s="63">
        <v>1</v>
      </c>
      <c r="D18" s="64">
        <v>0.75</v>
      </c>
      <c r="E18" s="63">
        <v>1</v>
      </c>
      <c r="F18" s="64">
        <v>0.75</v>
      </c>
      <c r="G18" s="63">
        <v>0.75</v>
      </c>
      <c r="H18" s="64">
        <v>0</v>
      </c>
      <c r="I18" s="63">
        <v>0</v>
      </c>
      <c r="J18" s="58">
        <v>1</v>
      </c>
      <c r="K18" s="59"/>
      <c r="L18" s="60" t="s">
        <v>800</v>
      </c>
      <c r="M18" s="12"/>
    </row>
    <row r="19" spans="1:13" ht="63.75" x14ac:dyDescent="0.2">
      <c r="A19" s="12" t="s">
        <v>96</v>
      </c>
      <c r="B19" s="65" t="s">
        <v>241</v>
      </c>
      <c r="C19" s="63">
        <v>1</v>
      </c>
      <c r="D19" s="64">
        <v>1</v>
      </c>
      <c r="E19" s="63">
        <v>1</v>
      </c>
      <c r="F19" s="64">
        <v>1</v>
      </c>
      <c r="G19" s="63">
        <v>1</v>
      </c>
      <c r="H19" s="64">
        <v>1</v>
      </c>
      <c r="I19" s="63">
        <v>1</v>
      </c>
      <c r="J19" s="58">
        <v>1</v>
      </c>
      <c r="K19" s="59"/>
      <c r="L19" s="60" t="s">
        <v>805</v>
      </c>
      <c r="M19" s="12"/>
    </row>
    <row r="20" spans="1:13" ht="63.75" x14ac:dyDescent="0.2">
      <c r="A20" s="12" t="s">
        <v>98</v>
      </c>
      <c r="B20" s="66" t="s">
        <v>243</v>
      </c>
      <c r="C20" s="63">
        <v>1</v>
      </c>
      <c r="D20" s="64">
        <v>1</v>
      </c>
      <c r="E20" s="63">
        <v>1</v>
      </c>
      <c r="F20" s="64">
        <v>1</v>
      </c>
      <c r="G20" s="63">
        <v>1</v>
      </c>
      <c r="H20" s="64">
        <v>1</v>
      </c>
      <c r="I20" s="63">
        <v>1</v>
      </c>
      <c r="J20" s="58">
        <v>1</v>
      </c>
      <c r="K20" s="59"/>
      <c r="L20" s="60" t="s">
        <v>806</v>
      </c>
      <c r="M20" s="12"/>
    </row>
    <row r="21" spans="1:13" ht="25.5" x14ac:dyDescent="0.2">
      <c r="A21" s="12" t="s">
        <v>99</v>
      </c>
      <c r="B21" s="12" t="s">
        <v>245</v>
      </c>
      <c r="C21" s="63">
        <v>1</v>
      </c>
      <c r="D21" s="64">
        <v>1</v>
      </c>
      <c r="E21" s="63">
        <v>1</v>
      </c>
      <c r="F21" s="64">
        <v>1</v>
      </c>
      <c r="G21" s="63">
        <v>1</v>
      </c>
      <c r="H21" s="64">
        <v>1</v>
      </c>
      <c r="I21" s="63">
        <v>1</v>
      </c>
      <c r="J21" s="58">
        <v>1</v>
      </c>
      <c r="K21" s="59"/>
      <c r="L21" s="60" t="s">
        <v>802</v>
      </c>
      <c r="M21" s="12"/>
    </row>
    <row r="22" spans="1:13" ht="25.5" x14ac:dyDescent="0.2">
      <c r="A22" s="12" t="s">
        <v>104</v>
      </c>
      <c r="B22" s="12" t="s">
        <v>247</v>
      </c>
      <c r="C22" s="63">
        <v>1</v>
      </c>
      <c r="D22" s="64">
        <v>1</v>
      </c>
      <c r="E22" s="63">
        <v>1</v>
      </c>
      <c r="F22" s="64">
        <v>1</v>
      </c>
      <c r="G22" s="63">
        <v>1</v>
      </c>
      <c r="H22" s="64">
        <v>1</v>
      </c>
      <c r="I22" s="63">
        <v>1</v>
      </c>
      <c r="J22" s="58">
        <v>1</v>
      </c>
      <c r="K22" s="59"/>
      <c r="L22" s="60" t="s">
        <v>802</v>
      </c>
      <c r="M22" s="12"/>
    </row>
    <row r="23" spans="1:13" ht="51" x14ac:dyDescent="0.2">
      <c r="A23" s="12" t="s">
        <v>106</v>
      </c>
      <c r="B23" s="12" t="s">
        <v>248</v>
      </c>
      <c r="C23" s="63">
        <v>1</v>
      </c>
      <c r="D23" s="64">
        <v>1</v>
      </c>
      <c r="E23" s="63">
        <v>1</v>
      </c>
      <c r="F23" s="64">
        <v>1</v>
      </c>
      <c r="G23" s="63">
        <v>1</v>
      </c>
      <c r="H23" s="64">
        <v>1</v>
      </c>
      <c r="I23" s="63">
        <v>1</v>
      </c>
      <c r="J23" s="58">
        <v>1</v>
      </c>
      <c r="K23" s="59"/>
      <c r="L23" s="60" t="s">
        <v>807</v>
      </c>
      <c r="M23" s="12"/>
    </row>
    <row r="24" spans="1:13" ht="25.5" x14ac:dyDescent="0.2">
      <c r="A24" s="12" t="s">
        <v>109</v>
      </c>
      <c r="B24" s="12" t="s">
        <v>250</v>
      </c>
      <c r="C24" s="63">
        <v>1</v>
      </c>
      <c r="D24" s="64">
        <v>1</v>
      </c>
      <c r="E24" s="63">
        <v>1</v>
      </c>
      <c r="F24" s="64">
        <v>0.75</v>
      </c>
      <c r="G24" s="63">
        <v>1</v>
      </c>
      <c r="H24" s="64">
        <v>1</v>
      </c>
      <c r="I24" s="63">
        <v>1</v>
      </c>
      <c r="J24" s="58"/>
      <c r="K24" s="59"/>
      <c r="L24" s="60" t="s">
        <v>808</v>
      </c>
      <c r="M24" s="12"/>
    </row>
    <row r="25" spans="1:13" ht="63.75" x14ac:dyDescent="0.2">
      <c r="A25" s="12" t="s">
        <v>110</v>
      </c>
      <c r="B25" s="66" t="s">
        <v>251</v>
      </c>
      <c r="C25" s="63">
        <v>1</v>
      </c>
      <c r="D25" s="64">
        <v>1</v>
      </c>
      <c r="E25" s="63">
        <v>1</v>
      </c>
      <c r="F25" s="64">
        <v>1</v>
      </c>
      <c r="G25" s="63">
        <v>1</v>
      </c>
      <c r="H25" s="64">
        <v>0.75</v>
      </c>
      <c r="I25" s="63">
        <v>0.75</v>
      </c>
      <c r="J25" s="58" t="s">
        <v>809</v>
      </c>
      <c r="K25" s="59"/>
      <c r="L25" s="60" t="s">
        <v>810</v>
      </c>
      <c r="M25" s="12"/>
    </row>
    <row r="26" spans="1:13" ht="102" x14ac:dyDescent="0.2">
      <c r="A26" s="12" t="s">
        <v>113</v>
      </c>
      <c r="B26" s="12" t="s">
        <v>253</v>
      </c>
      <c r="C26" s="63">
        <v>1</v>
      </c>
      <c r="D26" s="64">
        <v>0.75</v>
      </c>
      <c r="E26" s="63">
        <v>0.75</v>
      </c>
      <c r="F26" s="64">
        <v>0.75</v>
      </c>
      <c r="G26" s="63">
        <v>0.75</v>
      </c>
      <c r="H26" s="64">
        <v>0.75</v>
      </c>
      <c r="I26" s="63">
        <v>0.75</v>
      </c>
      <c r="J26" s="58">
        <v>1</v>
      </c>
      <c r="K26" s="59"/>
      <c r="L26" s="60" t="s">
        <v>811</v>
      </c>
      <c r="M26" s="12"/>
    </row>
    <row r="27" spans="1:13" ht="51" x14ac:dyDescent="0.2">
      <c r="A27" s="12" t="s">
        <v>114</v>
      </c>
      <c r="B27" s="12" t="s">
        <v>254</v>
      </c>
      <c r="C27" s="63">
        <v>1</v>
      </c>
      <c r="D27" s="64">
        <v>0.75</v>
      </c>
      <c r="E27" s="63">
        <v>1</v>
      </c>
      <c r="F27" s="64">
        <v>1</v>
      </c>
      <c r="G27" s="63">
        <v>1</v>
      </c>
      <c r="H27" s="64">
        <v>0.75</v>
      </c>
      <c r="I27" s="63">
        <v>1</v>
      </c>
      <c r="J27" s="58">
        <v>1</v>
      </c>
      <c r="K27" s="59"/>
      <c r="L27" s="60" t="s">
        <v>812</v>
      </c>
      <c r="M27" s="12"/>
    </row>
    <row r="28" spans="1:13" ht="51" x14ac:dyDescent="0.2">
      <c r="A28" s="12" t="s">
        <v>115</v>
      </c>
      <c r="B28" s="12" t="s">
        <v>255</v>
      </c>
      <c r="C28" s="63">
        <v>1</v>
      </c>
      <c r="D28" s="64">
        <v>1</v>
      </c>
      <c r="E28" s="63">
        <v>1</v>
      </c>
      <c r="F28" s="64">
        <v>0.75</v>
      </c>
      <c r="G28" s="63">
        <v>1</v>
      </c>
      <c r="H28" s="64">
        <v>0.75</v>
      </c>
      <c r="I28" s="63">
        <v>0.75</v>
      </c>
      <c r="J28" s="58">
        <v>1</v>
      </c>
      <c r="K28" s="59"/>
      <c r="L28" s="60" t="s">
        <v>813</v>
      </c>
      <c r="M28" s="12"/>
    </row>
    <row r="29" spans="1:13" ht="51" x14ac:dyDescent="0.2">
      <c r="A29" s="12" t="s">
        <v>119</v>
      </c>
      <c r="B29" s="12" t="s">
        <v>256</v>
      </c>
      <c r="C29" s="63">
        <v>1</v>
      </c>
      <c r="D29" s="64">
        <v>0.75</v>
      </c>
      <c r="E29" s="63">
        <v>1</v>
      </c>
      <c r="F29" s="64">
        <v>1</v>
      </c>
      <c r="G29" s="63">
        <v>1</v>
      </c>
      <c r="H29" s="64">
        <v>0</v>
      </c>
      <c r="I29" s="63">
        <v>0</v>
      </c>
      <c r="J29" s="58">
        <v>1</v>
      </c>
      <c r="K29" s="59"/>
      <c r="L29" s="60" t="s">
        <v>814</v>
      </c>
      <c r="M29" s="12"/>
    </row>
    <row r="30" spans="1:13" ht="63.75" x14ac:dyDescent="0.2">
      <c r="A30" s="12" t="s">
        <v>123</v>
      </c>
      <c r="B30" s="12" t="s">
        <v>259</v>
      </c>
      <c r="C30" s="63">
        <v>1</v>
      </c>
      <c r="D30" s="64">
        <v>0.75</v>
      </c>
      <c r="E30" s="63">
        <v>1</v>
      </c>
      <c r="F30" s="64">
        <v>0.75</v>
      </c>
      <c r="G30" s="63">
        <v>1</v>
      </c>
      <c r="H30" s="64">
        <v>1</v>
      </c>
      <c r="I30" s="63">
        <v>1</v>
      </c>
      <c r="J30" s="58">
        <v>1</v>
      </c>
      <c r="K30" s="59"/>
      <c r="L30" s="60" t="s">
        <v>815</v>
      </c>
      <c r="M30" s="12"/>
    </row>
    <row r="31" spans="1:13" ht="76.5" x14ac:dyDescent="0.2">
      <c r="A31" s="12" t="s">
        <v>125</v>
      </c>
      <c r="B31" s="12" t="s">
        <v>260</v>
      </c>
      <c r="C31" s="63">
        <v>1</v>
      </c>
      <c r="D31" s="64">
        <v>0.75</v>
      </c>
      <c r="E31" s="63">
        <v>1</v>
      </c>
      <c r="F31" s="64">
        <v>1</v>
      </c>
      <c r="G31" s="63">
        <v>0.75</v>
      </c>
      <c r="H31" s="64">
        <v>0.5</v>
      </c>
      <c r="I31" s="63">
        <v>0.5</v>
      </c>
      <c r="J31" s="58">
        <v>1</v>
      </c>
      <c r="K31" s="59"/>
      <c r="L31" s="60" t="s">
        <v>816</v>
      </c>
      <c r="M31" s="12"/>
    </row>
    <row r="32" spans="1:13" ht="216.75" x14ac:dyDescent="0.2">
      <c r="A32" s="12" t="s">
        <v>127</v>
      </c>
      <c r="B32" s="12" t="s">
        <v>261</v>
      </c>
      <c r="C32" s="63">
        <v>1</v>
      </c>
      <c r="D32" s="64">
        <v>0.75</v>
      </c>
      <c r="E32" s="63">
        <v>0.75</v>
      </c>
      <c r="F32" s="64">
        <v>0.75</v>
      </c>
      <c r="G32" s="63">
        <v>0.75</v>
      </c>
      <c r="H32" s="64">
        <v>0.75</v>
      </c>
      <c r="I32" s="63">
        <v>0.75</v>
      </c>
      <c r="J32" s="58">
        <v>1</v>
      </c>
      <c r="K32" s="59"/>
      <c r="L32" s="60" t="s">
        <v>817</v>
      </c>
      <c r="M32" s="12"/>
    </row>
    <row r="33" spans="1:13" ht="89.25" x14ac:dyDescent="0.2">
      <c r="A33" s="12" t="s">
        <v>129</v>
      </c>
      <c r="B33" s="12" t="s">
        <v>263</v>
      </c>
      <c r="C33" s="63">
        <v>1</v>
      </c>
      <c r="D33" s="64">
        <v>0.75</v>
      </c>
      <c r="E33" s="63">
        <v>1</v>
      </c>
      <c r="F33" s="64">
        <v>0.75</v>
      </c>
      <c r="G33" s="63">
        <v>0.75</v>
      </c>
      <c r="H33" s="64">
        <v>0</v>
      </c>
      <c r="I33" s="63">
        <v>0</v>
      </c>
      <c r="J33" s="58">
        <v>1</v>
      </c>
      <c r="K33" s="59"/>
      <c r="L33" s="60" t="s">
        <v>818</v>
      </c>
      <c r="M33" s="12"/>
    </row>
    <row r="34" spans="1:13" ht="165.75" x14ac:dyDescent="0.2">
      <c r="A34" s="12" t="s">
        <v>130</v>
      </c>
      <c r="B34" s="12" t="s">
        <v>265</v>
      </c>
      <c r="C34" s="67">
        <v>1</v>
      </c>
      <c r="D34" s="68">
        <v>0.75</v>
      </c>
      <c r="E34" s="67">
        <v>1</v>
      </c>
      <c r="F34" s="68">
        <v>0.75</v>
      </c>
      <c r="G34" s="67">
        <v>0.75</v>
      </c>
      <c r="H34" s="68">
        <v>0.75</v>
      </c>
      <c r="I34" s="67">
        <v>0.75</v>
      </c>
      <c r="J34" s="69">
        <v>1</v>
      </c>
      <c r="K34" s="59"/>
      <c r="L34" s="60" t="s">
        <v>819</v>
      </c>
      <c r="M34" s="12"/>
    </row>
    <row r="35" spans="1:13" x14ac:dyDescent="0.2">
      <c r="C35" s="70"/>
      <c r="D35" s="70"/>
      <c r="E35" s="70"/>
      <c r="F35" s="70"/>
      <c r="G35" s="70"/>
      <c r="H35" s="70"/>
      <c r="I35" s="70"/>
      <c r="J35" s="70"/>
      <c r="K35" s="71"/>
    </row>
    <row r="36" spans="1:13" ht="140.25" x14ac:dyDescent="0.2">
      <c r="A36" s="12" t="s">
        <v>39</v>
      </c>
      <c r="B36" s="12" t="s">
        <v>215</v>
      </c>
      <c r="C36" s="73">
        <f>C4*$C$3</f>
        <v>9.375</v>
      </c>
      <c r="D36" s="74">
        <f>D4*$D$3</f>
        <v>7.03125</v>
      </c>
      <c r="E36" s="73">
        <f>E4*$E$3</f>
        <v>14.0625</v>
      </c>
      <c r="F36" s="74">
        <f>F4*$F$3</f>
        <v>7.03125</v>
      </c>
      <c r="G36" s="73">
        <f>G4*$G$3</f>
        <v>7.03125</v>
      </c>
      <c r="H36" s="74">
        <f>H4*$H$3</f>
        <v>7.03125</v>
      </c>
      <c r="I36" s="73">
        <f>I4*$I$3</f>
        <v>7.03125</v>
      </c>
      <c r="J36" s="73">
        <f>J4*$J$3</f>
        <v>5</v>
      </c>
      <c r="K36" s="73">
        <f>SUM(C36:J36)</f>
        <v>63.59375</v>
      </c>
      <c r="L36" s="60" t="str">
        <f>L4</f>
        <v xml:space="preserve">You neither provided a table of bivariate summary statistics nor a set of bivariate graphs.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v>
      </c>
      <c r="M36" s="12" t="str">
        <f t="shared" ref="M36:M66" si="0">_xlfn.CONCAT(B36,", Below are my comments for Python Lab 3.  Questions Q1A, Q1B, Q3A, Q3B, Q4A and Q4B are each worth 9.375 points, and Q2 is worth 18.75 points.  Submitting an IPython Notebook is worth 5 extra credit points. ",L36,"   Your scores are:  ",ROUND(C36,2),", ", ROUND(D36,2),", ",ROUND( E36,2),", ", ROUND(F36,2),", ", ROUND(G36,2),", ", ROUND(H36,2),", and ", ROUND(I36,2),".  Thus your final score is ", ROUND(K36,2)," out of 75.")</f>
        <v xml:space="preserve"> Sharon Roja, Below are my comments for Python Lab 3.  Questions Q1A, Q1B, Q3A, Q3B, Q4A and Q4B are each worth 9.375 points, and Q2 is worth 18.75 points.  Submitting an IPython Notebook is worth 5 extra credit points. You neither provided a table of bivariate summary statistics nor a set of bivariate graphs.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Your scores are:  9.38, 7.03, 14.06, 7.03, 7.03, 7.03, and 7.03.  Thus your final score is 63.59 out of 75.</v>
      </c>
    </row>
    <row r="37" spans="1:13" ht="171.75" customHeight="1" x14ac:dyDescent="0.2">
      <c r="A37" s="12" t="s">
        <v>59</v>
      </c>
      <c r="B37" s="61" t="s">
        <v>217</v>
      </c>
      <c r="C37" s="75">
        <f t="shared" ref="C37:C66" si="1">C5*$C$3</f>
        <v>9.375</v>
      </c>
      <c r="D37" s="75">
        <f t="shared" ref="D37:D66" si="2">D5*$D$3</f>
        <v>7.03125</v>
      </c>
      <c r="E37" s="75">
        <f t="shared" ref="E37:E66" si="3">E5*$E$3</f>
        <v>14.0625</v>
      </c>
      <c r="F37" s="75">
        <f t="shared" ref="F37:F66" si="4">F5*$F$3</f>
        <v>7.03125</v>
      </c>
      <c r="G37" s="75">
        <f t="shared" ref="G37:G66" si="5">G5*$G$3</f>
        <v>7.03125</v>
      </c>
      <c r="H37" s="75">
        <f t="shared" ref="H37:H66" si="6">H5*$H$3</f>
        <v>0</v>
      </c>
      <c r="I37" s="75">
        <f t="shared" ref="I37:I66" si="7">I5*$I$3</f>
        <v>0</v>
      </c>
      <c r="J37" s="75">
        <f t="shared" ref="J37:J66" si="8">J5*$J$3</f>
        <v>0</v>
      </c>
      <c r="K37" s="75">
        <f t="shared" ref="K37:K66" si="9">SUM(C37:J37)</f>
        <v>44.53125</v>
      </c>
      <c r="L37" s="60" t="str">
        <f t="shared" ref="L37:L66" si="10">L5</f>
        <v>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your submission has the name of another student listed on it. Thus a 10% penalty is invoked as a warning of academic misconduct.</v>
      </c>
      <c r="M37" s="12" t="str">
        <f t="shared" si="0"/>
        <v>Rahul,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your submission has the name of another student listed on it. Thus a 10% penalty is invoked as a warning of academic misconduct.   Your scores are:  9.38, 7.03, 14.06, 7.03, 7.03, 0, and 0.  Thus your final score is 44.53 out of 75.</v>
      </c>
    </row>
    <row r="38" spans="1:13" ht="165.75" x14ac:dyDescent="0.2">
      <c r="A38" s="12" t="s">
        <v>65</v>
      </c>
      <c r="B38" s="61" t="s">
        <v>219</v>
      </c>
      <c r="C38" s="75">
        <f t="shared" si="1"/>
        <v>9.375</v>
      </c>
      <c r="D38" s="75">
        <f t="shared" si="2"/>
        <v>7.03125</v>
      </c>
      <c r="E38" s="75">
        <f t="shared" si="3"/>
        <v>14.0625</v>
      </c>
      <c r="F38" s="75">
        <f t="shared" si="4"/>
        <v>7.03125</v>
      </c>
      <c r="G38" s="75">
        <f t="shared" si="5"/>
        <v>7.03125</v>
      </c>
      <c r="H38" s="75">
        <f t="shared" si="6"/>
        <v>0</v>
      </c>
      <c r="I38" s="75">
        <f t="shared" si="7"/>
        <v>0</v>
      </c>
      <c r="J38" s="75">
        <f t="shared" si="8"/>
        <v>5</v>
      </c>
      <c r="K38" s="75">
        <f t="shared" si="9"/>
        <v>49.53125</v>
      </c>
      <c r="L38" s="60" t="str">
        <f t="shared" si="10"/>
        <v>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the other student's submission has your name listed. Thus a 10% penalty is invoked as a warning of academic misconduct.</v>
      </c>
      <c r="M38" s="12" t="str">
        <f t="shared" si="0"/>
        <v>Sai Archan,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the other student's submission has your name listed. Thus a 10% penalty is invoked as a warning of academic misconduct.   Your scores are:  9.38, 7.03, 14.06, 7.03, 7.03, 0, and 0.  Thus your final score is 49.53 out of 75.</v>
      </c>
    </row>
    <row r="39" spans="1:13" ht="102" x14ac:dyDescent="0.2">
      <c r="A39" s="12" t="s">
        <v>69</v>
      </c>
      <c r="B39" s="12" t="s">
        <v>221</v>
      </c>
      <c r="C39" s="73">
        <f t="shared" si="1"/>
        <v>9.375</v>
      </c>
      <c r="D39" s="74">
        <f t="shared" si="2"/>
        <v>9.375</v>
      </c>
      <c r="E39" s="73">
        <f t="shared" si="3"/>
        <v>18.75</v>
      </c>
      <c r="F39" s="74">
        <f t="shared" si="4"/>
        <v>9.375</v>
      </c>
      <c r="G39" s="73">
        <f t="shared" si="5"/>
        <v>9.375</v>
      </c>
      <c r="H39" s="74">
        <f t="shared" si="6"/>
        <v>9.375</v>
      </c>
      <c r="I39" s="73">
        <f t="shared" si="7"/>
        <v>9.375</v>
      </c>
      <c r="J39" s="73">
        <f t="shared" si="8"/>
        <v>5</v>
      </c>
      <c r="K39" s="73">
        <f t="shared" si="9"/>
        <v>80</v>
      </c>
      <c r="L39" s="60" t="str">
        <f t="shared" si="10"/>
        <v xml:space="preserve">You wrote, 'The R-squared is 0.678, which means that almost 70% of all variations in our data can be explained by our model.'  It truly means that 67.8% of the variation in the dependent variable is explained by the model fit. </v>
      </c>
      <c r="M39" s="12" t="str">
        <f t="shared" si="0"/>
        <v>Mounika Reddy, Below are my comments for Python Lab 3.  Questions Q1A, Q1B, Q3A, Q3B, Q4A and Q4B are each worth 9.375 points, and Q2 is worth 18.75 points.  Submitting an IPython Notebook is worth 5 extra credit points. You wrote, 'The R-squared is 0.678, which means that almost 70% of all variations in our data can be explained by our model.'  It truly means that 67.8% of the variation in the dependent variable is explained by the model fit.    Your scores are:  9.38, 9.38, 18.75, 9.38, 9.38, 9.38, and 9.38.  Thus your final score is 80 out of 75.</v>
      </c>
    </row>
    <row r="40" spans="1:13" ht="89.25" x14ac:dyDescent="0.2">
      <c r="A40" s="12" t="s">
        <v>72</v>
      </c>
      <c r="B40" s="12" t="s">
        <v>223</v>
      </c>
      <c r="C40" s="73">
        <f t="shared" si="1"/>
        <v>9.375</v>
      </c>
      <c r="D40" s="74">
        <f t="shared" si="2"/>
        <v>7.03125</v>
      </c>
      <c r="E40" s="73">
        <f t="shared" si="3"/>
        <v>18.75</v>
      </c>
      <c r="F40" s="74">
        <f t="shared" si="4"/>
        <v>9.375</v>
      </c>
      <c r="G40" s="73">
        <f t="shared" si="5"/>
        <v>9.375</v>
      </c>
      <c r="H40" s="74">
        <f t="shared" si="6"/>
        <v>0</v>
      </c>
      <c r="I40" s="73">
        <f t="shared" si="7"/>
        <v>0</v>
      </c>
      <c r="J40" s="73">
        <f t="shared" si="8"/>
        <v>5</v>
      </c>
      <c r="K40" s="73">
        <f t="shared" si="9"/>
        <v>58.90625</v>
      </c>
      <c r="L40" s="60" t="str">
        <f t="shared" si="10"/>
        <v>A discussion, that is a written exposition in English, about the relationship between input variables and the output variable was requested. You didn't address questions Q4A and Q4B.</v>
      </c>
      <c r="M40" s="12" t="str">
        <f t="shared" si="0"/>
        <v>Sreelekhya,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address questions Q4A and Q4B.   Your scores are:  9.38, 7.03, 18.75, 9.38, 9.38, 0, and 0.  Thus your final score is 58.91 out of 75.</v>
      </c>
    </row>
    <row r="41" spans="1:13" ht="89.25" x14ac:dyDescent="0.2">
      <c r="A41" s="12" t="s">
        <v>76</v>
      </c>
      <c r="B41" s="12" t="s">
        <v>225</v>
      </c>
      <c r="C41" s="73">
        <f t="shared" si="1"/>
        <v>9.375</v>
      </c>
      <c r="D41" s="74">
        <f t="shared" si="2"/>
        <v>9.375</v>
      </c>
      <c r="E41" s="73">
        <f t="shared" si="3"/>
        <v>14.0625</v>
      </c>
      <c r="F41" s="74">
        <f t="shared" si="4"/>
        <v>7.03125</v>
      </c>
      <c r="G41" s="73">
        <f t="shared" si="5"/>
        <v>9.375</v>
      </c>
      <c r="H41" s="74">
        <f t="shared" si="6"/>
        <v>9.375</v>
      </c>
      <c r="I41" s="73">
        <f t="shared" si="7"/>
        <v>9.375</v>
      </c>
      <c r="J41" s="73">
        <f t="shared" si="8"/>
        <v>5</v>
      </c>
      <c r="K41" s="73">
        <f t="shared" si="9"/>
        <v>72.96875</v>
      </c>
      <c r="L41" s="60" t="str">
        <f t="shared" si="10"/>
        <v>Your model is misspecified;  you didn't include TV expenditures in your model.  In addition, you didn't discuss model performance measures (e.g., R-squared).</v>
      </c>
      <c r="M41" s="12" t="str">
        <f t="shared" si="0"/>
        <v>Navakiran, Below are my comments for Python Lab 3.  Questions Q1A, Q1B, Q3A, Q3B, Q4A and Q4B are each worth 9.375 points, and Q2 is worth 18.75 points.  Submitting an IPython Notebook is worth 5 extra credit points. Your model is misspecified;  you didn't include TV expenditures in your model.  In addition, you didn't discuss model performance measures (e.g., R-squared).   Your scores are:  9.38, 9.38, 14.06, 7.03, 9.38, 9.38, and 9.38.  Thus your final score is 72.97 out of 75.</v>
      </c>
    </row>
    <row r="42" spans="1:13" ht="140.25" x14ac:dyDescent="0.2">
      <c r="A42" s="12" t="s">
        <v>80</v>
      </c>
      <c r="B42" s="12" t="s">
        <v>227</v>
      </c>
      <c r="C42" s="73">
        <f t="shared" si="1"/>
        <v>9.375</v>
      </c>
      <c r="D42" s="74">
        <f t="shared" si="2"/>
        <v>7.03125</v>
      </c>
      <c r="E42" s="73">
        <f t="shared" si="3"/>
        <v>14.0625</v>
      </c>
      <c r="F42" s="74">
        <f t="shared" si="4"/>
        <v>0</v>
      </c>
      <c r="G42" s="73">
        <f t="shared" si="5"/>
        <v>0</v>
      </c>
      <c r="H42" s="74">
        <f t="shared" si="6"/>
        <v>9.375</v>
      </c>
      <c r="I42" s="73">
        <f t="shared" si="7"/>
        <v>9.375</v>
      </c>
      <c r="J42" s="73">
        <f t="shared" si="8"/>
        <v>5</v>
      </c>
      <c r="K42" s="73">
        <f t="shared" si="9"/>
        <v>54.21875</v>
      </c>
      <c r="L42" s="60" t="str">
        <f t="shared" si="10"/>
        <v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You didn't provide the requested residual plot. Moreover, the coefficient estimate of Facebook advertising indicates your model is misspecified. </v>
      </c>
      <c r="M42" s="12" t="str">
        <f t="shared" si="0"/>
        <v>Sri Mayur,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You didn't provide the requested residual plot. Moreover, the coefficient estimate of Facebook advertising indicates your model is misspecified.    Your scores are:  9.38, 7.03, 14.06, 0, 0, 9.38, and 9.38.  Thus your final score is 54.22 out of 75.</v>
      </c>
    </row>
    <row r="43" spans="1:13" ht="114.75" x14ac:dyDescent="0.2">
      <c r="A43" s="12" t="s">
        <v>81</v>
      </c>
      <c r="B43" s="12" t="s">
        <v>229</v>
      </c>
      <c r="C43" s="73">
        <f t="shared" si="1"/>
        <v>9.375</v>
      </c>
      <c r="D43" s="74">
        <f t="shared" si="2"/>
        <v>7.03125</v>
      </c>
      <c r="E43" s="73">
        <f t="shared" si="3"/>
        <v>18.75</v>
      </c>
      <c r="F43" s="74">
        <f t="shared" si="4"/>
        <v>7.03125</v>
      </c>
      <c r="G43" s="73">
        <f t="shared" si="5"/>
        <v>7.03125</v>
      </c>
      <c r="H43" s="74">
        <f t="shared" si="6"/>
        <v>0</v>
      </c>
      <c r="I43" s="73">
        <f t="shared" si="7"/>
        <v>0</v>
      </c>
      <c r="J43" s="73">
        <f t="shared" si="8"/>
        <v>5</v>
      </c>
      <c r="K43" s="73">
        <f t="shared" si="9"/>
        <v>54.21875</v>
      </c>
      <c r="L43" s="60" t="str">
        <f t="shared" si="10"/>
        <v>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v>
      </c>
      <c r="M43" s="12" t="str">
        <f t="shared" si="0"/>
        <v>Nithish Kumar,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   Your scores are:  9.38, 7.03, 18.75, 7.03, 7.03, 0, and 0.  Thus your final score is 54.22 out of 75.</v>
      </c>
    </row>
    <row r="44" spans="1:13" ht="89.25" x14ac:dyDescent="0.2">
      <c r="A44" s="12" t="s">
        <v>84</v>
      </c>
      <c r="B44" s="12" t="s">
        <v>230</v>
      </c>
      <c r="C44" s="73">
        <f t="shared" si="1"/>
        <v>9.375</v>
      </c>
      <c r="D44" s="74">
        <f t="shared" si="2"/>
        <v>7.03125</v>
      </c>
      <c r="E44" s="73">
        <f t="shared" si="3"/>
        <v>18.75</v>
      </c>
      <c r="F44" s="74">
        <f t="shared" si="4"/>
        <v>9.375</v>
      </c>
      <c r="G44" s="73">
        <f t="shared" si="5"/>
        <v>9.375</v>
      </c>
      <c r="H44" s="74">
        <f t="shared" si="6"/>
        <v>0</v>
      </c>
      <c r="I44" s="73">
        <f t="shared" si="7"/>
        <v>0</v>
      </c>
      <c r="J44" s="73">
        <f t="shared" si="8"/>
        <v>5</v>
      </c>
      <c r="K44" s="73">
        <f t="shared" si="9"/>
        <v>58.90625</v>
      </c>
      <c r="L44" s="60" t="str">
        <f t="shared" si="10"/>
        <v>A discussion, that is a written exposition in English, about the relationship between input variables and the output variable was requested.  You didn't address questions Q4A and Q4B.</v>
      </c>
      <c r="M44" s="12" t="str">
        <f t="shared" si="0"/>
        <v>Sai Sumanth,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address questions Q4A and Q4B.   Your scores are:  9.38, 7.03, 18.75, 9.38, 9.38, 0, and 0.  Thus your final score is 58.91 out of 75.</v>
      </c>
    </row>
    <row r="45" spans="1:13" ht="76.5" x14ac:dyDescent="0.2">
      <c r="A45" s="12" t="s">
        <v>86</v>
      </c>
      <c r="B45" s="12" t="s">
        <v>231</v>
      </c>
      <c r="C45" s="73">
        <f t="shared" si="1"/>
        <v>9.375</v>
      </c>
      <c r="D45" s="74">
        <f t="shared" si="2"/>
        <v>9.375</v>
      </c>
      <c r="E45" s="73">
        <f t="shared" si="3"/>
        <v>18.75</v>
      </c>
      <c r="F45" s="74">
        <f t="shared" si="4"/>
        <v>9.375</v>
      </c>
      <c r="G45" s="73">
        <f t="shared" si="5"/>
        <v>9.375</v>
      </c>
      <c r="H45" s="74">
        <f t="shared" si="6"/>
        <v>9.375</v>
      </c>
      <c r="I45" s="73">
        <f t="shared" si="7"/>
        <v>9.375</v>
      </c>
      <c r="J45" s="73">
        <f t="shared" si="8"/>
        <v>5</v>
      </c>
      <c r="K45" s="73">
        <f t="shared" si="9"/>
        <v>80</v>
      </c>
      <c r="L45" s="60" t="str">
        <f t="shared" si="10"/>
        <v xml:space="preserve">An R-squared of 67.8% means 67.8% of the variation of the dependent variable is explained by the model fit. </v>
      </c>
      <c r="M45" s="12" t="str">
        <f t="shared" si="0"/>
        <v>Mamatha Naidu,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46" spans="1:13" ht="76.5" x14ac:dyDescent="0.2">
      <c r="A46" s="12" t="s">
        <v>88</v>
      </c>
      <c r="B46" s="12" t="s">
        <v>233</v>
      </c>
      <c r="C46" s="73">
        <f t="shared" si="1"/>
        <v>9.375</v>
      </c>
      <c r="D46" s="74">
        <f t="shared" si="2"/>
        <v>9.375</v>
      </c>
      <c r="E46" s="73">
        <f t="shared" si="3"/>
        <v>18.75</v>
      </c>
      <c r="F46" s="74">
        <f t="shared" si="4"/>
        <v>9.375</v>
      </c>
      <c r="G46" s="73">
        <f t="shared" si="5"/>
        <v>9.375</v>
      </c>
      <c r="H46" s="74">
        <f t="shared" si="6"/>
        <v>9.375</v>
      </c>
      <c r="I46" s="73">
        <f t="shared" si="7"/>
        <v>9.375</v>
      </c>
      <c r="J46" s="73">
        <f t="shared" si="8"/>
        <v>5</v>
      </c>
      <c r="K46" s="73">
        <f t="shared" si="9"/>
        <v>80</v>
      </c>
      <c r="L46" s="60" t="str">
        <f t="shared" si="10"/>
        <v>Becareful with the interpretation of the residual plot;  the plot suggests the possibility of non-spherical errors.</v>
      </c>
      <c r="M46" s="12" t="str">
        <f t="shared" si="0"/>
        <v>Mourya Chandra Reddy, Below are my comments for Python Lab 3.  Questions Q1A, Q1B, Q3A, Q3B, Q4A and Q4B are each worth 9.375 points, and Q2 is worth 18.75 points.  Submitting an IPython Notebook is worth 5 extra credit points. Becareful with the interpretation of the residual plot;  the plot suggests the possibility of non-spherical errors.   Your scores are:  9.38, 9.38, 18.75, 9.38, 9.38, 9.38, and 9.38.  Thus your final score is 80 out of 75.</v>
      </c>
    </row>
    <row r="47" spans="1:13" ht="76.5" x14ac:dyDescent="0.2">
      <c r="A47" s="12" t="s">
        <v>89</v>
      </c>
      <c r="B47" s="12" t="s">
        <v>235</v>
      </c>
      <c r="C47" s="73">
        <f t="shared" si="1"/>
        <v>9.375</v>
      </c>
      <c r="D47" s="74">
        <f t="shared" si="2"/>
        <v>9.375</v>
      </c>
      <c r="E47" s="73">
        <f t="shared" si="3"/>
        <v>18.75</v>
      </c>
      <c r="F47" s="74">
        <f t="shared" si="4"/>
        <v>9.375</v>
      </c>
      <c r="G47" s="73">
        <f t="shared" si="5"/>
        <v>9.375</v>
      </c>
      <c r="H47" s="74">
        <f t="shared" si="6"/>
        <v>9.375</v>
      </c>
      <c r="I47" s="73">
        <f t="shared" si="7"/>
        <v>9.375</v>
      </c>
      <c r="J47" s="73">
        <f t="shared" si="8"/>
        <v>5</v>
      </c>
      <c r="K47" s="73">
        <f t="shared" si="9"/>
        <v>80</v>
      </c>
      <c r="L47" s="60" t="str">
        <f t="shared" si="10"/>
        <v xml:space="preserve">An R-squared of 67.8% means 67.8% of the variation of the dependent variable is explained by the model fit. </v>
      </c>
      <c r="M47" s="12" t="str">
        <f t="shared" si="0"/>
        <v>Suman Kumar,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48" spans="1:13" ht="76.5" x14ac:dyDescent="0.2">
      <c r="A48" s="12" t="s">
        <v>90</v>
      </c>
      <c r="B48" s="12" t="s">
        <v>237</v>
      </c>
      <c r="C48" s="73">
        <f t="shared" si="1"/>
        <v>9.375</v>
      </c>
      <c r="D48" s="74">
        <f t="shared" si="2"/>
        <v>9.375</v>
      </c>
      <c r="E48" s="73">
        <f t="shared" si="3"/>
        <v>18.75</v>
      </c>
      <c r="F48" s="74">
        <f t="shared" si="4"/>
        <v>9.375</v>
      </c>
      <c r="G48" s="73">
        <f t="shared" si="5"/>
        <v>9.375</v>
      </c>
      <c r="H48" s="74">
        <f t="shared" si="6"/>
        <v>9.375</v>
      </c>
      <c r="I48" s="73">
        <f t="shared" si="7"/>
        <v>9.375</v>
      </c>
      <c r="J48" s="73">
        <f t="shared" si="8"/>
        <v>5</v>
      </c>
      <c r="K48" s="73">
        <f t="shared" si="9"/>
        <v>80</v>
      </c>
      <c r="L48" s="60" t="str">
        <f t="shared" si="10"/>
        <v xml:space="preserve">An R-squared of 67.8% means 67.8% of the variation of the dependent variable is explained by the model fit. </v>
      </c>
      <c r="M48" s="12" t="str">
        <f t="shared" si="0"/>
        <v>Bhavana Chowdary,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49" spans="1:13" ht="114.75" x14ac:dyDescent="0.2">
      <c r="A49" s="12" t="s">
        <v>91</v>
      </c>
      <c r="B49" s="12" t="s">
        <v>238</v>
      </c>
      <c r="C49" s="73">
        <f t="shared" si="1"/>
        <v>9.375</v>
      </c>
      <c r="D49" s="74">
        <f t="shared" si="2"/>
        <v>9.375</v>
      </c>
      <c r="E49" s="73">
        <f t="shared" si="3"/>
        <v>14.0625</v>
      </c>
      <c r="F49" s="74">
        <f t="shared" si="4"/>
        <v>9.375</v>
      </c>
      <c r="G49" s="73">
        <f t="shared" si="5"/>
        <v>7.03125</v>
      </c>
      <c r="H49" s="74">
        <f t="shared" si="6"/>
        <v>9.375</v>
      </c>
      <c r="I49" s="73">
        <f t="shared" si="7"/>
        <v>9.375</v>
      </c>
      <c r="J49" s="73">
        <f t="shared" si="8"/>
        <v>5</v>
      </c>
      <c r="K49" s="73">
        <f t="shared" si="9"/>
        <v>72.96875</v>
      </c>
      <c r="L49" s="60" t="str">
        <f t="shared" si="10"/>
        <v>Your regression model equation is misspecified.  For example you're missing several explanatory variables and included a predicted value from another model estimation exercise.  You didn't provide a discussion of the implications for the residual plot. It's odd how you obtained your results for the best channel.</v>
      </c>
      <c r="M49" s="12" t="str">
        <f t="shared" si="0"/>
        <v>Vinaya, Below are my comments for Python Lab 3.  Questions Q1A, Q1B, Q3A, Q3B, Q4A and Q4B are each worth 9.375 points, and Q2 is worth 18.75 points.  Submitting an IPython Notebook is worth 5 extra credit points. Your regression model equation is misspecified.  For example you're missing several explanatory variables and included a predicted value from another model estimation exercise.  You didn't provide a discussion of the implications for the residual plot. It's odd how you obtained your results for the best channel.   Your scores are:  9.38, 9.38, 14.06, 9.38, 7.03, 9.38, and 9.38.  Thus your final score is 72.97 out of 75.</v>
      </c>
    </row>
    <row r="50" spans="1:13" ht="114.75" x14ac:dyDescent="0.2">
      <c r="A50" s="12" t="s">
        <v>93</v>
      </c>
      <c r="B50" s="12" t="s">
        <v>240</v>
      </c>
      <c r="C50" s="73">
        <f t="shared" si="1"/>
        <v>9.375</v>
      </c>
      <c r="D50" s="74">
        <f t="shared" si="2"/>
        <v>7.03125</v>
      </c>
      <c r="E50" s="73">
        <f t="shared" si="3"/>
        <v>18.75</v>
      </c>
      <c r="F50" s="74">
        <f t="shared" si="4"/>
        <v>7.03125</v>
      </c>
      <c r="G50" s="73">
        <f t="shared" si="5"/>
        <v>7.03125</v>
      </c>
      <c r="H50" s="74">
        <f t="shared" si="6"/>
        <v>0</v>
      </c>
      <c r="I50" s="73">
        <f t="shared" si="7"/>
        <v>0</v>
      </c>
      <c r="J50" s="73">
        <f t="shared" si="8"/>
        <v>5</v>
      </c>
      <c r="K50" s="73">
        <f t="shared" si="9"/>
        <v>54.21875</v>
      </c>
      <c r="L50" s="60" t="str">
        <f t="shared" si="10"/>
        <v>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v>
      </c>
      <c r="M50" s="12" t="str">
        <f t="shared" si="0"/>
        <v>Sai Chandra,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   Your scores are:  9.38, 7.03, 18.75, 7.03, 7.03, 0, and 0.  Thus your final score is 54.22 out of 75.</v>
      </c>
    </row>
    <row r="51" spans="1:13" ht="102" x14ac:dyDescent="0.2">
      <c r="A51" s="12" t="s">
        <v>96</v>
      </c>
      <c r="B51" s="12" t="s">
        <v>241</v>
      </c>
      <c r="C51" s="73">
        <f t="shared" si="1"/>
        <v>9.375</v>
      </c>
      <c r="D51" s="74">
        <f t="shared" si="2"/>
        <v>9.375</v>
      </c>
      <c r="E51" s="73">
        <f t="shared" si="3"/>
        <v>18.75</v>
      </c>
      <c r="F51" s="74">
        <f t="shared" si="4"/>
        <v>9.375</v>
      </c>
      <c r="G51" s="73">
        <f t="shared" si="5"/>
        <v>9.375</v>
      </c>
      <c r="H51" s="74">
        <f t="shared" si="6"/>
        <v>9.375</v>
      </c>
      <c r="I51" s="73">
        <f t="shared" si="7"/>
        <v>9.375</v>
      </c>
      <c r="J51" s="73">
        <f t="shared" si="8"/>
        <v>5</v>
      </c>
      <c r="K51" s="73">
        <f t="shared" si="9"/>
        <v>80</v>
      </c>
      <c r="L51" s="60" t="str">
        <f t="shared" si="10"/>
        <v xml:space="preserve">You wrote, 'he R-squared value in our fitting is 0.678, indicating that our model can reasonably explain almost 70% of the variations in our data.'  It truly means that 67.8% of the variation in the dependent variable is explained by the model fit. </v>
      </c>
      <c r="M51" s="12" t="str">
        <f t="shared" si="0"/>
        <v>Navya Sri Reddy, Below are my comments for Python Lab 3.  Questions Q1A, Q1B, Q3A, Q3B, Q4A and Q4B are each worth 9.375 points, and Q2 is worth 18.75 points.  Submitting an IPython Notebook is worth 5 extra credit points. You wrote, 'he R-squared value in our fitting is 0.678, indicating that our model can reasonably explain almost 70% of the variations in our data.'  It truly means that 67.8% of the variation in the dependent variable is explained by the model fit.    Your scores are:  9.38, 9.38, 18.75, 9.38, 9.38, 9.38, and 9.38.  Thus your final score is 80 out of 75.</v>
      </c>
    </row>
    <row r="52" spans="1:13" ht="102" x14ac:dyDescent="0.2">
      <c r="A52" s="12" t="s">
        <v>98</v>
      </c>
      <c r="B52" s="12" t="s">
        <v>243</v>
      </c>
      <c r="C52" s="73">
        <f t="shared" si="1"/>
        <v>9.375</v>
      </c>
      <c r="D52" s="74">
        <f t="shared" si="2"/>
        <v>9.375</v>
      </c>
      <c r="E52" s="73">
        <f t="shared" si="3"/>
        <v>18.75</v>
      </c>
      <c r="F52" s="74">
        <f t="shared" si="4"/>
        <v>9.375</v>
      </c>
      <c r="G52" s="73">
        <f t="shared" si="5"/>
        <v>9.375</v>
      </c>
      <c r="H52" s="74">
        <f t="shared" si="6"/>
        <v>9.375</v>
      </c>
      <c r="I52" s="73">
        <f t="shared" si="7"/>
        <v>9.375</v>
      </c>
      <c r="J52" s="73">
        <f t="shared" si="8"/>
        <v>5</v>
      </c>
      <c r="K52" s="73">
        <f t="shared" si="9"/>
        <v>80</v>
      </c>
      <c r="L52" s="60" t="str">
        <f t="shared" si="10"/>
        <v xml:space="preserve">You wrote, 'In our model fitting, we have an R-squared value of 0.678, signifying that approximately 70% of the variance in our data can be accounted for by our model.'  It truly means that 67.8% of the variation in the dependent variable is explained by the model fit. </v>
      </c>
      <c r="M52" s="12" t="str">
        <f t="shared" si="0"/>
        <v>Imranuddin, Below are my comments for Python Lab 3.  Questions Q1A, Q1B, Q3A, Q3B, Q4A and Q4B are each worth 9.375 points, and Q2 is worth 18.75 points.  Submitting an IPython Notebook is worth 5 extra credit points. You wrote, 'In our model fitting, we have an R-squared value of 0.678, signifying that approximately 70% of the variance in our data can be accounted for by our model.'  It truly means that 67.8% of the variation in the dependent variable is explained by the model fit.    Your scores are:  9.38, 9.38, 18.75, 9.38, 9.38, 9.38, and 9.38.  Thus your final score is 80 out of 75.</v>
      </c>
    </row>
    <row r="53" spans="1:13" ht="76.5" x14ac:dyDescent="0.2">
      <c r="A53" s="12" t="s">
        <v>99</v>
      </c>
      <c r="B53" s="12" t="s">
        <v>245</v>
      </c>
      <c r="C53" s="73">
        <f t="shared" si="1"/>
        <v>9.375</v>
      </c>
      <c r="D53" s="74">
        <f t="shared" si="2"/>
        <v>9.375</v>
      </c>
      <c r="E53" s="73">
        <f t="shared" si="3"/>
        <v>18.75</v>
      </c>
      <c r="F53" s="74">
        <f t="shared" si="4"/>
        <v>9.375</v>
      </c>
      <c r="G53" s="73">
        <f t="shared" si="5"/>
        <v>9.375</v>
      </c>
      <c r="H53" s="74">
        <f t="shared" si="6"/>
        <v>9.375</v>
      </c>
      <c r="I53" s="73">
        <f t="shared" si="7"/>
        <v>9.375</v>
      </c>
      <c r="J53" s="73">
        <f t="shared" si="8"/>
        <v>5</v>
      </c>
      <c r="K53" s="73">
        <f t="shared" si="9"/>
        <v>80</v>
      </c>
      <c r="L53" s="60" t="str">
        <f t="shared" si="10"/>
        <v xml:space="preserve">An R-squared of 67.8% means 67.8% of the variation of the dependent variable is explained by the model fit. </v>
      </c>
      <c r="M53" s="12" t="str">
        <f t="shared" si="0"/>
        <v>Sumeruddin,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54" spans="1:13" ht="76.5" x14ac:dyDescent="0.2">
      <c r="A54" s="12" t="s">
        <v>104</v>
      </c>
      <c r="B54" s="12" t="s">
        <v>247</v>
      </c>
      <c r="C54" s="73">
        <f t="shared" si="1"/>
        <v>9.375</v>
      </c>
      <c r="D54" s="74">
        <f t="shared" si="2"/>
        <v>9.375</v>
      </c>
      <c r="E54" s="73">
        <f t="shared" si="3"/>
        <v>18.75</v>
      </c>
      <c r="F54" s="74">
        <f t="shared" si="4"/>
        <v>9.375</v>
      </c>
      <c r="G54" s="73">
        <f t="shared" si="5"/>
        <v>9.375</v>
      </c>
      <c r="H54" s="74">
        <f t="shared" si="6"/>
        <v>9.375</v>
      </c>
      <c r="I54" s="73">
        <f t="shared" si="7"/>
        <v>9.375</v>
      </c>
      <c r="J54" s="73">
        <f t="shared" si="8"/>
        <v>5</v>
      </c>
      <c r="K54" s="73">
        <f t="shared" si="9"/>
        <v>80</v>
      </c>
      <c r="L54" s="60" t="str">
        <f t="shared" si="10"/>
        <v xml:space="preserve">An R-squared of 67.8% means 67.8% of the variation of the dependent variable is explained by the model fit. </v>
      </c>
      <c r="M54" s="12" t="str">
        <f t="shared" si="0"/>
        <v>Mohammed Ali,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55" spans="1:13" ht="89.25" x14ac:dyDescent="0.2">
      <c r="A55" s="12" t="s">
        <v>106</v>
      </c>
      <c r="B55" s="12" t="s">
        <v>248</v>
      </c>
      <c r="C55" s="73">
        <f t="shared" si="1"/>
        <v>9.375</v>
      </c>
      <c r="D55" s="74">
        <f t="shared" si="2"/>
        <v>9.375</v>
      </c>
      <c r="E55" s="73">
        <f t="shared" si="3"/>
        <v>18.75</v>
      </c>
      <c r="F55" s="74">
        <f t="shared" si="4"/>
        <v>9.375</v>
      </c>
      <c r="G55" s="73">
        <f t="shared" si="5"/>
        <v>9.375</v>
      </c>
      <c r="H55" s="74">
        <f t="shared" si="6"/>
        <v>9.375</v>
      </c>
      <c r="I55" s="73">
        <f t="shared" si="7"/>
        <v>9.375</v>
      </c>
      <c r="J55" s="73">
        <f t="shared" si="8"/>
        <v>5</v>
      </c>
      <c r="K55" s="73">
        <f t="shared" si="9"/>
        <v>80</v>
      </c>
      <c r="L55" s="60" t="str">
        <f t="shared" si="10"/>
        <v>Please list the value of MSE and MAE in scientific notation with just a few digits lised since the values are large and distract the reader from the fundamental takeaways of the model.</v>
      </c>
      <c r="M55" s="12" t="str">
        <f t="shared" si="0"/>
        <v>Prudhvi, Below are my comments for Python Lab 3.  Questions Q1A, Q1B, Q3A, Q3B, Q4A and Q4B are each worth 9.375 points, and Q2 is worth 18.75 points.  Submitting an IPython Notebook is worth 5 extra credit points. Please list the value of MSE and MAE in scientific notation with just a few digits lised since the values are large and distract the reader from the fundamental takeaways of the model.   Your scores are:  9.38, 9.38, 18.75, 9.38, 9.38, 9.38, and 9.38.  Thus your final score is 80 out of 75.</v>
      </c>
    </row>
    <row r="56" spans="1:13" ht="76.5" x14ac:dyDescent="0.2">
      <c r="A56" s="12" t="s">
        <v>109</v>
      </c>
      <c r="B56" s="12" t="s">
        <v>250</v>
      </c>
      <c r="C56" s="73">
        <f t="shared" si="1"/>
        <v>9.375</v>
      </c>
      <c r="D56" s="74">
        <f t="shared" si="2"/>
        <v>9.375</v>
      </c>
      <c r="E56" s="73">
        <f t="shared" si="3"/>
        <v>18.75</v>
      </c>
      <c r="F56" s="74">
        <f t="shared" si="4"/>
        <v>7.03125</v>
      </c>
      <c r="G56" s="73">
        <f t="shared" si="5"/>
        <v>9.375</v>
      </c>
      <c r="H56" s="74">
        <f t="shared" si="6"/>
        <v>9.375</v>
      </c>
      <c r="I56" s="73">
        <f t="shared" si="7"/>
        <v>9.375</v>
      </c>
      <c r="J56" s="73">
        <f t="shared" si="8"/>
        <v>0</v>
      </c>
      <c r="K56" s="73">
        <f t="shared" si="9"/>
        <v>72.65625</v>
      </c>
      <c r="L56" s="60" t="str">
        <f t="shared" si="10"/>
        <v xml:space="preserve">A discussion about the performance of the model wasn't provided. </v>
      </c>
      <c r="M56" s="12" t="str">
        <f t="shared" si="0"/>
        <v>Dhruvi Shaileshkumar, Below are my comments for Python Lab 3.  Questions Q1A, Q1B, Q3A, Q3B, Q4A and Q4B are each worth 9.375 points, and Q2 is worth 18.75 points.  Submitting an IPython Notebook is worth 5 extra credit points. A discussion about the performance of the model wasn't provided.    Your scores are:  9.38, 9.38, 18.75, 7.03, 9.38, 9.38, and 9.38.  Thus your final score is 72.66 out of 75.</v>
      </c>
    </row>
    <row r="57" spans="1:13" ht="102" x14ac:dyDescent="0.2">
      <c r="A57" s="12" t="s">
        <v>110</v>
      </c>
      <c r="B57" s="12" t="s">
        <v>251</v>
      </c>
      <c r="C57" s="73">
        <f t="shared" si="1"/>
        <v>9.375</v>
      </c>
      <c r="D57" s="74">
        <f t="shared" si="2"/>
        <v>9.375</v>
      </c>
      <c r="E57" s="73">
        <f t="shared" si="3"/>
        <v>18.75</v>
      </c>
      <c r="F57" s="74">
        <f t="shared" si="4"/>
        <v>9.375</v>
      </c>
      <c r="G57" s="73">
        <f t="shared" si="5"/>
        <v>9.375</v>
      </c>
      <c r="H57" s="74">
        <f t="shared" si="6"/>
        <v>7.03125</v>
      </c>
      <c r="I57" s="73">
        <f t="shared" si="7"/>
        <v>7.03125</v>
      </c>
      <c r="J57" s="73">
        <v>1</v>
      </c>
      <c r="K57" s="73">
        <f t="shared" si="9"/>
        <v>71.3125</v>
      </c>
      <c r="L57" s="60" t="str">
        <f t="shared" si="10"/>
        <v xml:space="preserve">The Instagram expenditure explanatory variable has the larget positive coeficient estimate of all explanatory variables, and the coefficient estimate is statistically different than zero for any conventional signficance level.  Thus it is 'best' given the question. </v>
      </c>
      <c r="M57" s="12" t="str">
        <f t="shared" si="0"/>
        <v>Prabhanda, Below are my comments for Python Lab 3.  Questions Q1A, Q1B, Q3A, Q3B, Q4A and Q4B are each worth 9.375 points, and Q2 is worth 18.75 points.  Submitting an IPython Notebook is worth 5 extra credit points. The Instagram expenditure explanatory variable has the larget positive coeficient estimate of all explanatory variables, and the coefficient estimate is statistically different than zero for any conventional signficance level.  Thus it is 'best' given the question.    Your scores are:  9.38, 9.38, 18.75, 9.38, 9.38, 7.03, and 7.03.  Thus your final score is 71.31 out of 75.</v>
      </c>
    </row>
    <row r="58" spans="1:13" ht="127.5" x14ac:dyDescent="0.2">
      <c r="A58" s="15" t="s">
        <v>113</v>
      </c>
      <c r="B58" s="12" t="s">
        <v>253</v>
      </c>
      <c r="C58" s="73">
        <f t="shared" si="1"/>
        <v>9.375</v>
      </c>
      <c r="D58" s="74">
        <f t="shared" si="2"/>
        <v>7.03125</v>
      </c>
      <c r="E58" s="73">
        <f t="shared" si="3"/>
        <v>14.0625</v>
      </c>
      <c r="F58" s="74">
        <f t="shared" si="4"/>
        <v>7.03125</v>
      </c>
      <c r="G58" s="73">
        <f t="shared" si="5"/>
        <v>7.03125</v>
      </c>
      <c r="H58" s="74">
        <f t="shared" si="6"/>
        <v>7.03125</v>
      </c>
      <c r="I58" s="73">
        <f t="shared" si="7"/>
        <v>7.03125</v>
      </c>
      <c r="J58" s="73">
        <f t="shared" si="8"/>
        <v>5</v>
      </c>
      <c r="K58" s="73">
        <f t="shared" si="9"/>
        <v>63.59375</v>
      </c>
      <c r="L58" s="60" t="str">
        <f t="shared" si="10"/>
        <v xml:space="preserve">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submission. Your responses to the questions about the 'best variable' and an explanation of why you chose this variable were lacking. </v>
      </c>
      <c r="M58" s="12" t="str">
        <f t="shared" si="0"/>
        <v>Rakesh,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submission. Your responses to the questions about the 'best variable' and an explanation of why you chose this variable were lacking.    Your scores are:  9.38, 7.03, 14.06, 7.03, 7.03, 7.03, and 7.03.  Thus your final score is 63.59 out of 75.</v>
      </c>
    </row>
    <row r="59" spans="1:13" ht="89.25" x14ac:dyDescent="0.2">
      <c r="A59" s="12" t="s">
        <v>114</v>
      </c>
      <c r="B59" s="12" t="s">
        <v>254</v>
      </c>
      <c r="C59" s="73">
        <f t="shared" si="1"/>
        <v>9.375</v>
      </c>
      <c r="D59" s="74">
        <f t="shared" si="2"/>
        <v>7.03125</v>
      </c>
      <c r="E59" s="73">
        <f t="shared" si="3"/>
        <v>18.75</v>
      </c>
      <c r="F59" s="74">
        <f t="shared" si="4"/>
        <v>9.375</v>
      </c>
      <c r="G59" s="73">
        <f t="shared" si="5"/>
        <v>9.375</v>
      </c>
      <c r="H59" s="74">
        <f t="shared" si="6"/>
        <v>7.03125</v>
      </c>
      <c r="I59" s="73">
        <f t="shared" si="7"/>
        <v>9.375</v>
      </c>
      <c r="J59" s="73">
        <f t="shared" si="8"/>
        <v>5</v>
      </c>
      <c r="K59" s="73">
        <f t="shared" si="9"/>
        <v>75.3125</v>
      </c>
      <c r="L59" s="60" t="str">
        <f t="shared" si="10"/>
        <v>A discussion, that is a written exposition in English, about the relationship between input variables and the output variable was requested.  You didn't identify THE best channel.</v>
      </c>
      <c r="M59" s="12" t="str">
        <f t="shared" si="0"/>
        <v>Ravi Kumar,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identify THE best channel.   Your scores are:  9.38, 7.03, 18.75, 9.38, 9.38, 7.03, and 9.38.  Thus your final score is 75.31 out of 75.</v>
      </c>
    </row>
    <row r="60" spans="1:13" ht="89.25" x14ac:dyDescent="0.2">
      <c r="A60" s="12" t="s">
        <v>115</v>
      </c>
      <c r="B60" s="12" t="s">
        <v>255</v>
      </c>
      <c r="C60" s="73">
        <f t="shared" si="1"/>
        <v>9.375</v>
      </c>
      <c r="D60" s="74">
        <f t="shared" si="2"/>
        <v>9.375</v>
      </c>
      <c r="E60" s="73">
        <f t="shared" si="3"/>
        <v>18.75</v>
      </c>
      <c r="F60" s="74">
        <f t="shared" si="4"/>
        <v>7.03125</v>
      </c>
      <c r="G60" s="73">
        <f t="shared" si="5"/>
        <v>9.375</v>
      </c>
      <c r="H60" s="74">
        <f t="shared" si="6"/>
        <v>7.03125</v>
      </c>
      <c r="I60" s="73">
        <f t="shared" si="7"/>
        <v>7.03125</v>
      </c>
      <c r="J60" s="73">
        <f t="shared" si="8"/>
        <v>5</v>
      </c>
      <c r="K60" s="73">
        <f t="shared" si="9"/>
        <v>72.96875</v>
      </c>
      <c r="L60" s="60" t="str">
        <f t="shared" si="10"/>
        <v>You didn't provide a description of model performance using the model fit diagnostics or statistical inference. You didn't address questions Q4A and Q4B fully, for example you didn't identify the 'best channel'.</v>
      </c>
      <c r="M60" s="12" t="str">
        <f t="shared" si="0"/>
        <v>Tony, Below are my comments for Python Lab 3.  Questions Q1A, Q1B, Q3A, Q3B, Q4A and Q4B are each worth 9.375 points, and Q2 is worth 18.75 points.  Submitting an IPython Notebook is worth 5 extra credit points. You didn't provide a description of model performance using the model fit diagnostics or statistical inference. You didn't address questions Q4A and Q4B fully, for example you didn't identify the 'best channel'.   Your scores are:  9.38, 9.38, 18.75, 7.03, 9.38, 7.03, and 7.03.  Thus your final score is 72.97 out of 75.</v>
      </c>
    </row>
    <row r="61" spans="1:13" ht="89.25" x14ac:dyDescent="0.2">
      <c r="A61" s="12" t="s">
        <v>119</v>
      </c>
      <c r="B61" s="12" t="s">
        <v>256</v>
      </c>
      <c r="C61" s="73">
        <f t="shared" si="1"/>
        <v>9.375</v>
      </c>
      <c r="D61" s="74">
        <f t="shared" si="2"/>
        <v>7.03125</v>
      </c>
      <c r="E61" s="73">
        <f t="shared" si="3"/>
        <v>18.75</v>
      </c>
      <c r="F61" s="74">
        <f t="shared" si="4"/>
        <v>9.375</v>
      </c>
      <c r="G61" s="73">
        <f t="shared" si="5"/>
        <v>9.375</v>
      </c>
      <c r="H61" s="74">
        <f t="shared" si="6"/>
        <v>0</v>
      </c>
      <c r="I61" s="73">
        <f t="shared" si="7"/>
        <v>0</v>
      </c>
      <c r="J61" s="73">
        <f t="shared" si="8"/>
        <v>5</v>
      </c>
      <c r="K61" s="73">
        <f t="shared" si="9"/>
        <v>58.90625</v>
      </c>
      <c r="L61" s="60" t="str">
        <f t="shared" si="10"/>
        <v>A discussion, that is a written exposition in English, about the relationship between input variables and the output variable was requested.   You didn't address questions Q4A and Q4B.</v>
      </c>
      <c r="M61" s="12" t="str">
        <f t="shared" si="0"/>
        <v>Aravind Reddy,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address questions Q4A and Q4B.   Your scores are:  9.38, 7.03, 18.75, 9.38, 9.38, 0, and 0.  Thus your final score is 58.91 out of 75.</v>
      </c>
    </row>
    <row r="62" spans="1:13" ht="102" x14ac:dyDescent="0.2">
      <c r="A62" s="12" t="s">
        <v>123</v>
      </c>
      <c r="B62" s="12" t="s">
        <v>259</v>
      </c>
      <c r="C62" s="73">
        <f t="shared" si="1"/>
        <v>9.375</v>
      </c>
      <c r="D62" s="74">
        <f t="shared" si="2"/>
        <v>7.03125</v>
      </c>
      <c r="E62" s="73">
        <f t="shared" si="3"/>
        <v>18.75</v>
      </c>
      <c r="F62" s="74">
        <f t="shared" si="4"/>
        <v>7.03125</v>
      </c>
      <c r="G62" s="73">
        <f t="shared" si="5"/>
        <v>9.375</v>
      </c>
      <c r="H62" s="74">
        <f t="shared" si="6"/>
        <v>9.375</v>
      </c>
      <c r="I62" s="73">
        <f t="shared" si="7"/>
        <v>9.375</v>
      </c>
      <c r="J62" s="73">
        <f t="shared" si="8"/>
        <v>5</v>
      </c>
      <c r="K62" s="73">
        <f t="shared" si="9"/>
        <v>75.3125</v>
      </c>
      <c r="L62" s="60" t="str">
        <f t="shared" si="10"/>
        <v xml:space="preserve">A discussion, that is a written exposition in English, about the relationship between input variables and the output variable was requested.   You didn't provide a description of model performance using model fit diagnostics or statistical inference. </v>
      </c>
      <c r="M62" s="12" t="str">
        <f t="shared" si="0"/>
        <v>Deepika,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description of model performance using model fit diagnostics or statistical inference.    Your scores are:  9.38, 7.03, 18.75, 7.03, 9.38, 9.38, and 9.38.  Thus your final score is 75.31 out of 75.</v>
      </c>
    </row>
    <row r="63" spans="1:13" ht="114.75" x14ac:dyDescent="0.2">
      <c r="A63" s="12" t="s">
        <v>125</v>
      </c>
      <c r="B63" s="12" t="s">
        <v>260</v>
      </c>
      <c r="C63" s="73">
        <f t="shared" si="1"/>
        <v>9.375</v>
      </c>
      <c r="D63" s="74">
        <f t="shared" si="2"/>
        <v>7.03125</v>
      </c>
      <c r="E63" s="73">
        <f t="shared" si="3"/>
        <v>18.75</v>
      </c>
      <c r="F63" s="74">
        <f t="shared" si="4"/>
        <v>9.375</v>
      </c>
      <c r="G63" s="73">
        <f t="shared" si="5"/>
        <v>7.03125</v>
      </c>
      <c r="H63" s="74">
        <f t="shared" si="6"/>
        <v>4.6875</v>
      </c>
      <c r="I63" s="73">
        <f t="shared" si="7"/>
        <v>4.6875</v>
      </c>
      <c r="J63" s="73">
        <f t="shared" si="8"/>
        <v>5</v>
      </c>
      <c r="K63" s="73">
        <f t="shared" si="9"/>
        <v>65.9375</v>
      </c>
      <c r="L63" s="60" t="str">
        <f t="shared" si="10"/>
        <v>A discussion, that is a written exposition in English, about the relationship between input variables and the output variable was requested. An R-squared of 67.8% means 67.8% of the variation of the dependent variable is explained by the model fit. You sidn't dufficiently address questions Q4A and Q4B.</v>
      </c>
      <c r="M63" s="12" t="str">
        <f t="shared" si="0"/>
        <v>Ganesh Reddy,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An R-squared of 67.8% means 67.8% of the variation of the dependent variable is explained by the model fit. You sidn't dufficiently address questions Q4A and Q4B.   Your scores are:  9.38, 7.03, 18.75, 9.38, 7.03, 4.69, and 4.69.  Thus your final score is 65.94 out of 75.</v>
      </c>
    </row>
    <row r="64" spans="1:13" ht="216.75" x14ac:dyDescent="0.2">
      <c r="A64" s="12" t="s">
        <v>127</v>
      </c>
      <c r="B64" s="12" t="s">
        <v>261</v>
      </c>
      <c r="C64" s="73">
        <f t="shared" si="1"/>
        <v>9.375</v>
      </c>
      <c r="D64" s="74">
        <f t="shared" si="2"/>
        <v>7.03125</v>
      </c>
      <c r="E64" s="73">
        <f t="shared" si="3"/>
        <v>14.0625</v>
      </c>
      <c r="F64" s="74">
        <f t="shared" si="4"/>
        <v>7.03125</v>
      </c>
      <c r="G64" s="73">
        <f t="shared" si="5"/>
        <v>7.03125</v>
      </c>
      <c r="H64" s="74">
        <f t="shared" si="6"/>
        <v>7.03125</v>
      </c>
      <c r="I64" s="73">
        <f t="shared" si="7"/>
        <v>7.03125</v>
      </c>
      <c r="J64" s="73">
        <f t="shared" si="8"/>
        <v>5</v>
      </c>
      <c r="K64" s="73">
        <f t="shared" si="9"/>
        <v>63.59375</v>
      </c>
      <c r="L64" s="60" t="str">
        <f t="shared" si="10"/>
        <v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v>
      </c>
      <c r="M64" s="12" t="str">
        <f t="shared" si="0"/>
        <v>Arun Teja,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Your scores are:  9.38, 7.03, 14.06, 7.03, 7.03, 7.03, and 7.03.  Thus your final score is 63.59 out of 75.</v>
      </c>
    </row>
    <row r="65" spans="1:13" ht="114.75" x14ac:dyDescent="0.2">
      <c r="A65" s="12" t="s">
        <v>129</v>
      </c>
      <c r="B65" s="12" t="s">
        <v>263</v>
      </c>
      <c r="C65" s="73">
        <f t="shared" si="1"/>
        <v>9.375</v>
      </c>
      <c r="D65" s="74">
        <f t="shared" si="2"/>
        <v>7.03125</v>
      </c>
      <c r="E65" s="73">
        <f t="shared" si="3"/>
        <v>18.75</v>
      </c>
      <c r="F65" s="74">
        <f t="shared" si="4"/>
        <v>7.03125</v>
      </c>
      <c r="G65" s="73">
        <f t="shared" si="5"/>
        <v>7.03125</v>
      </c>
      <c r="H65" s="74">
        <f t="shared" si="6"/>
        <v>0</v>
      </c>
      <c r="I65" s="73">
        <f t="shared" si="7"/>
        <v>0</v>
      </c>
      <c r="J65" s="73">
        <f t="shared" si="8"/>
        <v>5</v>
      </c>
      <c r="K65" s="73">
        <f t="shared" si="9"/>
        <v>54.21875</v>
      </c>
      <c r="L65" s="60" t="str">
        <f t="shared" si="10"/>
        <v>A discussion, that is a written exposition in English, about the relationship between input variables and the output variable was requested.  You didn't provide a description of model performance using model fit diagnostics or statistical inference. A discussion of the residual plot wasn't provided. You didn't address questions Q4A and Q4B.</v>
      </c>
      <c r="M65" s="12" t="str">
        <f t="shared" si="0"/>
        <v>Hiranmaya Datta,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description of model performance using model fit diagnostics or statistical inference. A discussion of the residual plot wasn't provided. You didn't address questions Q4A and Q4B.   Your scores are:  9.38, 7.03, 18.75, 7.03, 7.03, 0, and 0.  Thus your final score is 54.22 out of 75.</v>
      </c>
    </row>
    <row r="66" spans="1:13" ht="178.5" x14ac:dyDescent="0.2">
      <c r="A66" s="12" t="s">
        <v>130</v>
      </c>
      <c r="B66" s="12" t="s">
        <v>265</v>
      </c>
      <c r="C66" s="73">
        <f t="shared" si="1"/>
        <v>9.375</v>
      </c>
      <c r="D66" s="74">
        <f t="shared" si="2"/>
        <v>7.03125</v>
      </c>
      <c r="E66" s="73">
        <f t="shared" si="3"/>
        <v>18.75</v>
      </c>
      <c r="F66" s="74">
        <f t="shared" si="4"/>
        <v>7.03125</v>
      </c>
      <c r="G66" s="73">
        <f t="shared" si="5"/>
        <v>7.03125</v>
      </c>
      <c r="H66" s="74">
        <f t="shared" si="6"/>
        <v>7.03125</v>
      </c>
      <c r="I66" s="73">
        <f t="shared" si="7"/>
        <v>7.03125</v>
      </c>
      <c r="J66" s="73">
        <f t="shared" si="8"/>
        <v>5</v>
      </c>
      <c r="K66" s="73">
        <f t="shared" si="9"/>
        <v>68.28125</v>
      </c>
      <c r="L66" s="60" t="str">
        <f t="shared" si="10"/>
        <v>A discussion, that is a written exposition in English, about the relationship between input variables and the output variable was requested.  I don't understand the following paragraph: 'r for twitter =0.005 rsq for banner = 0.292 r sq for facebook=0.179 r sq for insta=0.429 r sq for youtube =0.002 r sq for tv=0.090 instagram kis best for linear regression because of its r square Based on the R-squared values, Instagram appears to be the best channel for explaining the variance in the dependent variable, followed by banner advertising, Facebook, TV, Twitter, and YouTube. value'. A discussion of the residual plot wasn't provided. You didn't sufficiently address questions Q4A and Q4B.</v>
      </c>
      <c r="M66" s="12" t="str">
        <f t="shared" si="0"/>
        <v>Sandeep,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I don't understand the following paragraph: 'r for twitter =0.005 rsq for banner = 0.292 r sq for facebook=0.179 r sq for insta=0.429 r sq for youtube =0.002 r sq for tv=0.090 instagram kis best for linear regression because of its r square Based on the R-squared values, Instagram appears to be the best channel for explaining the variance in the dependent variable, followed by banner advertising, Facebook, TV, Twitter, and YouTube. value'. A discussion of the residual plot wasn't provided. You didn't sufficiently address questions Q4A and Q4B.   Your scores are:  9.38, 7.03, 18.75, 7.03, 7.03, 7.03, and 7.03.  Thus your final score is 68.28 out of 75.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4B9A-4553-4FC9-99F6-521ACC7420C3}">
  <sheetPr>
    <tabColor theme="3"/>
  </sheetPr>
  <dimension ref="A1:O35"/>
  <sheetViews>
    <sheetView topLeftCell="B1" workbookViewId="0">
      <pane xSplit="1" ySplit="4" topLeftCell="K7" activePane="bottomRight" state="frozen"/>
      <selection activeCell="B1" sqref="B1"/>
      <selection pane="topRight" activeCell="C1" sqref="C1"/>
      <selection pane="bottomLeft" activeCell="B5" sqref="B5"/>
      <selection pane="bottomRight" activeCell="N7" sqref="N7"/>
    </sheetView>
  </sheetViews>
  <sheetFormatPr defaultColWidth="9.140625" defaultRowHeight="12" x14ac:dyDescent="0.2"/>
  <cols>
    <col min="1" max="1" width="34" style="83" hidden="1" customWidth="1"/>
    <col min="2" max="2" width="20.7109375" style="83" customWidth="1"/>
    <col min="3" max="12" width="16.7109375" style="83" customWidth="1"/>
    <col min="13" max="13" width="9.140625" style="83"/>
    <col min="14" max="14" width="43.5703125" style="91" customWidth="1"/>
    <col min="15" max="15" width="87.28515625" style="91" customWidth="1"/>
    <col min="16" max="16384" width="9.140625" style="83"/>
  </cols>
  <sheetData>
    <row r="1" spans="1:15" ht="12.75" x14ac:dyDescent="0.2">
      <c r="A1" s="76" t="s">
        <v>206</v>
      </c>
      <c r="B1" s="77" t="s">
        <v>33</v>
      </c>
      <c r="C1" s="78" t="s">
        <v>207</v>
      </c>
      <c r="D1" s="78" t="s">
        <v>208</v>
      </c>
      <c r="E1" s="79" t="s">
        <v>209</v>
      </c>
      <c r="F1" s="78" t="s">
        <v>210</v>
      </c>
      <c r="G1" s="78" t="s">
        <v>211</v>
      </c>
      <c r="H1" s="78" t="s">
        <v>212</v>
      </c>
      <c r="I1" s="78" t="s">
        <v>820</v>
      </c>
      <c r="J1" s="78" t="s">
        <v>821</v>
      </c>
      <c r="K1" s="78" t="s">
        <v>822</v>
      </c>
      <c r="L1" s="78" t="s">
        <v>823</v>
      </c>
      <c r="M1" s="80" t="s">
        <v>784</v>
      </c>
      <c r="N1" s="81" t="s">
        <v>37</v>
      </c>
      <c r="O1" s="82" t="s">
        <v>214</v>
      </c>
    </row>
    <row r="2" spans="1:15" x14ac:dyDescent="0.2">
      <c r="A2" s="76"/>
      <c r="B2" s="84"/>
      <c r="C2" s="78" t="s">
        <v>824</v>
      </c>
      <c r="D2" s="78" t="s">
        <v>824</v>
      </c>
      <c r="E2" s="79" t="s">
        <v>825</v>
      </c>
      <c r="F2" s="78" t="s">
        <v>825</v>
      </c>
      <c r="G2" s="78" t="s">
        <v>825</v>
      </c>
      <c r="H2" s="78" t="s">
        <v>825</v>
      </c>
      <c r="I2" s="78" t="s">
        <v>825</v>
      </c>
      <c r="J2" s="78" t="s">
        <v>824</v>
      </c>
      <c r="K2" s="78" t="s">
        <v>824</v>
      </c>
      <c r="L2" s="78" t="s">
        <v>824</v>
      </c>
      <c r="M2" s="85"/>
      <c r="N2" s="86"/>
      <c r="O2" s="86"/>
    </row>
    <row r="3" spans="1:15" s="91" customFormat="1" ht="99.75" customHeight="1" x14ac:dyDescent="0.25">
      <c r="A3" s="87"/>
      <c r="B3" s="88"/>
      <c r="C3" s="89" t="s">
        <v>826</v>
      </c>
      <c r="D3" s="89" t="s">
        <v>827</v>
      </c>
      <c r="E3" s="90" t="s">
        <v>828</v>
      </c>
      <c r="F3" s="89" t="s">
        <v>829</v>
      </c>
      <c r="G3" s="89" t="s">
        <v>830</v>
      </c>
      <c r="H3" s="89" t="s">
        <v>831</v>
      </c>
      <c r="I3" s="89" t="s">
        <v>832</v>
      </c>
      <c r="J3" s="89" t="s">
        <v>833</v>
      </c>
      <c r="K3" s="89" t="s">
        <v>834</v>
      </c>
      <c r="L3" s="89" t="s">
        <v>835</v>
      </c>
      <c r="M3" s="86"/>
      <c r="N3" s="86"/>
      <c r="O3" s="86"/>
    </row>
    <row r="4" spans="1:15" s="91" customFormat="1" ht="32.25" customHeight="1" x14ac:dyDescent="0.25">
      <c r="A4" s="87"/>
      <c r="B4" s="92"/>
      <c r="C4" s="86" t="s">
        <v>836</v>
      </c>
      <c r="D4" s="86" t="s">
        <v>837</v>
      </c>
      <c r="E4" s="93" t="s">
        <v>838</v>
      </c>
      <c r="F4" s="86" t="s">
        <v>839</v>
      </c>
      <c r="G4" s="86" t="s">
        <v>840</v>
      </c>
      <c r="H4" s="86" t="s">
        <v>841</v>
      </c>
      <c r="I4" s="86" t="s">
        <v>842</v>
      </c>
      <c r="J4" s="86" t="s">
        <v>843</v>
      </c>
      <c r="K4" s="86" t="s">
        <v>844</v>
      </c>
      <c r="L4" s="86" t="s">
        <v>845</v>
      </c>
      <c r="M4" s="86"/>
      <c r="N4" s="86"/>
      <c r="O4" s="86"/>
    </row>
    <row r="5" spans="1:15" ht="29.25" customHeight="1" x14ac:dyDescent="0.2">
      <c r="A5" s="91" t="s">
        <v>39</v>
      </c>
      <c r="B5" s="91" t="s">
        <v>577</v>
      </c>
      <c r="C5" s="94">
        <v>8</v>
      </c>
      <c r="D5" s="94">
        <v>8</v>
      </c>
      <c r="E5" s="94">
        <v>8</v>
      </c>
      <c r="F5" s="94">
        <v>5.6</v>
      </c>
      <c r="G5" s="94">
        <v>8</v>
      </c>
      <c r="H5" s="94">
        <v>5.6</v>
      </c>
      <c r="I5" s="94">
        <v>8</v>
      </c>
      <c r="J5" s="94">
        <v>5.6</v>
      </c>
      <c r="K5" s="94">
        <v>8</v>
      </c>
      <c r="L5" s="94">
        <v>8</v>
      </c>
      <c r="M5" s="94">
        <f>SUM(C5:L5)</f>
        <v>72.800000000000011</v>
      </c>
      <c r="N5" s="91" t="s">
        <v>846</v>
      </c>
      <c r="O5" s="12" t="str">
        <f t="shared" ref="O5:O35" si="0">_xlfn.CONCAT(B5,", Below are my comments for the Google Practicum. Each questions has a value of 8 points, where questions 1, 2, 8, 9 and 10 have 2 components each.  Each question is worth 8 points. ",  N5,  " Your scores are:  ",ROUND(C5,1),", ",ROUND(D5,1),", ", ROUND(E5,1),", ",ROUND( F5,1),", ", ROUND(G5,1),", ", ROUND(H5,1),", ", ROUND(I5,1),", ", ROUND(J5,1),", ", ROUND(K5,1),", and ", ROUND(L5,1),".  Thus your score is ", ROUND(M5,1)," out of 80.")</f>
        <v>Sharon Roja,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6" spans="1:15" ht="26.25" customHeight="1" x14ac:dyDescent="0.2">
      <c r="A6" s="91" t="s">
        <v>59</v>
      </c>
      <c r="B6" s="91" t="s">
        <v>217</v>
      </c>
      <c r="C6" s="94">
        <v>6.8</v>
      </c>
      <c r="D6" s="94">
        <v>5.6</v>
      </c>
      <c r="E6" s="94">
        <v>6.8</v>
      </c>
      <c r="F6" s="94">
        <v>8</v>
      </c>
      <c r="G6" s="94">
        <v>8</v>
      </c>
      <c r="H6" s="94">
        <v>5.6</v>
      </c>
      <c r="I6" s="94">
        <v>8</v>
      </c>
      <c r="J6" s="94">
        <v>5.6</v>
      </c>
      <c r="K6" s="94">
        <v>8</v>
      </c>
      <c r="L6" s="94">
        <v>8</v>
      </c>
      <c r="M6" s="94">
        <f>SUM(C6:L6)</f>
        <v>70.400000000000006</v>
      </c>
      <c r="N6" s="91" t="s">
        <v>847</v>
      </c>
      <c r="O6" s="12" t="str">
        <f t="shared" si="0"/>
        <v>Rahul, Below are my comments for the Google Practicum. Each questions has a value of 8 points, where questions 1, 2, 8, 9 and 10 have 2 components each.  Each question is worth 8 points. Your screen shot for the first question wasn't correct. Your scores are:  6.8, 5.6, 6.8, 8, 8, 5.6, 8, 5.6, 8, and 8.  Thus your score is 70.4 out of 80.</v>
      </c>
    </row>
    <row r="7" spans="1:15" ht="84" x14ac:dyDescent="0.2">
      <c r="A7" s="91" t="s">
        <v>65</v>
      </c>
      <c r="B7" s="91" t="s">
        <v>219</v>
      </c>
      <c r="C7" s="94">
        <v>8</v>
      </c>
      <c r="D7" s="94">
        <v>6.8</v>
      </c>
      <c r="E7" s="94">
        <v>6.8</v>
      </c>
      <c r="F7" s="94">
        <v>8</v>
      </c>
      <c r="G7" s="94">
        <v>8</v>
      </c>
      <c r="H7" s="94">
        <v>8</v>
      </c>
      <c r="I7" s="94">
        <v>8</v>
      </c>
      <c r="J7" s="94">
        <v>8</v>
      </c>
      <c r="K7" s="94">
        <v>8</v>
      </c>
      <c r="L7" s="94">
        <v>8</v>
      </c>
      <c r="M7" s="94">
        <f t="shared" ref="M7:M35" si="1">SUM(C7:L7)</f>
        <v>77.599999999999994</v>
      </c>
      <c r="N7" s="91" t="s">
        <v>848</v>
      </c>
      <c r="O7" s="12" t="str">
        <f t="shared" si="0"/>
        <v>Sai Archan,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scores are:  8, 6.8, 6.8, 8, 8, 8, 8, 8, 8, and 8.  Thus your score is 77.6 out of 80.</v>
      </c>
    </row>
    <row r="8" spans="1:15" ht="76.5" x14ac:dyDescent="0.2">
      <c r="A8" s="91" t="s">
        <v>69</v>
      </c>
      <c r="B8" s="91" t="s">
        <v>221</v>
      </c>
      <c r="C8" s="94">
        <v>8</v>
      </c>
      <c r="D8" s="94">
        <v>8</v>
      </c>
      <c r="E8" s="94">
        <v>6.8</v>
      </c>
      <c r="F8" s="94">
        <v>8</v>
      </c>
      <c r="G8" s="94">
        <v>5.6</v>
      </c>
      <c r="H8" s="94">
        <v>8</v>
      </c>
      <c r="I8" s="94">
        <v>8</v>
      </c>
      <c r="J8" s="94">
        <v>8</v>
      </c>
      <c r="K8" s="94">
        <v>8</v>
      </c>
      <c r="L8" s="94">
        <v>8</v>
      </c>
      <c r="M8" s="94">
        <f t="shared" si="1"/>
        <v>76.400000000000006</v>
      </c>
      <c r="N8" s="91" t="s">
        <v>849</v>
      </c>
      <c r="O8" s="12" t="str">
        <f t="shared" si="0"/>
        <v>Mounika Reddy,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Navigating to Reports &gt; Acquisition &gt; Traffic Acquisition, one will observe a value of $7216.56 for the Referral channel group. Your scores are:  8, 8, 6.8, 8, 5.6, 8, 8, 8, 8, and 8.  Thus your score is 76.4 out of 80.</v>
      </c>
    </row>
    <row r="9" spans="1:15" ht="38.25" x14ac:dyDescent="0.2">
      <c r="A9" s="91" t="s">
        <v>72</v>
      </c>
      <c r="B9" s="91" t="s">
        <v>223</v>
      </c>
      <c r="C9" s="94">
        <v>7.6</v>
      </c>
      <c r="D9" s="94">
        <v>8</v>
      </c>
      <c r="E9" s="94">
        <v>7.6</v>
      </c>
      <c r="F9" s="94">
        <v>8</v>
      </c>
      <c r="G9" s="94">
        <v>8</v>
      </c>
      <c r="H9" s="94">
        <v>8</v>
      </c>
      <c r="I9" s="94">
        <v>8</v>
      </c>
      <c r="J9" s="94">
        <v>8</v>
      </c>
      <c r="K9" s="94">
        <v>8</v>
      </c>
      <c r="L9" s="94">
        <v>8</v>
      </c>
      <c r="M9" s="94">
        <f t="shared" si="1"/>
        <v>79.2</v>
      </c>
      <c r="O9" s="12" t="str">
        <f t="shared" si="0"/>
        <v>Sreelekhya, Below are my comments for the Google Practicum. Each questions has a value of 8 points, where questions 1, 2, 8, 9 and 10 have 2 components each.  Each question is worth 8 points.  Your scores are:  7.6, 8, 7.6, 8, 8, 8, 8, 8, 8, and 8.  Thus your score is 79.2 out of 80.</v>
      </c>
    </row>
    <row r="10" spans="1:15" ht="63.75" x14ac:dyDescent="0.2">
      <c r="A10" s="91" t="s">
        <v>76</v>
      </c>
      <c r="B10" s="91" t="s">
        <v>225</v>
      </c>
      <c r="C10" s="94">
        <v>8</v>
      </c>
      <c r="D10" s="94">
        <v>8</v>
      </c>
      <c r="E10" s="94">
        <v>7.6</v>
      </c>
      <c r="F10" s="94">
        <v>8</v>
      </c>
      <c r="G10" s="94">
        <v>8</v>
      </c>
      <c r="H10" s="94">
        <v>8</v>
      </c>
      <c r="I10" s="94">
        <v>8</v>
      </c>
      <c r="J10" s="94">
        <v>8</v>
      </c>
      <c r="K10" s="94">
        <v>8</v>
      </c>
      <c r="L10" s="94">
        <v>8</v>
      </c>
      <c r="M10" s="94">
        <f t="shared" si="1"/>
        <v>79.599999999999994</v>
      </c>
      <c r="N10" s="91" t="s">
        <v>850</v>
      </c>
      <c r="O10" s="12" t="str">
        <f t="shared" si="0"/>
        <v>Navakiran, Below are my comments for the Google Practicum. Each questions has a value of 8 points, where questions 1, 2, 8, 9 and 10 have 2 components each.  Each question is worth 8 points. In addition to the screen shots, provide your numerical answers and navigation paths in the document. Navigating to Reports &gt; Acquisition &gt; Overview &gt; GOOGLE Organic Search Queries, one will observe youtube_merch with a value of 372. Your scores are:  8, 8, 7.6, 8, 8, 8, 8, 8, 8, and 8.  Thus your score is 79.6 out of 80.</v>
      </c>
    </row>
    <row r="11" spans="1:15" ht="76.5" x14ac:dyDescent="0.2">
      <c r="A11" s="91" t="s">
        <v>80</v>
      </c>
      <c r="B11" s="91" t="s">
        <v>227</v>
      </c>
      <c r="C11" s="94">
        <v>8</v>
      </c>
      <c r="D11" s="94">
        <v>8</v>
      </c>
      <c r="E11" s="94">
        <v>8</v>
      </c>
      <c r="F11" s="94">
        <v>5.6</v>
      </c>
      <c r="G11" s="94">
        <v>8</v>
      </c>
      <c r="H11" s="94">
        <v>5.6</v>
      </c>
      <c r="I11" s="94">
        <v>8</v>
      </c>
      <c r="J11" s="94">
        <v>5.6</v>
      </c>
      <c r="K11" s="94">
        <v>8</v>
      </c>
      <c r="L11" s="94">
        <v>8</v>
      </c>
      <c r="M11" s="94">
        <f>SUM(C11:L11)</f>
        <v>72.800000000000011</v>
      </c>
      <c r="N11" s="91" t="s">
        <v>846</v>
      </c>
      <c r="O11" s="12" t="str">
        <f t="shared" si="0"/>
        <v>Sri Mayur,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12" spans="1:15" ht="120" x14ac:dyDescent="0.2">
      <c r="A12" s="91" t="s">
        <v>81</v>
      </c>
      <c r="B12" s="95" t="s">
        <v>229</v>
      </c>
      <c r="C12" s="94">
        <v>8</v>
      </c>
      <c r="D12" s="94">
        <v>6.8</v>
      </c>
      <c r="E12" s="94">
        <v>8</v>
      </c>
      <c r="F12" s="94">
        <v>8</v>
      </c>
      <c r="G12" s="94">
        <v>5.6</v>
      </c>
      <c r="H12" s="94">
        <v>8</v>
      </c>
      <c r="I12" s="94">
        <v>8</v>
      </c>
      <c r="J12" s="94">
        <v>8</v>
      </c>
      <c r="K12" s="94">
        <v>8</v>
      </c>
      <c r="L12" s="94">
        <v>8</v>
      </c>
      <c r="M12" s="94">
        <f t="shared" si="1"/>
        <v>76.400000000000006</v>
      </c>
      <c r="N12" s="91" t="s">
        <v>851</v>
      </c>
      <c r="O12" s="12" t="str">
        <f t="shared" si="0"/>
        <v>Nithish Kumar,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Your scores are:  8, 6.8, 8, 8, 5.6, 8, 8, 8, 8, and 8.  Thus your score is 76.4 out of 80.</v>
      </c>
    </row>
    <row r="13" spans="1:15" ht="144" x14ac:dyDescent="0.2">
      <c r="A13" s="91" t="s">
        <v>84</v>
      </c>
      <c r="B13" s="91" t="s">
        <v>230</v>
      </c>
      <c r="C13" s="94">
        <v>8</v>
      </c>
      <c r="D13" s="94">
        <v>5.6</v>
      </c>
      <c r="E13" s="94">
        <v>6.8</v>
      </c>
      <c r="F13" s="94">
        <v>8</v>
      </c>
      <c r="G13" s="94">
        <v>5.6</v>
      </c>
      <c r="H13" s="94">
        <v>8</v>
      </c>
      <c r="I13" s="94">
        <v>8</v>
      </c>
      <c r="J13" s="94">
        <v>8</v>
      </c>
      <c r="K13" s="94">
        <v>8</v>
      </c>
      <c r="L13" s="94">
        <v>8</v>
      </c>
      <c r="M13" s="94">
        <f t="shared" si="1"/>
        <v>74</v>
      </c>
      <c r="N13" s="91" t="s">
        <v>852</v>
      </c>
      <c r="O13" s="12" t="str">
        <f t="shared" si="0"/>
        <v>Sai Sumanth,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Using the hint, the number of users increases by 17.7%.  Note the comparison period is July 2023. Your scores are:  8, 5.6, 6.8, 8, 5.6, 8, 8, 8, 8, and 8.  Thus your score is 74 out of 80.</v>
      </c>
    </row>
    <row r="14" spans="1:15" ht="38.25" x14ac:dyDescent="0.2">
      <c r="A14" s="91" t="s">
        <v>86</v>
      </c>
      <c r="B14" s="91" t="s">
        <v>231</v>
      </c>
      <c r="C14" s="94">
        <v>8</v>
      </c>
      <c r="D14" s="94">
        <v>8</v>
      </c>
      <c r="E14" s="94">
        <v>8</v>
      </c>
      <c r="F14" s="94">
        <v>8</v>
      </c>
      <c r="G14" s="94">
        <v>8</v>
      </c>
      <c r="H14" s="94">
        <v>8</v>
      </c>
      <c r="I14" s="94">
        <v>8</v>
      </c>
      <c r="J14" s="94">
        <v>8</v>
      </c>
      <c r="K14" s="94">
        <v>8</v>
      </c>
      <c r="L14" s="94">
        <v>8</v>
      </c>
      <c r="M14" s="94">
        <f t="shared" si="1"/>
        <v>80</v>
      </c>
      <c r="N14" s="91" t="s">
        <v>102</v>
      </c>
      <c r="O14" s="12" t="str">
        <f t="shared" si="0"/>
        <v>Mamatha Naidu, Below are my comments for the Google Practicum. Each questions has a value of 8 points, where questions 1, 2, 8, 9 and 10 have 2 components each.  Each question is worth 8 points.   Your scores are:  8, 8, 8, 8, 8, 8, 8, 8, 8, and 8.  Thus your score is 80 out of 80.</v>
      </c>
    </row>
    <row r="15" spans="1:15" ht="180" x14ac:dyDescent="0.2">
      <c r="A15" s="91" t="s">
        <v>88</v>
      </c>
      <c r="B15" s="91" t="s">
        <v>233</v>
      </c>
      <c r="C15" s="94">
        <v>6.8</v>
      </c>
      <c r="D15" s="94">
        <v>5.6</v>
      </c>
      <c r="E15" s="94">
        <v>6.8</v>
      </c>
      <c r="F15" s="94">
        <v>8</v>
      </c>
      <c r="G15" s="94">
        <v>8</v>
      </c>
      <c r="H15" s="94">
        <v>5.6</v>
      </c>
      <c r="I15" s="94">
        <v>8</v>
      </c>
      <c r="J15" s="94">
        <v>5.6</v>
      </c>
      <c r="K15" s="94">
        <v>8</v>
      </c>
      <c r="L15" s="94">
        <v>8</v>
      </c>
      <c r="M15" s="94">
        <f t="shared" si="1"/>
        <v>70.400000000000006</v>
      </c>
      <c r="N15" s="91" t="s">
        <v>853</v>
      </c>
      <c r="O15" s="12" t="str">
        <f t="shared" si="0"/>
        <v>Mourya Chandra Reddy,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 Your scores are:  6.8, 5.6, 6.8, 8, 8, 5.6, 8, 5.6, 8, and 8.  Thus your score is 70.4 out of 80.</v>
      </c>
    </row>
    <row r="16" spans="1:15" ht="51" x14ac:dyDescent="0.2">
      <c r="A16" s="91" t="s">
        <v>89</v>
      </c>
      <c r="B16" s="91" t="s">
        <v>235</v>
      </c>
      <c r="C16" s="94">
        <v>8</v>
      </c>
      <c r="D16" s="94">
        <v>8</v>
      </c>
      <c r="E16" s="94">
        <v>6.8</v>
      </c>
      <c r="F16" s="94">
        <v>8</v>
      </c>
      <c r="G16" s="94">
        <v>8</v>
      </c>
      <c r="H16" s="94">
        <v>8</v>
      </c>
      <c r="I16" s="94">
        <v>8</v>
      </c>
      <c r="J16" s="94">
        <v>8</v>
      </c>
      <c r="K16" s="94">
        <v>8</v>
      </c>
      <c r="L16" s="94">
        <v>8</v>
      </c>
      <c r="M16" s="94">
        <f t="shared" si="1"/>
        <v>78.8</v>
      </c>
      <c r="N16" s="91" t="s">
        <v>838</v>
      </c>
      <c r="O16" s="12" t="str">
        <f t="shared" si="0"/>
        <v>Suman Kumar,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Your scores are:  8, 8, 6.8, 8, 8, 8, 8, 8, 8, and 8.  Thus your score is 78.8 out of 80.</v>
      </c>
    </row>
    <row r="17" spans="1:15" ht="63.75" x14ac:dyDescent="0.2">
      <c r="A17" s="91" t="s">
        <v>90</v>
      </c>
      <c r="B17" s="91" t="s">
        <v>237</v>
      </c>
      <c r="C17" s="94">
        <v>8</v>
      </c>
      <c r="D17" s="94">
        <v>8</v>
      </c>
      <c r="E17" s="94">
        <v>6.8</v>
      </c>
      <c r="F17" s="94">
        <v>8</v>
      </c>
      <c r="G17" s="94">
        <v>8</v>
      </c>
      <c r="H17" s="94">
        <v>8</v>
      </c>
      <c r="I17" s="94">
        <v>8</v>
      </c>
      <c r="J17" s="94">
        <v>8</v>
      </c>
      <c r="K17" s="94">
        <v>8</v>
      </c>
      <c r="L17" s="94">
        <v>8</v>
      </c>
      <c r="M17" s="94">
        <f t="shared" si="1"/>
        <v>78.8</v>
      </c>
      <c r="N17" s="91" t="s">
        <v>838</v>
      </c>
      <c r="O17" s="12" t="str">
        <f t="shared" si="0"/>
        <v>Bhavana Chowdary,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Your scores are:  8, 8, 6.8, 8, 8, 8, 8, 8, 8, and 8.  Thus your score is 78.8 out of 80.</v>
      </c>
    </row>
    <row r="18" spans="1:15" ht="76.5" x14ac:dyDescent="0.2">
      <c r="A18" s="91" t="s">
        <v>91</v>
      </c>
      <c r="B18" s="91" t="s">
        <v>238</v>
      </c>
      <c r="C18" s="94">
        <v>8</v>
      </c>
      <c r="D18" s="94">
        <v>8</v>
      </c>
      <c r="E18" s="94">
        <v>8</v>
      </c>
      <c r="F18" s="94">
        <v>5.6</v>
      </c>
      <c r="G18" s="94">
        <v>8</v>
      </c>
      <c r="H18" s="94">
        <v>5.6</v>
      </c>
      <c r="I18" s="94">
        <v>8</v>
      </c>
      <c r="J18" s="94">
        <v>5.6</v>
      </c>
      <c r="K18" s="94">
        <v>8</v>
      </c>
      <c r="L18" s="94">
        <v>8</v>
      </c>
      <c r="M18" s="94">
        <f t="shared" si="1"/>
        <v>72.800000000000011</v>
      </c>
      <c r="N18" s="91" t="s">
        <v>846</v>
      </c>
      <c r="O18" s="12" t="str">
        <f t="shared" si="0"/>
        <v>Vinaya,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19" spans="1:15" ht="120" x14ac:dyDescent="0.2">
      <c r="A19" s="91" t="s">
        <v>93</v>
      </c>
      <c r="B19" s="91" t="s">
        <v>240</v>
      </c>
      <c r="C19" s="94">
        <v>8</v>
      </c>
      <c r="D19" s="94">
        <v>5.6</v>
      </c>
      <c r="E19" s="94">
        <v>6.8</v>
      </c>
      <c r="F19" s="94">
        <v>8</v>
      </c>
      <c r="G19" s="94">
        <v>5.6</v>
      </c>
      <c r="H19" s="94">
        <v>8</v>
      </c>
      <c r="I19" s="94">
        <v>8</v>
      </c>
      <c r="J19" s="94">
        <v>8</v>
      </c>
      <c r="K19" s="94">
        <v>8</v>
      </c>
      <c r="L19" s="94">
        <v>8</v>
      </c>
      <c r="M19" s="94">
        <f t="shared" si="1"/>
        <v>74</v>
      </c>
      <c r="N19" s="91" t="s">
        <v>854</v>
      </c>
      <c r="O19" s="12" t="str">
        <f t="shared" si="0"/>
        <v>Sai Chandra,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Your scores are:  8, 5.6, 6.8, 8, 5.6, 8, 8, 8, 8, and 8.  Thus your score is 74 out of 80.</v>
      </c>
    </row>
    <row r="20" spans="1:15" ht="63.75" x14ac:dyDescent="0.2">
      <c r="A20" s="91" t="s">
        <v>96</v>
      </c>
      <c r="B20" s="91" t="s">
        <v>241</v>
      </c>
      <c r="C20" s="94">
        <v>8</v>
      </c>
      <c r="D20" s="94">
        <v>8</v>
      </c>
      <c r="E20" s="94">
        <v>6.8</v>
      </c>
      <c r="F20" s="94">
        <v>8</v>
      </c>
      <c r="G20" s="94">
        <v>8</v>
      </c>
      <c r="H20" s="94">
        <v>5.6</v>
      </c>
      <c r="I20" s="94">
        <v>8</v>
      </c>
      <c r="J20" s="94">
        <v>8</v>
      </c>
      <c r="K20" s="94">
        <v>8</v>
      </c>
      <c r="L20" s="94">
        <v>8</v>
      </c>
      <c r="M20" s="94">
        <f t="shared" si="1"/>
        <v>76.400000000000006</v>
      </c>
      <c r="N20" s="91" t="s">
        <v>855</v>
      </c>
      <c r="O20" s="12" t="str">
        <f t="shared" si="0"/>
        <v>Navya Sri Reddy,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Navigating to Reports &gt; Tech &gt; Tech Details, one will observe $136,701.90 for the Chrome browser. Your scores are:  8, 8, 6.8, 8, 8, 5.6, 8, 8, 8, and 8.  Thus your score is 76.4 out of 80.</v>
      </c>
    </row>
    <row r="21" spans="1:15" ht="51" x14ac:dyDescent="0.2">
      <c r="A21" s="91" t="s">
        <v>98</v>
      </c>
      <c r="B21" s="96" t="s">
        <v>243</v>
      </c>
      <c r="C21" s="94">
        <v>8</v>
      </c>
      <c r="D21" s="94">
        <v>8</v>
      </c>
      <c r="E21" s="94">
        <v>8</v>
      </c>
      <c r="F21" s="94">
        <v>8</v>
      </c>
      <c r="G21" s="94">
        <v>5.6</v>
      </c>
      <c r="H21" s="94">
        <v>8</v>
      </c>
      <c r="I21" s="94">
        <v>8</v>
      </c>
      <c r="J21" s="94">
        <v>8</v>
      </c>
      <c r="K21" s="94">
        <v>8</v>
      </c>
      <c r="L21" s="94">
        <v>8</v>
      </c>
      <c r="M21" s="94">
        <f t="shared" si="1"/>
        <v>77.599999999999994</v>
      </c>
      <c r="N21" s="86" t="s">
        <v>840</v>
      </c>
      <c r="O21" s="12" t="str">
        <f t="shared" si="0"/>
        <v>Imranuddin, Below are my comments for the Google Practicum. Each questions has a value of 8 points, where questions 1, 2, 8, 9 and 10 have 2 components each.  Each question is worth 8 points. Navigating to Reports &gt; Acquisition &gt; Traffic Acquisition, one will observe a value of $7216.56 for the Referral channel group. Your scores are:  8, 8, 8, 8, 5.6, 8, 8, 8, 8, and 8.  Thus your score is 77.6 out of 80.</v>
      </c>
    </row>
    <row r="22" spans="1:15" ht="38.25" x14ac:dyDescent="0.2">
      <c r="A22" s="91" t="s">
        <v>99</v>
      </c>
      <c r="B22" s="91" t="s">
        <v>245</v>
      </c>
      <c r="C22" s="94">
        <v>8</v>
      </c>
      <c r="D22" s="94">
        <v>8</v>
      </c>
      <c r="E22" s="94">
        <v>8</v>
      </c>
      <c r="F22" s="94">
        <v>8</v>
      </c>
      <c r="G22" s="94">
        <v>8</v>
      </c>
      <c r="H22" s="94">
        <v>8</v>
      </c>
      <c r="I22" s="94">
        <v>8</v>
      </c>
      <c r="J22" s="94">
        <v>8</v>
      </c>
      <c r="K22" s="94">
        <v>8</v>
      </c>
      <c r="L22" s="94">
        <v>8</v>
      </c>
      <c r="M22" s="94">
        <f t="shared" si="1"/>
        <v>80</v>
      </c>
      <c r="O22" s="12" t="str">
        <f t="shared" si="0"/>
        <v>Sumeruddin, Below are my comments for the Google Practicum. Each questions has a value of 8 points, where questions 1, 2, 8, 9 and 10 have 2 components each.  Each question is worth 8 points.  Your scores are:  8, 8, 8, 8, 8, 8, 8, 8, 8, and 8.  Thus your score is 80 out of 80.</v>
      </c>
    </row>
    <row r="23" spans="1:15" ht="38.25" x14ac:dyDescent="0.2">
      <c r="A23" s="91" t="s">
        <v>104</v>
      </c>
      <c r="B23" s="91" t="s">
        <v>247</v>
      </c>
      <c r="C23" s="94">
        <v>8</v>
      </c>
      <c r="D23" s="94">
        <v>8</v>
      </c>
      <c r="E23" s="94">
        <v>8</v>
      </c>
      <c r="F23" s="94">
        <v>8</v>
      </c>
      <c r="G23" s="94">
        <v>8</v>
      </c>
      <c r="H23" s="94">
        <v>8</v>
      </c>
      <c r="I23" s="94">
        <v>8</v>
      </c>
      <c r="J23" s="94">
        <v>8</v>
      </c>
      <c r="K23" s="94">
        <v>8</v>
      </c>
      <c r="L23" s="94">
        <v>8</v>
      </c>
      <c r="M23" s="94">
        <f t="shared" si="1"/>
        <v>80</v>
      </c>
      <c r="O23" s="12" t="str">
        <f t="shared" si="0"/>
        <v>Mohammed Ali, Below are my comments for the Google Practicum. Each questions has a value of 8 points, where questions 1, 2, 8, 9 and 10 have 2 components each.  Each question is worth 8 points.  Your scores are:  8, 8, 8, 8, 8, 8, 8, 8, 8, and 8.  Thus your score is 80 out of 80.</v>
      </c>
    </row>
    <row r="24" spans="1:15" ht="76.5" x14ac:dyDescent="0.2">
      <c r="A24" s="91" t="s">
        <v>106</v>
      </c>
      <c r="B24" s="91" t="s">
        <v>248</v>
      </c>
      <c r="C24" s="94">
        <v>8</v>
      </c>
      <c r="D24" s="94">
        <v>8</v>
      </c>
      <c r="E24" s="94">
        <v>8</v>
      </c>
      <c r="F24" s="94">
        <v>5.6</v>
      </c>
      <c r="G24" s="94">
        <v>8</v>
      </c>
      <c r="H24" s="94">
        <v>5.6</v>
      </c>
      <c r="I24" s="94">
        <v>8</v>
      </c>
      <c r="J24" s="94">
        <v>6.8</v>
      </c>
      <c r="K24" s="94">
        <v>8</v>
      </c>
      <c r="L24" s="94">
        <v>8</v>
      </c>
      <c r="M24" s="94">
        <f t="shared" si="1"/>
        <v>74</v>
      </c>
      <c r="N24" s="91" t="s">
        <v>856</v>
      </c>
      <c r="O24" s="12" t="str">
        <f t="shared" si="0"/>
        <v>Prudhvi,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total users increases by 17.7%.  Note the comparison period is July 2023. Your scores are:  8, 8, 8, 5.6, 8, 5.6, 8, 6.8, 8, and 8.  Thus your score is 74 out of 80.</v>
      </c>
    </row>
    <row r="25" spans="1:15" ht="38.25" x14ac:dyDescent="0.2">
      <c r="A25" s="91" t="s">
        <v>109</v>
      </c>
      <c r="B25" s="91" t="s">
        <v>250</v>
      </c>
      <c r="C25" s="94">
        <v>8</v>
      </c>
      <c r="D25" s="94">
        <v>8</v>
      </c>
      <c r="E25" s="94">
        <v>8</v>
      </c>
      <c r="F25" s="94">
        <v>8</v>
      </c>
      <c r="G25" s="94">
        <v>8</v>
      </c>
      <c r="H25" s="94">
        <v>8</v>
      </c>
      <c r="I25" s="94">
        <v>8</v>
      </c>
      <c r="J25" s="94">
        <v>8</v>
      </c>
      <c r="K25" s="94">
        <v>8</v>
      </c>
      <c r="L25" s="94">
        <v>8</v>
      </c>
      <c r="M25" s="94">
        <f t="shared" si="1"/>
        <v>80</v>
      </c>
      <c r="O25" s="12" t="str">
        <f t="shared" si="0"/>
        <v>Dhruvi Shaileshkumar, Below are my comments for the Google Practicum. Each questions has a value of 8 points, where questions 1, 2, 8, 9 and 10 have 2 components each.  Each question is worth 8 points.  Your scores are:  8, 8, 8, 8, 8, 8, 8, 8, 8, and 8.  Thus your score is 80 out of 80.</v>
      </c>
    </row>
    <row r="26" spans="1:15" ht="156" x14ac:dyDescent="0.2">
      <c r="A26" s="91" t="s">
        <v>110</v>
      </c>
      <c r="B26" s="91" t="s">
        <v>251</v>
      </c>
      <c r="C26" s="94">
        <v>8</v>
      </c>
      <c r="D26" s="94">
        <v>5.6</v>
      </c>
      <c r="E26" s="94">
        <v>8</v>
      </c>
      <c r="F26" s="94">
        <v>8</v>
      </c>
      <c r="G26" s="94">
        <v>8</v>
      </c>
      <c r="H26" s="94">
        <v>5.6</v>
      </c>
      <c r="I26" s="94">
        <v>8</v>
      </c>
      <c r="J26" s="94">
        <v>5.6</v>
      </c>
      <c r="K26" s="94">
        <v>8</v>
      </c>
      <c r="L26" s="94">
        <v>8</v>
      </c>
      <c r="M26" s="94">
        <f t="shared" si="1"/>
        <v>72.800000000000011</v>
      </c>
      <c r="N26" s="91" t="s">
        <v>857</v>
      </c>
      <c r="O26" s="12" t="str">
        <f t="shared" si="0"/>
        <v>Prabhanda,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answer for question 4 is sufficient given your other responses.  Navigating to Reports &gt; Tech &gt; Tech Details, one will observe $136,701.90 for the Chrome browser.  Using the hint, the number of users increases by 17.7%.  Note the comparison period is July 2023. Your scores are:  8, 5.6, 8, 8, 8, 5.6, 8, 5.6, 8, and 8.  Thus your score is 72.8 out of 80.</v>
      </c>
    </row>
    <row r="27" spans="1:15" ht="76.5" x14ac:dyDescent="0.2">
      <c r="A27" s="91" t="s">
        <v>113</v>
      </c>
      <c r="B27" s="91" t="s">
        <v>253</v>
      </c>
      <c r="C27" s="94">
        <v>7.6</v>
      </c>
      <c r="D27" s="94">
        <v>8</v>
      </c>
      <c r="E27" s="94">
        <v>6.8</v>
      </c>
      <c r="F27" s="94">
        <v>8</v>
      </c>
      <c r="G27" s="94">
        <v>8</v>
      </c>
      <c r="H27" s="94">
        <v>8</v>
      </c>
      <c r="I27" s="94">
        <v>8</v>
      </c>
      <c r="J27" s="94">
        <v>8</v>
      </c>
      <c r="K27" s="94">
        <v>8</v>
      </c>
      <c r="L27" s="94">
        <v>8</v>
      </c>
      <c r="M27" s="94">
        <f t="shared" si="1"/>
        <v>78.400000000000006</v>
      </c>
      <c r="N27" s="91" t="s">
        <v>858</v>
      </c>
      <c r="O27" s="12" t="str">
        <f t="shared" si="0"/>
        <v>Rakesh,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Acquisition &gt; Overview &gt; GOOGLE Organic Search Queries, one will observe youtube_merch with a value of 372. Your scores are:  7.6, 8, 6.8, 8, 8, 8, 8, 8, 8, and 8.  Thus your score is 78.4 out of 80.</v>
      </c>
    </row>
    <row r="28" spans="1:15" ht="63.75" x14ac:dyDescent="0.2">
      <c r="A28" s="91" t="s">
        <v>114</v>
      </c>
      <c r="B28" s="91" t="s">
        <v>254</v>
      </c>
      <c r="C28" s="94">
        <v>8</v>
      </c>
      <c r="D28" s="94">
        <v>8</v>
      </c>
      <c r="E28" s="94">
        <v>6.8</v>
      </c>
      <c r="F28" s="94">
        <v>8</v>
      </c>
      <c r="G28" s="94">
        <v>8</v>
      </c>
      <c r="H28" s="94">
        <v>5.6</v>
      </c>
      <c r="I28" s="94">
        <v>8</v>
      </c>
      <c r="J28" s="94">
        <v>8</v>
      </c>
      <c r="K28" s="94">
        <v>8</v>
      </c>
      <c r="L28" s="94">
        <v>8</v>
      </c>
      <c r="M28" s="94">
        <f t="shared" si="1"/>
        <v>76.400000000000006</v>
      </c>
      <c r="N28" s="91" t="s">
        <v>855</v>
      </c>
      <c r="O28" s="12" t="str">
        <f t="shared" si="0"/>
        <v>Ravi Kumar,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Navigating to Reports &gt; Tech &gt; Tech Details, one will observe $136,701.90 for the Chrome browser. Your scores are:  8, 8, 6.8, 8, 8, 5.6, 8, 8, 8, and 8.  Thus your score is 76.4 out of 80.</v>
      </c>
    </row>
    <row r="29" spans="1:15" ht="108" x14ac:dyDescent="0.2">
      <c r="A29" s="91" t="s">
        <v>115</v>
      </c>
      <c r="B29" s="91" t="s">
        <v>255</v>
      </c>
      <c r="C29" s="94">
        <v>5.6</v>
      </c>
      <c r="D29" s="94">
        <v>8</v>
      </c>
      <c r="E29" s="94">
        <v>6.8</v>
      </c>
      <c r="F29" s="94">
        <v>6.8</v>
      </c>
      <c r="G29" s="94">
        <v>8</v>
      </c>
      <c r="H29" s="94">
        <v>8</v>
      </c>
      <c r="I29" s="94">
        <v>8</v>
      </c>
      <c r="J29" s="94">
        <v>6.8</v>
      </c>
      <c r="K29" s="94">
        <v>8</v>
      </c>
      <c r="L29" s="94">
        <v>8</v>
      </c>
      <c r="M29" s="94">
        <f t="shared" si="1"/>
        <v>74</v>
      </c>
      <c r="N29" s="91" t="s">
        <v>859</v>
      </c>
      <c r="O29" s="12" t="str">
        <f t="shared" si="0"/>
        <v>Tony,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Acquisition &gt; Overview &gt; GOOGLE Organic Search Queries, one will observe youtube_merch with a value of 372.  Using information values reported on the page Reports &gt; Retention, one will obtain 18/84, or 21.4%.  Using the hint, the number of users increases by 17.7%.  Note the comparison period is July 2023. Your scores are:  5.6, 8, 6.8, 6.8, 8, 8, 8, 6.8, 8, and 8.  Thus your score is 74 out of 80.</v>
      </c>
    </row>
    <row r="30" spans="1:15" ht="96" x14ac:dyDescent="0.2">
      <c r="A30" s="91" t="s">
        <v>119</v>
      </c>
      <c r="B30" s="91" t="s">
        <v>256</v>
      </c>
      <c r="C30" s="94">
        <v>8</v>
      </c>
      <c r="D30" s="94">
        <v>5.6</v>
      </c>
      <c r="E30" s="94">
        <v>6.8</v>
      </c>
      <c r="F30" s="94">
        <v>8</v>
      </c>
      <c r="G30" s="94">
        <v>8</v>
      </c>
      <c r="H30" s="94">
        <v>8</v>
      </c>
      <c r="I30" s="94">
        <v>8</v>
      </c>
      <c r="J30" s="94">
        <v>8</v>
      </c>
      <c r="K30" s="94">
        <v>8</v>
      </c>
      <c r="L30" s="94">
        <v>8</v>
      </c>
      <c r="M30" s="94">
        <f t="shared" si="1"/>
        <v>76.400000000000006</v>
      </c>
      <c r="N30" s="91" t="s">
        <v>860</v>
      </c>
      <c r="O30" s="12" t="str">
        <f t="shared" si="0"/>
        <v>Aravind Reddy, Below are my comments for the Google Practicum. Each questions has a value of 8 points, where questions 1, 2, 8, 9 and 10 have 2 components each.  Each question is worth 8 points. Please use spelling and grammar checkers.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scores are:  8, 5.6, 6.8, 8, 8, 8, 8, 8, 8, and 8.  Thus your score is 76.4 out of 80.</v>
      </c>
    </row>
    <row r="31" spans="1:15" ht="38.25" x14ac:dyDescent="0.2">
      <c r="A31" s="91" t="s">
        <v>123</v>
      </c>
      <c r="B31" s="91" t="s">
        <v>259</v>
      </c>
      <c r="C31" s="94">
        <v>8</v>
      </c>
      <c r="D31" s="94">
        <v>8</v>
      </c>
      <c r="E31" s="94">
        <v>8</v>
      </c>
      <c r="F31" s="94">
        <v>8</v>
      </c>
      <c r="G31" s="94">
        <v>8</v>
      </c>
      <c r="H31" s="94">
        <v>8</v>
      </c>
      <c r="I31" s="94">
        <v>8</v>
      </c>
      <c r="J31" s="94">
        <v>8</v>
      </c>
      <c r="K31" s="94">
        <v>8</v>
      </c>
      <c r="L31" s="94">
        <v>8</v>
      </c>
      <c r="M31" s="94">
        <f t="shared" si="1"/>
        <v>80</v>
      </c>
      <c r="O31" s="12" t="str">
        <f t="shared" si="0"/>
        <v>Deepika, Below are my comments for the Google Practicum. Each questions has a value of 8 points, where questions 1, 2, 8, 9 and 10 have 2 components each.  Each question is worth 8 points.  Your scores are:  8, 8, 8, 8, 8, 8, 8, 8, 8, and 8.  Thus your score is 80 out of 80.</v>
      </c>
    </row>
    <row r="32" spans="1:15" ht="76.5" x14ac:dyDescent="0.2">
      <c r="A32" s="91" t="s">
        <v>125</v>
      </c>
      <c r="B32" s="91" t="s">
        <v>260</v>
      </c>
      <c r="C32" s="94">
        <v>6.8</v>
      </c>
      <c r="D32" s="94">
        <v>8</v>
      </c>
      <c r="E32" s="94">
        <v>6.8</v>
      </c>
      <c r="F32" s="94">
        <v>8</v>
      </c>
      <c r="G32" s="94">
        <v>8</v>
      </c>
      <c r="H32" s="94">
        <v>8</v>
      </c>
      <c r="I32" s="94">
        <v>8</v>
      </c>
      <c r="J32" s="94">
        <v>8</v>
      </c>
      <c r="K32" s="94">
        <v>8</v>
      </c>
      <c r="L32" s="94">
        <v>8</v>
      </c>
      <c r="M32" s="94">
        <f t="shared" si="1"/>
        <v>77.599999999999994</v>
      </c>
      <c r="N32" s="91" t="s">
        <v>858</v>
      </c>
      <c r="O32" s="12" t="str">
        <f t="shared" si="0"/>
        <v>Ganesh Reddy,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Acquisition &gt; Overview &gt; GOOGLE Organic Search Queries, one will observe youtube_merch with a value of 372. Your scores are:  6.8, 8, 6.8, 8, 8, 8, 8, 8, 8, and 8.  Thus your score is 77.6 out of 80.</v>
      </c>
    </row>
    <row r="33" spans="1:15" ht="76.5" x14ac:dyDescent="0.2">
      <c r="A33" s="91" t="s">
        <v>127</v>
      </c>
      <c r="B33" s="91" t="s">
        <v>261</v>
      </c>
      <c r="C33" s="94">
        <v>8</v>
      </c>
      <c r="D33" s="94">
        <v>8</v>
      </c>
      <c r="E33" s="94">
        <v>8</v>
      </c>
      <c r="F33" s="94">
        <v>5.6</v>
      </c>
      <c r="G33" s="94">
        <v>8</v>
      </c>
      <c r="H33" s="94">
        <v>5.6</v>
      </c>
      <c r="I33" s="94">
        <v>8</v>
      </c>
      <c r="J33" s="94">
        <v>5.6</v>
      </c>
      <c r="K33" s="94">
        <v>8</v>
      </c>
      <c r="L33" s="94">
        <v>8</v>
      </c>
      <c r="M33" s="94">
        <f>SUM(C33:L33)</f>
        <v>72.800000000000011</v>
      </c>
      <c r="N33" s="91" t="s">
        <v>846</v>
      </c>
      <c r="O33" s="12" t="str">
        <f t="shared" si="0"/>
        <v>Arun Teja,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34" spans="1:15" ht="156" x14ac:dyDescent="0.2">
      <c r="A34" s="91" t="s">
        <v>129</v>
      </c>
      <c r="B34" s="91" t="s">
        <v>263</v>
      </c>
      <c r="C34" s="94">
        <v>8</v>
      </c>
      <c r="D34" s="94">
        <v>5.6</v>
      </c>
      <c r="E34" s="94">
        <v>6.8</v>
      </c>
      <c r="F34" s="94">
        <v>8</v>
      </c>
      <c r="G34" s="94">
        <v>8</v>
      </c>
      <c r="H34" s="94">
        <v>5.6</v>
      </c>
      <c r="I34" s="94">
        <v>8</v>
      </c>
      <c r="J34" s="94">
        <v>5.6</v>
      </c>
      <c r="K34" s="94">
        <v>8</v>
      </c>
      <c r="L34" s="94">
        <v>8</v>
      </c>
      <c r="M34" s="94">
        <f t="shared" si="1"/>
        <v>71.599999999999994</v>
      </c>
      <c r="N34" s="91" t="s">
        <v>861</v>
      </c>
      <c r="O34" s="12" t="str">
        <f t="shared" si="0"/>
        <v>Hiranmaya Datta,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 Your scores are:  8, 5.6, 6.8, 8, 8, 5.6, 8, 5.6, 8, and 8.  Thus your score is 71.6 out of 80.</v>
      </c>
    </row>
    <row r="35" spans="1:15" ht="120" x14ac:dyDescent="0.2">
      <c r="A35" s="91" t="s">
        <v>130</v>
      </c>
      <c r="B35" s="91" t="s">
        <v>265</v>
      </c>
      <c r="C35" s="94">
        <v>6.8</v>
      </c>
      <c r="D35" s="94">
        <v>8</v>
      </c>
      <c r="E35" s="94">
        <v>6.8</v>
      </c>
      <c r="F35" s="94">
        <v>8</v>
      </c>
      <c r="G35" s="94">
        <v>8</v>
      </c>
      <c r="H35" s="94">
        <v>8</v>
      </c>
      <c r="I35" s="94">
        <v>8</v>
      </c>
      <c r="J35" s="94">
        <v>5.6</v>
      </c>
      <c r="K35" s="94">
        <v>8</v>
      </c>
      <c r="L35" s="94">
        <v>8</v>
      </c>
      <c r="M35" s="94">
        <f t="shared" si="1"/>
        <v>75.2</v>
      </c>
      <c r="N35" s="91" t="s">
        <v>862</v>
      </c>
      <c r="O35" s="12" t="str">
        <f t="shared" si="0"/>
        <v>Sandeep,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For question 8, you chose an odd comparison period. Using the hint, the number of users increases by 17.7%; note the comparison period is July 2023. Your scores are:  6.8, 8, 6.8, 8, 8, 8, 8, 5.6, 8, and 8.  Thus your score is 75.2 out of 80.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A93BC-7855-45E7-939B-96CFE39FE8DE}">
  <sheetPr>
    <tabColor theme="3"/>
  </sheetPr>
  <dimension ref="A1:BS19"/>
  <sheetViews>
    <sheetView workbookViewId="0">
      <pane xSplit="2" ySplit="1" topLeftCell="C2" activePane="bottomRight" state="frozen"/>
      <selection pane="topRight" activeCell="C1" sqref="C1"/>
      <selection pane="bottomLeft" activeCell="A2" sqref="A2"/>
      <selection pane="bottomRight" activeCell="B20" sqref="B20"/>
    </sheetView>
  </sheetViews>
  <sheetFormatPr defaultColWidth="9.140625" defaultRowHeight="12.75" x14ac:dyDescent="0.2"/>
  <cols>
    <col min="1" max="1" width="10.85546875" style="151" hidden="1" customWidth="1"/>
    <col min="2" max="2" width="62.42578125" style="152" customWidth="1"/>
    <col min="3" max="3" width="8.42578125" style="152" customWidth="1"/>
    <col min="4" max="4" width="8.28515625" style="153" bestFit="1" customWidth="1"/>
    <col min="5" max="5" width="8.7109375" style="153" bestFit="1" customWidth="1"/>
    <col min="6" max="6" width="10.5703125" style="153" bestFit="1" customWidth="1"/>
    <col min="7" max="7" width="8.7109375" style="153" bestFit="1" customWidth="1"/>
    <col min="8" max="8" width="9.42578125" style="153" bestFit="1" customWidth="1"/>
    <col min="9" max="9" width="9.140625" style="153" bestFit="1" customWidth="1"/>
    <col min="10" max="10" width="9.28515625" style="153" bestFit="1" customWidth="1"/>
    <col min="11" max="11" width="11.85546875" style="153" bestFit="1" customWidth="1"/>
    <col min="12" max="12" width="10.28515625" style="153" bestFit="1" customWidth="1"/>
    <col min="13" max="13" width="8.5703125" style="153" bestFit="1" customWidth="1"/>
    <col min="14" max="14" width="8.140625" style="153" bestFit="1" customWidth="1"/>
    <col min="15" max="15" width="12.28515625" style="153" bestFit="1" customWidth="1"/>
    <col min="16" max="16" width="9" style="153" bestFit="1" customWidth="1"/>
    <col min="17" max="17" width="12.42578125" style="153" bestFit="1" customWidth="1"/>
    <col min="18" max="18" width="11.140625" style="153" bestFit="1" customWidth="1"/>
    <col min="19" max="19" width="8.42578125" style="153" bestFit="1" customWidth="1"/>
    <col min="20" max="20" width="10.85546875" style="153" bestFit="1" customWidth="1"/>
    <col min="21" max="21" width="10.85546875" style="154" bestFit="1" customWidth="1"/>
    <col min="22" max="22" width="10.7109375" style="154" bestFit="1" customWidth="1"/>
    <col min="23" max="23" width="9" style="154" bestFit="1" customWidth="1"/>
    <col min="24" max="24" width="12.7109375" style="154" customWidth="1"/>
    <col min="25" max="25" width="9.7109375" style="154" bestFit="1" customWidth="1"/>
    <col min="26" max="26" width="9.42578125" style="154" bestFit="1" customWidth="1"/>
    <col min="27" max="27" width="11.28515625" style="154" bestFit="1" customWidth="1"/>
    <col min="28" max="28" width="11.85546875" style="154" bestFit="1" customWidth="1"/>
    <col min="29" max="29" width="12.28515625" style="154" bestFit="1" customWidth="1"/>
    <col min="30" max="30" width="11.42578125" style="154" bestFit="1" customWidth="1"/>
    <col min="31" max="31" width="12" style="154" bestFit="1" customWidth="1"/>
    <col min="32" max="32" width="11.42578125" style="154" bestFit="1" customWidth="1"/>
    <col min="33" max="33" width="9.7109375" style="154" bestFit="1" customWidth="1"/>
    <col min="34" max="34" width="8.85546875" style="154" bestFit="1" customWidth="1"/>
    <col min="35" max="16384" width="9.140625" style="10"/>
  </cols>
  <sheetData>
    <row r="1" spans="1:71" s="21" customFormat="1" ht="51" x14ac:dyDescent="0.2">
      <c r="A1" s="97" t="s">
        <v>863</v>
      </c>
      <c r="B1" s="98" t="s">
        <v>864</v>
      </c>
      <c r="C1" s="98" t="s">
        <v>865</v>
      </c>
      <c r="D1" s="65" t="s">
        <v>39</v>
      </c>
      <c r="E1" s="65" t="s">
        <v>59</v>
      </c>
      <c r="F1" s="65" t="s">
        <v>65</v>
      </c>
      <c r="G1" s="65" t="s">
        <v>69</v>
      </c>
      <c r="H1" s="65" t="s">
        <v>72</v>
      </c>
      <c r="I1" s="99" t="s">
        <v>76</v>
      </c>
      <c r="J1" s="65" t="s">
        <v>80</v>
      </c>
      <c r="K1" s="99" t="s">
        <v>81</v>
      </c>
      <c r="L1" s="65" t="s">
        <v>84</v>
      </c>
      <c r="M1" s="65" t="s">
        <v>86</v>
      </c>
      <c r="N1" s="65" t="s">
        <v>88</v>
      </c>
      <c r="O1" s="99" t="s">
        <v>89</v>
      </c>
      <c r="P1" s="65" t="s">
        <v>90</v>
      </c>
      <c r="Q1" s="65" t="s">
        <v>91</v>
      </c>
      <c r="R1" s="65" t="s">
        <v>93</v>
      </c>
      <c r="S1" s="65" t="s">
        <v>96</v>
      </c>
      <c r="T1" s="99" t="s">
        <v>98</v>
      </c>
      <c r="U1" s="65" t="s">
        <v>99</v>
      </c>
      <c r="V1" s="100" t="s">
        <v>104</v>
      </c>
      <c r="W1" s="65" t="s">
        <v>106</v>
      </c>
      <c r="X1" s="65" t="s">
        <v>109</v>
      </c>
      <c r="Y1" s="65" t="s">
        <v>110</v>
      </c>
      <c r="Z1" s="65" t="s">
        <v>113</v>
      </c>
      <c r="AA1" s="65" t="s">
        <v>114</v>
      </c>
      <c r="AB1" s="65" t="s">
        <v>115</v>
      </c>
      <c r="AC1" s="65" t="s">
        <v>119</v>
      </c>
      <c r="AD1" s="65" t="s">
        <v>123</v>
      </c>
      <c r="AE1" s="65" t="s">
        <v>125</v>
      </c>
      <c r="AF1" s="65" t="s">
        <v>127</v>
      </c>
      <c r="AG1" s="65" t="s">
        <v>129</v>
      </c>
      <c r="AH1" s="65" t="s">
        <v>130</v>
      </c>
      <c r="AI1" s="10"/>
      <c r="AJ1" s="12"/>
      <c r="AK1" s="12"/>
      <c r="AL1" s="12"/>
      <c r="AM1" s="12"/>
      <c r="AN1" s="12"/>
      <c r="AO1" s="12"/>
      <c r="AP1" s="12"/>
      <c r="AQ1" s="12"/>
      <c r="AR1" s="12"/>
      <c r="AS1" s="12"/>
      <c r="AT1" s="12"/>
      <c r="AU1" s="12"/>
      <c r="AV1" s="12"/>
      <c r="AW1" s="12"/>
      <c r="AX1" s="12"/>
      <c r="AY1" s="12"/>
      <c r="AZ1" s="12"/>
      <c r="BA1" s="12"/>
      <c r="BB1" s="12"/>
      <c r="BC1" s="12"/>
      <c r="BD1" s="12"/>
      <c r="BE1" s="12"/>
      <c r="BF1" s="15"/>
      <c r="BG1" s="12"/>
      <c r="BH1" s="12"/>
      <c r="BI1" s="12"/>
      <c r="BJ1" s="12"/>
      <c r="BK1" s="12"/>
      <c r="BL1" s="12"/>
      <c r="BM1" s="12"/>
      <c r="BN1" s="12"/>
      <c r="BO1" s="12"/>
      <c r="BP1" s="12"/>
      <c r="BQ1" s="12"/>
      <c r="BR1" s="12"/>
      <c r="BS1" s="12"/>
    </row>
    <row r="2" spans="1:71" ht="25.5" x14ac:dyDescent="0.2">
      <c r="A2" s="101" t="s">
        <v>34</v>
      </c>
      <c r="B2" s="102" t="s">
        <v>866</v>
      </c>
      <c r="C2" s="103">
        <v>20</v>
      </c>
      <c r="D2" s="104">
        <v>18.399999999999999</v>
      </c>
      <c r="E2" s="105">
        <v>18.2</v>
      </c>
      <c r="F2" s="105">
        <v>18.100000000000001</v>
      </c>
      <c r="G2" s="105">
        <v>18.3</v>
      </c>
      <c r="H2" s="105">
        <v>19.2</v>
      </c>
      <c r="I2" s="105">
        <v>19</v>
      </c>
      <c r="J2" s="105">
        <v>18.899999999999999</v>
      </c>
      <c r="K2" s="105">
        <v>18.3</v>
      </c>
      <c r="L2" s="105">
        <v>19.600000000000001</v>
      </c>
      <c r="M2" s="105">
        <v>19.5</v>
      </c>
      <c r="N2" s="105">
        <v>19.2</v>
      </c>
      <c r="O2" s="105">
        <v>19.399999999999999</v>
      </c>
      <c r="P2" s="105">
        <v>19.3</v>
      </c>
      <c r="Q2" s="105">
        <v>19</v>
      </c>
      <c r="R2" s="105">
        <v>18</v>
      </c>
      <c r="S2" s="105">
        <v>19.100000000000001</v>
      </c>
      <c r="T2" s="105">
        <v>17</v>
      </c>
      <c r="U2" s="105">
        <v>19.600000000000001</v>
      </c>
      <c r="V2" s="105">
        <v>18.899999999999999</v>
      </c>
      <c r="W2" s="105">
        <v>18.7</v>
      </c>
      <c r="X2" s="105">
        <v>19.5</v>
      </c>
      <c r="Y2" s="105">
        <v>17</v>
      </c>
      <c r="Z2" s="105">
        <v>18.899999999999999</v>
      </c>
      <c r="AA2" s="105">
        <v>19.100000000000001</v>
      </c>
      <c r="AB2" s="105">
        <v>18.8</v>
      </c>
      <c r="AC2" s="105">
        <v>16.5</v>
      </c>
      <c r="AD2" s="105">
        <v>19.5</v>
      </c>
      <c r="AE2" s="105">
        <v>18.399999999999999</v>
      </c>
      <c r="AF2" s="105">
        <v>18.3</v>
      </c>
      <c r="AG2" s="105">
        <v>18.2</v>
      </c>
      <c r="AH2" s="106">
        <v>19</v>
      </c>
    </row>
    <row r="3" spans="1:71" x14ac:dyDescent="0.2">
      <c r="A3" s="215" t="s">
        <v>867</v>
      </c>
      <c r="B3" s="107" t="s">
        <v>868</v>
      </c>
      <c r="C3" s="108">
        <v>10</v>
      </c>
      <c r="D3" s="109">
        <v>9.3000000000000007</v>
      </c>
      <c r="E3" s="109">
        <v>9.4</v>
      </c>
      <c r="F3" s="109">
        <v>9.3000000000000007</v>
      </c>
      <c r="G3" s="109">
        <v>9.4</v>
      </c>
      <c r="H3" s="109">
        <v>9.8000000000000007</v>
      </c>
      <c r="I3" s="109">
        <v>9.4</v>
      </c>
      <c r="J3" s="109">
        <v>9.3000000000000007</v>
      </c>
      <c r="K3" s="109">
        <v>9.3000000000000007</v>
      </c>
      <c r="L3" s="109">
        <v>9.4</v>
      </c>
      <c r="M3" s="109">
        <v>9.3000000000000007</v>
      </c>
      <c r="N3" s="109">
        <v>9.3000000000000007</v>
      </c>
      <c r="O3" s="109">
        <v>9.3000000000000007</v>
      </c>
      <c r="P3" s="109">
        <v>9.1999999999999993</v>
      </c>
      <c r="Q3" s="109">
        <v>9.1999999999999993</v>
      </c>
      <c r="R3" s="109">
        <v>9.1</v>
      </c>
      <c r="S3" s="109">
        <v>9.4</v>
      </c>
      <c r="T3" s="109">
        <v>9</v>
      </c>
      <c r="U3" s="109">
        <v>9.6</v>
      </c>
      <c r="V3" s="109">
        <v>9.1</v>
      </c>
      <c r="W3" s="109">
        <v>8.9</v>
      </c>
      <c r="X3" s="109">
        <v>9.3000000000000007</v>
      </c>
      <c r="Y3" s="109">
        <v>8.6</v>
      </c>
      <c r="Z3" s="109">
        <v>9.3000000000000007</v>
      </c>
      <c r="AA3" s="109">
        <v>9.1</v>
      </c>
      <c r="AB3" s="109">
        <v>9.1</v>
      </c>
      <c r="AC3" s="109">
        <v>9.6</v>
      </c>
      <c r="AD3" s="109">
        <v>9.5</v>
      </c>
      <c r="AE3" s="109">
        <v>9.5</v>
      </c>
      <c r="AF3" s="109">
        <v>9</v>
      </c>
      <c r="AG3" s="109">
        <v>9.1999999999999993</v>
      </c>
      <c r="AH3" s="110">
        <v>9.5</v>
      </c>
    </row>
    <row r="4" spans="1:71" ht="63.75" hidden="1" x14ac:dyDescent="0.2">
      <c r="A4" s="215"/>
      <c r="B4" s="111" t="s">
        <v>869</v>
      </c>
      <c r="C4" s="112"/>
      <c r="D4" s="113"/>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5"/>
    </row>
    <row r="5" spans="1:71" x14ac:dyDescent="0.2">
      <c r="A5" s="216" t="s">
        <v>870</v>
      </c>
      <c r="B5" s="102" t="s">
        <v>871</v>
      </c>
      <c r="C5" s="103">
        <v>25</v>
      </c>
      <c r="D5" s="109">
        <v>22.9</v>
      </c>
      <c r="E5" s="117">
        <v>22.7</v>
      </c>
      <c r="F5" s="117">
        <v>22.6</v>
      </c>
      <c r="G5" s="117">
        <v>24.5</v>
      </c>
      <c r="H5" s="117">
        <v>24.2</v>
      </c>
      <c r="I5" s="117">
        <v>23.2</v>
      </c>
      <c r="J5" s="117">
        <v>23.1</v>
      </c>
      <c r="K5" s="117">
        <v>22.6</v>
      </c>
      <c r="L5" s="117">
        <v>23.6</v>
      </c>
      <c r="M5" s="117">
        <v>23.9</v>
      </c>
      <c r="N5" s="117">
        <v>23.4</v>
      </c>
      <c r="O5" s="117">
        <v>22.9</v>
      </c>
      <c r="P5" s="117">
        <v>23.1</v>
      </c>
      <c r="Q5" s="117">
        <v>23.2</v>
      </c>
      <c r="R5" s="117">
        <v>23.1</v>
      </c>
      <c r="S5" s="117">
        <v>23.7</v>
      </c>
      <c r="T5" s="117">
        <v>22</v>
      </c>
      <c r="U5" s="117">
        <v>23.6</v>
      </c>
      <c r="V5" s="117">
        <v>22.6</v>
      </c>
      <c r="W5" s="117">
        <v>22.6</v>
      </c>
      <c r="X5" s="117">
        <v>23.1</v>
      </c>
      <c r="Y5" s="117">
        <v>22</v>
      </c>
      <c r="Z5" s="117">
        <v>22.9</v>
      </c>
      <c r="AA5" s="117">
        <v>22.7</v>
      </c>
      <c r="AB5" s="117">
        <v>22.6</v>
      </c>
      <c r="AC5" s="117">
        <v>22.6</v>
      </c>
      <c r="AD5" s="117">
        <v>24</v>
      </c>
      <c r="AE5" s="117">
        <v>22.8</v>
      </c>
      <c r="AF5" s="117">
        <v>22.5</v>
      </c>
      <c r="AG5" s="117">
        <v>22.6</v>
      </c>
      <c r="AH5" s="110">
        <v>23</v>
      </c>
    </row>
    <row r="6" spans="1:71" ht="25.5" hidden="1" x14ac:dyDescent="0.2">
      <c r="A6" s="216"/>
      <c r="B6" s="118" t="s">
        <v>872</v>
      </c>
      <c r="C6" s="119"/>
      <c r="D6" s="120"/>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2"/>
    </row>
    <row r="7" spans="1:71" ht="102" hidden="1" x14ac:dyDescent="0.2">
      <c r="A7" s="216"/>
      <c r="B7" s="123" t="s">
        <v>873</v>
      </c>
      <c r="C7" s="119"/>
      <c r="D7" s="120"/>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2"/>
    </row>
    <row r="8" spans="1:71" x14ac:dyDescent="0.2">
      <c r="A8" s="215" t="s">
        <v>874</v>
      </c>
      <c r="B8" s="102" t="s">
        <v>875</v>
      </c>
      <c r="C8" s="103">
        <v>25</v>
      </c>
      <c r="D8" s="109">
        <v>23.2</v>
      </c>
      <c r="E8" s="117">
        <v>22.8</v>
      </c>
      <c r="F8" s="117">
        <v>22.2</v>
      </c>
      <c r="G8" s="117">
        <v>23.2</v>
      </c>
      <c r="H8" s="117">
        <v>23.5</v>
      </c>
      <c r="I8" s="117">
        <v>23</v>
      </c>
      <c r="J8" s="117">
        <v>22.7</v>
      </c>
      <c r="K8" s="117">
        <v>22.9</v>
      </c>
      <c r="L8" s="117">
        <v>23.1</v>
      </c>
      <c r="M8" s="117">
        <v>22.8</v>
      </c>
      <c r="N8" s="117">
        <v>23.3</v>
      </c>
      <c r="O8" s="117">
        <v>23</v>
      </c>
      <c r="P8" s="117">
        <v>23.2</v>
      </c>
      <c r="Q8" s="117">
        <v>22.9</v>
      </c>
      <c r="R8" s="117">
        <v>22</v>
      </c>
      <c r="S8" s="117">
        <v>23.7</v>
      </c>
      <c r="T8" s="117">
        <v>22</v>
      </c>
      <c r="U8" s="117">
        <v>23.7</v>
      </c>
      <c r="V8" s="117">
        <v>21</v>
      </c>
      <c r="W8" s="117">
        <v>21.6</v>
      </c>
      <c r="X8" s="117">
        <v>22.9</v>
      </c>
      <c r="Y8" s="117">
        <v>22</v>
      </c>
      <c r="Z8" s="117">
        <v>22.9</v>
      </c>
      <c r="AA8" s="117">
        <v>22.7</v>
      </c>
      <c r="AB8" s="117">
        <v>22.2</v>
      </c>
      <c r="AC8" s="117">
        <v>22.9</v>
      </c>
      <c r="AD8" s="117">
        <v>23</v>
      </c>
      <c r="AE8" s="117">
        <v>23.1</v>
      </c>
      <c r="AF8" s="117">
        <v>22.5</v>
      </c>
      <c r="AG8" s="117">
        <v>22.7</v>
      </c>
      <c r="AH8" s="110">
        <v>22.9</v>
      </c>
    </row>
    <row r="9" spans="1:71" ht="25.5" hidden="1" x14ac:dyDescent="0.2">
      <c r="A9" s="215"/>
      <c r="B9" s="124" t="s">
        <v>876</v>
      </c>
      <c r="C9" s="125"/>
      <c r="D9" s="126"/>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8"/>
    </row>
    <row r="10" spans="1:71" ht="76.5" hidden="1" x14ac:dyDescent="0.2">
      <c r="A10" s="215"/>
      <c r="B10" s="129" t="s">
        <v>877</v>
      </c>
      <c r="C10" s="130"/>
      <c r="D10" s="120"/>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2"/>
    </row>
    <row r="11" spans="1:71" x14ac:dyDescent="0.2">
      <c r="A11" s="216" t="s">
        <v>878</v>
      </c>
      <c r="B11" s="102" t="s">
        <v>879</v>
      </c>
      <c r="C11" s="103">
        <v>20</v>
      </c>
      <c r="D11" s="109">
        <v>18.7</v>
      </c>
      <c r="E11" s="117">
        <v>18.3</v>
      </c>
      <c r="F11" s="117">
        <v>18.100000000000001</v>
      </c>
      <c r="G11" s="117">
        <v>19.5</v>
      </c>
      <c r="H11" s="117">
        <v>18.5</v>
      </c>
      <c r="I11" s="117">
        <v>19.399999999999999</v>
      </c>
      <c r="J11" s="117">
        <v>18.3</v>
      </c>
      <c r="K11" s="117">
        <v>18.100000000000001</v>
      </c>
      <c r="L11" s="117">
        <v>18.5</v>
      </c>
      <c r="M11" s="117">
        <v>18.8</v>
      </c>
      <c r="N11" s="117">
        <v>18.5</v>
      </c>
      <c r="O11" s="117">
        <v>18.399999999999999</v>
      </c>
      <c r="P11" s="117">
        <v>18.5</v>
      </c>
      <c r="Q11" s="117">
        <v>18.7</v>
      </c>
      <c r="R11" s="117">
        <v>17.899999999999999</v>
      </c>
      <c r="S11" s="117">
        <v>18.7</v>
      </c>
      <c r="T11" s="117">
        <v>17.8</v>
      </c>
      <c r="U11" s="117">
        <v>19.5</v>
      </c>
      <c r="V11" s="117">
        <v>18.3</v>
      </c>
      <c r="W11" s="117">
        <v>18.100000000000001</v>
      </c>
      <c r="X11" s="117">
        <v>18.7</v>
      </c>
      <c r="Y11" s="117">
        <v>17.600000000000001</v>
      </c>
      <c r="Z11" s="117">
        <v>18.600000000000001</v>
      </c>
      <c r="AA11" s="117">
        <v>18.399999999999999</v>
      </c>
      <c r="AB11" s="117">
        <v>17.8</v>
      </c>
      <c r="AC11" s="117">
        <v>18.5</v>
      </c>
      <c r="AD11" s="117">
        <v>19</v>
      </c>
      <c r="AE11" s="117">
        <v>18.7</v>
      </c>
      <c r="AF11" s="117">
        <v>18</v>
      </c>
      <c r="AG11" s="117">
        <v>18.5</v>
      </c>
      <c r="AH11" s="110">
        <v>19.2</v>
      </c>
    </row>
    <row r="12" spans="1:71" ht="127.5" hidden="1" x14ac:dyDescent="0.2">
      <c r="A12" s="216"/>
      <c r="B12" s="131" t="s">
        <v>880</v>
      </c>
      <c r="C12" s="132"/>
      <c r="D12" s="109"/>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0"/>
    </row>
    <row r="13" spans="1:71" ht="369.75" hidden="1" x14ac:dyDescent="0.2">
      <c r="A13" s="217"/>
      <c r="B13" s="131" t="s">
        <v>881</v>
      </c>
      <c r="C13" s="132"/>
      <c r="D13" s="109"/>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0"/>
    </row>
    <row r="14" spans="1:71" x14ac:dyDescent="0.2">
      <c r="A14" s="116"/>
      <c r="B14" s="134" t="s">
        <v>865</v>
      </c>
      <c r="C14" s="135">
        <f>SUM(C2:C13)</f>
        <v>100</v>
      </c>
      <c r="D14" s="136">
        <f>SUM(D2:D13)</f>
        <v>92.5</v>
      </c>
      <c r="E14" s="137">
        <f>SUM(E2:E13)</f>
        <v>91.399999999999991</v>
      </c>
      <c r="F14" s="137">
        <f t="shared" ref="F14:AH14" si="0">SUM(F2:F13)</f>
        <v>90.300000000000011</v>
      </c>
      <c r="G14" s="137">
        <f t="shared" si="0"/>
        <v>94.9</v>
      </c>
      <c r="H14" s="137">
        <f t="shared" si="0"/>
        <v>95.2</v>
      </c>
      <c r="I14" s="137">
        <f t="shared" si="0"/>
        <v>94</v>
      </c>
      <c r="J14" s="137">
        <f t="shared" si="0"/>
        <v>92.3</v>
      </c>
      <c r="K14" s="137">
        <f t="shared" si="0"/>
        <v>91.199999999999989</v>
      </c>
      <c r="L14" s="137">
        <f t="shared" si="0"/>
        <v>94.2</v>
      </c>
      <c r="M14" s="137">
        <f t="shared" si="0"/>
        <v>94.3</v>
      </c>
      <c r="N14" s="137">
        <f t="shared" si="0"/>
        <v>93.7</v>
      </c>
      <c r="O14" s="137">
        <f t="shared" si="0"/>
        <v>93</v>
      </c>
      <c r="P14" s="137">
        <f t="shared" si="0"/>
        <v>93.3</v>
      </c>
      <c r="Q14" s="137">
        <f t="shared" si="0"/>
        <v>93</v>
      </c>
      <c r="R14" s="137">
        <f t="shared" si="0"/>
        <v>90.1</v>
      </c>
      <c r="S14" s="137">
        <f t="shared" si="0"/>
        <v>94.600000000000009</v>
      </c>
      <c r="T14" s="137">
        <f t="shared" si="0"/>
        <v>87.8</v>
      </c>
      <c r="U14" s="137">
        <f t="shared" si="0"/>
        <v>96</v>
      </c>
      <c r="V14" s="137">
        <f t="shared" si="0"/>
        <v>89.899999999999991</v>
      </c>
      <c r="W14" s="137">
        <f t="shared" si="0"/>
        <v>89.9</v>
      </c>
      <c r="X14" s="137">
        <f t="shared" si="0"/>
        <v>93.500000000000014</v>
      </c>
      <c r="Y14" s="137">
        <f t="shared" si="0"/>
        <v>87.199999999999989</v>
      </c>
      <c r="Z14" s="137">
        <f t="shared" si="0"/>
        <v>92.6</v>
      </c>
      <c r="AA14" s="137">
        <f t="shared" si="0"/>
        <v>92</v>
      </c>
      <c r="AB14" s="137">
        <f t="shared" si="0"/>
        <v>90.5</v>
      </c>
      <c r="AC14" s="137">
        <f t="shared" si="0"/>
        <v>90.1</v>
      </c>
      <c r="AD14" s="137">
        <f t="shared" si="0"/>
        <v>95</v>
      </c>
      <c r="AE14" s="137">
        <f t="shared" si="0"/>
        <v>92.500000000000014</v>
      </c>
      <c r="AF14" s="137">
        <f t="shared" si="0"/>
        <v>90.3</v>
      </c>
      <c r="AG14" s="137">
        <f t="shared" si="0"/>
        <v>91.2</v>
      </c>
      <c r="AH14" s="137">
        <f t="shared" si="0"/>
        <v>93.600000000000009</v>
      </c>
    </row>
    <row r="15" spans="1:71" s="144" customFormat="1" x14ac:dyDescent="0.2">
      <c r="A15" s="138"/>
      <c r="B15" s="139" t="s">
        <v>882</v>
      </c>
      <c r="C15" s="140">
        <v>210</v>
      </c>
      <c r="D15" s="141">
        <f t="shared" ref="D15:AH15" si="1">D14*$C$15/100</f>
        <v>194.25</v>
      </c>
      <c r="E15" s="142">
        <f t="shared" si="1"/>
        <v>191.94</v>
      </c>
      <c r="F15" s="142">
        <f t="shared" si="1"/>
        <v>189.63000000000002</v>
      </c>
      <c r="G15" s="143">
        <f t="shared" si="1"/>
        <v>199.29</v>
      </c>
      <c r="H15" s="143">
        <f t="shared" si="1"/>
        <v>199.92</v>
      </c>
      <c r="I15" s="142">
        <f t="shared" si="1"/>
        <v>197.4</v>
      </c>
      <c r="J15" s="142">
        <f t="shared" si="1"/>
        <v>193.83</v>
      </c>
      <c r="K15" s="142">
        <f t="shared" si="1"/>
        <v>191.51999999999995</v>
      </c>
      <c r="L15" s="143">
        <f t="shared" si="1"/>
        <v>197.82</v>
      </c>
      <c r="M15" s="143">
        <f t="shared" si="1"/>
        <v>198.03</v>
      </c>
      <c r="N15" s="142">
        <f t="shared" si="1"/>
        <v>196.77</v>
      </c>
      <c r="O15" s="142">
        <f t="shared" si="1"/>
        <v>195.3</v>
      </c>
      <c r="P15" s="142">
        <f t="shared" si="1"/>
        <v>195.93</v>
      </c>
      <c r="Q15" s="142">
        <f t="shared" si="1"/>
        <v>195.3</v>
      </c>
      <c r="R15" s="142">
        <f t="shared" si="1"/>
        <v>189.21</v>
      </c>
      <c r="S15" s="143">
        <f t="shared" si="1"/>
        <v>198.66</v>
      </c>
      <c r="T15" s="142">
        <f t="shared" si="1"/>
        <v>184.38</v>
      </c>
      <c r="U15" s="142">
        <f t="shared" si="1"/>
        <v>201.6</v>
      </c>
      <c r="V15" s="142">
        <f t="shared" si="1"/>
        <v>188.79</v>
      </c>
      <c r="W15" s="142">
        <f t="shared" si="1"/>
        <v>188.79</v>
      </c>
      <c r="X15" s="142">
        <f t="shared" si="1"/>
        <v>196.35000000000002</v>
      </c>
      <c r="Y15" s="142">
        <f t="shared" si="1"/>
        <v>183.11999999999998</v>
      </c>
      <c r="Z15" s="142">
        <f t="shared" si="1"/>
        <v>194.46</v>
      </c>
      <c r="AA15" s="142">
        <f t="shared" si="1"/>
        <v>193.2</v>
      </c>
      <c r="AB15" s="142">
        <f t="shared" si="1"/>
        <v>190.05</v>
      </c>
      <c r="AC15" s="142">
        <f t="shared" si="1"/>
        <v>189.21</v>
      </c>
      <c r="AD15" s="142">
        <f t="shared" si="1"/>
        <v>199.5</v>
      </c>
      <c r="AE15" s="142">
        <f t="shared" si="1"/>
        <v>194.25000000000003</v>
      </c>
      <c r="AF15" s="142">
        <f t="shared" si="1"/>
        <v>189.63</v>
      </c>
      <c r="AG15" s="142">
        <f t="shared" si="1"/>
        <v>191.52</v>
      </c>
      <c r="AH15" s="142">
        <f t="shared" si="1"/>
        <v>196.56</v>
      </c>
    </row>
    <row r="16" spans="1:71" x14ac:dyDescent="0.2">
      <c r="A16" s="116"/>
      <c r="B16" s="145" t="s">
        <v>883</v>
      </c>
      <c r="C16" s="146">
        <v>0</v>
      </c>
      <c r="D16" s="147">
        <f>D15*(1+$C$16)</f>
        <v>194.25</v>
      </c>
      <c r="E16" s="147">
        <f>E15*(1+$C$16)</f>
        <v>191.94</v>
      </c>
      <c r="F16" s="147">
        <f t="shared" ref="F16:AH16" si="2">F15*(1+$C$16)</f>
        <v>189.63000000000002</v>
      </c>
      <c r="G16" s="147">
        <f t="shared" si="2"/>
        <v>199.29</v>
      </c>
      <c r="H16" s="147">
        <f t="shared" si="2"/>
        <v>199.92</v>
      </c>
      <c r="I16" s="147">
        <f t="shared" si="2"/>
        <v>197.4</v>
      </c>
      <c r="J16" s="147">
        <f t="shared" si="2"/>
        <v>193.83</v>
      </c>
      <c r="K16" s="147">
        <f t="shared" si="2"/>
        <v>191.51999999999995</v>
      </c>
      <c r="L16" s="147">
        <f t="shared" si="2"/>
        <v>197.82</v>
      </c>
      <c r="M16" s="147">
        <f t="shared" si="2"/>
        <v>198.03</v>
      </c>
      <c r="N16" s="147">
        <f t="shared" si="2"/>
        <v>196.77</v>
      </c>
      <c r="O16" s="147">
        <f t="shared" si="2"/>
        <v>195.3</v>
      </c>
      <c r="P16" s="147">
        <f t="shared" si="2"/>
        <v>195.93</v>
      </c>
      <c r="Q16" s="147">
        <f t="shared" si="2"/>
        <v>195.3</v>
      </c>
      <c r="R16" s="147">
        <f t="shared" si="2"/>
        <v>189.21</v>
      </c>
      <c r="S16" s="147">
        <f t="shared" si="2"/>
        <v>198.66</v>
      </c>
      <c r="T16" s="147">
        <f t="shared" si="2"/>
        <v>184.38</v>
      </c>
      <c r="U16" s="147">
        <f t="shared" si="2"/>
        <v>201.6</v>
      </c>
      <c r="V16" s="147">
        <f t="shared" si="2"/>
        <v>188.79</v>
      </c>
      <c r="W16" s="147">
        <f t="shared" si="2"/>
        <v>188.79</v>
      </c>
      <c r="X16" s="147">
        <f t="shared" si="2"/>
        <v>196.35000000000002</v>
      </c>
      <c r="Y16" s="147">
        <f t="shared" si="2"/>
        <v>183.11999999999998</v>
      </c>
      <c r="Z16" s="147">
        <f t="shared" si="2"/>
        <v>194.46</v>
      </c>
      <c r="AA16" s="147">
        <f t="shared" si="2"/>
        <v>193.2</v>
      </c>
      <c r="AB16" s="147">
        <f t="shared" si="2"/>
        <v>190.05</v>
      </c>
      <c r="AC16" s="147">
        <f t="shared" si="2"/>
        <v>189.21</v>
      </c>
      <c r="AD16" s="147">
        <f t="shared" si="2"/>
        <v>199.5</v>
      </c>
      <c r="AE16" s="147">
        <f t="shared" si="2"/>
        <v>194.25000000000003</v>
      </c>
      <c r="AF16" s="147">
        <f t="shared" si="2"/>
        <v>189.63</v>
      </c>
      <c r="AG16" s="147">
        <f t="shared" si="2"/>
        <v>191.52</v>
      </c>
      <c r="AH16" s="147">
        <f t="shared" si="2"/>
        <v>196.56</v>
      </c>
    </row>
    <row r="17" spans="1:34" x14ac:dyDescent="0.2">
      <c r="A17" s="133"/>
      <c r="B17" s="145" t="s">
        <v>884</v>
      </c>
      <c r="C17" s="148">
        <v>210</v>
      </c>
      <c r="D17" s="149">
        <f t="shared" ref="D17" si="3">D16/$C$17</f>
        <v>0.92500000000000004</v>
      </c>
      <c r="E17" s="150">
        <f>E16/$C$17</f>
        <v>0.91400000000000003</v>
      </c>
      <c r="F17" s="150">
        <f t="shared" ref="F17:AH17" si="4">F16/$C$17</f>
        <v>0.90300000000000014</v>
      </c>
      <c r="G17" s="150">
        <f t="shared" si="4"/>
        <v>0.94899999999999995</v>
      </c>
      <c r="H17" s="150">
        <f t="shared" si="4"/>
        <v>0.95199999999999996</v>
      </c>
      <c r="I17" s="150">
        <f t="shared" si="4"/>
        <v>0.94000000000000006</v>
      </c>
      <c r="J17" s="150">
        <f t="shared" si="4"/>
        <v>0.92300000000000004</v>
      </c>
      <c r="K17" s="150">
        <f t="shared" si="4"/>
        <v>0.91199999999999981</v>
      </c>
      <c r="L17" s="150">
        <f t="shared" si="4"/>
        <v>0.94199999999999995</v>
      </c>
      <c r="M17" s="150">
        <f t="shared" si="4"/>
        <v>0.94300000000000006</v>
      </c>
      <c r="N17" s="150">
        <f t="shared" si="4"/>
        <v>0.93700000000000006</v>
      </c>
      <c r="O17" s="150">
        <f t="shared" si="4"/>
        <v>0.93</v>
      </c>
      <c r="P17" s="150">
        <f t="shared" si="4"/>
        <v>0.93300000000000005</v>
      </c>
      <c r="Q17" s="150">
        <f t="shared" si="4"/>
        <v>0.93</v>
      </c>
      <c r="R17" s="150">
        <f t="shared" si="4"/>
        <v>0.90100000000000002</v>
      </c>
      <c r="S17" s="150">
        <f t="shared" si="4"/>
        <v>0.94599999999999995</v>
      </c>
      <c r="T17" s="150">
        <f t="shared" si="4"/>
        <v>0.878</v>
      </c>
      <c r="U17" s="150">
        <f t="shared" si="4"/>
        <v>0.96</v>
      </c>
      <c r="V17" s="150">
        <f t="shared" si="4"/>
        <v>0.89899999999999991</v>
      </c>
      <c r="W17" s="150">
        <f t="shared" si="4"/>
        <v>0.89899999999999991</v>
      </c>
      <c r="X17" s="150">
        <f t="shared" si="4"/>
        <v>0.93500000000000005</v>
      </c>
      <c r="Y17" s="150">
        <f t="shared" si="4"/>
        <v>0.87199999999999989</v>
      </c>
      <c r="Z17" s="150">
        <f t="shared" si="4"/>
        <v>0.92600000000000005</v>
      </c>
      <c r="AA17" s="150">
        <f t="shared" si="4"/>
        <v>0.91999999999999993</v>
      </c>
      <c r="AB17" s="150">
        <f t="shared" si="4"/>
        <v>0.90500000000000003</v>
      </c>
      <c r="AC17" s="150">
        <f t="shared" si="4"/>
        <v>0.90100000000000002</v>
      </c>
      <c r="AD17" s="150">
        <f t="shared" si="4"/>
        <v>0.95</v>
      </c>
      <c r="AE17" s="150">
        <f t="shared" si="4"/>
        <v>0.92500000000000016</v>
      </c>
      <c r="AF17" s="150">
        <f t="shared" si="4"/>
        <v>0.90300000000000002</v>
      </c>
      <c r="AG17" s="150">
        <f t="shared" si="4"/>
        <v>0.91200000000000003</v>
      </c>
      <c r="AH17" s="150">
        <f t="shared" si="4"/>
        <v>0.93600000000000005</v>
      </c>
    </row>
    <row r="19" spans="1:34" x14ac:dyDescent="0.2">
      <c r="B19" s="152" t="s">
        <v>885</v>
      </c>
    </row>
  </sheetData>
  <mergeCells count="4">
    <mergeCell ref="A3:A4"/>
    <mergeCell ref="A5:A7"/>
    <mergeCell ref="A8:A10"/>
    <mergeCell ref="A11:A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AD3FD-1F09-4E5C-A781-09F1C55551DA}">
  <sheetPr>
    <tabColor theme="5" tint="-0.499984740745262"/>
  </sheetPr>
  <dimension ref="A1:G291"/>
  <sheetViews>
    <sheetView workbookViewId="0">
      <selection activeCell="C3" sqref="C3"/>
    </sheetView>
  </sheetViews>
  <sheetFormatPr defaultRowHeight="15" x14ac:dyDescent="0.25"/>
  <cols>
    <col min="1" max="1" width="12.7109375" style="11" customWidth="1"/>
    <col min="2" max="7" width="12.7109375" customWidth="1"/>
  </cols>
  <sheetData>
    <row r="1" spans="1:7" s="10" customFormat="1" ht="12.75" x14ac:dyDescent="0.2">
      <c r="A1" s="6" t="s">
        <v>32</v>
      </c>
      <c r="B1" s="7" t="s">
        <v>33</v>
      </c>
      <c r="C1" s="7" t="s">
        <v>34</v>
      </c>
      <c r="D1" s="6" t="s">
        <v>35</v>
      </c>
      <c r="E1" s="7" t="s">
        <v>36</v>
      </c>
      <c r="F1" s="8" t="s">
        <v>37</v>
      </c>
      <c r="G1" s="9" t="s">
        <v>38</v>
      </c>
    </row>
    <row r="2" spans="1:7" s="10" customFormat="1" ht="51" x14ac:dyDescent="0.2">
      <c r="A2" s="11" t="s">
        <v>132</v>
      </c>
      <c r="B2" s="11" t="str">
        <f>MID(A2,FIND(",",A2)+1,FIND(" ",A2)-2)</f>
        <v xml:space="preserve"> Yash </v>
      </c>
      <c r="C2" s="11" t="s">
        <v>40</v>
      </c>
      <c r="D2" s="11"/>
      <c r="E2" s="11"/>
      <c r="F2" s="12"/>
      <c r="G2" s="12" t="str">
        <f>_xlfn.CONCAT(B2,C2)</f>
        <v xml:space="preserve"> Yash , below are scores and comments for Homework 1.</v>
      </c>
    </row>
    <row r="3" spans="1:7" s="10" customFormat="1" ht="409.5" x14ac:dyDescent="0.2">
      <c r="A3" s="11"/>
      <c r="B3" s="11" t="str">
        <f>B2</f>
        <v xml:space="preserve"> Yash </v>
      </c>
      <c r="C3" s="11" t="s">
        <v>41</v>
      </c>
      <c r="D3" s="11">
        <v>6</v>
      </c>
      <c r="E3" s="11" t="s">
        <v>42</v>
      </c>
      <c r="F3" s="12" t="s">
        <v>160</v>
      </c>
      <c r="G3" s="12" t="str">
        <f t="shared" ref="G3:G10" si="0">_xlfn.CONCAT(C3," ",D3," ",E3," ",F3)</f>
        <v>Q1: 6 of 8.   At a top-line level, a marketing metric may be categorized as one of the following:  Advertising, Customer and Market Research, Finance, Logistics, Operations, Trade and Sales Force.  See Figure 1.1 of the textbook. See the Ed Discussion board posting from Monday.  You didn't address the following question: "Which marketing metrics seem most aligned with a company that you currently or have previously worked for?"</v>
      </c>
    </row>
    <row r="4" spans="1:7" s="10" customFormat="1" ht="229.5" x14ac:dyDescent="0.2">
      <c r="A4" s="11"/>
      <c r="B4" s="11" t="str">
        <f t="shared" ref="B4:B11" si="1">B3</f>
        <v xml:space="preserve"> Yash </v>
      </c>
      <c r="C4" s="11" t="s">
        <v>44</v>
      </c>
      <c r="D4" s="11">
        <v>7</v>
      </c>
      <c r="E4" s="11" t="s">
        <v>45</v>
      </c>
      <c r="F4" s="12" t="s">
        <v>204</v>
      </c>
      <c r="G4" s="12" t="str">
        <f t="shared" si="0"/>
        <v xml:space="preserve">Q2: 7 of 7.   While your response was sufficient, it was very long-winded.  Please be concise and precise in your responses to questions.  For additional information on this topic, see my Ed Discussion post from Monday. </v>
      </c>
    </row>
    <row r="5" spans="1:7" s="10" customFormat="1" ht="409.5" x14ac:dyDescent="0.2">
      <c r="A5" s="11"/>
      <c r="B5" s="11" t="str">
        <f t="shared" si="1"/>
        <v xml:space="preserve"> Yash </v>
      </c>
      <c r="C5" s="11" t="s">
        <v>47</v>
      </c>
      <c r="D5" s="11">
        <v>6</v>
      </c>
      <c r="E5" s="11" t="s">
        <v>45</v>
      </c>
      <c r="F5" s="12" t="s">
        <v>175</v>
      </c>
      <c r="G5" s="12" t="str">
        <f t="shared" si="0"/>
        <v xml:space="preserve">Q3: 6 of 7.  Every once in a while you MUST give your reader permission to take a break from your stream of words for the purpose of processing the meaning—figuring out what it is, and whether he or she agrees.  Among the permission-giving signals, in increasing order of magnitude, are comma, semicolon, sentence break, paragraph break, new section heading, and new chapter heading. Being too stingy with any leads to reader fatigue. Being too stingy with paragraph breaks leads to the specific kind of reader fatigue that generates accusations of “run-on paragraphs,” and results in readers simply paying attention to your presentation method and not the content. </v>
      </c>
    </row>
    <row r="6" spans="1:7" s="10" customFormat="1" ht="409.5" x14ac:dyDescent="0.2">
      <c r="A6" s="11"/>
      <c r="B6" s="11" t="str">
        <f t="shared" si="1"/>
        <v xml:space="preserve"> Yash </v>
      </c>
      <c r="C6" s="11" t="s">
        <v>49</v>
      </c>
      <c r="D6" s="11">
        <v>7</v>
      </c>
      <c r="E6" s="11" t="s">
        <v>45</v>
      </c>
      <c r="F6" s="12" t="s">
        <v>185</v>
      </c>
      <c r="G6" s="12" t="str">
        <f t="shared" si="0"/>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7" spans="1:7" s="10" customFormat="1" ht="102" x14ac:dyDescent="0.2">
      <c r="A7" s="11"/>
      <c r="B7" s="11" t="str">
        <f t="shared" si="1"/>
        <v xml:space="preserve"> Yash </v>
      </c>
      <c r="C7" s="11" t="s">
        <v>51</v>
      </c>
      <c r="D7" s="11">
        <v>7</v>
      </c>
      <c r="E7" s="11" t="s">
        <v>45</v>
      </c>
      <c r="F7" s="12" t="s">
        <v>188</v>
      </c>
      <c r="G7" s="12" t="str">
        <f t="shared" si="0"/>
        <v>Q5: 7 of 7.  While your answer is lengthy, it sufficiently addressed the questions posed.</v>
      </c>
    </row>
    <row r="8" spans="1:7" s="10" customFormat="1" ht="114.75" x14ac:dyDescent="0.2">
      <c r="A8" s="11"/>
      <c r="B8" s="11" t="str">
        <f t="shared" si="1"/>
        <v xml:space="preserve"> Yash </v>
      </c>
      <c r="C8" s="11" t="s">
        <v>53</v>
      </c>
      <c r="D8" s="11">
        <v>6</v>
      </c>
      <c r="E8" s="11" t="s">
        <v>45</v>
      </c>
      <c r="F8" s="12" t="s">
        <v>108</v>
      </c>
      <c r="G8" s="12" t="str">
        <f t="shared" si="0"/>
        <v>Q6: 6 of 7.  Your response needs to be expanded upon to sufficiently address all elements of the question.</v>
      </c>
    </row>
    <row r="9" spans="1:7" s="10" customFormat="1" ht="127.5" x14ac:dyDescent="0.2">
      <c r="A9" s="11"/>
      <c r="B9" s="11" t="str">
        <f t="shared" si="1"/>
        <v xml:space="preserve"> Yash </v>
      </c>
      <c r="C9" s="11" t="s">
        <v>54</v>
      </c>
      <c r="D9" s="11">
        <v>6.5</v>
      </c>
      <c r="E9" s="11" t="s">
        <v>45</v>
      </c>
      <c r="F9" s="12" t="s">
        <v>194</v>
      </c>
      <c r="G9" s="12" t="str">
        <f t="shared" si="0"/>
        <v>Q7: 6.5 of 7.  The question specifically asked you to provided two to three paragraphs of prose.  This request was not realized.</v>
      </c>
    </row>
    <row r="10" spans="1:7" s="10" customFormat="1" ht="25.5" x14ac:dyDescent="0.2">
      <c r="A10" s="11"/>
      <c r="B10" s="11" t="str">
        <f t="shared" si="1"/>
        <v xml:space="preserve"> Yash </v>
      </c>
      <c r="C10" s="11" t="s">
        <v>56</v>
      </c>
      <c r="D10" s="11">
        <f>SUM(D3:D9)</f>
        <v>45.5</v>
      </c>
      <c r="E10" s="11" t="s">
        <v>57</v>
      </c>
      <c r="F10" s="12"/>
      <c r="G10" s="12" t="str">
        <f t="shared" si="0"/>
        <v xml:space="preserve">Total: 45.5 of 50. </v>
      </c>
    </row>
    <row r="11" spans="1:7" s="10" customFormat="1" ht="409.5" x14ac:dyDescent="0.2">
      <c r="A11" s="11"/>
      <c r="B11" s="11" t="str">
        <f t="shared" si="1"/>
        <v xml:space="preserve"> Yash </v>
      </c>
      <c r="C11" s="11" t="s">
        <v>58</v>
      </c>
      <c r="D11" s="11"/>
      <c r="E11" s="11"/>
      <c r="F11" s="12"/>
      <c r="G11" s="12" t="str">
        <f>_xlfn.CONCAT(G2," ",G3," ",G4," ",G5," ",G6," ",G7," ",G8," ",G9," ",G10)</f>
        <v xml:space="preserve"> Yash , below are scores and comments for Homework 1. Q1: 6 of 8.   At a top-line level, a marketing metric may be categorized as one of the following:  Advertising, Customer and Market Research, Finance, Logistics, Operations, Trade and Sales Force.  See Figure 1.1 of the textbook. See the Ed Discussion board posting from Monday.  You didn't address the following question: "Which marketing metrics seem most aligned with a company that you currently or have previously worked for?" Q2: 7 of 7.   While your response was sufficient, it was very long-winded.  Please be concise and precise in your responses to questions.  For additional information on this topic, see my Ed Discussion post from Monday.  Q3: 6 of 7.  Every once in a while you MUST give your reader permission to take a break from your stream of words for the purpose of processing the meaning—figuring out what it is, and whether he or she agrees.  Among the permission-giving signals, in increasing order of magnitude, are comma, semicolon, sentence break, paragraph break, new section heading, and new chapter heading. Being too stingy with any leads to reader fatigue. Being too stingy with paragraph breaks leads to the specific kind of reader fatigue that generates accusations of “run-on paragraphs,” and results in readers simply paying attention to your presentation method and not the content.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lengthy, it sufficiently addressed the questions posed. Q6: 6 of 7.  Your response needs to be expanded upon to sufficiently address all elements of the question. Q7: 6.5 of 7.  The question specifically asked you to provided two to three paragraphs of prose.  This request was not realized. Total: 45.5 of 50. </v>
      </c>
    </row>
    <row r="12" spans="1:7" ht="51" x14ac:dyDescent="0.25">
      <c r="A12" s="11" t="s">
        <v>154</v>
      </c>
      <c r="B12" s="11" t="str">
        <f>MID(A12,FIND(",",A12)+1,FIND(" ",A12)-2)</f>
        <v xml:space="preserve"> Hamza</v>
      </c>
      <c r="C12" s="11" t="s">
        <v>40</v>
      </c>
      <c r="D12" s="11"/>
      <c r="E12" s="11"/>
      <c r="F12" s="12"/>
      <c r="G12" s="12" t="str">
        <f t="shared" ref="G12:G32" si="2">_xlfn.CONCAT(B12,C12)</f>
        <v xml:space="preserve"> Hamza, below are scores and comments for Homework 1.</v>
      </c>
    </row>
    <row r="13" spans="1:7" s="10" customFormat="1" ht="409.5" x14ac:dyDescent="0.2">
      <c r="A13" s="11"/>
      <c r="B13" s="11" t="str">
        <f>B12</f>
        <v xml:space="preserve"> Hamza</v>
      </c>
      <c r="C13" s="11" t="s">
        <v>41</v>
      </c>
      <c r="D13" s="11">
        <v>6</v>
      </c>
      <c r="E13" s="11" t="s">
        <v>42</v>
      </c>
      <c r="F13" s="12" t="s">
        <v>161</v>
      </c>
      <c r="G13" s="12" t="str">
        <f t="shared" ref="G13:G20" si="3">_xlfn.CONCAT(C13," ",D13," ",E13," ",F13)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14" spans="1:7" s="10" customFormat="1" ht="89.25" x14ac:dyDescent="0.2">
      <c r="A14" s="11"/>
      <c r="B14" s="11" t="str">
        <f t="shared" ref="B14:B21" si="4">B13</f>
        <v xml:space="preserve"> Hamza</v>
      </c>
      <c r="C14" s="11" t="s">
        <v>44</v>
      </c>
      <c r="D14" s="11">
        <v>7</v>
      </c>
      <c r="E14" s="11" t="s">
        <v>45</v>
      </c>
      <c r="F14" s="12" t="s">
        <v>61</v>
      </c>
      <c r="G14" s="12" t="str">
        <f t="shared" si="3"/>
        <v>Q2: 7 of 7.  A good response!  It was succinct and addressed the question posed!</v>
      </c>
    </row>
    <row r="15" spans="1:7" s="10" customFormat="1" ht="76.5" x14ac:dyDescent="0.2">
      <c r="A15" s="11"/>
      <c r="B15" s="11" t="str">
        <f t="shared" si="4"/>
        <v xml:space="preserve"> Hamza</v>
      </c>
      <c r="C15" s="11" t="s">
        <v>47</v>
      </c>
      <c r="D15" s="11">
        <v>7</v>
      </c>
      <c r="E15" s="11" t="s">
        <v>45</v>
      </c>
      <c r="F15" s="12" t="s">
        <v>87</v>
      </c>
      <c r="G15" s="12" t="str">
        <f t="shared" si="3"/>
        <v>Q3: 7 of 7.  A good answer that was succinct and well-articulated!</v>
      </c>
    </row>
    <row r="16" spans="1:7" s="10" customFormat="1" ht="409.5" x14ac:dyDescent="0.2">
      <c r="A16" s="11"/>
      <c r="B16" s="11" t="str">
        <f t="shared" si="4"/>
        <v xml:space="preserve"> Hamza</v>
      </c>
      <c r="C16" s="11" t="s">
        <v>49</v>
      </c>
      <c r="D16" s="11">
        <v>6</v>
      </c>
      <c r="E16" s="11" t="s">
        <v>45</v>
      </c>
      <c r="F16" s="12" t="s">
        <v>185</v>
      </c>
      <c r="G16" s="12" t="str">
        <f t="shared" si="3"/>
        <v>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7" spans="1:7" s="10" customFormat="1" ht="409.5" x14ac:dyDescent="0.2">
      <c r="A17" s="11"/>
      <c r="B17" s="11" t="str">
        <f t="shared" si="4"/>
        <v xml:space="preserve"> Hamza</v>
      </c>
      <c r="C17" s="11" t="s">
        <v>51</v>
      </c>
      <c r="D17" s="11">
        <v>6</v>
      </c>
      <c r="E17" s="11" t="s">
        <v>45</v>
      </c>
      <c r="F17" s="12" t="s">
        <v>189</v>
      </c>
      <c r="G17" s="12" t="str">
        <f t="shared" si="3"/>
        <v xml:space="preserve">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18" spans="1:7" s="10" customFormat="1" ht="114.75" x14ac:dyDescent="0.2">
      <c r="A18" s="11"/>
      <c r="B18" s="11" t="str">
        <f t="shared" si="4"/>
        <v xml:space="preserve"> Hamza</v>
      </c>
      <c r="C18" s="11" t="s">
        <v>53</v>
      </c>
      <c r="D18" s="11">
        <v>6</v>
      </c>
      <c r="E18" s="11" t="s">
        <v>45</v>
      </c>
      <c r="F18" s="12" t="s">
        <v>108</v>
      </c>
      <c r="G18" s="12" t="str">
        <f t="shared" si="3"/>
        <v>Q6: 6 of 7.  Your response needs to be expanded upon to sufficiently address all elements of the question.</v>
      </c>
    </row>
    <row r="19" spans="1:7" s="10" customFormat="1" ht="25.5" x14ac:dyDescent="0.2">
      <c r="A19" s="11"/>
      <c r="B19" s="11" t="str">
        <f t="shared" si="4"/>
        <v xml:space="preserve"> Hamza</v>
      </c>
      <c r="C19" s="11" t="s">
        <v>54</v>
      </c>
      <c r="D19" s="11">
        <v>7</v>
      </c>
      <c r="E19" s="11" t="s">
        <v>45</v>
      </c>
      <c r="F19" s="12" t="s">
        <v>198</v>
      </c>
      <c r="G19" s="12" t="str">
        <f t="shared" si="3"/>
        <v>Q7: 7 of 7.  A fine answer!</v>
      </c>
    </row>
    <row r="20" spans="1:7" s="10" customFormat="1" ht="12.75" x14ac:dyDescent="0.2">
      <c r="A20" s="11"/>
      <c r="B20" s="11" t="str">
        <f t="shared" si="4"/>
        <v xml:space="preserve"> Hamza</v>
      </c>
      <c r="C20" s="11" t="s">
        <v>56</v>
      </c>
      <c r="D20" s="11">
        <f>SUM(D13:D19)</f>
        <v>45</v>
      </c>
      <c r="E20" s="11" t="s">
        <v>57</v>
      </c>
      <c r="F20" s="12"/>
      <c r="G20" s="12" t="str">
        <f t="shared" si="3"/>
        <v xml:space="preserve">Total: 45 of 50. </v>
      </c>
    </row>
    <row r="21" spans="1:7" s="10" customFormat="1" ht="409.5" x14ac:dyDescent="0.2">
      <c r="A21" s="11"/>
      <c r="B21" s="17" t="str">
        <f t="shared" si="4"/>
        <v xml:space="preserve"> Hamza</v>
      </c>
      <c r="C21" s="11" t="s">
        <v>58</v>
      </c>
      <c r="D21" s="11"/>
      <c r="E21" s="11"/>
      <c r="F21" s="12"/>
      <c r="G21" s="12" t="str">
        <f>_xlfn.CONCAT(G12," ",G13," ",G14," ",G15," ",G16," ",G17," ",G18," ",G19," ",G20)</f>
        <v xml:space="preserve"> Hamza,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7 of 7.  A good response!  It was succinct and addressed the question posed! Q3: 7 of 7.  A good answer that was succinct and well-articulated! 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6 of 7.  Your response needs to be expanded upon to sufficiently address all elements of the question. Q7: 7 of 7.  A fine answer! Total: 45 of 50. </v>
      </c>
    </row>
    <row r="22" spans="1:7" ht="51" x14ac:dyDescent="0.25">
      <c r="A22" s="11" t="s">
        <v>156</v>
      </c>
      <c r="B22" s="11" t="str">
        <f>MID(A22,FIND(",",A22)+1,FIND(" ",A22)-2)</f>
        <v xml:space="preserve"> Mary</v>
      </c>
      <c r="C22" s="11" t="s">
        <v>40</v>
      </c>
      <c r="D22" s="11"/>
      <c r="E22" s="11"/>
      <c r="F22" s="12"/>
      <c r="G22" s="12" t="str">
        <f t="shared" si="2"/>
        <v xml:space="preserve"> Mary, below are scores and comments for Homework 1.</v>
      </c>
    </row>
    <row r="23" spans="1:7" s="10" customFormat="1" ht="255" x14ac:dyDescent="0.2">
      <c r="A23" s="11"/>
      <c r="B23" s="11" t="str">
        <f>B22</f>
        <v xml:space="preserve"> Mary</v>
      </c>
      <c r="C23" s="11" t="s">
        <v>41</v>
      </c>
      <c r="D23" s="11">
        <v>7</v>
      </c>
      <c r="E23" s="11" t="s">
        <v>42</v>
      </c>
      <c r="F23" s="12" t="s">
        <v>162</v>
      </c>
      <c r="G23" s="12" t="str">
        <f t="shared" ref="G23:G30" si="5">_xlfn.CONCAT(C23," ",D23," ",E23," ",F23)</f>
        <v xml:space="preserve">Q1: 7 of 8.    At a top-line level, a marketing metric may be categorized as one of the following:  Advertising, Customer and Market Research, Finance, Logistics, Operations, Trade and Sales Force.  See Figure 1.1 of the textbook. </v>
      </c>
    </row>
    <row r="24" spans="1:7" s="10" customFormat="1" ht="89.25" x14ac:dyDescent="0.2">
      <c r="A24" s="11"/>
      <c r="B24" s="11" t="str">
        <f t="shared" ref="B24:B31" si="6">B23</f>
        <v xml:space="preserve"> Mary</v>
      </c>
      <c r="C24" s="11" t="s">
        <v>44</v>
      </c>
      <c r="D24" s="11">
        <v>7</v>
      </c>
      <c r="E24" s="11" t="s">
        <v>45</v>
      </c>
      <c r="F24" s="12" t="s">
        <v>61</v>
      </c>
      <c r="G24" s="12" t="str">
        <f t="shared" si="5"/>
        <v>Q2: 7 of 7.  A good response!  It was succinct and addressed the question posed!</v>
      </c>
    </row>
    <row r="25" spans="1:7" s="10" customFormat="1" ht="76.5" x14ac:dyDescent="0.2">
      <c r="A25" s="11"/>
      <c r="B25" s="11" t="str">
        <f t="shared" si="6"/>
        <v xml:space="preserve"> Mary</v>
      </c>
      <c r="C25" s="11" t="s">
        <v>47</v>
      </c>
      <c r="D25" s="11">
        <v>7</v>
      </c>
      <c r="E25" s="11" t="s">
        <v>45</v>
      </c>
      <c r="F25" s="12" t="s">
        <v>87</v>
      </c>
      <c r="G25" s="12" t="str">
        <f t="shared" si="5"/>
        <v>Q3: 7 of 7.  A good answer that was succinct and well-articulated!</v>
      </c>
    </row>
    <row r="26" spans="1:7" s="10" customFormat="1" ht="63.75" x14ac:dyDescent="0.2">
      <c r="A26" s="11"/>
      <c r="B26" s="11" t="str">
        <f t="shared" si="6"/>
        <v xml:space="preserve"> Mary</v>
      </c>
      <c r="C26" s="11" t="s">
        <v>49</v>
      </c>
      <c r="D26" s="11">
        <v>7</v>
      </c>
      <c r="E26" s="11" t="s">
        <v>45</v>
      </c>
      <c r="F26" s="12" t="s">
        <v>67</v>
      </c>
      <c r="G26" s="12" t="str">
        <f t="shared" si="5"/>
        <v>Q4: 7 of 7.  A succinct and well-articulated answer!</v>
      </c>
    </row>
    <row r="27" spans="1:7" s="10" customFormat="1" ht="409.5" x14ac:dyDescent="0.2">
      <c r="A27" s="11"/>
      <c r="B27" s="11" t="str">
        <f t="shared" si="6"/>
        <v xml:space="preserve"> Mary</v>
      </c>
      <c r="C27" s="11" t="s">
        <v>51</v>
      </c>
      <c r="D27" s="11">
        <v>6</v>
      </c>
      <c r="E27" s="11" t="s">
        <v>45</v>
      </c>
      <c r="F27" s="12" t="s">
        <v>189</v>
      </c>
      <c r="G27" s="12" t="str">
        <f t="shared" si="5"/>
        <v xml:space="preserve">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8" spans="1:7" s="10" customFormat="1" ht="12.75" x14ac:dyDescent="0.2">
      <c r="A28" s="11"/>
      <c r="B28" s="11" t="str">
        <f t="shared" si="6"/>
        <v xml:space="preserve"> Mary</v>
      </c>
      <c r="C28" s="11" t="s">
        <v>53</v>
      </c>
      <c r="D28" s="11">
        <v>7</v>
      </c>
      <c r="E28" s="11" t="s">
        <v>45</v>
      </c>
      <c r="F28" s="12"/>
      <c r="G28" s="12" t="str">
        <f t="shared" si="5"/>
        <v xml:space="preserve">Q6: 7 of 7.  </v>
      </c>
    </row>
    <row r="29" spans="1:7" s="10" customFormat="1" ht="12.75" x14ac:dyDescent="0.2">
      <c r="A29" s="11"/>
      <c r="B29" s="11" t="str">
        <f t="shared" si="6"/>
        <v xml:space="preserve"> Mary</v>
      </c>
      <c r="C29" s="11" t="s">
        <v>54</v>
      </c>
      <c r="D29" s="11">
        <v>7</v>
      </c>
      <c r="E29" s="11" t="s">
        <v>45</v>
      </c>
      <c r="F29" s="12" t="s">
        <v>102</v>
      </c>
      <c r="G29" s="12" t="str">
        <f t="shared" si="5"/>
        <v xml:space="preserve">Q7: 7 of 7.   </v>
      </c>
    </row>
    <row r="30" spans="1:7" s="10" customFormat="1" ht="12.75" x14ac:dyDescent="0.2">
      <c r="A30" s="11"/>
      <c r="B30" s="11" t="str">
        <f t="shared" si="6"/>
        <v xml:space="preserve"> Mary</v>
      </c>
      <c r="C30" s="11" t="s">
        <v>56</v>
      </c>
      <c r="D30" s="11">
        <f>SUM(D23:D29)</f>
        <v>48</v>
      </c>
      <c r="E30" s="11" t="s">
        <v>57</v>
      </c>
      <c r="F30" s="12"/>
      <c r="G30" s="12" t="str">
        <f t="shared" si="5"/>
        <v xml:space="preserve">Total: 48 of 50. </v>
      </c>
    </row>
    <row r="31" spans="1:7" s="10" customFormat="1" ht="409.5" x14ac:dyDescent="0.2">
      <c r="A31" s="11"/>
      <c r="B31" s="11" t="str">
        <f t="shared" si="6"/>
        <v xml:space="preserve"> Mary</v>
      </c>
      <c r="C31" s="11" t="s">
        <v>58</v>
      </c>
      <c r="D31" s="11"/>
      <c r="E31" s="11"/>
      <c r="F31" s="12"/>
      <c r="G31" s="12" t="str">
        <f>_xlfn.CONCAT(G22," ",G23," ",G24," ",G25," ",G26," ",G27," ",G28," ",G29," ",G30)</f>
        <v xml:space="preserve"> Mary, below are scores and comments for Homework 1. Q1: 7 of 8.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A good answer that was succinct and well-articulated! Q4: 7 of 7.  A succinct and well-articulated answer! 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7 of 7.    Total: 48 of 50. </v>
      </c>
    </row>
    <row r="32" spans="1:7" ht="63.75" x14ac:dyDescent="0.25">
      <c r="A32" s="11" t="s">
        <v>157</v>
      </c>
      <c r="B32" s="11" t="str">
        <f>MID(A32,FIND(",",A32)+1,FIND(" ",A32)-2)</f>
        <v xml:space="preserve"> Sravanthi</v>
      </c>
      <c r="C32" s="11" t="s">
        <v>40</v>
      </c>
      <c r="D32" s="11"/>
      <c r="E32" s="11"/>
      <c r="F32" s="12"/>
      <c r="G32" s="12" t="str">
        <f t="shared" si="2"/>
        <v xml:space="preserve"> Sravanthi, below are scores and comments for Homework 1.</v>
      </c>
    </row>
    <row r="33" spans="1:7" s="10" customFormat="1" ht="409.5" x14ac:dyDescent="0.2">
      <c r="A33" s="11"/>
      <c r="B33" s="11" t="str">
        <f>B32</f>
        <v xml:space="preserve"> Sravanthi</v>
      </c>
      <c r="C33" s="11" t="s">
        <v>41</v>
      </c>
      <c r="D33" s="11">
        <v>6</v>
      </c>
      <c r="E33" s="11" t="s">
        <v>42</v>
      </c>
      <c r="F33" s="12" t="s">
        <v>164</v>
      </c>
      <c r="G33" s="12" t="str">
        <f t="shared" ref="G33:G40" si="7">_xlfn.CONCAT(C33," ",D33," ",E33," ",F33)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34" spans="1:7" s="10" customFormat="1" ht="178.5" x14ac:dyDescent="0.2">
      <c r="A34" s="11"/>
      <c r="B34" s="11" t="str">
        <f t="shared" ref="B34:B41" si="8">B33</f>
        <v xml:space="preserve"> Sravanthi</v>
      </c>
      <c r="C34" s="11" t="s">
        <v>44</v>
      </c>
      <c r="D34" s="11">
        <v>6.5</v>
      </c>
      <c r="E34" s="11" t="s">
        <v>45</v>
      </c>
      <c r="F34" s="12" t="s">
        <v>169</v>
      </c>
      <c r="G34" s="12" t="str">
        <f t="shared" si="7"/>
        <v>Q2: 6.5 of 7.  The second paragraph was odd in the sense that it examined a particular subtopic of business operations, and it didn't align tightly with the rest of your response.</v>
      </c>
    </row>
    <row r="35" spans="1:7" s="10" customFormat="1" ht="318.75" x14ac:dyDescent="0.2">
      <c r="A35" s="11"/>
      <c r="B35" s="11" t="str">
        <f t="shared" si="8"/>
        <v xml:space="preserve"> Sravanthi</v>
      </c>
      <c r="C35" s="11" t="s">
        <v>47</v>
      </c>
      <c r="D35" s="11">
        <v>5.5</v>
      </c>
      <c r="E35" s="11" t="s">
        <v>45</v>
      </c>
      <c r="F35" s="12" t="s">
        <v>176</v>
      </c>
      <c r="G35" s="12" t="str">
        <f t="shared" si="7"/>
        <v>Q3: 5.5 of 7.   Please use a grammar checker.  As examples of improper grammar consider the following responses. (1) Data Collection and Analysis is of the first metric. (2) Performance Measurement is another
metrics.  Note there are several other responses that could be listed here for this question.</v>
      </c>
    </row>
    <row r="36" spans="1:7" s="10" customFormat="1" ht="409.5" x14ac:dyDescent="0.2">
      <c r="A36" s="11"/>
      <c r="B36" s="11" t="str">
        <f t="shared" si="8"/>
        <v xml:space="preserve"> Sravanthi</v>
      </c>
      <c r="C36" s="11" t="s">
        <v>49</v>
      </c>
      <c r="D36" s="11">
        <v>7</v>
      </c>
      <c r="E36" s="11" t="s">
        <v>45</v>
      </c>
      <c r="F36" s="12" t="s">
        <v>185</v>
      </c>
      <c r="G36" s="12" t="str">
        <f t="shared" si="7"/>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37" spans="1:7" s="10" customFormat="1" ht="102" x14ac:dyDescent="0.2">
      <c r="A37" s="11"/>
      <c r="B37" s="11" t="str">
        <f t="shared" si="8"/>
        <v xml:space="preserve"> Sravanthi</v>
      </c>
      <c r="C37" s="11" t="s">
        <v>51</v>
      </c>
      <c r="D37" s="11">
        <v>7</v>
      </c>
      <c r="E37" s="11" t="s">
        <v>45</v>
      </c>
      <c r="F37" s="12" t="s">
        <v>188</v>
      </c>
      <c r="G37" s="12" t="str">
        <f t="shared" si="7"/>
        <v>Q5: 7 of 7.  While your answer is lengthy, it sufficiently addressed the questions posed.</v>
      </c>
    </row>
    <row r="38" spans="1:7" s="10" customFormat="1" ht="12.75" x14ac:dyDescent="0.2">
      <c r="A38" s="11"/>
      <c r="B38" s="11" t="str">
        <f t="shared" si="8"/>
        <v xml:space="preserve"> Sravanthi</v>
      </c>
      <c r="C38" s="11" t="s">
        <v>53</v>
      </c>
      <c r="D38" s="11">
        <v>7</v>
      </c>
      <c r="E38" s="11" t="s">
        <v>45</v>
      </c>
      <c r="F38" s="12"/>
      <c r="G38" s="12" t="str">
        <f t="shared" si="7"/>
        <v xml:space="preserve">Q6: 7 of 7.  </v>
      </c>
    </row>
    <row r="39" spans="1:7" s="10" customFormat="1" ht="178.5" x14ac:dyDescent="0.2">
      <c r="A39" s="11"/>
      <c r="B39" s="11" t="str">
        <f t="shared" si="8"/>
        <v xml:space="preserve"> Sravanthi</v>
      </c>
      <c r="C39" s="11" t="s">
        <v>54</v>
      </c>
      <c r="D39" s="11">
        <v>6</v>
      </c>
      <c r="E39" s="11" t="s">
        <v>45</v>
      </c>
      <c r="F39" s="12" t="s">
        <v>195</v>
      </c>
      <c r="G39" s="12" t="str">
        <f t="shared" si="7"/>
        <v>Q7: 6 of 7.  Many elements of your response map neither to the textbooks, lecture, nor practicum.  That is, the answer provided isn't for the question posed.</v>
      </c>
    </row>
    <row r="40" spans="1:7" s="10" customFormat="1" ht="12.75" x14ac:dyDescent="0.2">
      <c r="A40" s="11"/>
      <c r="B40" s="11" t="str">
        <f t="shared" si="8"/>
        <v xml:space="preserve"> Sravanthi</v>
      </c>
      <c r="C40" s="11" t="s">
        <v>56</v>
      </c>
      <c r="D40" s="11">
        <f>SUM(D33:D39)</f>
        <v>45</v>
      </c>
      <c r="E40" s="11" t="s">
        <v>57</v>
      </c>
      <c r="F40" s="12"/>
      <c r="G40" s="12" t="str">
        <f t="shared" si="7"/>
        <v xml:space="preserve">Total: 45 of 50. </v>
      </c>
    </row>
    <row r="41" spans="1:7" s="10" customFormat="1" ht="409.5" x14ac:dyDescent="0.2">
      <c r="A41" s="11"/>
      <c r="B41" s="17" t="str">
        <f t="shared" si="8"/>
        <v xml:space="preserve"> Sravanthi</v>
      </c>
      <c r="C41" s="11" t="s">
        <v>58</v>
      </c>
      <c r="D41" s="11"/>
      <c r="E41" s="11"/>
      <c r="F41" s="12"/>
      <c r="G41" s="12" t="str">
        <f>_xlfn.CONCAT(G32," ",G33," ",G34," ",G35," ",G36," ",G37," ",G38," ",G39," ",G40)</f>
        <v xml:space="preserve"> Sravanthi,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6.5 of 7.  The second paragraph was odd in the sense that it examined a particular subtopic of business operations, and it didn't align tightly with the rest of your response. Q3: 5.5 of 7.   Please use a grammar checker.  As examples of improper grammar consider the following responses. (1) Data Collection and Analysis is of the first metric. (2) Performance Measurement is another
metrics.  Note there are several other responses that could be listed here for this question.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lengthy, it sufficiently addressed the questions posed. Q6: 7 of 7.   Q7: 6 of 7.  Many elements of your response map neither to the textbooks, lecture, nor practicum.  That is, the answer provided isn't for the question posed. Total: 45 of 50. </v>
      </c>
    </row>
    <row r="42" spans="1:7" ht="63.75" x14ac:dyDescent="0.25">
      <c r="A42" s="11" t="s">
        <v>146</v>
      </c>
      <c r="B42" s="11" t="str">
        <f>MID(A42,FIND(",",A42)+1,FIND(" ",A42)+1)</f>
        <v xml:space="preserve"> Vaishali</v>
      </c>
      <c r="C42" s="11" t="s">
        <v>40</v>
      </c>
      <c r="D42" s="11"/>
      <c r="E42" s="11"/>
      <c r="F42" s="12"/>
      <c r="G42" s="12" t="str">
        <f t="shared" ref="G42:G282" si="9">_xlfn.CONCAT(B42,C42)</f>
        <v xml:space="preserve"> Vaishali, below are scores and comments for Homework 1.</v>
      </c>
    </row>
    <row r="43" spans="1:7" s="10" customFormat="1" ht="255" x14ac:dyDescent="0.2">
      <c r="A43" s="11"/>
      <c r="B43" s="11" t="str">
        <f>B42</f>
        <v xml:space="preserve"> Vaishali</v>
      </c>
      <c r="C43" s="11" t="s">
        <v>41</v>
      </c>
      <c r="D43" s="11">
        <v>7</v>
      </c>
      <c r="E43" s="11" t="s">
        <v>42</v>
      </c>
      <c r="F43" s="12" t="s">
        <v>165</v>
      </c>
      <c r="G43" s="12" t="str">
        <f t="shared" ref="G43:G50" si="10">_xlfn.CONCAT(C43," ",D43," ",E43," ",F43)</f>
        <v xml:space="preserve">Q1: 7 of 8.  At a top-line level, a marketing metric may be categorized as one of the following:  Advertising, Customer and Market Research, Finance, Logistics, Operations, Trade and Sales Force.  See Figure 1.1 of the textbook. </v>
      </c>
    </row>
    <row r="44" spans="1:7" s="10" customFormat="1" ht="12.75" x14ac:dyDescent="0.2">
      <c r="A44" s="11"/>
      <c r="B44" s="11" t="str">
        <f t="shared" ref="B44" si="11">B43</f>
        <v xml:space="preserve"> Vaishali</v>
      </c>
      <c r="C44" s="11" t="s">
        <v>44</v>
      </c>
      <c r="D44" s="11">
        <v>7</v>
      </c>
      <c r="E44" s="11" t="s">
        <v>45</v>
      </c>
      <c r="F44" s="12" t="s">
        <v>102</v>
      </c>
      <c r="G44" s="12" t="str">
        <f t="shared" si="10"/>
        <v xml:space="preserve">Q2: 7 of 7.   </v>
      </c>
    </row>
    <row r="45" spans="1:7" s="10" customFormat="1" ht="38.25" x14ac:dyDescent="0.2">
      <c r="A45" s="11"/>
      <c r="B45" s="11" t="str">
        <f t="shared" ref="B45:B51" si="12">B44</f>
        <v xml:space="preserve"> Vaishali</v>
      </c>
      <c r="C45" s="11" t="s">
        <v>47</v>
      </c>
      <c r="D45" s="11">
        <v>7</v>
      </c>
      <c r="E45" s="11" t="s">
        <v>45</v>
      </c>
      <c r="F45" s="12" t="s">
        <v>177</v>
      </c>
      <c r="G45" s="12" t="str">
        <f t="shared" si="10"/>
        <v>Q3: 7 of 7.  A concise response!</v>
      </c>
    </row>
    <row r="46" spans="1:7" s="10" customFormat="1" ht="409.5" x14ac:dyDescent="0.2">
      <c r="A46" s="11"/>
      <c r="B46" s="11" t="str">
        <f t="shared" si="12"/>
        <v xml:space="preserve"> Vaishali</v>
      </c>
      <c r="C46" s="11" t="s">
        <v>49</v>
      </c>
      <c r="D46" s="11">
        <v>6</v>
      </c>
      <c r="E46" s="11" t="s">
        <v>45</v>
      </c>
      <c r="F46" s="12" t="s">
        <v>185</v>
      </c>
      <c r="G46" s="12" t="str">
        <f t="shared" si="10"/>
        <v>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47" spans="1:7" s="10" customFormat="1" ht="12.75" x14ac:dyDescent="0.2">
      <c r="A47" s="11"/>
      <c r="B47" s="11" t="str">
        <f t="shared" si="12"/>
        <v xml:space="preserve"> Vaishali</v>
      </c>
      <c r="C47" s="11" t="s">
        <v>51</v>
      </c>
      <c r="D47" s="11">
        <v>7</v>
      </c>
      <c r="E47" s="11" t="s">
        <v>45</v>
      </c>
      <c r="F47" s="12" t="s">
        <v>102</v>
      </c>
      <c r="G47" s="12" t="str">
        <f t="shared" si="10"/>
        <v xml:space="preserve">Q5: 7 of 7.   </v>
      </c>
    </row>
    <row r="48" spans="1:7" s="10" customFormat="1" ht="114.75" x14ac:dyDescent="0.2">
      <c r="A48" s="11"/>
      <c r="B48" s="11" t="str">
        <f t="shared" si="12"/>
        <v xml:space="preserve"> Vaishali</v>
      </c>
      <c r="C48" s="11" t="s">
        <v>53</v>
      </c>
      <c r="D48" s="11">
        <v>5</v>
      </c>
      <c r="E48" s="11" t="s">
        <v>45</v>
      </c>
      <c r="F48" s="12" t="s">
        <v>108</v>
      </c>
      <c r="G48" s="12" t="str">
        <f t="shared" si="10"/>
        <v>Q6: 5 of 7.  Your response needs to be expanded upon to sufficiently address all elements of the question.</v>
      </c>
    </row>
    <row r="49" spans="1:7" s="10" customFormat="1" ht="127.5" x14ac:dyDescent="0.2">
      <c r="A49" s="11"/>
      <c r="B49" s="11" t="str">
        <f t="shared" si="12"/>
        <v xml:space="preserve"> Vaishali</v>
      </c>
      <c r="C49" s="11" t="s">
        <v>54</v>
      </c>
      <c r="D49" s="11">
        <v>6.5</v>
      </c>
      <c r="E49" s="11" t="s">
        <v>45</v>
      </c>
      <c r="F49" s="12" t="s">
        <v>194</v>
      </c>
      <c r="G49" s="12" t="str">
        <f t="shared" si="10"/>
        <v>Q7: 6.5 of 7.  The question specifically asked you to provided two to three paragraphs of prose.  This request was not realized.</v>
      </c>
    </row>
    <row r="50" spans="1:7" s="10" customFormat="1" ht="25.5" x14ac:dyDescent="0.2">
      <c r="A50" s="11"/>
      <c r="B50" s="11" t="str">
        <f t="shared" si="12"/>
        <v xml:space="preserve"> Vaishali</v>
      </c>
      <c r="C50" s="11" t="s">
        <v>56</v>
      </c>
      <c r="D50" s="11">
        <f>SUM(D43:D49)</f>
        <v>45.5</v>
      </c>
      <c r="E50" s="11" t="s">
        <v>57</v>
      </c>
      <c r="F50" s="12"/>
      <c r="G50" s="12" t="str">
        <f t="shared" si="10"/>
        <v xml:space="preserve">Total: 45.5 of 50. </v>
      </c>
    </row>
    <row r="51" spans="1:7" s="10" customFormat="1" ht="409.5" x14ac:dyDescent="0.2">
      <c r="A51" s="11"/>
      <c r="B51" s="17" t="str">
        <f t="shared" si="12"/>
        <v xml:space="preserve"> Vaishali</v>
      </c>
      <c r="C51" s="11" t="s">
        <v>58</v>
      </c>
      <c r="D51" s="11"/>
      <c r="E51" s="11"/>
      <c r="F51" s="12"/>
      <c r="G51" s="12" t="str">
        <f>_xlfn.CONCAT(G42," ",G43," ",G44," ",G45," ",G46," ",G47," ",G48," ",G49," ",G50)</f>
        <v xml:space="preserve"> Vaishali, below are scores and comments for Homework 1. Q1: 7 of 8.  At a top-line level, a marketing metric may be categorized as one of the following:  Advertising, Customer and Market Research, Finance, Logistics, Operations, Trade and Sales Force.  See Figure 1.1 of the textbook.  Q2: 7 of 7.    Q3: 7 of 7.  A concise response! 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5 of 7.  Your response needs to be expanded upon to sufficiently address all elements of the question. Q7: 6.5 of 7.  The question specifically asked you to provided two to three paragraphs of prose.  This request was not realized. Total: 45.5 of 50. </v>
      </c>
    </row>
    <row r="52" spans="1:7" ht="63.75" x14ac:dyDescent="0.25">
      <c r="A52" s="11" t="s">
        <v>134</v>
      </c>
      <c r="B52" s="11" t="str">
        <f>MID(A52,FIND(",",A52)+1,FIND(" ",A52)+4)</f>
        <v xml:space="preserve"> Josephine</v>
      </c>
      <c r="C52" s="11" t="s">
        <v>40</v>
      </c>
      <c r="D52" s="11"/>
      <c r="E52" s="11"/>
      <c r="F52" s="12"/>
      <c r="G52" s="12" t="str">
        <f t="shared" si="9"/>
        <v xml:space="preserve"> Josephine, below are scores and comments for Homework 1.</v>
      </c>
    </row>
    <row r="53" spans="1:7" s="10" customFormat="1" ht="255" x14ac:dyDescent="0.2">
      <c r="A53" s="11"/>
      <c r="B53" s="11" t="str">
        <f>B52</f>
        <v xml:space="preserve"> Josephine</v>
      </c>
      <c r="C53" s="11" t="s">
        <v>41</v>
      </c>
      <c r="D53" s="11">
        <v>7</v>
      </c>
      <c r="E53" s="11" t="s">
        <v>42</v>
      </c>
      <c r="F53" s="12" t="s">
        <v>165</v>
      </c>
      <c r="G53" s="12" t="str">
        <f t="shared" ref="G53:G60" si="13">_xlfn.CONCAT(C53," ",D53," ",E53," ",F53)</f>
        <v xml:space="preserve">Q1: 7 of 8.  At a top-line level, a marketing metric may be categorized as one of the following:  Advertising, Customer and Market Research, Finance, Logistics, Operations, Trade and Sales Force.  See Figure 1.1 of the textbook. </v>
      </c>
    </row>
    <row r="54" spans="1:7" s="10" customFormat="1" ht="89.25" x14ac:dyDescent="0.2">
      <c r="A54" s="11"/>
      <c r="B54" s="11" t="str">
        <f t="shared" ref="B54:B61" si="14">B53</f>
        <v xml:space="preserve"> Josephine</v>
      </c>
      <c r="C54" s="11" t="s">
        <v>44</v>
      </c>
      <c r="D54" s="11">
        <v>7</v>
      </c>
      <c r="E54" s="11" t="s">
        <v>45</v>
      </c>
      <c r="F54" s="12" t="s">
        <v>61</v>
      </c>
      <c r="G54" s="12" t="str">
        <f t="shared" si="13"/>
        <v>Q2: 7 of 7.  A good response!  It was succinct and addressed the question posed!</v>
      </c>
    </row>
    <row r="55" spans="1:7" s="10" customFormat="1" ht="102" x14ac:dyDescent="0.2">
      <c r="A55" s="11"/>
      <c r="B55" s="11" t="str">
        <f t="shared" si="14"/>
        <v xml:space="preserve"> Josephine</v>
      </c>
      <c r="C55" s="11" t="s">
        <v>47</v>
      </c>
      <c r="D55" s="11">
        <v>7</v>
      </c>
      <c r="E55" s="11" t="s">
        <v>45</v>
      </c>
      <c r="F55" s="12" t="s">
        <v>178</v>
      </c>
      <c r="G55" s="12" t="str">
        <f t="shared" si="13"/>
        <v>Q3: 7 of 7.  While your response was longer than what is truly required, it addressed the request.</v>
      </c>
    </row>
    <row r="56" spans="1:7" s="10" customFormat="1" ht="409.5" x14ac:dyDescent="0.2">
      <c r="A56" s="11"/>
      <c r="B56" s="11" t="str">
        <f t="shared" si="14"/>
        <v xml:space="preserve"> Josephine</v>
      </c>
      <c r="C56" s="11" t="s">
        <v>49</v>
      </c>
      <c r="D56" s="11">
        <v>7</v>
      </c>
      <c r="E56" s="11" t="s">
        <v>45</v>
      </c>
      <c r="F56" s="12" t="s">
        <v>185</v>
      </c>
      <c r="G56" s="12" t="str">
        <f t="shared" si="13"/>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57" spans="1:7" s="10" customFormat="1" ht="12.75" x14ac:dyDescent="0.2">
      <c r="A57" s="11"/>
      <c r="B57" s="11" t="str">
        <f t="shared" si="14"/>
        <v xml:space="preserve"> Josephine</v>
      </c>
      <c r="C57" s="11" t="s">
        <v>51</v>
      </c>
      <c r="D57" s="11">
        <v>7</v>
      </c>
      <c r="E57" s="11" t="s">
        <v>45</v>
      </c>
      <c r="F57" s="12" t="s">
        <v>102</v>
      </c>
      <c r="G57" s="12" t="str">
        <f t="shared" si="13"/>
        <v xml:space="preserve">Q5: 7 of 7.   </v>
      </c>
    </row>
    <row r="58" spans="1:7" s="10" customFormat="1" ht="38.25" x14ac:dyDescent="0.2">
      <c r="A58" s="11"/>
      <c r="B58" s="11" t="str">
        <f t="shared" si="14"/>
        <v xml:space="preserve"> Josephine</v>
      </c>
      <c r="C58" s="11" t="s">
        <v>53</v>
      </c>
      <c r="D58" s="11">
        <v>7</v>
      </c>
      <c r="E58" s="11" t="s">
        <v>45</v>
      </c>
      <c r="F58" s="12" t="s">
        <v>192</v>
      </c>
      <c r="G58" s="12" t="str">
        <f t="shared" si="13"/>
        <v>Q6: 7 of 7.  A superb answer!</v>
      </c>
    </row>
    <row r="59" spans="1:7" s="10" customFormat="1" ht="63.75" x14ac:dyDescent="0.2">
      <c r="A59" s="11"/>
      <c r="B59" s="11" t="str">
        <f t="shared" si="14"/>
        <v xml:space="preserve"> Josephine</v>
      </c>
      <c r="C59" s="11" t="s">
        <v>54</v>
      </c>
      <c r="D59" s="11">
        <v>0</v>
      </c>
      <c r="E59" s="11" t="s">
        <v>45</v>
      </c>
      <c r="F59" s="12" t="s">
        <v>196</v>
      </c>
      <c r="G59" s="12" t="str">
        <f t="shared" si="13"/>
        <v>Q7: 0 of 7.  An answer to the question wasn't provided.</v>
      </c>
    </row>
    <row r="60" spans="1:7" s="10" customFormat="1" ht="12.75" x14ac:dyDescent="0.2">
      <c r="A60" s="11"/>
      <c r="B60" s="11" t="str">
        <f t="shared" si="14"/>
        <v xml:space="preserve"> Josephine</v>
      </c>
      <c r="C60" s="11" t="s">
        <v>56</v>
      </c>
      <c r="D60" s="11">
        <f>SUM(D53:D59)</f>
        <v>42</v>
      </c>
      <c r="E60" s="11" t="s">
        <v>57</v>
      </c>
      <c r="F60" s="12"/>
      <c r="G60" s="12" t="str">
        <f t="shared" si="13"/>
        <v xml:space="preserve">Total: 42 of 50. </v>
      </c>
    </row>
    <row r="61" spans="1:7" s="10" customFormat="1" ht="409.5" x14ac:dyDescent="0.2">
      <c r="A61" s="11"/>
      <c r="B61" s="11" t="str">
        <f t="shared" si="14"/>
        <v xml:space="preserve"> Josephine</v>
      </c>
      <c r="C61" s="11" t="s">
        <v>58</v>
      </c>
      <c r="D61" s="11"/>
      <c r="E61" s="11"/>
      <c r="F61" s="12"/>
      <c r="G61" s="12" t="str">
        <f>_xlfn.CONCAT(G52," ",G53," ",G54," ",G55," ",G56," ",G57," ",G58," ",G59," ",G60)</f>
        <v xml:space="preserve"> Josephine, below are scores and comments for Homework 1. Q1: 7 of 8.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While your response was longer than what is truly required, it addressed the request.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A superb answer! Q7: 0 of 7.  An answer to the question wasn't provided. Total: 42 of 50. </v>
      </c>
    </row>
    <row r="62" spans="1:7" ht="51" x14ac:dyDescent="0.25">
      <c r="A62" s="11" t="s">
        <v>152</v>
      </c>
      <c r="B62" s="11" t="str">
        <f t="shared" ref="B62:B282" si="15">MID(A62,FIND(",",A62)+1,FIND(" ",A62)-2)</f>
        <v xml:space="preserve"> Preethi</v>
      </c>
      <c r="C62" s="11" t="s">
        <v>40</v>
      </c>
      <c r="D62" s="11"/>
      <c r="E62" s="11"/>
      <c r="F62" s="12"/>
      <c r="G62" s="12" t="str">
        <f t="shared" si="9"/>
        <v xml:space="preserve"> Preethi, below are scores and comments for Homework 1.</v>
      </c>
    </row>
    <row r="63" spans="1:7" s="10" customFormat="1" ht="409.5" x14ac:dyDescent="0.2">
      <c r="A63" s="11"/>
      <c r="B63" s="11" t="str">
        <f>B62</f>
        <v xml:space="preserve"> Preethi</v>
      </c>
      <c r="C63" s="11" t="s">
        <v>41</v>
      </c>
      <c r="D63" s="11">
        <v>6</v>
      </c>
      <c r="E63" s="11" t="s">
        <v>42</v>
      </c>
      <c r="F63" s="12" t="s">
        <v>163</v>
      </c>
      <c r="G63" s="12" t="str">
        <f t="shared" ref="G63:G70" si="16">_xlfn.CONCAT(C63," ",D63," ",E63," ",F63)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64" spans="1:7" s="10" customFormat="1" ht="293.25" x14ac:dyDescent="0.2">
      <c r="A64" s="11"/>
      <c r="B64" s="11" t="str">
        <f t="shared" ref="B64:B71" si="17">B63</f>
        <v xml:space="preserve"> Preethi</v>
      </c>
      <c r="C64" s="11" t="s">
        <v>44</v>
      </c>
      <c r="D64" s="11">
        <v>6.5</v>
      </c>
      <c r="E64" s="11" t="s">
        <v>45</v>
      </c>
      <c r="F64" s="12" t="s">
        <v>170</v>
      </c>
      <c r="G64" s="12" t="str">
        <f t="shared" si="16"/>
        <v>Q2: 6.5 of 7.  The use of the word "show" in the following sentence is odd and distracts from you argument: "Analytics professionals need to be skilled in high-level marketing metrics to analyze metrics
that show the level of strategic business objectives."</v>
      </c>
    </row>
    <row r="65" spans="1:7" s="10" customFormat="1" ht="165.75" x14ac:dyDescent="0.2">
      <c r="A65" s="11"/>
      <c r="B65" s="11" t="str">
        <f t="shared" si="17"/>
        <v xml:space="preserve"> Preethi</v>
      </c>
      <c r="C65" s="11" t="s">
        <v>47</v>
      </c>
      <c r="D65" s="11">
        <v>7</v>
      </c>
      <c r="E65" s="11" t="s">
        <v>45</v>
      </c>
      <c r="F65" s="12" t="s">
        <v>179</v>
      </c>
      <c r="G65" s="12" t="str">
        <f t="shared" si="16"/>
        <v xml:space="preserve">Q3: 7 of 7.   In lieu of saying, "In this case, let’s talk about 'Lead Generation Metrics,'" say, "Let's consider lead generation metrics."  The latter is not  colloquial. </v>
      </c>
    </row>
    <row r="66" spans="1:7" s="10" customFormat="1" ht="63.75" x14ac:dyDescent="0.2">
      <c r="A66" s="11"/>
      <c r="B66" s="11" t="str">
        <f t="shared" si="17"/>
        <v xml:space="preserve"> Preethi</v>
      </c>
      <c r="C66" s="11" t="s">
        <v>49</v>
      </c>
      <c r="D66" s="11">
        <v>7</v>
      </c>
      <c r="E66" s="11" t="s">
        <v>45</v>
      </c>
      <c r="F66" s="12" t="s">
        <v>67</v>
      </c>
      <c r="G66" s="12" t="str">
        <f t="shared" si="16"/>
        <v>Q4: 7 of 7.  A succinct and well-articulated answer!</v>
      </c>
    </row>
    <row r="67" spans="1:7" s="10" customFormat="1" ht="318.75" x14ac:dyDescent="0.2">
      <c r="A67" s="11"/>
      <c r="B67" s="11" t="str">
        <f t="shared" si="17"/>
        <v xml:space="preserve"> Preethi</v>
      </c>
      <c r="C67" s="11" t="s">
        <v>51</v>
      </c>
      <c r="D67" s="11">
        <v>6.5</v>
      </c>
      <c r="E67" s="11" t="s">
        <v>45</v>
      </c>
      <c r="F67" s="12" t="s">
        <v>190</v>
      </c>
      <c r="G67" s="12" t="str">
        <f t="shared" si="16"/>
        <v>Q5: 6.5 of 7.  Your answer was sufficient until the final sentence: "Majoring on the visualization factor will allow the team to effectively communicate the insights that include the patterns, trends, or variations of the data to stakeholders."  The word "majoring" is used out of context, at least in North America.</v>
      </c>
    </row>
    <row r="68" spans="1:7" s="10" customFormat="1" ht="12.75" x14ac:dyDescent="0.2">
      <c r="A68" s="11"/>
      <c r="B68" s="11" t="str">
        <f t="shared" si="17"/>
        <v xml:space="preserve"> Preethi</v>
      </c>
      <c r="C68" s="11" t="s">
        <v>53</v>
      </c>
      <c r="D68" s="11">
        <v>7</v>
      </c>
      <c r="E68" s="11" t="s">
        <v>45</v>
      </c>
      <c r="F68" s="12"/>
      <c r="G68" s="12" t="str">
        <f t="shared" si="16"/>
        <v xml:space="preserve">Q6: 7 of 7.  </v>
      </c>
    </row>
    <row r="69" spans="1:7" s="10" customFormat="1" ht="178.5" x14ac:dyDescent="0.2">
      <c r="A69" s="11"/>
      <c r="B69" s="11" t="str">
        <f t="shared" si="17"/>
        <v xml:space="preserve"> Preethi</v>
      </c>
      <c r="C69" s="11" t="s">
        <v>54</v>
      </c>
      <c r="D69" s="11">
        <v>6</v>
      </c>
      <c r="E69" s="11" t="s">
        <v>45</v>
      </c>
      <c r="F69" s="12" t="s">
        <v>195</v>
      </c>
      <c r="G69" s="12" t="str">
        <f t="shared" si="16"/>
        <v>Q7: 6 of 7.  Many elements of your response map neither to the textbooks, lecture, nor practicum.  That is, the answer provided isn't for the question posed.</v>
      </c>
    </row>
    <row r="70" spans="1:7" s="10" customFormat="1" ht="12.75" x14ac:dyDescent="0.2">
      <c r="A70" s="11"/>
      <c r="B70" s="11" t="str">
        <f t="shared" si="17"/>
        <v xml:space="preserve"> Preethi</v>
      </c>
      <c r="C70" s="11" t="s">
        <v>56</v>
      </c>
      <c r="D70" s="11">
        <f>SUM(D63:D69)</f>
        <v>46</v>
      </c>
      <c r="E70" s="11" t="s">
        <v>57</v>
      </c>
      <c r="F70" s="12"/>
      <c r="G70" s="12" t="str">
        <f t="shared" si="16"/>
        <v xml:space="preserve">Total: 46 of 50. </v>
      </c>
    </row>
    <row r="71" spans="1:7" s="10" customFormat="1" ht="409.5" x14ac:dyDescent="0.2">
      <c r="A71" s="11"/>
      <c r="B71" s="11" t="str">
        <f t="shared" si="17"/>
        <v xml:space="preserve"> Preethi</v>
      </c>
      <c r="C71" s="11" t="s">
        <v>58</v>
      </c>
      <c r="D71" s="11"/>
      <c r="E71" s="11"/>
      <c r="F71" s="12"/>
      <c r="G71" s="12" t="str">
        <f>_xlfn.CONCAT(G62," ",G63," ",G64," ",G65," ",G66," ",G67," ",G68," ",G69," ",G70)</f>
        <v xml:space="preserve"> Preethi,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6.5 of 7.  The use of the word "show" in the following sentence is odd and distracts from you argument: "Analytics professionals need to be skilled in high-level marketing metrics to analyze metrics
that show the level of strategic business objectives." Q3: 7 of 7.   In lieu of saying, "In this case, let’s talk about 'Lead Generation Metrics,'" say, "Let's consider lead generation metrics."  The latter is not  colloquial.  Q4: 7 of 7.  A succinct and well-articulated answer! Q5: 6.5 of 7.  Your answer was sufficient until the final sentence: "Majoring on the visualization factor will allow the team to effectively communicate the insights that include the patterns, trends, or variations of the data to stakeholders."  The word "majoring" is used out of context, at least in North America. Q6: 7 of 7.   Q7: 6 of 7.  Many elements of your response map neither to the textbooks, lecture, nor practicum.  That is, the answer provided isn't for the question posed. Total: 46 of 50. </v>
      </c>
    </row>
    <row r="72" spans="1:7" ht="63.75" x14ac:dyDescent="0.25">
      <c r="A72" s="11" t="s">
        <v>147</v>
      </c>
      <c r="B72" s="11" t="str">
        <f t="shared" si="15"/>
        <v xml:space="preserve"> Amulya</v>
      </c>
      <c r="C72" s="11" t="s">
        <v>40</v>
      </c>
      <c r="D72" s="11"/>
      <c r="E72" s="11"/>
      <c r="F72" s="12"/>
      <c r="G72" s="12" t="str">
        <f t="shared" si="9"/>
        <v xml:space="preserve"> Amulya, below are scores and comments for Homework 1.</v>
      </c>
    </row>
    <row r="73" spans="1:7" s="10" customFormat="1" ht="409.5" x14ac:dyDescent="0.2">
      <c r="A73" s="11"/>
      <c r="B73" s="11" t="str">
        <f>B72</f>
        <v xml:space="preserve"> Amulya</v>
      </c>
      <c r="C73" s="11" t="s">
        <v>41</v>
      </c>
      <c r="D73" s="11">
        <v>6</v>
      </c>
      <c r="E73" s="11" t="s">
        <v>42</v>
      </c>
      <c r="F73" s="12" t="s">
        <v>163</v>
      </c>
      <c r="G73" s="12" t="str">
        <f t="shared" ref="G73:G80" si="18">_xlfn.CONCAT(C73," ",D73," ",E73," ",F73)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74" spans="1:7" s="10" customFormat="1" ht="409.5" x14ac:dyDescent="0.2">
      <c r="A74" s="11"/>
      <c r="B74" s="11" t="str">
        <f t="shared" ref="B74:B81" si="19">B73</f>
        <v xml:space="preserve"> Amulya</v>
      </c>
      <c r="C74" s="11" t="s">
        <v>44</v>
      </c>
      <c r="D74" s="11">
        <v>6.5</v>
      </c>
      <c r="E74" s="11" t="s">
        <v>45</v>
      </c>
      <c r="F74" s="12" t="s">
        <v>199</v>
      </c>
      <c r="G74" s="12" t="str">
        <f t="shared" si="18"/>
        <v xml:space="preserve">Q2: 6.5 of 7.  With regards to the homework's, please write in complete sentences using paragraphs.  Do not use bullet points unless specifically requested.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v>
      </c>
    </row>
    <row r="75" spans="1:7" s="10" customFormat="1" ht="409.5" x14ac:dyDescent="0.2">
      <c r="A75" s="11"/>
      <c r="B75" s="11" t="str">
        <f t="shared" si="19"/>
        <v xml:space="preserve"> Amulya</v>
      </c>
      <c r="C75" s="11" t="s">
        <v>47</v>
      </c>
      <c r="D75" s="11">
        <v>5</v>
      </c>
      <c r="E75" s="11" t="s">
        <v>45</v>
      </c>
      <c r="F75" s="12" t="s">
        <v>180</v>
      </c>
      <c r="G75" s="12" t="str">
        <f t="shared" si="18"/>
        <v>Q3: 5 of 7.   A marketing analytics professional is a liaison between those who make marketing decisions and those who provide data to the company.  That is, they use data and analytics to maximize marketing outcomes, and thus enhance decision-making about future company actions.  Note the following question element was not sufficiently addressed: "Identify one of the marketing metrics categories… and brainstorm a few creative ways data can be collected/used to help move those metrics in the right direction."</v>
      </c>
    </row>
    <row r="76" spans="1:7" s="10" customFormat="1" ht="409.5" x14ac:dyDescent="0.2">
      <c r="A76" s="11"/>
      <c r="B76" s="11" t="str">
        <f t="shared" si="19"/>
        <v xml:space="preserve"> Amulya</v>
      </c>
      <c r="C76" s="11" t="s">
        <v>49</v>
      </c>
      <c r="D76" s="11">
        <v>6</v>
      </c>
      <c r="E76" s="11" t="s">
        <v>45</v>
      </c>
      <c r="F76" s="12" t="s">
        <v>185</v>
      </c>
      <c r="G76" s="12" t="str">
        <f t="shared" si="18"/>
        <v>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77" spans="1:7" s="10" customFormat="1" ht="409.5" x14ac:dyDescent="0.2">
      <c r="A77" s="11"/>
      <c r="B77" s="11" t="str">
        <f t="shared" si="19"/>
        <v xml:space="preserve"> Amulya</v>
      </c>
      <c r="C77" s="11" t="s">
        <v>51</v>
      </c>
      <c r="D77" s="11">
        <v>6</v>
      </c>
      <c r="E77" s="11" t="s">
        <v>45</v>
      </c>
      <c r="F77" s="12" t="s">
        <v>189</v>
      </c>
      <c r="G77" s="12" t="str">
        <f t="shared" si="18"/>
        <v xml:space="preserve">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78" spans="1:7" s="10" customFormat="1" ht="12.75" x14ac:dyDescent="0.2">
      <c r="A78" s="11"/>
      <c r="B78" s="11" t="str">
        <f t="shared" si="19"/>
        <v xml:space="preserve"> Amulya</v>
      </c>
      <c r="C78" s="11" t="s">
        <v>53</v>
      </c>
      <c r="D78" s="11">
        <v>7</v>
      </c>
      <c r="E78" s="11" t="s">
        <v>45</v>
      </c>
      <c r="F78" s="12"/>
      <c r="G78" s="12" t="str">
        <f t="shared" si="18"/>
        <v xml:space="preserve">Q6: 7 of 7.  </v>
      </c>
    </row>
    <row r="79" spans="1:7" s="10" customFormat="1" ht="114.75" x14ac:dyDescent="0.2">
      <c r="A79" s="11"/>
      <c r="B79" s="11" t="str">
        <f t="shared" si="19"/>
        <v xml:space="preserve"> Amulya</v>
      </c>
      <c r="C79" s="11" t="s">
        <v>54</v>
      </c>
      <c r="D79" s="11">
        <v>7</v>
      </c>
      <c r="E79" s="11" t="s">
        <v>45</v>
      </c>
      <c r="F79" s="12" t="s">
        <v>197</v>
      </c>
      <c r="G79" s="12" t="str">
        <f t="shared" si="18"/>
        <v>Q7: 7 of 7.  Ensure your response is in proper English prose using complete sentences and in paragraph form.</v>
      </c>
    </row>
    <row r="80" spans="1:7" s="10" customFormat="1" ht="25.5" x14ac:dyDescent="0.2">
      <c r="A80" s="11"/>
      <c r="B80" s="11" t="str">
        <f t="shared" si="19"/>
        <v xml:space="preserve"> Amulya</v>
      </c>
      <c r="C80" s="11" t="s">
        <v>56</v>
      </c>
      <c r="D80" s="11">
        <f>SUM(D73:D79)</f>
        <v>43.5</v>
      </c>
      <c r="E80" s="11" t="s">
        <v>57</v>
      </c>
      <c r="F80" s="12"/>
      <c r="G80" s="12" t="str">
        <f t="shared" si="18"/>
        <v xml:space="preserve">Total: 43.5 of 50. </v>
      </c>
    </row>
    <row r="81" spans="1:7" s="10" customFormat="1" ht="409.5" x14ac:dyDescent="0.2">
      <c r="A81" s="11"/>
      <c r="B81" s="11" t="str">
        <f t="shared" si="19"/>
        <v xml:space="preserve"> Amulya</v>
      </c>
      <c r="C81" s="11" t="s">
        <v>58</v>
      </c>
      <c r="D81" s="11"/>
      <c r="E81" s="11"/>
      <c r="F81" s="12"/>
      <c r="G81" s="12" t="str">
        <f>_xlfn.CONCAT(G72," ",G73," ",G74," ",G75," ",G76," ",G77," ",G78," ",G79," ",G80)</f>
        <v xml:space="preserve"> Amulya,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6.5 of 7.  With regards to the homework's, please write in complete sentences using paragraphs.  Do not use bullet points unless specifically requested.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Q3: 5 of 7.   A marketing analytics professional is a liaison between those who make marketing decisions and those who provide data to the company.  That is, they use data and analytics to maximize marketing outcomes, and thus enhance decision-making about future company actions.  Note the following question element was not sufficiently addressed: "Identify one of the marketing metrics categories… and brainstorm a few creative ways data can be collected/used to help move those metrics in the right direction." 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7 of 7.  Ensure your response is in proper English prose using complete sentences and in paragraph form. Total: 43.5 of 50. </v>
      </c>
    </row>
    <row r="82" spans="1:7" ht="63.75" x14ac:dyDescent="0.25">
      <c r="A82" s="11" t="s">
        <v>136</v>
      </c>
      <c r="B82" s="11" t="str">
        <f>MID(A82,FIND(",",A82)+1,FIND(" ",A82)+1)</f>
        <v xml:space="preserve"> Sandeep</v>
      </c>
      <c r="C82" s="11" t="s">
        <v>40</v>
      </c>
      <c r="D82" s="11"/>
      <c r="E82" s="11"/>
      <c r="F82" s="12"/>
      <c r="G82" s="12" t="str">
        <f t="shared" si="9"/>
        <v xml:space="preserve"> Sandeep, below are scores and comments for Homework 1.</v>
      </c>
    </row>
    <row r="83" spans="1:7" s="10" customFormat="1" ht="255" x14ac:dyDescent="0.2">
      <c r="A83" s="11"/>
      <c r="B83" s="11" t="str">
        <f>B82</f>
        <v xml:space="preserve"> Sandeep</v>
      </c>
      <c r="C83" s="11" t="s">
        <v>41</v>
      </c>
      <c r="D83" s="11">
        <v>7</v>
      </c>
      <c r="E83" s="11" t="s">
        <v>42</v>
      </c>
      <c r="F83" s="12" t="s">
        <v>166</v>
      </c>
      <c r="G83" s="12" t="str">
        <f t="shared" ref="G83:G90" si="20">_xlfn.CONCAT(C83," ",D83," ",E83," ",F83)</f>
        <v>Q1: 7 of 8.   At a top-line level, a marketing metric may be categorized as one of the following:  Advertising, Customer and Market Research, Finance, Logistics, Operations, Trade and Sales Force.  See Figure 1.1 of the textbook.</v>
      </c>
    </row>
    <row r="84" spans="1:7" s="10" customFormat="1" ht="89.25" x14ac:dyDescent="0.2">
      <c r="A84" s="11"/>
      <c r="B84" s="11" t="str">
        <f t="shared" ref="B84:B91" si="21">B83</f>
        <v xml:space="preserve"> Sandeep</v>
      </c>
      <c r="C84" s="11" t="s">
        <v>44</v>
      </c>
      <c r="D84" s="11">
        <v>7</v>
      </c>
      <c r="E84" s="11" t="s">
        <v>45</v>
      </c>
      <c r="F84" s="12" t="s">
        <v>61</v>
      </c>
      <c r="G84" s="12" t="str">
        <f t="shared" si="20"/>
        <v>Q2: 7 of 7.  A good response!  It was succinct and addressed the question posed!</v>
      </c>
    </row>
    <row r="85" spans="1:7" s="10" customFormat="1" ht="318.75" x14ac:dyDescent="0.2">
      <c r="A85" s="11"/>
      <c r="B85" s="11" t="str">
        <f t="shared" si="21"/>
        <v xml:space="preserve"> Sandeep</v>
      </c>
      <c r="C85" s="11" t="s">
        <v>47</v>
      </c>
      <c r="D85" s="11">
        <v>6</v>
      </c>
      <c r="E85" s="11" t="s">
        <v>45</v>
      </c>
      <c r="F85" s="12" t="s">
        <v>181</v>
      </c>
      <c r="G85" s="12" t="str">
        <f t="shared" si="20"/>
        <v>Q3: 6 of 7.   A marketing analytics professional is a liaison between those who make marketing decisions and those who provide data to the company.  That is, they use data and analytics to maximize marketing outcomes, and thus enhance decision-making about future company actions.</v>
      </c>
    </row>
    <row r="86" spans="1:7" s="10" customFormat="1" ht="409.5" x14ac:dyDescent="0.2">
      <c r="A86" s="11"/>
      <c r="B86" s="11" t="str">
        <f t="shared" si="21"/>
        <v xml:space="preserve"> Sandeep</v>
      </c>
      <c r="C86" s="11" t="s">
        <v>49</v>
      </c>
      <c r="D86" s="11">
        <v>6</v>
      </c>
      <c r="E86" s="11" t="s">
        <v>45</v>
      </c>
      <c r="F86" s="12" t="s">
        <v>185</v>
      </c>
      <c r="G86" s="12" t="str">
        <f t="shared" si="20"/>
        <v>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87" spans="1:7" s="10" customFormat="1" ht="12.75" x14ac:dyDescent="0.2">
      <c r="A87" s="11"/>
      <c r="B87" s="11" t="str">
        <f t="shared" si="21"/>
        <v xml:space="preserve"> Sandeep</v>
      </c>
      <c r="C87" s="11" t="s">
        <v>51</v>
      </c>
      <c r="D87" s="11">
        <v>7</v>
      </c>
      <c r="E87" s="11" t="s">
        <v>45</v>
      </c>
      <c r="F87" s="12" t="s">
        <v>102</v>
      </c>
      <c r="G87" s="12" t="str">
        <f t="shared" si="20"/>
        <v xml:space="preserve">Q5: 7 of 7.   </v>
      </c>
    </row>
    <row r="88" spans="1:7" s="10" customFormat="1" ht="12.75" x14ac:dyDescent="0.2">
      <c r="A88" s="11"/>
      <c r="B88" s="11" t="str">
        <f t="shared" si="21"/>
        <v xml:space="preserve"> Sandeep</v>
      </c>
      <c r="C88" s="11" t="s">
        <v>53</v>
      </c>
      <c r="D88" s="11">
        <v>7</v>
      </c>
      <c r="E88" s="11" t="s">
        <v>45</v>
      </c>
      <c r="F88" s="12"/>
      <c r="G88" s="12" t="str">
        <f t="shared" si="20"/>
        <v xml:space="preserve">Q6: 7 of 7.  </v>
      </c>
    </row>
    <row r="89" spans="1:7" s="10" customFormat="1" ht="127.5" x14ac:dyDescent="0.2">
      <c r="A89" s="11"/>
      <c r="B89" s="11" t="str">
        <f t="shared" si="21"/>
        <v xml:space="preserve"> Sandeep</v>
      </c>
      <c r="C89" s="11" t="s">
        <v>54</v>
      </c>
      <c r="D89" s="11">
        <v>6.5</v>
      </c>
      <c r="E89" s="11" t="s">
        <v>45</v>
      </c>
      <c r="F89" s="12" t="s">
        <v>194</v>
      </c>
      <c r="G89" s="12" t="str">
        <f t="shared" si="20"/>
        <v>Q7: 6.5 of 7.  The question specifically asked you to provided two to three paragraphs of prose.  This request was not realized.</v>
      </c>
    </row>
    <row r="90" spans="1:7" s="10" customFormat="1" ht="25.5" x14ac:dyDescent="0.2">
      <c r="A90" s="11"/>
      <c r="B90" s="11" t="str">
        <f t="shared" si="21"/>
        <v xml:space="preserve"> Sandeep</v>
      </c>
      <c r="C90" s="11" t="s">
        <v>56</v>
      </c>
      <c r="D90" s="11">
        <f>SUM(D83:D89)</f>
        <v>46.5</v>
      </c>
      <c r="E90" s="11" t="s">
        <v>57</v>
      </c>
      <c r="F90" s="12"/>
      <c r="G90" s="12" t="str">
        <f t="shared" si="20"/>
        <v xml:space="preserve">Total: 46.5 of 50. </v>
      </c>
    </row>
    <row r="91" spans="1:7" s="10" customFormat="1" ht="409.5" x14ac:dyDescent="0.2">
      <c r="A91" s="11"/>
      <c r="B91" s="11" t="str">
        <f t="shared" si="21"/>
        <v xml:space="preserve"> Sandeep</v>
      </c>
      <c r="C91" s="11" t="s">
        <v>58</v>
      </c>
      <c r="D91" s="11"/>
      <c r="E91" s="11"/>
      <c r="F91" s="12"/>
      <c r="G91" s="12" t="str">
        <f>_xlfn.CONCAT(G82," ",G83," ",G84," ",G85," ",G86," ",G87," ",G88," ",G89," ",G90)</f>
        <v xml:space="preserve"> Sandeep, below are scores and comments for Homework 1. Q1: 7 of 8.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6 of 7.   A marketing analytics professional is a liaison between those who make marketing decisions and those who provide data to the company.  That is, they use data and analytics to maximize marketing outcomes, and thus enhance decision-making about future company actions. 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6.5 of 7.  The question specifically asked you to provided two to three paragraphs of prose.  This request was not realized. Total: 46.5 of 50. </v>
      </c>
    </row>
    <row r="92" spans="1:7" ht="63.75" x14ac:dyDescent="0.25">
      <c r="A92" s="11" t="s">
        <v>141</v>
      </c>
      <c r="B92" s="11" t="str">
        <f>MID(A92,FIND(",",A92)+1,FIND(" ",A92)-0)</f>
        <v xml:space="preserve"> Venkata</v>
      </c>
      <c r="C92" s="11" t="s">
        <v>40</v>
      </c>
      <c r="D92" s="11"/>
      <c r="E92" s="11"/>
      <c r="F92" s="12"/>
      <c r="G92" s="12" t="str">
        <f t="shared" si="9"/>
        <v xml:space="preserve"> Venkata, below are scores and comments for Homework 1.</v>
      </c>
    </row>
    <row r="93" spans="1:7" s="10" customFormat="1" ht="255" x14ac:dyDescent="0.2">
      <c r="A93" s="11"/>
      <c r="B93" s="11" t="str">
        <f>B92</f>
        <v xml:space="preserve"> Venkata</v>
      </c>
      <c r="C93" s="11" t="s">
        <v>41</v>
      </c>
      <c r="D93" s="11">
        <v>7</v>
      </c>
      <c r="E93" s="11" t="s">
        <v>42</v>
      </c>
      <c r="F93" s="12" t="s">
        <v>167</v>
      </c>
      <c r="G93" s="12" t="str">
        <f t="shared" ref="G93:G100" si="22">_xlfn.CONCAT(C93," ",D93," ",E93," ",F93)</f>
        <v xml:space="preserve">Q1: 7 of 8.   At a top-line level, a marketing metric may be categorized as one of the following:  Advertising, Customer and Market Research, Finance, Logistics, Operations, Trade and Sales Force.  See Figure 1.1 of the textbook. </v>
      </c>
    </row>
    <row r="94" spans="1:7" s="10" customFormat="1" ht="89.25" x14ac:dyDescent="0.2">
      <c r="A94" s="11"/>
      <c r="B94" s="11" t="str">
        <f t="shared" ref="B94:B101" si="23">B93</f>
        <v xml:space="preserve"> Venkata</v>
      </c>
      <c r="C94" s="11" t="s">
        <v>44</v>
      </c>
      <c r="D94" s="11">
        <v>7</v>
      </c>
      <c r="E94" s="11" t="s">
        <v>45</v>
      </c>
      <c r="F94" s="12" t="s">
        <v>61</v>
      </c>
      <c r="G94" s="12" t="str">
        <f t="shared" si="22"/>
        <v>Q2: 7 of 7.  A good response!  It was succinct and addressed the question posed!</v>
      </c>
    </row>
    <row r="95" spans="1:7" s="10" customFormat="1" ht="12.75" x14ac:dyDescent="0.2">
      <c r="A95" s="11"/>
      <c r="B95" s="11" t="str">
        <f t="shared" si="23"/>
        <v xml:space="preserve"> Venkata</v>
      </c>
      <c r="C95" s="11" t="s">
        <v>47</v>
      </c>
      <c r="D95" s="11">
        <v>7</v>
      </c>
      <c r="E95" s="11" t="s">
        <v>45</v>
      </c>
      <c r="F95" s="12" t="s">
        <v>102</v>
      </c>
      <c r="G95" s="12" t="str">
        <f t="shared" si="22"/>
        <v xml:space="preserve">Q3: 7 of 7.   </v>
      </c>
    </row>
    <row r="96" spans="1:7" s="10" customFormat="1" ht="63.75" x14ac:dyDescent="0.2">
      <c r="A96" s="11"/>
      <c r="B96" s="11" t="str">
        <f t="shared" si="23"/>
        <v xml:space="preserve"> Venkata</v>
      </c>
      <c r="C96" s="11" t="s">
        <v>49</v>
      </c>
      <c r="D96" s="11">
        <v>7</v>
      </c>
      <c r="E96" s="11" t="s">
        <v>45</v>
      </c>
      <c r="F96" s="12" t="s">
        <v>67</v>
      </c>
      <c r="G96" s="12" t="str">
        <f t="shared" si="22"/>
        <v>Q4: 7 of 7.  A succinct and well-articulated answer!</v>
      </c>
    </row>
    <row r="97" spans="1:7" s="10" customFormat="1" ht="38.25" x14ac:dyDescent="0.2">
      <c r="A97" s="11"/>
      <c r="B97" s="11" t="str">
        <f t="shared" si="23"/>
        <v xml:space="preserve"> Venkata</v>
      </c>
      <c r="C97" s="11" t="s">
        <v>51</v>
      </c>
      <c r="D97" s="11">
        <v>7</v>
      </c>
      <c r="E97" s="11" t="s">
        <v>45</v>
      </c>
      <c r="F97" s="12" t="s">
        <v>85</v>
      </c>
      <c r="G97" s="12" t="str">
        <f t="shared" si="22"/>
        <v>Q5: 7 of 7.  An excellent answer!</v>
      </c>
    </row>
    <row r="98" spans="1:7" s="10" customFormat="1" ht="12.75" x14ac:dyDescent="0.2">
      <c r="A98" s="11"/>
      <c r="B98" s="11" t="str">
        <f t="shared" si="23"/>
        <v xml:space="preserve"> Venkata</v>
      </c>
      <c r="C98" s="11" t="s">
        <v>53</v>
      </c>
      <c r="D98" s="11">
        <v>7</v>
      </c>
      <c r="E98" s="11" t="s">
        <v>45</v>
      </c>
      <c r="F98" s="12"/>
      <c r="G98" s="12" t="str">
        <f t="shared" si="22"/>
        <v xml:space="preserve">Q6: 7 of 7.  </v>
      </c>
    </row>
    <row r="99" spans="1:7" s="10" customFormat="1" ht="127.5" x14ac:dyDescent="0.2">
      <c r="A99" s="11"/>
      <c r="B99" s="11" t="str">
        <f t="shared" si="23"/>
        <v xml:space="preserve"> Venkata</v>
      </c>
      <c r="C99" s="11" t="s">
        <v>54</v>
      </c>
      <c r="D99" s="11">
        <v>6.5</v>
      </c>
      <c r="E99" s="11" t="s">
        <v>45</v>
      </c>
      <c r="F99" s="12" t="s">
        <v>194</v>
      </c>
      <c r="G99" s="12" t="str">
        <f t="shared" si="22"/>
        <v>Q7: 6.5 of 7.  The question specifically asked you to provided two to three paragraphs of prose.  This request was not realized.</v>
      </c>
    </row>
    <row r="100" spans="1:7" s="10" customFormat="1" ht="25.5" x14ac:dyDescent="0.2">
      <c r="A100" s="11"/>
      <c r="B100" s="11" t="str">
        <f t="shared" si="23"/>
        <v xml:space="preserve"> Venkata</v>
      </c>
      <c r="C100" s="11" t="s">
        <v>56</v>
      </c>
      <c r="D100" s="11">
        <f>SUM(D93:D99)</f>
        <v>48.5</v>
      </c>
      <c r="E100" s="11" t="s">
        <v>57</v>
      </c>
      <c r="F100" s="12"/>
      <c r="G100" s="12" t="str">
        <f t="shared" si="22"/>
        <v xml:space="preserve">Total: 48.5 of 50. </v>
      </c>
    </row>
    <row r="101" spans="1:7" s="10" customFormat="1" ht="409.5" x14ac:dyDescent="0.2">
      <c r="A101" s="11"/>
      <c r="B101" s="11" t="str">
        <f t="shared" si="23"/>
        <v xml:space="preserve"> Venkata</v>
      </c>
      <c r="C101" s="11" t="s">
        <v>58</v>
      </c>
      <c r="D101" s="11"/>
      <c r="E101" s="11"/>
      <c r="F101" s="12"/>
      <c r="G101" s="12" t="str">
        <f>_xlfn.CONCAT(G92," ",G93," ",G94," ",G95," ",G96," ",G97," ",G98," ",G99," ",G100)</f>
        <v xml:space="preserve"> Venkata, below are scores and comments for Homework 1. Q1: 7 of 8.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Q4: 7 of 7.  A succinct and well-articulated answer! Q5: 7 of 7.  An excellent answer! Q6: 7 of 7.   Q7: 6.5 of 7.  The question specifically asked you to provided two to three paragraphs of prose.  This request was not realized. Total: 48.5 of 50. </v>
      </c>
    </row>
    <row r="102" spans="1:7" ht="63.75" x14ac:dyDescent="0.25">
      <c r="A102" s="11" t="s">
        <v>145</v>
      </c>
      <c r="B102" s="11" t="str">
        <f>MID(A102,FIND(",",A102)+1,FIND(" ",A102)+2)</f>
        <v xml:space="preserve"> Tejaswini</v>
      </c>
      <c r="C102" s="11" t="s">
        <v>40</v>
      </c>
      <c r="D102" s="11"/>
      <c r="E102" s="11"/>
      <c r="F102" s="12"/>
      <c r="G102" s="12" t="str">
        <f t="shared" si="9"/>
        <v xml:space="preserve"> Tejaswini, below are scores and comments for Homework 1.</v>
      </c>
    </row>
    <row r="103" spans="1:7" s="10" customFormat="1" ht="409.5" x14ac:dyDescent="0.2">
      <c r="A103" s="11"/>
      <c r="B103" s="11" t="str">
        <f>B102</f>
        <v xml:space="preserve"> Tejaswini</v>
      </c>
      <c r="C103" s="11" t="s">
        <v>41</v>
      </c>
      <c r="D103" s="11">
        <v>6.5</v>
      </c>
      <c r="E103" s="11" t="s">
        <v>42</v>
      </c>
      <c r="F103" s="12" t="s">
        <v>168</v>
      </c>
      <c r="G103" s="12" t="str">
        <f t="shared" ref="G103:G110" si="24">_xlfn.CONCAT(C103," ",D103," ",E103," ",F103)</f>
        <v>Q1: 6.5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You provided a hypothetical in lieu of directly addressing the question posed.</v>
      </c>
    </row>
    <row r="104" spans="1:7" s="10" customFormat="1" ht="89.25" x14ac:dyDescent="0.2">
      <c r="A104" s="11"/>
      <c r="B104" s="11" t="str">
        <f t="shared" ref="B104:B111" si="25">B103</f>
        <v xml:space="preserve"> Tejaswini</v>
      </c>
      <c r="C104" s="11" t="s">
        <v>44</v>
      </c>
      <c r="D104" s="11">
        <v>7</v>
      </c>
      <c r="E104" s="11" t="s">
        <v>45</v>
      </c>
      <c r="F104" s="12" t="s">
        <v>61</v>
      </c>
      <c r="G104" s="12" t="str">
        <f t="shared" si="24"/>
        <v>Q2: 7 of 7.  A good response!  It was succinct and addressed the question posed!</v>
      </c>
    </row>
    <row r="105" spans="1:7" s="10" customFormat="1" ht="51" x14ac:dyDescent="0.2">
      <c r="A105" s="11"/>
      <c r="B105" s="11" t="str">
        <f t="shared" si="25"/>
        <v xml:space="preserve"> Tejaswini</v>
      </c>
      <c r="C105" s="11" t="s">
        <v>47</v>
      </c>
      <c r="D105" s="11">
        <v>7</v>
      </c>
      <c r="E105" s="11" t="s">
        <v>45</v>
      </c>
      <c r="F105" s="12" t="s">
        <v>182</v>
      </c>
      <c r="G105" s="12" t="str">
        <f t="shared" si="24"/>
        <v>Q3: 7 of 7.  A sufficiently concise response!</v>
      </c>
    </row>
    <row r="106" spans="1:7" s="10" customFormat="1" ht="409.5" x14ac:dyDescent="0.2">
      <c r="A106" s="11"/>
      <c r="B106" s="11" t="str">
        <f t="shared" si="25"/>
        <v xml:space="preserve"> Tejaswini</v>
      </c>
      <c r="C106" s="11" t="s">
        <v>49</v>
      </c>
      <c r="D106" s="11">
        <v>7</v>
      </c>
      <c r="E106" s="11" t="s">
        <v>45</v>
      </c>
      <c r="F106" s="12" t="s">
        <v>185</v>
      </c>
      <c r="G106" s="12" t="str">
        <f t="shared" si="24"/>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07" spans="1:7" s="10" customFormat="1" ht="12.75" x14ac:dyDescent="0.2">
      <c r="A107" s="11"/>
      <c r="B107" s="11" t="str">
        <f t="shared" si="25"/>
        <v xml:space="preserve"> Tejaswini</v>
      </c>
      <c r="C107" s="11" t="s">
        <v>51</v>
      </c>
      <c r="D107" s="11">
        <v>7</v>
      </c>
      <c r="E107" s="11" t="s">
        <v>45</v>
      </c>
      <c r="F107" s="12" t="s">
        <v>102</v>
      </c>
      <c r="G107" s="12" t="str">
        <f t="shared" si="24"/>
        <v xml:space="preserve">Q5: 7 of 7.   </v>
      </c>
    </row>
    <row r="108" spans="1:7" s="10" customFormat="1" ht="12.75" x14ac:dyDescent="0.2">
      <c r="A108" s="11"/>
      <c r="B108" s="11" t="str">
        <f t="shared" si="25"/>
        <v xml:space="preserve"> Tejaswini</v>
      </c>
      <c r="C108" s="11" t="s">
        <v>53</v>
      </c>
      <c r="D108" s="11">
        <v>7</v>
      </c>
      <c r="E108" s="11" t="s">
        <v>45</v>
      </c>
      <c r="F108" s="12"/>
      <c r="G108" s="12" t="str">
        <f t="shared" si="24"/>
        <v xml:space="preserve">Q6: 7 of 7.  </v>
      </c>
    </row>
    <row r="109" spans="1:7" s="10" customFormat="1" ht="127.5" x14ac:dyDescent="0.2">
      <c r="A109" s="11"/>
      <c r="B109" s="11" t="str">
        <f t="shared" si="25"/>
        <v xml:space="preserve"> Tejaswini</v>
      </c>
      <c r="C109" s="11" t="s">
        <v>54</v>
      </c>
      <c r="D109" s="11">
        <v>6.5</v>
      </c>
      <c r="E109" s="11" t="s">
        <v>45</v>
      </c>
      <c r="F109" s="12" t="s">
        <v>194</v>
      </c>
      <c r="G109" s="12" t="str">
        <f t="shared" si="24"/>
        <v>Q7: 6.5 of 7.  The question specifically asked you to provided two to three paragraphs of prose.  This request was not realized.</v>
      </c>
    </row>
    <row r="110" spans="1:7" s="10" customFormat="1" ht="12.75" x14ac:dyDescent="0.2">
      <c r="A110" s="11"/>
      <c r="B110" s="11" t="str">
        <f t="shared" si="25"/>
        <v xml:space="preserve"> Tejaswini</v>
      </c>
      <c r="C110" s="11" t="s">
        <v>56</v>
      </c>
      <c r="D110" s="11">
        <f>SUM(D103:D109)</f>
        <v>48</v>
      </c>
      <c r="E110" s="11" t="s">
        <v>57</v>
      </c>
      <c r="F110" s="12"/>
      <c r="G110" s="12" t="str">
        <f t="shared" si="24"/>
        <v xml:space="preserve">Total: 48 of 50. </v>
      </c>
    </row>
    <row r="111" spans="1:7" s="10" customFormat="1" ht="409.5" x14ac:dyDescent="0.2">
      <c r="A111" s="11"/>
      <c r="B111" s="11" t="str">
        <f t="shared" si="25"/>
        <v xml:space="preserve"> Tejaswini</v>
      </c>
      <c r="C111" s="11" t="s">
        <v>58</v>
      </c>
      <c r="D111" s="11"/>
      <c r="E111" s="11"/>
      <c r="F111" s="12"/>
      <c r="G111" s="12" t="str">
        <f>_xlfn.CONCAT(G102," ",G103," ",G104," ",G105," ",G106," ",G107," ",G108," ",G109," ",G110)</f>
        <v xml:space="preserve"> Tejaswini, below are scores and comments for Homework 1. Q1: 6.5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You provided a hypothetical in lieu of directly addressing the question posed. Q2: 7 of 7.  A good response!  It was succinct and addressed the question posed! Q3: 7 of 7.  A sufficiently concise response!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6.5 of 7.  The question specifically asked you to provided two to three paragraphs of prose.  This request was not realized. Total: 48 of 50. </v>
      </c>
    </row>
    <row r="112" spans="1:7" ht="51" x14ac:dyDescent="0.25">
      <c r="A112" s="11" t="s">
        <v>143</v>
      </c>
      <c r="B112" s="11" t="str">
        <f t="shared" si="15"/>
        <v xml:space="preserve"> Uday </v>
      </c>
      <c r="C112" s="11" t="s">
        <v>40</v>
      </c>
      <c r="D112" s="11"/>
      <c r="E112" s="11"/>
      <c r="F112" s="12"/>
      <c r="G112" s="12" t="str">
        <f t="shared" si="9"/>
        <v xml:space="preserve"> Uday , below are scores and comments for Homework 1.</v>
      </c>
    </row>
    <row r="113" spans="1:7" s="10" customFormat="1" ht="255" x14ac:dyDescent="0.2">
      <c r="A113" s="11"/>
      <c r="B113" s="11" t="str">
        <f>B112</f>
        <v xml:space="preserve"> Uday </v>
      </c>
      <c r="C113" s="11" t="s">
        <v>41</v>
      </c>
      <c r="D113" s="11">
        <v>7</v>
      </c>
      <c r="E113" s="11" t="s">
        <v>42</v>
      </c>
      <c r="F113" s="12" t="s">
        <v>165</v>
      </c>
      <c r="G113" s="12" t="str">
        <f t="shared" ref="G113:G120" si="26">_xlfn.CONCAT(C113," ",D113," ",E113," ",F113)</f>
        <v xml:space="preserve">Q1: 7 of 8.  At a top-line level, a marketing metric may be categorized as one of the following:  Advertising, Customer and Market Research, Finance, Logistics, Operations, Trade and Sales Force.  See Figure 1.1 of the textbook. </v>
      </c>
    </row>
    <row r="114" spans="1:7" s="10" customFormat="1" ht="280.5" x14ac:dyDescent="0.2">
      <c r="A114" s="11"/>
      <c r="B114" s="11" t="str">
        <f t="shared" ref="B114:B121" si="27">B113</f>
        <v xml:space="preserve"> Uday </v>
      </c>
      <c r="C114" s="11" t="s">
        <v>44</v>
      </c>
      <c r="D114" s="11">
        <v>7</v>
      </c>
      <c r="E114" s="11" t="s">
        <v>45</v>
      </c>
      <c r="F114" s="12" t="s">
        <v>200</v>
      </c>
      <c r="G114" s="12" t="str">
        <f t="shared" si="26"/>
        <v>Q2: 7 of 7.   While I should have mentioned that which follows for the first questions, I'll state it here.  With regards to the homework's, please write in complete sentences using paragraphs.  Do not use bullet points unless specifically requested.</v>
      </c>
    </row>
    <row r="115" spans="1:7" s="10" customFormat="1" ht="12.75" x14ac:dyDescent="0.2">
      <c r="A115" s="11"/>
      <c r="B115" s="11" t="str">
        <f t="shared" si="27"/>
        <v xml:space="preserve"> Uday </v>
      </c>
      <c r="C115" s="11" t="s">
        <v>47</v>
      </c>
      <c r="D115" s="11">
        <v>7</v>
      </c>
      <c r="E115" s="11" t="s">
        <v>45</v>
      </c>
      <c r="F115" s="12" t="s">
        <v>102</v>
      </c>
      <c r="G115" s="12" t="str">
        <f t="shared" si="26"/>
        <v xml:space="preserve">Q3: 7 of 7.   </v>
      </c>
    </row>
    <row r="116" spans="1:7" s="10" customFormat="1" ht="409.5" x14ac:dyDescent="0.2">
      <c r="A116" s="11"/>
      <c r="B116" s="11" t="str">
        <f t="shared" si="27"/>
        <v xml:space="preserve"> Uday </v>
      </c>
      <c r="C116" s="11" t="s">
        <v>49</v>
      </c>
      <c r="D116" s="11">
        <v>7</v>
      </c>
      <c r="E116" s="11" t="s">
        <v>45</v>
      </c>
      <c r="F116" s="12" t="s">
        <v>185</v>
      </c>
      <c r="G116" s="12" t="str">
        <f t="shared" si="26"/>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17" spans="1:7" s="10" customFormat="1" ht="12.75" x14ac:dyDescent="0.2">
      <c r="A117" s="11"/>
      <c r="B117" s="11" t="str">
        <f t="shared" si="27"/>
        <v xml:space="preserve"> Uday </v>
      </c>
      <c r="C117" s="11" t="s">
        <v>51</v>
      </c>
      <c r="D117" s="11">
        <v>7</v>
      </c>
      <c r="E117" s="11" t="s">
        <v>45</v>
      </c>
      <c r="F117" s="12" t="s">
        <v>102</v>
      </c>
      <c r="G117" s="12" t="str">
        <f t="shared" si="26"/>
        <v xml:space="preserve">Q5: 7 of 7.   </v>
      </c>
    </row>
    <row r="118" spans="1:7" s="10" customFormat="1" ht="12.75" x14ac:dyDescent="0.2">
      <c r="A118" s="11"/>
      <c r="B118" s="11" t="str">
        <f t="shared" si="27"/>
        <v xml:space="preserve"> Uday </v>
      </c>
      <c r="C118" s="11" t="s">
        <v>53</v>
      </c>
      <c r="D118" s="11">
        <v>7</v>
      </c>
      <c r="E118" s="11" t="s">
        <v>45</v>
      </c>
      <c r="F118" s="12"/>
      <c r="G118" s="12" t="str">
        <f t="shared" si="26"/>
        <v xml:space="preserve">Q6: 7 of 7.  </v>
      </c>
    </row>
    <row r="119" spans="1:7" s="10" customFormat="1" ht="25.5" x14ac:dyDescent="0.2">
      <c r="A119" s="11"/>
      <c r="B119" s="11" t="str">
        <f t="shared" si="27"/>
        <v xml:space="preserve"> Uday </v>
      </c>
      <c r="C119" s="11" t="s">
        <v>54</v>
      </c>
      <c r="D119" s="11">
        <v>7</v>
      </c>
      <c r="E119" s="11" t="s">
        <v>45</v>
      </c>
      <c r="F119" s="12" t="s">
        <v>198</v>
      </c>
      <c r="G119" s="12" t="str">
        <f t="shared" si="26"/>
        <v>Q7: 7 of 7.  A fine answer!</v>
      </c>
    </row>
    <row r="120" spans="1:7" s="10" customFormat="1" ht="12.75" x14ac:dyDescent="0.2">
      <c r="A120" s="11"/>
      <c r="B120" s="11" t="str">
        <f t="shared" si="27"/>
        <v xml:space="preserve"> Uday </v>
      </c>
      <c r="C120" s="11" t="s">
        <v>56</v>
      </c>
      <c r="D120" s="11">
        <f>SUM(D113:D119)</f>
        <v>49</v>
      </c>
      <c r="E120" s="11" t="s">
        <v>57</v>
      </c>
      <c r="F120" s="12"/>
      <c r="G120" s="12" t="str">
        <f t="shared" si="26"/>
        <v xml:space="preserve">Total: 49 of 50. </v>
      </c>
    </row>
    <row r="121" spans="1:7" s="10" customFormat="1" ht="409.5" x14ac:dyDescent="0.2">
      <c r="A121" s="11"/>
      <c r="B121" s="11" t="str">
        <f t="shared" si="27"/>
        <v xml:space="preserve"> Uday </v>
      </c>
      <c r="C121" s="11" t="s">
        <v>58</v>
      </c>
      <c r="D121" s="11"/>
      <c r="E121" s="11"/>
      <c r="F121" s="12"/>
      <c r="G121" s="12" t="str">
        <f>_xlfn.CONCAT(G112," ",G113," ",G114," ",G115," ",G116," ",G117," ",G118," ",G119," ",G120)</f>
        <v xml:space="preserve"> Uday , below are scores and comments for Homework 1. Q1: 7 of 8.  At a top-line level, a marketing metric may be categorized as one of the following:  Advertising, Customer and Market Research, Finance, Logistics, Operations, Trade and Sales Force.  See Figure 1.1 of the textbook.  Q2: 7 of 7.   While I should have mentioned that which follows for the first questions, I'll state it here.  With regards to the homework's, please write in complete sentences using paragraphs.  Do not use bullet points unless specifically requested. Q3: 7 of 7.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7 of 7.  A fine answer! Total: 49 of 50. </v>
      </c>
    </row>
    <row r="122" spans="1:7" ht="51" x14ac:dyDescent="0.25">
      <c r="A122" s="11" t="s">
        <v>148</v>
      </c>
      <c r="B122" s="11" t="str">
        <f>MID(A122,FIND(",",A122)+1,FIND(" ",A122)-4)</f>
        <v xml:space="preserve"> Abdul</v>
      </c>
      <c r="C122" s="11" t="s">
        <v>40</v>
      </c>
      <c r="D122" s="11"/>
      <c r="E122" s="11"/>
      <c r="F122" s="12"/>
      <c r="G122" s="12" t="str">
        <f t="shared" si="9"/>
        <v xml:space="preserve"> Abdul, below are scores and comments for Homework 1.</v>
      </c>
    </row>
    <row r="123" spans="1:7" s="10" customFormat="1" ht="255" x14ac:dyDescent="0.2">
      <c r="A123" s="11"/>
      <c r="B123" s="11" t="str">
        <f>B122</f>
        <v xml:space="preserve"> Abdul</v>
      </c>
      <c r="C123" s="11" t="s">
        <v>41</v>
      </c>
      <c r="D123" s="11">
        <v>7</v>
      </c>
      <c r="E123" s="11" t="s">
        <v>42</v>
      </c>
      <c r="F123" s="12" t="s">
        <v>165</v>
      </c>
      <c r="G123" s="12" t="str">
        <f t="shared" ref="G123:G130" si="28">_xlfn.CONCAT(C123," ",D123," ",E123," ",F123)</f>
        <v xml:space="preserve">Q1: 7 of 8.  At a top-line level, a marketing metric may be categorized as one of the following:  Advertising, Customer and Market Research, Finance, Logistics, Operations, Trade and Sales Force.  See Figure 1.1 of the textbook. </v>
      </c>
    </row>
    <row r="124" spans="1:7" s="10" customFormat="1" ht="89.25" x14ac:dyDescent="0.2">
      <c r="A124" s="11"/>
      <c r="B124" s="11" t="str">
        <f t="shared" ref="B124:B131" si="29">B123</f>
        <v xml:space="preserve"> Abdul</v>
      </c>
      <c r="C124" s="11" t="s">
        <v>44</v>
      </c>
      <c r="D124" s="11">
        <v>7</v>
      </c>
      <c r="E124" s="11" t="s">
        <v>45</v>
      </c>
      <c r="F124" s="12" t="s">
        <v>61</v>
      </c>
      <c r="G124" s="12" t="str">
        <f t="shared" si="28"/>
        <v>Q2: 7 of 7.  A good response!  It was succinct and addressed the question posed!</v>
      </c>
    </row>
    <row r="125" spans="1:7" s="10" customFormat="1" ht="38.25" x14ac:dyDescent="0.2">
      <c r="A125" s="11"/>
      <c r="B125" s="11" t="str">
        <f t="shared" si="29"/>
        <v xml:space="preserve"> Abdul</v>
      </c>
      <c r="C125" s="11" t="s">
        <v>47</v>
      </c>
      <c r="D125" s="11">
        <v>7</v>
      </c>
      <c r="E125" s="11" t="s">
        <v>45</v>
      </c>
      <c r="F125" s="12" t="s">
        <v>177</v>
      </c>
      <c r="G125" s="12" t="str">
        <f t="shared" si="28"/>
        <v>Q3: 7 of 7.  A concise response!</v>
      </c>
    </row>
    <row r="126" spans="1:7" s="10" customFormat="1" ht="409.5" x14ac:dyDescent="0.2">
      <c r="A126" s="11"/>
      <c r="B126" s="11" t="str">
        <f t="shared" si="29"/>
        <v xml:space="preserve"> Abdul</v>
      </c>
      <c r="C126" s="11" t="s">
        <v>49</v>
      </c>
      <c r="D126" s="11">
        <v>7</v>
      </c>
      <c r="E126" s="11" t="s">
        <v>45</v>
      </c>
      <c r="F126" s="12" t="s">
        <v>185</v>
      </c>
      <c r="G126" s="12" t="str">
        <f t="shared" si="28"/>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27" spans="1:7" s="10" customFormat="1" ht="12.75" x14ac:dyDescent="0.2">
      <c r="A127" s="11"/>
      <c r="B127" s="11" t="str">
        <f t="shared" si="29"/>
        <v xml:space="preserve"> Abdul</v>
      </c>
      <c r="C127" s="11" t="s">
        <v>51</v>
      </c>
      <c r="D127" s="11">
        <v>7</v>
      </c>
      <c r="E127" s="11" t="s">
        <v>45</v>
      </c>
      <c r="F127" s="12" t="s">
        <v>102</v>
      </c>
      <c r="G127" s="12" t="str">
        <f t="shared" si="28"/>
        <v xml:space="preserve">Q5: 7 of 7.   </v>
      </c>
    </row>
    <row r="128" spans="1:7" s="10" customFormat="1" ht="38.25" x14ac:dyDescent="0.2">
      <c r="A128" s="11"/>
      <c r="B128" s="11" t="str">
        <f t="shared" si="29"/>
        <v xml:space="preserve"> Abdul</v>
      </c>
      <c r="C128" s="11" t="s">
        <v>53</v>
      </c>
      <c r="D128" s="11">
        <v>7</v>
      </c>
      <c r="E128" s="11" t="s">
        <v>45</v>
      </c>
      <c r="F128" s="12" t="s">
        <v>192</v>
      </c>
      <c r="G128" s="12" t="str">
        <f t="shared" si="28"/>
        <v>Q6: 7 of 7.  A superb answer!</v>
      </c>
    </row>
    <row r="129" spans="1:7" s="10" customFormat="1" ht="127.5" x14ac:dyDescent="0.2">
      <c r="A129" s="11"/>
      <c r="B129" s="11" t="str">
        <f t="shared" si="29"/>
        <v xml:space="preserve"> Abdul</v>
      </c>
      <c r="C129" s="11" t="s">
        <v>54</v>
      </c>
      <c r="D129" s="11">
        <v>6.5</v>
      </c>
      <c r="E129" s="11" t="s">
        <v>45</v>
      </c>
      <c r="F129" s="12" t="s">
        <v>194</v>
      </c>
      <c r="G129" s="12" t="str">
        <f t="shared" si="28"/>
        <v>Q7: 6.5 of 7.  The question specifically asked you to provided two to three paragraphs of prose.  This request was not realized.</v>
      </c>
    </row>
    <row r="130" spans="1:7" s="10" customFormat="1" ht="25.5" x14ac:dyDescent="0.2">
      <c r="A130" s="11"/>
      <c r="B130" s="11" t="str">
        <f t="shared" si="29"/>
        <v xml:space="preserve"> Abdul</v>
      </c>
      <c r="C130" s="11" t="s">
        <v>56</v>
      </c>
      <c r="D130" s="11">
        <f>SUM(D123:D129)</f>
        <v>48.5</v>
      </c>
      <c r="E130" s="11" t="s">
        <v>57</v>
      </c>
      <c r="F130" s="12"/>
      <c r="G130" s="12" t="str">
        <f t="shared" si="28"/>
        <v xml:space="preserve">Total: 48.5 of 50. </v>
      </c>
    </row>
    <row r="131" spans="1:7" s="10" customFormat="1" ht="409.5" x14ac:dyDescent="0.2">
      <c r="A131" s="11"/>
      <c r="B131" s="11" t="str">
        <f t="shared" si="29"/>
        <v xml:space="preserve"> Abdul</v>
      </c>
      <c r="C131" s="11" t="s">
        <v>58</v>
      </c>
      <c r="D131" s="11"/>
      <c r="E131" s="11"/>
      <c r="F131" s="12"/>
      <c r="G131" s="12" t="str">
        <f>_xlfn.CONCAT(G122," ",G123," ",G124," ",G125," ",G126," ",G127," ",G128," ",G129," ",G130)</f>
        <v xml:space="preserve"> Abdul, below are scores and comments for Homework 1. Q1: 7 of 8.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A concise response!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A superb answer! Q7: 6.5 of 7.  The question specifically asked you to provided two to three paragraphs of prose.  This request was not realized. Total: 48.5 of 50. </v>
      </c>
    </row>
    <row r="132" spans="1:7" ht="63.75" x14ac:dyDescent="0.25">
      <c r="A132" s="11" t="s">
        <v>149</v>
      </c>
      <c r="B132" s="11" t="str">
        <f>MID(A132,FIND(",",A132)+1,FIND(" ",A132)-1)</f>
        <v xml:space="preserve"> Yannick</v>
      </c>
      <c r="C132" s="11" t="s">
        <v>40</v>
      </c>
      <c r="D132" s="11"/>
      <c r="E132" s="11"/>
      <c r="F132" s="12"/>
      <c r="G132" s="12" t="str">
        <f t="shared" si="9"/>
        <v xml:space="preserve"> Yannick, below are scores and comments for Homework 1.</v>
      </c>
    </row>
    <row r="133" spans="1:7" s="10" customFormat="1" ht="255" x14ac:dyDescent="0.2">
      <c r="A133" s="11"/>
      <c r="B133" s="11" t="str">
        <f>B132</f>
        <v xml:space="preserve"> Yannick</v>
      </c>
      <c r="C133" s="11" t="s">
        <v>41</v>
      </c>
      <c r="D133" s="11">
        <v>7</v>
      </c>
      <c r="E133" s="11" t="s">
        <v>42</v>
      </c>
      <c r="F133" s="12" t="s">
        <v>165</v>
      </c>
      <c r="G133" s="12" t="str">
        <f t="shared" ref="G133:G140" si="30">_xlfn.CONCAT(C133," ",D133," ",E133," ",F133)</f>
        <v xml:space="preserve">Q1: 7 of 8.  At a top-line level, a marketing metric may be categorized as one of the following:  Advertising, Customer and Market Research, Finance, Logistics, Operations, Trade and Sales Force.  See Figure 1.1 of the textbook. </v>
      </c>
    </row>
    <row r="134" spans="1:7" s="10" customFormat="1" ht="89.25" x14ac:dyDescent="0.2">
      <c r="A134" s="11"/>
      <c r="B134" s="11" t="str">
        <f t="shared" ref="B134:B141" si="31">B133</f>
        <v xml:space="preserve"> Yannick</v>
      </c>
      <c r="C134" s="11" t="s">
        <v>44</v>
      </c>
      <c r="D134" s="11">
        <v>7</v>
      </c>
      <c r="E134" s="11" t="s">
        <v>45</v>
      </c>
      <c r="F134" s="12" t="s">
        <v>61</v>
      </c>
      <c r="G134" s="12" t="str">
        <f t="shared" si="30"/>
        <v>Q2: 7 of 7.  A good response!  It was succinct and addressed the question posed!</v>
      </c>
    </row>
    <row r="135" spans="1:7" s="10" customFormat="1" ht="318.75" x14ac:dyDescent="0.2">
      <c r="A135" s="11"/>
      <c r="B135" s="11" t="str">
        <f t="shared" si="31"/>
        <v xml:space="preserve"> Yannick</v>
      </c>
      <c r="C135" s="11" t="s">
        <v>47</v>
      </c>
      <c r="D135" s="11">
        <v>6</v>
      </c>
      <c r="E135" s="11" t="s">
        <v>45</v>
      </c>
      <c r="F135" s="12" t="s">
        <v>181</v>
      </c>
      <c r="G135" s="12" t="str">
        <f t="shared" si="30"/>
        <v>Q3: 6 of 7.   A marketing analytics professional is a liaison between those who make marketing decisions and those who provide data to the company.  That is, they use data and analytics to maximize marketing outcomes, and thus enhance decision-making about future company actions.</v>
      </c>
    </row>
    <row r="136" spans="1:7" s="10" customFormat="1" ht="409.5" x14ac:dyDescent="0.2">
      <c r="A136" s="11"/>
      <c r="B136" s="11" t="str">
        <f t="shared" si="31"/>
        <v xml:space="preserve"> Yannick</v>
      </c>
      <c r="C136" s="11" t="s">
        <v>49</v>
      </c>
      <c r="D136" s="11">
        <v>7</v>
      </c>
      <c r="E136" s="11" t="s">
        <v>45</v>
      </c>
      <c r="F136" s="12" t="s">
        <v>185</v>
      </c>
      <c r="G136" s="12" t="str">
        <f t="shared" si="30"/>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37" spans="1:7" s="10" customFormat="1" ht="409.5" x14ac:dyDescent="0.2">
      <c r="A137" s="11"/>
      <c r="B137" s="11" t="str">
        <f t="shared" si="31"/>
        <v xml:space="preserve"> Yannick</v>
      </c>
      <c r="C137" s="11" t="s">
        <v>51</v>
      </c>
      <c r="D137" s="11">
        <v>6</v>
      </c>
      <c r="E137" s="11" t="s">
        <v>45</v>
      </c>
      <c r="F137" s="12" t="s">
        <v>189</v>
      </c>
      <c r="G137" s="12" t="str">
        <f t="shared" si="30"/>
        <v xml:space="preserve">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138" spans="1:7" s="10" customFormat="1" ht="12.75" x14ac:dyDescent="0.2">
      <c r="A138" s="11"/>
      <c r="B138" s="11" t="str">
        <f t="shared" si="31"/>
        <v xml:space="preserve"> Yannick</v>
      </c>
      <c r="C138" s="11" t="s">
        <v>53</v>
      </c>
      <c r="D138" s="11">
        <v>7</v>
      </c>
      <c r="E138" s="11" t="s">
        <v>45</v>
      </c>
      <c r="F138" s="12"/>
      <c r="G138" s="12" t="str">
        <f t="shared" si="30"/>
        <v xml:space="preserve">Q6: 7 of 7.  </v>
      </c>
    </row>
    <row r="139" spans="1:7" s="10" customFormat="1" ht="25.5" x14ac:dyDescent="0.2">
      <c r="A139" s="11"/>
      <c r="B139" s="11" t="str">
        <f t="shared" si="31"/>
        <v xml:space="preserve"> Yannick</v>
      </c>
      <c r="C139" s="11" t="s">
        <v>54</v>
      </c>
      <c r="D139" s="11">
        <v>7</v>
      </c>
      <c r="E139" s="11" t="s">
        <v>45</v>
      </c>
      <c r="F139" s="12" t="s">
        <v>198</v>
      </c>
      <c r="G139" s="12" t="str">
        <f t="shared" si="30"/>
        <v>Q7: 7 of 7.  A fine answer!</v>
      </c>
    </row>
    <row r="140" spans="1:7" s="10" customFormat="1" ht="12.75" x14ac:dyDescent="0.2">
      <c r="A140" s="11"/>
      <c r="B140" s="11" t="str">
        <f t="shared" si="31"/>
        <v xml:space="preserve"> Yannick</v>
      </c>
      <c r="C140" s="11" t="s">
        <v>56</v>
      </c>
      <c r="D140" s="11">
        <f>SUM(D133:D139)</f>
        <v>47</v>
      </c>
      <c r="E140" s="11" t="s">
        <v>57</v>
      </c>
      <c r="F140" s="12"/>
      <c r="G140" s="12" t="str">
        <f t="shared" si="30"/>
        <v xml:space="preserve">Total: 47 of 50. </v>
      </c>
    </row>
    <row r="141" spans="1:7" s="10" customFormat="1" ht="409.5" x14ac:dyDescent="0.2">
      <c r="A141" s="11"/>
      <c r="B141" s="11" t="str">
        <f t="shared" si="31"/>
        <v xml:space="preserve"> Yannick</v>
      </c>
      <c r="C141" s="11" t="s">
        <v>58</v>
      </c>
      <c r="D141" s="11"/>
      <c r="E141" s="11"/>
      <c r="F141" s="12"/>
      <c r="G141" s="12" t="str">
        <f>_xlfn.CONCAT(G132," ",G133," ",G134," ",G135," ",G136," ",G137," ",G138," ",G139," ",G140)</f>
        <v xml:space="preserve"> Yannick, below are scores and comments for Homework 1. Q1: 7 of 8.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6 of 7.   A marketing analytics professional is a liaison between those who make marketing decisions and those who provide data to the company.  That is, they use data and analytics to maximize marketing outcomes, and thus enhance decision-making about future company actions.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7 of 7.  A fine answer! Total: 47 of 50. </v>
      </c>
    </row>
    <row r="142" spans="1:7" ht="51" x14ac:dyDescent="0.25">
      <c r="A142" s="11" t="s">
        <v>159</v>
      </c>
      <c r="B142" s="11" t="str">
        <f>MID(A142,FIND(",",A142)+1,FIND(" ",A142)-8)</f>
        <v xml:space="preserve"> Ajay</v>
      </c>
      <c r="C142" s="11" t="s">
        <v>40</v>
      </c>
      <c r="D142" s="11"/>
      <c r="E142" s="11"/>
      <c r="F142" s="12"/>
      <c r="G142" s="12" t="str">
        <f t="shared" si="9"/>
        <v xml:space="preserve"> Ajay, below are scores and comments for Homework 1.</v>
      </c>
    </row>
    <row r="143" spans="1:7" s="10" customFormat="1" ht="409.5" x14ac:dyDescent="0.2">
      <c r="A143" s="11"/>
      <c r="B143" s="11" t="str">
        <f>B142</f>
        <v xml:space="preserve"> Ajay</v>
      </c>
      <c r="C143" s="11" t="s">
        <v>41</v>
      </c>
      <c r="D143" s="11">
        <v>6</v>
      </c>
      <c r="E143" s="11" t="s">
        <v>42</v>
      </c>
      <c r="F143" s="12" t="s">
        <v>164</v>
      </c>
      <c r="G143" s="12" t="str">
        <f t="shared" ref="G143:G150" si="32">_xlfn.CONCAT(C143," ",D143," ",E143," ",F143)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144" spans="1:7" s="10" customFormat="1" ht="409.5" x14ac:dyDescent="0.2">
      <c r="A144" s="11"/>
      <c r="B144" s="11" t="str">
        <f t="shared" ref="B144:B151" si="33">B143</f>
        <v xml:space="preserve"> Ajay</v>
      </c>
      <c r="C144" s="11" t="s">
        <v>44</v>
      </c>
      <c r="D144" s="11">
        <v>6.5</v>
      </c>
      <c r="E144" s="11" t="s">
        <v>45</v>
      </c>
      <c r="F144" s="12" t="s">
        <v>201</v>
      </c>
      <c r="G144" s="12" t="str">
        <f t="shared" si="32"/>
        <v>Q2: 6.5 of 7.  While proper English grammar is important for this class, one should refrain from using unnecessary adjectives and adverbs.  Consider the following two sentences where the words "harmony" and "endows" are used out of context and distract from your arguments:  " Moreover, sustaining harmony with high-level marketing metrics permits analytics professionals to proficiently relay the ramifications of their discoveries and proposals to stakeholders, stimulating partnership and facilitating informed decision-making across the organization. Eventually, staying abreast of high-level marketing metrics endows
analytics professionals with the ability to assume a pivotal role in advancing corporate prosperity and augmenting marketing performance."</v>
      </c>
    </row>
    <row r="145" spans="1:7" s="10" customFormat="1" ht="165.75" x14ac:dyDescent="0.2">
      <c r="A145" s="11"/>
      <c r="B145" s="11" t="str">
        <f t="shared" si="33"/>
        <v xml:space="preserve"> Ajay</v>
      </c>
      <c r="C145" s="11" t="s">
        <v>47</v>
      </c>
      <c r="D145" s="11">
        <v>7</v>
      </c>
      <c r="E145" s="11" t="s">
        <v>45</v>
      </c>
      <c r="F145" s="12" t="s">
        <v>183</v>
      </c>
      <c r="G145" s="12" t="str">
        <f t="shared" si="32"/>
        <v>Q3: 7 of 7.  Responses should be in English prose that uses complete sentences and paragraphs.  Do not use bullet points;  use these for presentations and talks.</v>
      </c>
    </row>
    <row r="146" spans="1:7" s="10" customFormat="1" ht="409.5" x14ac:dyDescent="0.2">
      <c r="A146" s="11"/>
      <c r="B146" s="11" t="str">
        <f t="shared" si="33"/>
        <v xml:space="preserve"> Ajay</v>
      </c>
      <c r="C146" s="11" t="s">
        <v>49</v>
      </c>
      <c r="D146" s="11">
        <v>7</v>
      </c>
      <c r="E146" s="11" t="s">
        <v>45</v>
      </c>
      <c r="F146" s="12" t="s">
        <v>185</v>
      </c>
      <c r="G146" s="12" t="str">
        <f t="shared" si="32"/>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47" spans="1:7" s="10" customFormat="1" ht="12.75" x14ac:dyDescent="0.2">
      <c r="A147" s="11"/>
      <c r="B147" s="11" t="str">
        <f t="shared" si="33"/>
        <v xml:space="preserve"> Ajay</v>
      </c>
      <c r="C147" s="11" t="s">
        <v>51</v>
      </c>
      <c r="D147" s="11">
        <v>7</v>
      </c>
      <c r="E147" s="11" t="s">
        <v>45</v>
      </c>
      <c r="F147" s="12" t="s">
        <v>102</v>
      </c>
      <c r="G147" s="12" t="str">
        <f t="shared" si="32"/>
        <v xml:space="preserve">Q5: 7 of 7.   </v>
      </c>
    </row>
    <row r="148" spans="1:7" s="10" customFormat="1" ht="38.25" x14ac:dyDescent="0.2">
      <c r="A148" s="11"/>
      <c r="B148" s="11" t="str">
        <f t="shared" si="33"/>
        <v xml:space="preserve"> Ajay</v>
      </c>
      <c r="C148" s="11" t="s">
        <v>53</v>
      </c>
      <c r="D148" s="11">
        <v>7</v>
      </c>
      <c r="E148" s="11" t="s">
        <v>45</v>
      </c>
      <c r="F148" s="12" t="s">
        <v>192</v>
      </c>
      <c r="G148" s="12" t="str">
        <f t="shared" si="32"/>
        <v>Q6: 7 of 7.  A superb answer!</v>
      </c>
    </row>
    <row r="149" spans="1:7" s="10" customFormat="1" ht="25.5" x14ac:dyDescent="0.2">
      <c r="A149" s="11"/>
      <c r="B149" s="11" t="str">
        <f t="shared" si="33"/>
        <v xml:space="preserve"> Ajay</v>
      </c>
      <c r="C149" s="11" t="s">
        <v>54</v>
      </c>
      <c r="D149" s="11">
        <v>7</v>
      </c>
      <c r="E149" s="11" t="s">
        <v>45</v>
      </c>
      <c r="F149" s="12" t="s">
        <v>198</v>
      </c>
      <c r="G149" s="12" t="str">
        <f t="shared" si="32"/>
        <v>Q7: 7 of 7.  A fine answer!</v>
      </c>
    </row>
    <row r="150" spans="1:7" s="10" customFormat="1" ht="25.5" x14ac:dyDescent="0.2">
      <c r="A150" s="11"/>
      <c r="B150" s="11" t="str">
        <f t="shared" si="33"/>
        <v xml:space="preserve"> Ajay</v>
      </c>
      <c r="C150" s="11" t="s">
        <v>56</v>
      </c>
      <c r="D150" s="11">
        <f>SUM(D143:D149)</f>
        <v>47.5</v>
      </c>
      <c r="E150" s="11" t="s">
        <v>57</v>
      </c>
      <c r="F150" s="12"/>
      <c r="G150" s="12" t="str">
        <f t="shared" si="32"/>
        <v xml:space="preserve">Total: 47.5 of 50. </v>
      </c>
    </row>
    <row r="151" spans="1:7" s="10" customFormat="1" ht="409.5" x14ac:dyDescent="0.2">
      <c r="A151" s="11"/>
      <c r="B151" s="11" t="str">
        <f t="shared" si="33"/>
        <v xml:space="preserve"> Ajay</v>
      </c>
      <c r="C151" s="11" t="s">
        <v>58</v>
      </c>
      <c r="D151" s="11"/>
      <c r="E151" s="11"/>
      <c r="F151" s="12"/>
      <c r="G151" s="12" t="str">
        <f>_xlfn.CONCAT(G142," ",G143," ",G144," ",G145," ",G146," ",G147," ",G148," ",G149," ",G150)</f>
        <v xml:space="preserve"> Ajay,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6.5 of 7.  While proper English grammar is important for this class, one should refrain from using unnecessary adjectives and adverbs.  Consider the following two sentences where the words "harmony" and "endows" are used out of context and distract from your arguments:  " Moreover, sustaining harmony with high-level marketing metrics permits analytics professionals to proficiently relay the ramifications of their discoveries and proposals to stakeholders, stimulating partnership and facilitating informed decision-making across the organization. Eventually, staying abreast of high-level marketing metrics endows
analytics professionals with the ability to assume a pivotal role in advancing corporate prosperity and augmenting marketing performance." Q3: 7 of 7.  Responses should be in English prose that uses complete sentences and paragraphs.  Do not use bullet points;  use these for presentations and talks.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A superb answer! Q7: 7 of 7.  A fine answer! Total: 47.5 of 50. </v>
      </c>
    </row>
    <row r="152" spans="1:7" ht="51" x14ac:dyDescent="0.25">
      <c r="A152" s="11" t="s">
        <v>133</v>
      </c>
      <c r="B152" s="11" t="str">
        <f>MID(A152,FIND(",",A152)+1,FIND(" ",A152)-0)</f>
        <v xml:space="preserve"> Nithin</v>
      </c>
      <c r="C152" s="11" t="s">
        <v>40</v>
      </c>
      <c r="D152" s="11"/>
      <c r="E152" s="11"/>
      <c r="F152" s="12"/>
      <c r="G152" s="12" t="str">
        <f t="shared" si="9"/>
        <v xml:space="preserve"> Nithin, below are scores and comments for Homework 1.</v>
      </c>
    </row>
    <row r="153" spans="1:7" s="10" customFormat="1" ht="409.5" x14ac:dyDescent="0.2">
      <c r="A153" s="11"/>
      <c r="B153" s="11" t="str">
        <f>B152</f>
        <v xml:space="preserve"> Nithin</v>
      </c>
      <c r="C153" s="11" t="s">
        <v>41</v>
      </c>
      <c r="D153" s="11">
        <v>6.5</v>
      </c>
      <c r="E153" s="11" t="s">
        <v>42</v>
      </c>
      <c r="F153" s="12" t="s">
        <v>163</v>
      </c>
      <c r="G153" s="12" t="str">
        <f t="shared" ref="G153:G160" si="34">_xlfn.CONCAT(C153," ",D153," ",E153," ",F153)</f>
        <v>Q1: 6.5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154" spans="1:7" s="10" customFormat="1" ht="409.5" x14ac:dyDescent="0.2">
      <c r="A154" s="11"/>
      <c r="B154" s="11" t="str">
        <f t="shared" ref="B154:B161" si="35">B153</f>
        <v xml:space="preserve"> Nithin</v>
      </c>
      <c r="C154" s="11" t="s">
        <v>44</v>
      </c>
      <c r="D154" s="11">
        <v>6</v>
      </c>
      <c r="E154" s="11" t="s">
        <v>45</v>
      </c>
      <c r="F154" s="12" t="s">
        <v>171</v>
      </c>
      <c r="G154" s="12" t="str">
        <f t="shared" si="34"/>
        <v>Q2: 6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v>
      </c>
    </row>
    <row r="155" spans="1:7" s="10" customFormat="1" ht="318.75" x14ac:dyDescent="0.2">
      <c r="A155" s="11"/>
      <c r="B155" s="11" t="str">
        <f t="shared" si="35"/>
        <v xml:space="preserve"> Nithin</v>
      </c>
      <c r="C155" s="11" t="s">
        <v>47</v>
      </c>
      <c r="D155" s="11">
        <v>6</v>
      </c>
      <c r="E155" s="11" t="s">
        <v>45</v>
      </c>
      <c r="F155" s="12" t="s">
        <v>181</v>
      </c>
      <c r="G155" s="12" t="str">
        <f t="shared" si="34"/>
        <v>Q3: 6 of 7.   A marketing analytics professional is a liaison between those who make marketing decisions and those who provide data to the company.  That is, they use data and analytics to maximize marketing outcomes, and thus enhance decision-making about future company actions.</v>
      </c>
    </row>
    <row r="156" spans="1:7" s="10" customFormat="1" ht="409.5" x14ac:dyDescent="0.2">
      <c r="A156" s="11"/>
      <c r="B156" s="11" t="str">
        <f t="shared" si="35"/>
        <v xml:space="preserve"> Nithin</v>
      </c>
      <c r="C156" s="11" t="s">
        <v>49</v>
      </c>
      <c r="D156" s="11">
        <v>6</v>
      </c>
      <c r="E156" s="11" t="s">
        <v>45</v>
      </c>
      <c r="F156" s="12" t="s">
        <v>185</v>
      </c>
      <c r="G156" s="12" t="str">
        <f t="shared" si="34"/>
        <v>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57" spans="1:7" s="10" customFormat="1" ht="409.5" x14ac:dyDescent="0.2">
      <c r="A157" s="11"/>
      <c r="B157" s="11" t="str">
        <f t="shared" si="35"/>
        <v xml:space="preserve"> Nithin</v>
      </c>
      <c r="C157" s="11" t="s">
        <v>51</v>
      </c>
      <c r="D157" s="11">
        <v>5.5</v>
      </c>
      <c r="E157" s="11" t="s">
        <v>45</v>
      </c>
      <c r="F157" s="12" t="s">
        <v>189</v>
      </c>
      <c r="G157" s="12" t="str">
        <f t="shared" si="34"/>
        <v xml:space="preserve">Q5: 5.5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158" spans="1:7" s="10" customFormat="1" ht="114.75" x14ac:dyDescent="0.2">
      <c r="A158" s="11"/>
      <c r="B158" s="11" t="str">
        <f t="shared" si="35"/>
        <v xml:space="preserve"> Nithin</v>
      </c>
      <c r="C158" s="11" t="s">
        <v>53</v>
      </c>
      <c r="D158" s="11">
        <v>6</v>
      </c>
      <c r="E158" s="11" t="s">
        <v>45</v>
      </c>
      <c r="F158" s="12" t="s">
        <v>108</v>
      </c>
      <c r="G158" s="12" t="str">
        <f t="shared" si="34"/>
        <v>Q6: 6 of 7.  Your response needs to be expanded upon to sufficiently address all elements of the question.</v>
      </c>
    </row>
    <row r="159" spans="1:7" s="10" customFormat="1" ht="12.75" x14ac:dyDescent="0.2">
      <c r="A159" s="11"/>
      <c r="B159" s="11" t="str">
        <f t="shared" si="35"/>
        <v xml:space="preserve"> Nithin</v>
      </c>
      <c r="C159" s="11" t="s">
        <v>54</v>
      </c>
      <c r="D159" s="11">
        <v>7</v>
      </c>
      <c r="E159" s="11" t="s">
        <v>45</v>
      </c>
      <c r="F159" s="12" t="s">
        <v>102</v>
      </c>
      <c r="G159" s="12" t="str">
        <f t="shared" si="34"/>
        <v xml:space="preserve">Q7: 7 of 7.   </v>
      </c>
    </row>
    <row r="160" spans="1:7" s="10" customFormat="1" ht="12.75" x14ac:dyDescent="0.2">
      <c r="A160" s="11"/>
      <c r="B160" s="11" t="str">
        <f t="shared" si="35"/>
        <v xml:space="preserve"> Nithin</v>
      </c>
      <c r="C160" s="11" t="s">
        <v>56</v>
      </c>
      <c r="D160" s="11">
        <f>SUM(D153:D159)</f>
        <v>43</v>
      </c>
      <c r="E160" s="11" t="s">
        <v>57</v>
      </c>
      <c r="F160" s="12"/>
      <c r="G160" s="12" t="str">
        <f t="shared" si="34"/>
        <v xml:space="preserve">Total: 43 of 50. </v>
      </c>
    </row>
    <row r="161" spans="1:7" s="10" customFormat="1" ht="409.5" x14ac:dyDescent="0.2">
      <c r="A161" s="11"/>
      <c r="B161" s="11" t="str">
        <f t="shared" si="35"/>
        <v xml:space="preserve"> Nithin</v>
      </c>
      <c r="C161" s="11" t="s">
        <v>58</v>
      </c>
      <c r="D161" s="11"/>
      <c r="E161" s="11"/>
      <c r="F161" s="12"/>
      <c r="G161" s="12" t="str">
        <f>_xlfn.CONCAT(G152," ",G153," ",G154," ",G155," ",G156," ",G157," ",G158," ",G159," ",G160)</f>
        <v xml:space="preserve"> Nithin, below are scores and comments for Homework 1. Q1: 6.5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6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Q3: 6 of 7.   A marketing analytics professional is a liaison between those who make marketing decisions and those who provide data to the company.  That is, they use data and analytics to maximize marketing outcomes, and thus enhance decision-making about future company actions. 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5.5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6 of 7.  Your response needs to be expanded upon to sufficiently address all elements of the question. Q7: 7 of 7.    Total: 43 of 50. </v>
      </c>
    </row>
    <row r="162" spans="1:7" ht="51" x14ac:dyDescent="0.25">
      <c r="A162" s="11" t="s">
        <v>144</v>
      </c>
      <c r="B162" s="11" t="str">
        <f>MID(A162,FIND(",",A162)+1,FIND(" ",A162)-1)</f>
        <v xml:space="preserve"> Nargis</v>
      </c>
      <c r="C162" s="11" t="s">
        <v>40</v>
      </c>
      <c r="D162" s="11"/>
      <c r="E162" s="11"/>
      <c r="F162" s="12"/>
      <c r="G162" s="12" t="str">
        <f t="shared" si="9"/>
        <v xml:space="preserve"> Nargis, below are scores and comments for Homework 1.</v>
      </c>
    </row>
    <row r="163" spans="1:7" s="10" customFormat="1" ht="255" x14ac:dyDescent="0.2">
      <c r="A163" s="11"/>
      <c r="B163" s="11" t="str">
        <f>B162</f>
        <v xml:space="preserve"> Nargis</v>
      </c>
      <c r="C163" s="11" t="s">
        <v>41</v>
      </c>
      <c r="D163" s="11">
        <v>7</v>
      </c>
      <c r="E163" s="11" t="s">
        <v>42</v>
      </c>
      <c r="F163" s="12" t="s">
        <v>165</v>
      </c>
      <c r="G163" s="12" t="str">
        <f t="shared" ref="G163:G170" si="36">_xlfn.CONCAT(C163," ",D163," ",E163," ",F163)</f>
        <v xml:space="preserve">Q1: 7 of 8.  At a top-line level, a marketing metric may be categorized as one of the following:  Advertising, Customer and Market Research, Finance, Logistics, Operations, Trade and Sales Force.  See Figure 1.1 of the textbook. </v>
      </c>
    </row>
    <row r="164" spans="1:7" s="10" customFormat="1" ht="280.5" x14ac:dyDescent="0.2">
      <c r="A164" s="11"/>
      <c r="B164" s="11" t="str">
        <f t="shared" ref="B164:B171" si="37">B163</f>
        <v xml:space="preserve"> Nargis</v>
      </c>
      <c r="C164" s="11" t="s">
        <v>44</v>
      </c>
      <c r="D164" s="11">
        <v>7</v>
      </c>
      <c r="E164" s="11" t="s">
        <v>45</v>
      </c>
      <c r="F164" s="12" t="s">
        <v>200</v>
      </c>
      <c r="G164" s="12" t="str">
        <f t="shared" si="36"/>
        <v>Q2: 7 of 7.   While I should have mentioned that which follows for the first questions, I'll state it here.  With regards to the homework's, please write in complete sentences using paragraphs.  Do not use bullet points unless specifically requested.</v>
      </c>
    </row>
    <row r="165" spans="1:7" s="10" customFormat="1" ht="165.75" x14ac:dyDescent="0.2">
      <c r="A165" s="11"/>
      <c r="B165" s="11" t="str">
        <f t="shared" si="37"/>
        <v xml:space="preserve"> Nargis</v>
      </c>
      <c r="C165" s="11" t="s">
        <v>47</v>
      </c>
      <c r="D165" s="11">
        <v>7</v>
      </c>
      <c r="E165" s="11" t="s">
        <v>45</v>
      </c>
      <c r="F165" s="12" t="s">
        <v>183</v>
      </c>
      <c r="G165" s="12" t="str">
        <f t="shared" si="36"/>
        <v>Q3: 7 of 7.  Responses should be in English prose that uses complete sentences and paragraphs.  Do not use bullet points;  use these for presentations and talks.</v>
      </c>
    </row>
    <row r="166" spans="1:7" s="10" customFormat="1" ht="409.5" x14ac:dyDescent="0.2">
      <c r="A166" s="11"/>
      <c r="B166" s="11" t="str">
        <f t="shared" si="37"/>
        <v xml:space="preserve"> Nargis</v>
      </c>
      <c r="C166" s="11" t="s">
        <v>49</v>
      </c>
      <c r="D166" s="11">
        <v>7</v>
      </c>
      <c r="E166" s="11" t="s">
        <v>45</v>
      </c>
      <c r="F166" s="12" t="s">
        <v>185</v>
      </c>
      <c r="G166" s="12" t="str">
        <f t="shared" si="36"/>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67" spans="1:7" s="10" customFormat="1" ht="12.75" x14ac:dyDescent="0.2">
      <c r="A167" s="11"/>
      <c r="B167" s="11" t="str">
        <f t="shared" si="37"/>
        <v xml:space="preserve"> Nargis</v>
      </c>
      <c r="C167" s="11" t="s">
        <v>51</v>
      </c>
      <c r="D167" s="11">
        <v>7</v>
      </c>
      <c r="E167" s="11" t="s">
        <v>45</v>
      </c>
      <c r="F167" s="12" t="s">
        <v>102</v>
      </c>
      <c r="G167" s="12" t="str">
        <f t="shared" si="36"/>
        <v xml:space="preserve">Q5: 7 of 7.   </v>
      </c>
    </row>
    <row r="168" spans="1:7" s="10" customFormat="1" ht="12.75" x14ac:dyDescent="0.2">
      <c r="A168" s="11"/>
      <c r="B168" s="11" t="str">
        <f t="shared" si="37"/>
        <v xml:space="preserve"> Nargis</v>
      </c>
      <c r="C168" s="11" t="s">
        <v>53</v>
      </c>
      <c r="D168" s="11">
        <v>7</v>
      </c>
      <c r="E168" s="11" t="s">
        <v>45</v>
      </c>
      <c r="F168" s="12"/>
      <c r="G168" s="12" t="str">
        <f t="shared" si="36"/>
        <v xml:space="preserve">Q6: 7 of 7.  </v>
      </c>
    </row>
    <row r="169" spans="1:7" s="10" customFormat="1" ht="12.75" x14ac:dyDescent="0.2">
      <c r="A169" s="11"/>
      <c r="B169" s="11" t="str">
        <f t="shared" si="37"/>
        <v xml:space="preserve"> Nargis</v>
      </c>
      <c r="C169" s="11" t="s">
        <v>54</v>
      </c>
      <c r="D169" s="11">
        <v>7</v>
      </c>
      <c r="E169" s="11" t="s">
        <v>45</v>
      </c>
      <c r="F169" s="12" t="s">
        <v>102</v>
      </c>
      <c r="G169" s="12" t="str">
        <f t="shared" si="36"/>
        <v xml:space="preserve">Q7: 7 of 7.   </v>
      </c>
    </row>
    <row r="170" spans="1:7" s="10" customFormat="1" ht="12.75" x14ac:dyDescent="0.2">
      <c r="A170" s="11"/>
      <c r="B170" s="11" t="str">
        <f t="shared" si="37"/>
        <v xml:space="preserve"> Nargis</v>
      </c>
      <c r="C170" s="11" t="s">
        <v>56</v>
      </c>
      <c r="D170" s="11">
        <f>SUM(D163:D169)</f>
        <v>49</v>
      </c>
      <c r="E170" s="11" t="s">
        <v>57</v>
      </c>
      <c r="F170" s="12"/>
      <c r="G170" s="12" t="str">
        <f t="shared" si="36"/>
        <v xml:space="preserve">Total: 49 of 50. </v>
      </c>
    </row>
    <row r="171" spans="1:7" s="10" customFormat="1" ht="409.5" x14ac:dyDescent="0.2">
      <c r="A171" s="11"/>
      <c r="B171" s="17" t="str">
        <f t="shared" si="37"/>
        <v xml:space="preserve"> Nargis</v>
      </c>
      <c r="C171" s="11" t="s">
        <v>58</v>
      </c>
      <c r="D171" s="11"/>
      <c r="E171" s="11"/>
      <c r="F171" s="12"/>
      <c r="G171" s="12" t="str">
        <f>_xlfn.CONCAT(G162," ",G163," ",G164," ",G165," ",G166," ",G167," ",G168," ",G169," ",G170)</f>
        <v xml:space="preserve"> Nargis, below are scores and comments for Homework 1. Q1: 7 of 8.  At a top-line level, a marketing metric may be categorized as one of the following:  Advertising, Customer and Market Research, Finance, Logistics, Operations, Trade and Sales Force.  See Figure 1.1 of the textbook.  Q2: 7 of 7.   While I should have mentioned that which follows for the first questions, I'll state it here.  With regards to the homework's, please write in complete sentences using paragraphs.  Do not use bullet points unless specifically requested. Q3: 7 of 7.  Responses should be in English prose that uses complete sentences and paragraphs.  Do not use bullet points;  use these for presentations and talks.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7 of 7.    Total: 49 of 50. </v>
      </c>
    </row>
    <row r="172" spans="1:7" ht="51" x14ac:dyDescent="0.25">
      <c r="A172" s="11" t="s">
        <v>135</v>
      </c>
      <c r="B172" s="11" t="str">
        <f>MID(A172,FIND(",",A172)+1,FIND(" ",A172)-4)</f>
        <v xml:space="preserve"> Sai</v>
      </c>
      <c r="C172" s="11" t="s">
        <v>40</v>
      </c>
      <c r="D172" s="11"/>
      <c r="E172" s="11"/>
      <c r="F172" s="12"/>
      <c r="G172" s="12" t="str">
        <f t="shared" si="9"/>
        <v xml:space="preserve"> Sai, below are scores and comments for Homework 1.</v>
      </c>
    </row>
    <row r="173" spans="1:7" s="10" customFormat="1" ht="409.5" x14ac:dyDescent="0.2">
      <c r="A173" s="11"/>
      <c r="B173" s="11" t="str">
        <f>B172</f>
        <v xml:space="preserve"> Sai</v>
      </c>
      <c r="C173" s="11" t="s">
        <v>41</v>
      </c>
      <c r="D173" s="11">
        <v>6</v>
      </c>
      <c r="E173" s="11" t="s">
        <v>42</v>
      </c>
      <c r="F173" s="12" t="s">
        <v>164</v>
      </c>
      <c r="G173" s="12" t="str">
        <f t="shared" ref="G173:G180" si="38">_xlfn.CONCAT(C173," ",D173," ",E173," ",F173)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174" spans="1:7" s="10" customFormat="1" ht="89.25" x14ac:dyDescent="0.2">
      <c r="A174" s="11"/>
      <c r="B174" s="11" t="str">
        <f t="shared" ref="B174:B181" si="39">B173</f>
        <v xml:space="preserve"> Sai</v>
      </c>
      <c r="C174" s="11" t="s">
        <v>44</v>
      </c>
      <c r="D174" s="11">
        <v>7</v>
      </c>
      <c r="E174" s="11" t="s">
        <v>45</v>
      </c>
      <c r="F174" s="12" t="s">
        <v>61</v>
      </c>
      <c r="G174" s="12" t="str">
        <f t="shared" si="38"/>
        <v>Q2: 7 of 7.  A good response!  It was succinct and addressed the question posed!</v>
      </c>
    </row>
    <row r="175" spans="1:7" s="10" customFormat="1" ht="267.75" x14ac:dyDescent="0.2">
      <c r="A175" s="11"/>
      <c r="B175" s="11" t="str">
        <f t="shared" si="39"/>
        <v xml:space="preserve"> Sai</v>
      </c>
      <c r="C175" s="11" t="s">
        <v>47</v>
      </c>
      <c r="D175" s="11">
        <v>7</v>
      </c>
      <c r="E175" s="11" t="s">
        <v>45</v>
      </c>
      <c r="F175" s="12" t="s">
        <v>202</v>
      </c>
      <c r="G175" s="12" t="str">
        <f t="shared" si="38"/>
        <v>Q3: 7 of 7.  Responses should be in English prose that uses complete sentences and paragraphs.  Do not use bullet points or "implied" bullet points (i.e., just missing a mark for a sentence or sentence fragment);  use these for presentations and talks.</v>
      </c>
    </row>
    <row r="176" spans="1:7" s="10" customFormat="1" ht="409.5" x14ac:dyDescent="0.2">
      <c r="A176" s="11"/>
      <c r="B176" s="11" t="str">
        <f t="shared" si="39"/>
        <v xml:space="preserve"> Sai</v>
      </c>
      <c r="C176" s="11" t="s">
        <v>49</v>
      </c>
      <c r="D176" s="11">
        <v>7</v>
      </c>
      <c r="E176" s="11" t="s">
        <v>45</v>
      </c>
      <c r="F176" s="12" t="s">
        <v>185</v>
      </c>
      <c r="G176" s="12" t="str">
        <f t="shared" si="38"/>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77" spans="1:7" s="10" customFormat="1" ht="12.75" x14ac:dyDescent="0.2">
      <c r="A177" s="11"/>
      <c r="B177" s="11" t="str">
        <f t="shared" si="39"/>
        <v xml:space="preserve"> Sai</v>
      </c>
      <c r="C177" s="11" t="s">
        <v>51</v>
      </c>
      <c r="D177" s="11">
        <v>7</v>
      </c>
      <c r="E177" s="11" t="s">
        <v>45</v>
      </c>
      <c r="F177" s="12" t="s">
        <v>102</v>
      </c>
      <c r="G177" s="12" t="str">
        <f t="shared" si="38"/>
        <v xml:space="preserve">Q5: 7 of 7.   </v>
      </c>
    </row>
    <row r="178" spans="1:7" s="10" customFormat="1" ht="12.75" x14ac:dyDescent="0.2">
      <c r="A178" s="11"/>
      <c r="B178" s="11" t="str">
        <f t="shared" si="39"/>
        <v xml:space="preserve"> Sai</v>
      </c>
      <c r="C178" s="11" t="s">
        <v>53</v>
      </c>
      <c r="D178" s="11">
        <v>7</v>
      </c>
      <c r="E178" s="11" t="s">
        <v>45</v>
      </c>
      <c r="F178" s="12"/>
      <c r="G178" s="12" t="str">
        <f t="shared" si="38"/>
        <v xml:space="preserve">Q6: 7 of 7.  </v>
      </c>
    </row>
    <row r="179" spans="1:7" s="10" customFormat="1" ht="12.75" x14ac:dyDescent="0.2">
      <c r="A179" s="11"/>
      <c r="B179" s="11" t="str">
        <f t="shared" si="39"/>
        <v xml:space="preserve"> Sai</v>
      </c>
      <c r="C179" s="11" t="s">
        <v>54</v>
      </c>
      <c r="D179" s="11">
        <v>7</v>
      </c>
      <c r="E179" s="11" t="s">
        <v>45</v>
      </c>
      <c r="F179" s="12" t="s">
        <v>102</v>
      </c>
      <c r="G179" s="12" t="str">
        <f t="shared" si="38"/>
        <v xml:space="preserve">Q7: 7 of 7.   </v>
      </c>
    </row>
    <row r="180" spans="1:7" s="10" customFormat="1" ht="12.75" x14ac:dyDescent="0.2">
      <c r="A180" s="11"/>
      <c r="B180" s="11" t="str">
        <f t="shared" si="39"/>
        <v xml:space="preserve"> Sai</v>
      </c>
      <c r="C180" s="11" t="s">
        <v>56</v>
      </c>
      <c r="D180" s="11">
        <f>SUM(D173:D179)</f>
        <v>48</v>
      </c>
      <c r="E180" s="11" t="s">
        <v>57</v>
      </c>
      <c r="F180" s="12"/>
      <c r="G180" s="12" t="str">
        <f t="shared" si="38"/>
        <v xml:space="preserve">Total: 48 of 50. </v>
      </c>
    </row>
    <row r="181" spans="1:7" s="10" customFormat="1" ht="409.5" x14ac:dyDescent="0.2">
      <c r="A181" s="11"/>
      <c r="B181" s="11" t="str">
        <f t="shared" si="39"/>
        <v xml:space="preserve"> Sai</v>
      </c>
      <c r="C181" s="11" t="s">
        <v>58</v>
      </c>
      <c r="D181" s="11"/>
      <c r="E181" s="11"/>
      <c r="F181" s="12"/>
      <c r="G181" s="12" t="str">
        <f>_xlfn.CONCAT(G172," ",G173," ",G174," ",G175," ",G176," ",G177," ",G178," ",G179," ",G180)</f>
        <v xml:space="preserve"> Sai,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7 of 7.  A good response!  It was succinct and addressed the question posed! Q3: 7 of 7.  Responses should be in English prose that uses complete sentences and paragraphs.  Do not use bullet points or "implied" bullet points (i.e., just missing a mark for a sentence or sentence fragment);  use these for presentations and talks.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7 of 7.    Total: 48 of 50. </v>
      </c>
    </row>
    <row r="182" spans="1:7" ht="51" x14ac:dyDescent="0.25">
      <c r="A182" s="11" t="s">
        <v>158</v>
      </c>
      <c r="B182" s="11" t="str">
        <f t="shared" si="15"/>
        <v xml:space="preserve"> Nodir</v>
      </c>
      <c r="C182" s="11" t="s">
        <v>40</v>
      </c>
      <c r="D182" s="11"/>
      <c r="E182" s="11"/>
      <c r="F182" s="12"/>
      <c r="G182" s="12" t="str">
        <f t="shared" si="9"/>
        <v xml:space="preserve"> Nodir, below are scores and comments for Homework 1.</v>
      </c>
    </row>
    <row r="183" spans="1:7" s="10" customFormat="1" ht="255" x14ac:dyDescent="0.2">
      <c r="A183" s="11"/>
      <c r="B183" s="11" t="str">
        <f>B182</f>
        <v xml:space="preserve"> Nodir</v>
      </c>
      <c r="C183" s="11" t="s">
        <v>41</v>
      </c>
      <c r="D183" s="11">
        <v>7</v>
      </c>
      <c r="E183" s="11" t="s">
        <v>42</v>
      </c>
      <c r="F183" s="12" t="s">
        <v>165</v>
      </c>
      <c r="G183" s="12" t="str">
        <f t="shared" ref="G183:G190" si="40">_xlfn.CONCAT(C183," ",D183," ",E183," ",F183)</f>
        <v xml:space="preserve">Q1: 7 of 8.  At a top-line level, a marketing metric may be categorized as one of the following:  Advertising, Customer and Market Research, Finance, Logistics, Operations, Trade and Sales Force.  See Figure 1.1 of the textbook. </v>
      </c>
    </row>
    <row r="184" spans="1:7" s="10" customFormat="1" ht="89.25" x14ac:dyDescent="0.2">
      <c r="A184" s="11"/>
      <c r="B184" s="11" t="str">
        <f t="shared" ref="B184:B191" si="41">B183</f>
        <v xml:space="preserve"> Nodir</v>
      </c>
      <c r="C184" s="11" t="s">
        <v>44</v>
      </c>
      <c r="D184" s="11">
        <v>7</v>
      </c>
      <c r="E184" s="11" t="s">
        <v>45</v>
      </c>
      <c r="F184" s="12" t="s">
        <v>61</v>
      </c>
      <c r="G184" s="12" t="str">
        <f t="shared" si="40"/>
        <v>Q2: 7 of 7.  A good response!  It was succinct and addressed the question posed!</v>
      </c>
    </row>
    <row r="185" spans="1:7" s="10" customFormat="1" ht="76.5" x14ac:dyDescent="0.2">
      <c r="A185" s="11"/>
      <c r="B185" s="11" t="str">
        <f t="shared" si="41"/>
        <v xml:space="preserve"> Nodir</v>
      </c>
      <c r="C185" s="11" t="s">
        <v>47</v>
      </c>
      <c r="D185" s="11">
        <v>7</v>
      </c>
      <c r="E185" s="11" t="s">
        <v>45</v>
      </c>
      <c r="F185" s="12" t="s">
        <v>87</v>
      </c>
      <c r="G185" s="12" t="str">
        <f t="shared" si="40"/>
        <v>Q3: 7 of 7.  A good answer that was succinct and well-articulated!</v>
      </c>
    </row>
    <row r="186" spans="1:7" s="10" customFormat="1" ht="409.5" x14ac:dyDescent="0.2">
      <c r="A186" s="11"/>
      <c r="B186" s="11" t="str">
        <f t="shared" si="41"/>
        <v xml:space="preserve"> Nodir</v>
      </c>
      <c r="C186" s="11" t="s">
        <v>49</v>
      </c>
      <c r="D186" s="11">
        <v>7</v>
      </c>
      <c r="E186" s="11" t="s">
        <v>45</v>
      </c>
      <c r="F186" s="12" t="s">
        <v>185</v>
      </c>
      <c r="G186" s="12" t="str">
        <f t="shared" si="40"/>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87" spans="1:7" s="10" customFormat="1" ht="12.75" x14ac:dyDescent="0.2">
      <c r="A187" s="11"/>
      <c r="B187" s="11" t="str">
        <f t="shared" si="41"/>
        <v xml:space="preserve"> Nodir</v>
      </c>
      <c r="C187" s="11" t="s">
        <v>51</v>
      </c>
      <c r="D187" s="11">
        <v>7</v>
      </c>
      <c r="E187" s="11" t="s">
        <v>45</v>
      </c>
      <c r="F187" s="12" t="s">
        <v>102</v>
      </c>
      <c r="G187" s="12" t="str">
        <f t="shared" si="40"/>
        <v xml:space="preserve">Q5: 7 of 7.   </v>
      </c>
    </row>
    <row r="188" spans="1:7" s="10" customFormat="1" ht="12.75" x14ac:dyDescent="0.2">
      <c r="A188" s="11"/>
      <c r="B188" s="11" t="str">
        <f t="shared" si="41"/>
        <v xml:space="preserve"> Nodir</v>
      </c>
      <c r="C188" s="11" t="s">
        <v>53</v>
      </c>
      <c r="D188" s="11">
        <v>7</v>
      </c>
      <c r="E188" s="11" t="s">
        <v>45</v>
      </c>
      <c r="F188" s="12"/>
      <c r="G188" s="12" t="str">
        <f t="shared" si="40"/>
        <v xml:space="preserve">Q6: 7 of 7.  </v>
      </c>
    </row>
    <row r="189" spans="1:7" s="10" customFormat="1" ht="127.5" x14ac:dyDescent="0.2">
      <c r="A189" s="11"/>
      <c r="B189" s="11" t="str">
        <f t="shared" si="41"/>
        <v xml:space="preserve"> Nodir</v>
      </c>
      <c r="C189" s="11" t="s">
        <v>54</v>
      </c>
      <c r="D189" s="11">
        <v>6.5</v>
      </c>
      <c r="E189" s="11" t="s">
        <v>45</v>
      </c>
      <c r="F189" s="12" t="s">
        <v>194</v>
      </c>
      <c r="G189" s="12" t="str">
        <f t="shared" si="40"/>
        <v>Q7: 6.5 of 7.  The question specifically asked you to provided two to three paragraphs of prose.  This request was not realized.</v>
      </c>
    </row>
    <row r="190" spans="1:7" s="10" customFormat="1" ht="25.5" x14ac:dyDescent="0.2">
      <c r="A190" s="11"/>
      <c r="B190" s="11" t="str">
        <f t="shared" si="41"/>
        <v xml:space="preserve"> Nodir</v>
      </c>
      <c r="C190" s="11" t="s">
        <v>56</v>
      </c>
      <c r="D190" s="11">
        <f>SUM(D183:D189)</f>
        <v>48.5</v>
      </c>
      <c r="E190" s="11" t="s">
        <v>57</v>
      </c>
      <c r="F190" s="12"/>
      <c r="G190" s="12" t="str">
        <f t="shared" si="40"/>
        <v xml:space="preserve">Total: 48.5 of 50. </v>
      </c>
    </row>
    <row r="191" spans="1:7" s="10" customFormat="1" ht="409.5" x14ac:dyDescent="0.2">
      <c r="A191" s="11"/>
      <c r="B191" s="11" t="str">
        <f t="shared" si="41"/>
        <v xml:space="preserve"> Nodir</v>
      </c>
      <c r="C191" s="11" t="s">
        <v>58</v>
      </c>
      <c r="D191" s="11"/>
      <c r="E191" s="11"/>
      <c r="F191" s="12"/>
      <c r="G191" s="12" t="str">
        <f>_xlfn.CONCAT(G182," ",G183," ",G184," ",G185," ",G186," ",G187," ",G188," ",G189," ",G190)</f>
        <v xml:space="preserve"> Nodir, below are scores and comments for Homework 1. Q1: 7 of 8.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A good answer that was succinct and well-articulated!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6.5 of 7.  The question specifically asked you to provided two to three paragraphs of prose.  This request was not realized. Total: 48.5 of 50. </v>
      </c>
    </row>
    <row r="192" spans="1:7" ht="51" x14ac:dyDescent="0.25">
      <c r="A192" s="11" t="s">
        <v>153</v>
      </c>
      <c r="B192" s="11" t="str">
        <f>MID(A192,FIND(",",A192)+1,FIND(" ",A192)-4)</f>
        <v xml:space="preserve"> Sai </v>
      </c>
      <c r="C192" s="11" t="s">
        <v>40</v>
      </c>
      <c r="D192" s="11"/>
      <c r="E192" s="11"/>
      <c r="F192" s="12"/>
      <c r="G192" s="12" t="str">
        <f t="shared" si="9"/>
        <v xml:space="preserve"> Sai , below are scores and comments for Homework 1.</v>
      </c>
    </row>
    <row r="193" spans="1:7" s="10" customFormat="1" ht="409.5" x14ac:dyDescent="0.2">
      <c r="A193" s="11"/>
      <c r="B193" s="11" t="str">
        <f>B192</f>
        <v xml:space="preserve"> Sai </v>
      </c>
      <c r="C193" s="11" t="s">
        <v>41</v>
      </c>
      <c r="D193" s="11">
        <v>6</v>
      </c>
      <c r="E193" s="11" t="s">
        <v>42</v>
      </c>
      <c r="F193" s="12" t="s">
        <v>164</v>
      </c>
      <c r="G193" s="12" t="str">
        <f t="shared" ref="G193:G200" si="42">_xlfn.CONCAT(C193," ",D193," ",E193," ",F193)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194" spans="1:7" s="10" customFormat="1" ht="280.5" x14ac:dyDescent="0.2">
      <c r="A194" s="11"/>
      <c r="B194" s="11" t="str">
        <f t="shared" ref="B194:B201" si="43">B193</f>
        <v xml:space="preserve"> Sai </v>
      </c>
      <c r="C194" s="11" t="s">
        <v>44</v>
      </c>
      <c r="D194" s="11">
        <v>7</v>
      </c>
      <c r="E194" s="11" t="s">
        <v>45</v>
      </c>
      <c r="F194" s="12" t="s">
        <v>200</v>
      </c>
      <c r="G194" s="12" t="str">
        <f t="shared" si="42"/>
        <v>Q2: 7 of 7.   While I should have mentioned that which follows for the first questions, I'll state it here.  With regards to the homework's, please write in complete sentences using paragraphs.  Do not use bullet points unless specifically requested.</v>
      </c>
    </row>
    <row r="195" spans="1:7" s="10" customFormat="1" ht="267.75" x14ac:dyDescent="0.2">
      <c r="A195" s="11"/>
      <c r="B195" s="11" t="str">
        <f t="shared" si="43"/>
        <v xml:space="preserve"> Sai </v>
      </c>
      <c r="C195" s="11" t="s">
        <v>47</v>
      </c>
      <c r="D195" s="11">
        <v>7</v>
      </c>
      <c r="E195" s="11" t="s">
        <v>45</v>
      </c>
      <c r="F195" s="12" t="s">
        <v>202</v>
      </c>
      <c r="G195" s="12" t="str">
        <f t="shared" si="42"/>
        <v>Q3: 7 of 7.  Responses should be in English prose that uses complete sentences and paragraphs.  Do not use bullet points or "implied" bullet points (i.e., just missing a mark for a sentence or sentence fragment);  use these for presentations and talks.</v>
      </c>
    </row>
    <row r="196" spans="1:7" s="10" customFormat="1" ht="409.5" x14ac:dyDescent="0.2">
      <c r="A196" s="11"/>
      <c r="B196" s="11" t="str">
        <f t="shared" si="43"/>
        <v xml:space="preserve"> Sai </v>
      </c>
      <c r="C196" s="11" t="s">
        <v>49</v>
      </c>
      <c r="D196" s="11">
        <v>7</v>
      </c>
      <c r="E196" s="11" t="s">
        <v>45</v>
      </c>
      <c r="F196" s="12" t="s">
        <v>185</v>
      </c>
      <c r="G196" s="12" t="str">
        <f t="shared" si="42"/>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97" spans="1:7" s="10" customFormat="1" ht="12.75" x14ac:dyDescent="0.2">
      <c r="A197" s="11"/>
      <c r="B197" s="11" t="str">
        <f t="shared" si="43"/>
        <v xml:space="preserve"> Sai </v>
      </c>
      <c r="C197" s="11" t="s">
        <v>51</v>
      </c>
      <c r="D197" s="11">
        <v>7</v>
      </c>
      <c r="E197" s="11" t="s">
        <v>45</v>
      </c>
      <c r="F197" s="12" t="s">
        <v>102</v>
      </c>
      <c r="G197" s="12" t="str">
        <f t="shared" si="42"/>
        <v xml:space="preserve">Q5: 7 of 7.   </v>
      </c>
    </row>
    <row r="198" spans="1:7" s="10" customFormat="1" ht="12.75" x14ac:dyDescent="0.2">
      <c r="A198" s="11"/>
      <c r="B198" s="11" t="str">
        <f t="shared" si="43"/>
        <v xml:space="preserve"> Sai </v>
      </c>
      <c r="C198" s="11" t="s">
        <v>53</v>
      </c>
      <c r="D198" s="11">
        <v>7</v>
      </c>
      <c r="E198" s="11" t="s">
        <v>45</v>
      </c>
      <c r="F198" s="12"/>
      <c r="G198" s="12" t="str">
        <f t="shared" si="42"/>
        <v xml:space="preserve">Q6: 7 of 7.  </v>
      </c>
    </row>
    <row r="199" spans="1:7" s="10" customFormat="1" ht="25.5" x14ac:dyDescent="0.2">
      <c r="A199" s="11"/>
      <c r="B199" s="11" t="str">
        <f t="shared" si="43"/>
        <v xml:space="preserve"> Sai </v>
      </c>
      <c r="C199" s="11" t="s">
        <v>54</v>
      </c>
      <c r="D199" s="11">
        <v>7</v>
      </c>
      <c r="E199" s="11" t="s">
        <v>45</v>
      </c>
      <c r="F199" s="12" t="s">
        <v>198</v>
      </c>
      <c r="G199" s="12" t="str">
        <f t="shared" si="42"/>
        <v>Q7: 7 of 7.  A fine answer!</v>
      </c>
    </row>
    <row r="200" spans="1:7" s="10" customFormat="1" ht="12.75" x14ac:dyDescent="0.2">
      <c r="A200" s="11"/>
      <c r="B200" s="11" t="str">
        <f t="shared" si="43"/>
        <v xml:space="preserve"> Sai </v>
      </c>
      <c r="C200" s="11" t="s">
        <v>56</v>
      </c>
      <c r="D200" s="11">
        <f>SUM(D193:D199)</f>
        <v>48</v>
      </c>
      <c r="E200" s="11" t="s">
        <v>57</v>
      </c>
      <c r="F200" s="12"/>
      <c r="G200" s="12" t="str">
        <f t="shared" si="42"/>
        <v xml:space="preserve">Total: 48 of 50. </v>
      </c>
    </row>
    <row r="201" spans="1:7" s="10" customFormat="1" ht="409.5" x14ac:dyDescent="0.2">
      <c r="A201" s="11"/>
      <c r="B201" s="17" t="str">
        <f t="shared" si="43"/>
        <v xml:space="preserve"> Sai </v>
      </c>
      <c r="C201" s="11" t="s">
        <v>58</v>
      </c>
      <c r="D201" s="11"/>
      <c r="E201" s="11"/>
      <c r="F201" s="12"/>
      <c r="G201" s="12" t="str">
        <f>_xlfn.CONCAT(G192," ",G193," ",G194," ",G195," ",G196," ",G197," ",G198," ",G199," ",G200)</f>
        <v xml:space="preserve"> Sai ,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7 of 7.   While I should have mentioned that which follows for the first questions, I'll state it here.  With regards to the homework's, please write in complete sentences using paragraphs.  Do not use bullet points unless specifically requested. Q3: 7 of 7.  Responses should be in English prose that uses complete sentences and paragraphs.  Do not use bullet points or "implied" bullet points (i.e., just missing a mark for a sentence or sentence fragment);  use these for presentations and talks.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7 of 7.  A fine answer! Total: 48 of 50. </v>
      </c>
    </row>
    <row r="202" spans="1:7" ht="63.75" x14ac:dyDescent="0.25">
      <c r="A202" s="11" t="s">
        <v>139</v>
      </c>
      <c r="B202" s="11" t="str">
        <f t="shared" si="15"/>
        <v xml:space="preserve"> Venkata </v>
      </c>
      <c r="C202" s="11" t="s">
        <v>40</v>
      </c>
      <c r="D202" s="11"/>
      <c r="E202" s="11"/>
      <c r="F202" s="12"/>
      <c r="G202" s="12" t="str">
        <f t="shared" si="9"/>
        <v xml:space="preserve"> Venkata , below are scores and comments for Homework 1.</v>
      </c>
    </row>
    <row r="203" spans="1:7" s="10" customFormat="1" ht="409.5" x14ac:dyDescent="0.2">
      <c r="A203" s="11"/>
      <c r="B203" s="11" t="str">
        <f>B202</f>
        <v xml:space="preserve"> Venkata </v>
      </c>
      <c r="C203" s="11" t="s">
        <v>41</v>
      </c>
      <c r="D203" s="11">
        <v>6</v>
      </c>
      <c r="E203" s="11" t="s">
        <v>42</v>
      </c>
      <c r="F203" s="12" t="s">
        <v>164</v>
      </c>
      <c r="G203" s="12" t="str">
        <f t="shared" ref="G203:G210" si="44">_xlfn.CONCAT(C203," ",D203," ",E203," ",F203)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204" spans="1:7" s="10" customFormat="1" ht="89.25" x14ac:dyDescent="0.2">
      <c r="A204" s="11"/>
      <c r="B204" s="11" t="str">
        <f t="shared" ref="B204:B211" si="45">B203</f>
        <v xml:space="preserve"> Venkata </v>
      </c>
      <c r="C204" s="11" t="s">
        <v>44</v>
      </c>
      <c r="D204" s="11">
        <v>7</v>
      </c>
      <c r="E204" s="11" t="s">
        <v>45</v>
      </c>
      <c r="F204" s="12" t="s">
        <v>61</v>
      </c>
      <c r="G204" s="12" t="str">
        <f t="shared" si="44"/>
        <v>Q2: 7 of 7.  A good response!  It was succinct and addressed the question posed!</v>
      </c>
    </row>
    <row r="205" spans="1:7" s="10" customFormat="1" ht="318.75" x14ac:dyDescent="0.2">
      <c r="A205" s="11"/>
      <c r="B205" s="11" t="str">
        <f t="shared" si="45"/>
        <v xml:space="preserve"> Venkata </v>
      </c>
      <c r="C205" s="11" t="s">
        <v>47</v>
      </c>
      <c r="D205" s="11">
        <v>6</v>
      </c>
      <c r="E205" s="11" t="s">
        <v>45</v>
      </c>
      <c r="F205" s="12" t="s">
        <v>181</v>
      </c>
      <c r="G205" s="12" t="str">
        <f t="shared" si="44"/>
        <v>Q3: 6 of 7.   A marketing analytics professional is a liaison between those who make marketing decisions and those who provide data to the company.  That is, they use data and analytics to maximize marketing outcomes, and thus enhance decision-making about future company actions.</v>
      </c>
    </row>
    <row r="206" spans="1:7" s="10" customFormat="1" ht="409.5" x14ac:dyDescent="0.2">
      <c r="A206" s="11"/>
      <c r="B206" s="11" t="str">
        <f t="shared" si="45"/>
        <v xml:space="preserve"> Venkata </v>
      </c>
      <c r="C206" s="11" t="s">
        <v>49</v>
      </c>
      <c r="D206" s="11">
        <v>6.5</v>
      </c>
      <c r="E206" s="11" t="s">
        <v>45</v>
      </c>
      <c r="F206" s="12" t="s">
        <v>185</v>
      </c>
      <c r="G206" s="12" t="str">
        <f t="shared" si="44"/>
        <v>Q4: 6.5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07" spans="1:7" s="10" customFormat="1" ht="38.25" x14ac:dyDescent="0.2">
      <c r="A207" s="11"/>
      <c r="B207" s="11" t="str">
        <f t="shared" si="45"/>
        <v xml:space="preserve"> Venkata </v>
      </c>
      <c r="C207" s="11" t="s">
        <v>51</v>
      </c>
      <c r="D207" s="11">
        <v>7</v>
      </c>
      <c r="E207" s="11" t="s">
        <v>45</v>
      </c>
      <c r="F207" s="12" t="s">
        <v>85</v>
      </c>
      <c r="G207" s="12" t="str">
        <f t="shared" si="44"/>
        <v>Q5: 7 of 7.  An excellent answer!</v>
      </c>
    </row>
    <row r="208" spans="1:7" s="10" customFormat="1" ht="114.75" x14ac:dyDescent="0.2">
      <c r="A208" s="11"/>
      <c r="B208" s="11" t="str">
        <f t="shared" si="45"/>
        <v xml:space="preserve"> Venkata </v>
      </c>
      <c r="C208" s="11" t="s">
        <v>53</v>
      </c>
      <c r="D208" s="11">
        <v>6</v>
      </c>
      <c r="E208" s="11" t="s">
        <v>45</v>
      </c>
      <c r="F208" s="12" t="s">
        <v>108</v>
      </c>
      <c r="G208" s="12" t="str">
        <f t="shared" si="44"/>
        <v>Q6: 6 of 7.  Your response needs to be expanded upon to sufficiently address all elements of the question.</v>
      </c>
    </row>
    <row r="209" spans="1:7" s="10" customFormat="1" ht="127.5" x14ac:dyDescent="0.2">
      <c r="A209" s="11"/>
      <c r="B209" s="11" t="str">
        <f t="shared" si="45"/>
        <v xml:space="preserve"> Venkata </v>
      </c>
      <c r="C209" s="11" t="s">
        <v>54</v>
      </c>
      <c r="D209" s="11">
        <v>6.5</v>
      </c>
      <c r="E209" s="11" t="s">
        <v>45</v>
      </c>
      <c r="F209" s="12" t="s">
        <v>194</v>
      </c>
      <c r="G209" s="12" t="str">
        <f t="shared" si="44"/>
        <v>Q7: 6.5 of 7.  The question specifically asked you to provided two to three paragraphs of prose.  This request was not realized.</v>
      </c>
    </row>
    <row r="210" spans="1:7" s="10" customFormat="1" ht="12.75" x14ac:dyDescent="0.2">
      <c r="A210" s="11"/>
      <c r="B210" s="11" t="str">
        <f t="shared" si="45"/>
        <v xml:space="preserve"> Venkata </v>
      </c>
      <c r="C210" s="11" t="s">
        <v>56</v>
      </c>
      <c r="D210" s="11">
        <f>SUM(D203:D209)</f>
        <v>45</v>
      </c>
      <c r="E210" s="11" t="s">
        <v>57</v>
      </c>
      <c r="F210" s="12"/>
      <c r="G210" s="12" t="str">
        <f t="shared" si="44"/>
        <v xml:space="preserve">Total: 45 of 50. </v>
      </c>
    </row>
    <row r="211" spans="1:7" s="10" customFormat="1" ht="409.5" x14ac:dyDescent="0.2">
      <c r="A211" s="11"/>
      <c r="B211" s="17" t="str">
        <f t="shared" si="45"/>
        <v xml:space="preserve"> Venkata </v>
      </c>
      <c r="C211" s="11" t="s">
        <v>58</v>
      </c>
      <c r="D211" s="11"/>
      <c r="E211" s="11"/>
      <c r="F211" s="12"/>
      <c r="G211" s="12" t="str">
        <f>_xlfn.CONCAT(G202," ",G203," ",G204," ",G205," ",G206," ",G207," ",G208," ",G209," ",G210)</f>
        <v xml:space="preserve"> Venkata ,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7 of 7.  A good response!  It was succinct and addressed the question posed! Q3: 6 of 7.   A marketing analytics professional is a liaison between those who make marketing decisions and those who provide data to the company.  That is, they use data and analytics to maximize marketing outcomes, and thus enhance decision-making about future company actions. Q4: 6.5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An excellent answer! Q6: 6 of 7.  Your response needs to be expanded upon to sufficiently address all elements of the question. Q7: 6.5 of 7.  The question specifically asked you to provided two to three paragraphs of prose.  This request was not realized. Total: 45 of 50. </v>
      </c>
    </row>
    <row r="212" spans="1:7" ht="51" x14ac:dyDescent="0.25">
      <c r="A212" s="11" t="s">
        <v>150</v>
      </c>
      <c r="B212" s="11" t="str">
        <f>MID(A212,FIND(",",A212)+1,FIND(" ",A212)-4)</f>
        <v xml:space="preserve"> Sai</v>
      </c>
      <c r="C212" s="11" t="s">
        <v>40</v>
      </c>
      <c r="D212" s="11"/>
      <c r="E212" s="11"/>
      <c r="F212" s="12"/>
      <c r="G212" s="12" t="str">
        <f t="shared" si="9"/>
        <v xml:space="preserve"> Sai, below are scores and comments for Homework 1.</v>
      </c>
    </row>
    <row r="213" spans="1:7" s="10" customFormat="1" ht="409.5" x14ac:dyDescent="0.2">
      <c r="A213" s="11"/>
      <c r="B213" s="11" t="str">
        <f>B212</f>
        <v xml:space="preserve"> Sai</v>
      </c>
      <c r="C213" s="11" t="s">
        <v>41</v>
      </c>
      <c r="D213" s="11">
        <v>6</v>
      </c>
      <c r="E213" s="11" t="s">
        <v>42</v>
      </c>
      <c r="F213" s="12" t="s">
        <v>164</v>
      </c>
      <c r="G213" s="12" t="str">
        <f t="shared" ref="G213:G220" si="46">_xlfn.CONCAT(C213," ",D213," ",E213," ",F213)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214" spans="1:7" s="10" customFormat="1" ht="409.5" x14ac:dyDescent="0.2">
      <c r="A214" s="11"/>
      <c r="B214" s="11" t="str">
        <f t="shared" ref="B214:B221" si="47">B213</f>
        <v xml:space="preserve"> Sai</v>
      </c>
      <c r="C214" s="11" t="s">
        <v>44</v>
      </c>
      <c r="D214" s="11">
        <v>6</v>
      </c>
      <c r="E214" s="11" t="s">
        <v>45</v>
      </c>
      <c r="F214" s="12" t="s">
        <v>172</v>
      </c>
      <c r="G214" s="12" t="str">
        <f t="shared" si="46"/>
        <v>Q2: 6 of 7.   The mentioning of "resource optimization" was odd in the sense that it examined a particular subtopic of business operations, and it didn't align tightly with the rest of your response.  In addition, your response was disjointed and didn't flow smoothly, which results in challenges in understanding how all the topics you mention simply and efficiently (in terms of word usage) address the question posed.</v>
      </c>
    </row>
    <row r="215" spans="1:7" s="10" customFormat="1" ht="409.5" x14ac:dyDescent="0.2">
      <c r="A215" s="11"/>
      <c r="B215" s="11" t="str">
        <f t="shared" si="47"/>
        <v xml:space="preserve"> Sai</v>
      </c>
      <c r="C215" s="11" t="s">
        <v>47</v>
      </c>
      <c r="D215" s="11">
        <v>6</v>
      </c>
      <c r="E215" s="11" t="s">
        <v>45</v>
      </c>
      <c r="F215" s="12" t="s">
        <v>175</v>
      </c>
      <c r="G215" s="12" t="str">
        <f t="shared" si="46"/>
        <v xml:space="preserve">Q3: 6 of 7.  Every once in a while you MUST give your reader permission to take a break from your stream of words for the purpose of processing the meaning—figuring out what it is, and whether he or she agrees.  Among the permission-giving signals, in increasing order of magnitude, are comma, semicolon, sentence break, paragraph break, new section heading, and new chapter heading. Being too stingy with any leads to reader fatigue. Being too stingy with paragraph breaks leads to the specific kind of reader fatigue that generates accusations of “run-on paragraphs,” and results in readers simply paying attention to your presentation method and not the content. </v>
      </c>
    </row>
    <row r="216" spans="1:7" s="10" customFormat="1" ht="409.5" x14ac:dyDescent="0.2">
      <c r="A216" s="11"/>
      <c r="B216" s="11" t="str">
        <f t="shared" si="47"/>
        <v xml:space="preserve"> Sai</v>
      </c>
      <c r="C216" s="11" t="s">
        <v>49</v>
      </c>
      <c r="D216" s="11">
        <v>5.5</v>
      </c>
      <c r="E216" s="11" t="s">
        <v>45</v>
      </c>
      <c r="F216" s="12" t="s">
        <v>187</v>
      </c>
      <c r="G216" s="12" t="str">
        <f t="shared" si="46"/>
        <v>Q4: 5.5 of 7.  You have many odd symbols in your responses that results in a reader being distracted.  For example, "₷" in your response to this question and a box question mark in your response to question 3.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17" spans="1:7" s="10" customFormat="1" ht="178.5" x14ac:dyDescent="0.2">
      <c r="A217" s="11"/>
      <c r="B217" s="11" t="str">
        <f t="shared" si="47"/>
        <v xml:space="preserve"> Sai</v>
      </c>
      <c r="C217" s="11" t="s">
        <v>51</v>
      </c>
      <c r="D217" s="11">
        <v>6</v>
      </c>
      <c r="E217" s="11" t="s">
        <v>45</v>
      </c>
      <c r="F217" s="12" t="s">
        <v>191</v>
      </c>
      <c r="G217" s="12" t="str">
        <f t="shared" si="46"/>
        <v>Q5: 6 of 7.  You didn't address the following questions:  What would happen if a company consistently disregarded the data leg? The analytics leg? The visualization leg?</v>
      </c>
    </row>
    <row r="218" spans="1:7" s="10" customFormat="1" ht="165.75" x14ac:dyDescent="0.2">
      <c r="A218" s="11"/>
      <c r="B218" s="11" t="str">
        <f t="shared" si="47"/>
        <v xml:space="preserve"> Sai</v>
      </c>
      <c r="C218" s="11" t="s">
        <v>53</v>
      </c>
      <c r="D218" s="11">
        <v>7</v>
      </c>
      <c r="E218" s="11" t="s">
        <v>45</v>
      </c>
      <c r="F218" s="12" t="s">
        <v>193</v>
      </c>
      <c r="G218" s="12" t="str">
        <f t="shared" si="46"/>
        <v>Q6: 7 of 7.  While your response is exceedingly long and could be dramatically improved upon by using standard English prose practice, it was sufficient.</v>
      </c>
    </row>
    <row r="219" spans="1:7" s="10" customFormat="1" ht="127.5" x14ac:dyDescent="0.2">
      <c r="A219" s="11"/>
      <c r="B219" s="11" t="str">
        <f t="shared" si="47"/>
        <v xml:space="preserve"> Sai</v>
      </c>
      <c r="C219" s="11" t="s">
        <v>54</v>
      </c>
      <c r="D219" s="11">
        <v>6.5</v>
      </c>
      <c r="E219" s="11" t="s">
        <v>45</v>
      </c>
      <c r="F219" s="12" t="s">
        <v>194</v>
      </c>
      <c r="G219" s="12" t="str">
        <f t="shared" si="46"/>
        <v>Q7: 6.5 of 7.  The question specifically asked you to provided two to three paragraphs of prose.  This request was not realized.</v>
      </c>
    </row>
    <row r="220" spans="1:7" s="10" customFormat="1" ht="12.75" x14ac:dyDescent="0.2">
      <c r="A220" s="11"/>
      <c r="B220" s="11" t="str">
        <f t="shared" si="47"/>
        <v xml:space="preserve"> Sai</v>
      </c>
      <c r="C220" s="11" t="s">
        <v>56</v>
      </c>
      <c r="D220" s="11">
        <f>SUM(D213:D219)</f>
        <v>43</v>
      </c>
      <c r="E220" s="11" t="s">
        <v>57</v>
      </c>
      <c r="F220" s="12"/>
      <c r="G220" s="12" t="str">
        <f t="shared" si="46"/>
        <v xml:space="preserve">Total: 43 of 50. </v>
      </c>
    </row>
    <row r="221" spans="1:7" s="10" customFormat="1" ht="409.5" x14ac:dyDescent="0.2">
      <c r="A221" s="11"/>
      <c r="B221" s="11" t="str">
        <f t="shared" si="47"/>
        <v xml:space="preserve"> Sai</v>
      </c>
      <c r="C221" s="11" t="s">
        <v>58</v>
      </c>
      <c r="D221" s="11"/>
      <c r="E221" s="11"/>
      <c r="F221" s="12"/>
      <c r="G221" s="12" t="str">
        <f>_xlfn.CONCAT(G212," ",G213," ",G214," ",G215," ",G216," ",G217," ",G218," ",G219," ",G220)</f>
        <v xml:space="preserve"> Sai,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6 of 7.   The mentioning of "resource optimization" was odd in the sense that it examined a particular subtopic of business operations, and it didn't align tightly with the rest of your response.  In addition, your response was disjointed and didn't flow smoothly, which results in challenges in understanding how all the topics you mention simply and efficiently (in terms of word usage) address the question posed. Q3: 6 of 7.  Every once in a while you MUST give your reader permission to take a break from your stream of words for the purpose of processing the meaning—figuring out what it is, and whether he or she agrees.  Among the permission-giving signals, in increasing order of magnitude, are comma, semicolon, sentence break, paragraph break, new section heading, and new chapter heading. Being too stingy with any leads to reader fatigue. Being too stingy with paragraph breaks leads to the specific kind of reader fatigue that generates accusations of “run-on paragraphs,” and results in readers simply paying attention to your presentation method and not the content.  Q4: 5.5 of 7.  You have many odd symbols in your responses that results in a reader being distracted.  For example, "₷" in your response to this question and a box question mark in your response to question 3.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6 of 7.  You didn't address the following questions:  What would happen if a company consistently disregarded the data leg? The analytics leg? The visualization leg? Q6: 7 of 7.  While your response is exceedingly long and could be dramatically improved upon by using standard English prose practice, it was sufficient. Q7: 6.5 of 7.  The question specifically asked you to provided two to three paragraphs of prose.  This request was not realized. Total: 43 of 50. </v>
      </c>
    </row>
    <row r="222" spans="1:7" ht="63.75" x14ac:dyDescent="0.25">
      <c r="A222" s="11" t="s">
        <v>121</v>
      </c>
      <c r="B222" s="11" t="str">
        <f>MID(A222,FIND(",",A222)+1,FIND(" ",A222)-0)</f>
        <v xml:space="preserve"> Nayeem</v>
      </c>
      <c r="C222" s="11" t="s">
        <v>40</v>
      </c>
      <c r="D222" s="11"/>
      <c r="E222" s="11"/>
      <c r="F222" s="12"/>
      <c r="G222" s="12" t="str">
        <f t="shared" si="9"/>
        <v xml:space="preserve"> Nayeem, below are scores and comments for Homework 1.</v>
      </c>
    </row>
    <row r="223" spans="1:7" s="10" customFormat="1" ht="255" x14ac:dyDescent="0.2">
      <c r="A223" s="11"/>
      <c r="B223" s="11" t="str">
        <f>B222</f>
        <v xml:space="preserve"> Nayeem</v>
      </c>
      <c r="C223" s="11" t="s">
        <v>41</v>
      </c>
      <c r="D223" s="11">
        <v>7</v>
      </c>
      <c r="E223" s="11" t="s">
        <v>42</v>
      </c>
      <c r="F223" s="12" t="s">
        <v>165</v>
      </c>
      <c r="G223" s="12" t="str">
        <f t="shared" ref="G223:G230" si="48">_xlfn.CONCAT(C223," ",D223," ",E223," ",F223)</f>
        <v xml:space="preserve">Q1: 7 of 8.  At a top-line level, a marketing metric may be categorized as one of the following:  Advertising, Customer and Market Research, Finance, Logistics, Operations, Trade and Sales Force.  See Figure 1.1 of the textbook. </v>
      </c>
    </row>
    <row r="224" spans="1:7" s="10" customFormat="1" ht="409.5" x14ac:dyDescent="0.2">
      <c r="A224" s="11"/>
      <c r="B224" s="11" t="str">
        <f t="shared" ref="B224:B231" si="49">B223</f>
        <v xml:space="preserve"> Nayeem</v>
      </c>
      <c r="C224" s="11" t="s">
        <v>44</v>
      </c>
      <c r="D224" s="11">
        <v>6.5</v>
      </c>
      <c r="E224" s="11" t="s">
        <v>45</v>
      </c>
      <c r="F224" s="12" t="s">
        <v>173</v>
      </c>
      <c r="G224" s="12" t="str">
        <f t="shared" si="48"/>
        <v xml:space="preserve">Q2: 6.5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v>
      </c>
    </row>
    <row r="225" spans="1:7" s="10" customFormat="1" ht="38.25" x14ac:dyDescent="0.2">
      <c r="A225" s="11"/>
      <c r="B225" s="11" t="str">
        <f t="shared" si="49"/>
        <v xml:space="preserve"> Nayeem</v>
      </c>
      <c r="C225" s="11" t="s">
        <v>47</v>
      </c>
      <c r="D225" s="11">
        <v>7</v>
      </c>
      <c r="E225" s="11" t="s">
        <v>45</v>
      </c>
      <c r="F225" s="12" t="s">
        <v>184</v>
      </c>
      <c r="G225" s="12" t="str">
        <f t="shared" si="48"/>
        <v>Q3: 7 of 7.  A sufficient response.</v>
      </c>
    </row>
    <row r="226" spans="1:7" s="10" customFormat="1" ht="409.5" x14ac:dyDescent="0.2">
      <c r="A226" s="11"/>
      <c r="B226" s="11" t="str">
        <f t="shared" si="49"/>
        <v xml:space="preserve"> Nayeem</v>
      </c>
      <c r="C226" s="11" t="s">
        <v>49</v>
      </c>
      <c r="D226" s="11">
        <v>7</v>
      </c>
      <c r="E226" s="11" t="s">
        <v>45</v>
      </c>
      <c r="F226" s="12" t="s">
        <v>185</v>
      </c>
      <c r="G226" s="12" t="str">
        <f t="shared" si="48"/>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27" spans="1:7" s="10" customFormat="1" ht="12.75" x14ac:dyDescent="0.2">
      <c r="A227" s="11"/>
      <c r="B227" s="11" t="str">
        <f t="shared" si="49"/>
        <v xml:space="preserve"> Nayeem</v>
      </c>
      <c r="C227" s="11" t="s">
        <v>51</v>
      </c>
      <c r="D227" s="11">
        <v>7</v>
      </c>
      <c r="E227" s="11" t="s">
        <v>45</v>
      </c>
      <c r="F227" s="12" t="s">
        <v>102</v>
      </c>
      <c r="G227" s="12" t="str">
        <f t="shared" si="48"/>
        <v xml:space="preserve">Q5: 7 of 7.   </v>
      </c>
    </row>
    <row r="228" spans="1:7" s="10" customFormat="1" ht="38.25" x14ac:dyDescent="0.2">
      <c r="A228" s="11"/>
      <c r="B228" s="11" t="str">
        <f t="shared" si="49"/>
        <v xml:space="preserve"> Nayeem</v>
      </c>
      <c r="C228" s="11" t="s">
        <v>53</v>
      </c>
      <c r="D228" s="11">
        <v>7</v>
      </c>
      <c r="E228" s="11" t="s">
        <v>45</v>
      </c>
      <c r="F228" s="12" t="s">
        <v>192</v>
      </c>
      <c r="G228" s="12" t="str">
        <f t="shared" si="48"/>
        <v>Q6: 7 of 7.  A superb answer!</v>
      </c>
    </row>
    <row r="229" spans="1:7" s="10" customFormat="1" ht="127.5" x14ac:dyDescent="0.2">
      <c r="A229" s="11"/>
      <c r="B229" s="11" t="str">
        <f t="shared" si="49"/>
        <v xml:space="preserve"> Nayeem</v>
      </c>
      <c r="C229" s="11" t="s">
        <v>54</v>
      </c>
      <c r="D229" s="11">
        <v>6.5</v>
      </c>
      <c r="E229" s="11" t="s">
        <v>45</v>
      </c>
      <c r="F229" s="12" t="s">
        <v>194</v>
      </c>
      <c r="G229" s="12" t="str">
        <f t="shared" si="48"/>
        <v>Q7: 6.5 of 7.  The question specifically asked you to provided two to three paragraphs of prose.  This request was not realized.</v>
      </c>
    </row>
    <row r="230" spans="1:7" s="10" customFormat="1" ht="12.75" x14ac:dyDescent="0.2">
      <c r="A230" s="11"/>
      <c r="B230" s="11" t="str">
        <f t="shared" si="49"/>
        <v xml:space="preserve"> Nayeem</v>
      </c>
      <c r="C230" s="11" t="s">
        <v>56</v>
      </c>
      <c r="D230" s="11">
        <f>SUM(D223:D229)</f>
        <v>48</v>
      </c>
      <c r="E230" s="11" t="s">
        <v>57</v>
      </c>
      <c r="F230" s="12"/>
      <c r="G230" s="12" t="str">
        <f t="shared" si="48"/>
        <v xml:space="preserve">Total: 48 of 50. </v>
      </c>
    </row>
    <row r="231" spans="1:7" s="10" customFormat="1" ht="409.5" x14ac:dyDescent="0.2">
      <c r="A231" s="11"/>
      <c r="B231" s="17" t="str">
        <f t="shared" si="49"/>
        <v xml:space="preserve"> Nayeem</v>
      </c>
      <c r="C231" s="11" t="s">
        <v>58</v>
      </c>
      <c r="D231" s="11"/>
      <c r="E231" s="11"/>
      <c r="F231" s="12"/>
      <c r="G231" s="12" t="str">
        <f>_xlfn.CONCAT(G222," ",G223," ",G224," ",G225," ",G226," ",G227," ",G228," ",G229," ",G230)</f>
        <v xml:space="preserve"> Nayeem, below are scores and comments for Homework 1. Q1: 7 of 8.  At a top-line level, a marketing metric may be categorized as one of the following:  Advertising, Customer and Market Research, Finance, Logistics, Operations, Trade and Sales Force.  See Figure 1.1 of the textbook.  Q2: 6.5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Q3: 7 of 7.  A sufficient response.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A superb answer! Q7: 6.5 of 7.  The question specifically asked you to provided two to three paragraphs of prose.  This request was not realized. Total: 48 of 50. </v>
      </c>
    </row>
    <row r="232" spans="1:7" ht="51" x14ac:dyDescent="0.25">
      <c r="A232" s="11" t="s">
        <v>142</v>
      </c>
      <c r="B232" s="11" t="str">
        <f>MID(A232,FIND(",",A232)+1,FIND(" ",A232)-0)</f>
        <v xml:space="preserve"> Keerthi</v>
      </c>
      <c r="C232" s="11" t="s">
        <v>40</v>
      </c>
      <c r="D232" s="11"/>
      <c r="E232" s="11"/>
      <c r="F232" s="12"/>
      <c r="G232" s="12" t="str">
        <f t="shared" si="9"/>
        <v xml:space="preserve"> Keerthi, below are scores and comments for Homework 1.</v>
      </c>
    </row>
    <row r="233" spans="1:7" s="10" customFormat="1" ht="409.5" x14ac:dyDescent="0.2">
      <c r="A233" s="11"/>
      <c r="B233" s="11" t="str">
        <f>B232</f>
        <v xml:space="preserve"> Keerthi</v>
      </c>
      <c r="C233" s="11" t="s">
        <v>41</v>
      </c>
      <c r="D233" s="11">
        <v>6</v>
      </c>
      <c r="E233" s="11" t="s">
        <v>42</v>
      </c>
      <c r="F233" s="12" t="s">
        <v>203</v>
      </c>
      <c r="G233" s="12" t="str">
        <f t="shared" ref="G233:G240" si="50">_xlfn.CONCAT(C233," ",D233," ",E233," ",F233)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Please don't' use bullet points to address questions unless they are specifically requested.  Provide response in proper English prose using sentences and paragraphs.</v>
      </c>
    </row>
    <row r="234" spans="1:7" s="10" customFormat="1" ht="89.25" x14ac:dyDescent="0.2">
      <c r="A234" s="11"/>
      <c r="B234" s="11" t="str">
        <f t="shared" ref="B234:B241" si="51">B233</f>
        <v xml:space="preserve"> Keerthi</v>
      </c>
      <c r="C234" s="11" t="s">
        <v>44</v>
      </c>
      <c r="D234" s="11">
        <v>7</v>
      </c>
      <c r="E234" s="11" t="s">
        <v>45</v>
      </c>
      <c r="F234" s="12" t="s">
        <v>61</v>
      </c>
      <c r="G234" s="12" t="str">
        <f t="shared" si="50"/>
        <v>Q2: 7 of 7.  A good response!  It was succinct and addressed the question posed!</v>
      </c>
    </row>
    <row r="235" spans="1:7" s="10" customFormat="1" ht="267.75" x14ac:dyDescent="0.2">
      <c r="A235" s="11"/>
      <c r="B235" s="11" t="str">
        <f t="shared" si="51"/>
        <v xml:space="preserve"> Keerthi</v>
      </c>
      <c r="C235" s="11" t="s">
        <v>47</v>
      </c>
      <c r="D235" s="11">
        <v>7</v>
      </c>
      <c r="E235" s="11" t="s">
        <v>45</v>
      </c>
      <c r="F235" s="12" t="s">
        <v>202</v>
      </c>
      <c r="G235" s="12" t="str">
        <f t="shared" si="50"/>
        <v>Q3: 7 of 7.  Responses should be in English prose that uses complete sentences and paragraphs.  Do not use bullet points or "implied" bullet points (i.e., just missing a mark for a sentence or sentence fragment);  use these for presentations and talks.</v>
      </c>
    </row>
    <row r="236" spans="1:7" s="10" customFormat="1" ht="409.5" x14ac:dyDescent="0.2">
      <c r="A236" s="11"/>
      <c r="B236" s="11" t="str">
        <f t="shared" si="51"/>
        <v xml:space="preserve"> Keerthi</v>
      </c>
      <c r="C236" s="11" t="s">
        <v>49</v>
      </c>
      <c r="D236" s="11">
        <v>7</v>
      </c>
      <c r="E236" s="11" t="s">
        <v>45</v>
      </c>
      <c r="F236" s="12" t="s">
        <v>185</v>
      </c>
      <c r="G236" s="12" t="str">
        <f t="shared" si="50"/>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37" spans="1:7" s="10" customFormat="1" ht="409.5" x14ac:dyDescent="0.2">
      <c r="A237" s="11"/>
      <c r="B237" s="11" t="str">
        <f t="shared" si="51"/>
        <v xml:space="preserve"> Keerthi</v>
      </c>
      <c r="C237" s="11" t="s">
        <v>51</v>
      </c>
      <c r="D237" s="11">
        <v>6</v>
      </c>
      <c r="E237" s="11" t="s">
        <v>45</v>
      </c>
      <c r="F237" s="12" t="s">
        <v>189</v>
      </c>
      <c r="G237" s="12" t="str">
        <f t="shared" si="50"/>
        <v xml:space="preserve">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38" spans="1:7" s="10" customFormat="1" ht="38.25" x14ac:dyDescent="0.2">
      <c r="A238" s="11"/>
      <c r="B238" s="11" t="str">
        <f t="shared" si="51"/>
        <v xml:space="preserve"> Keerthi</v>
      </c>
      <c r="C238" s="11" t="s">
        <v>53</v>
      </c>
      <c r="D238" s="11">
        <v>7</v>
      </c>
      <c r="E238" s="11" t="s">
        <v>45</v>
      </c>
      <c r="F238" s="12" t="s">
        <v>192</v>
      </c>
      <c r="G238" s="12" t="str">
        <f t="shared" si="50"/>
        <v>Q6: 7 of 7.  A superb answer!</v>
      </c>
    </row>
    <row r="239" spans="1:7" s="10" customFormat="1" ht="25.5" x14ac:dyDescent="0.2">
      <c r="A239" s="11"/>
      <c r="B239" s="11" t="str">
        <f t="shared" si="51"/>
        <v xml:space="preserve"> Keerthi</v>
      </c>
      <c r="C239" s="11" t="s">
        <v>54</v>
      </c>
      <c r="D239" s="11">
        <v>7</v>
      </c>
      <c r="E239" s="11" t="s">
        <v>45</v>
      </c>
      <c r="F239" s="12" t="s">
        <v>198</v>
      </c>
      <c r="G239" s="12" t="str">
        <f t="shared" si="50"/>
        <v>Q7: 7 of 7.  A fine answer!</v>
      </c>
    </row>
    <row r="240" spans="1:7" s="10" customFormat="1" ht="12.75" x14ac:dyDescent="0.2">
      <c r="A240" s="11"/>
      <c r="B240" s="11" t="str">
        <f t="shared" si="51"/>
        <v xml:space="preserve"> Keerthi</v>
      </c>
      <c r="C240" s="11" t="s">
        <v>56</v>
      </c>
      <c r="D240" s="11">
        <f>SUM(D233:D239)</f>
        <v>47</v>
      </c>
      <c r="E240" s="11" t="s">
        <v>57</v>
      </c>
      <c r="F240" s="12"/>
      <c r="G240" s="12" t="str">
        <f t="shared" si="50"/>
        <v xml:space="preserve">Total: 47 of 50. </v>
      </c>
    </row>
    <row r="241" spans="1:7" s="10" customFormat="1" ht="409.5" x14ac:dyDescent="0.2">
      <c r="A241" s="11"/>
      <c r="B241" s="11" t="str">
        <f t="shared" si="51"/>
        <v xml:space="preserve"> Keerthi</v>
      </c>
      <c r="C241" s="11" t="s">
        <v>58</v>
      </c>
      <c r="D241" s="11"/>
      <c r="E241" s="11"/>
      <c r="F241" s="12"/>
      <c r="G241" s="12" t="str">
        <f>_xlfn.CONCAT(G232," ",G233," ",G234," ",G235," ",G236," ",G237," ",G238," ",G239," ",G240)</f>
        <v xml:space="preserve"> Keerthi,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Please don't' use bullet points to address questions unless they are specifically requested.  Provide response in proper English prose using sentences and paragraphs. Q2: 7 of 7.  A good response!  It was succinct and addressed the question posed! Q3: 7 of 7.  Responses should be in English prose that uses complete sentences and paragraphs.  Do not use bullet points or "implied" bullet points (i.e., just missing a mark for a sentence or sentence fragment);  use these for presentations and talks.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A superb answer! Q7: 7 of 7.  A fine answer! Total: 47 of 50. </v>
      </c>
    </row>
    <row r="242" spans="1:7" ht="63.75" x14ac:dyDescent="0.25">
      <c r="A242" s="11" t="s">
        <v>137</v>
      </c>
      <c r="B242" s="11" t="str">
        <f t="shared" si="15"/>
        <v xml:space="preserve"> Soumya</v>
      </c>
      <c r="C242" s="11" t="s">
        <v>40</v>
      </c>
      <c r="D242" s="11"/>
      <c r="E242" s="11"/>
      <c r="F242" s="12"/>
      <c r="G242" s="12" t="str">
        <f t="shared" si="9"/>
        <v xml:space="preserve"> Soumya, below are scores and comments for Homework 1.</v>
      </c>
    </row>
    <row r="243" spans="1:7" s="10" customFormat="1" ht="409.5" x14ac:dyDescent="0.2">
      <c r="A243" s="11"/>
      <c r="B243" s="11" t="str">
        <f>B242</f>
        <v xml:space="preserve"> Soumya</v>
      </c>
      <c r="C243" s="11" t="s">
        <v>41</v>
      </c>
      <c r="D243" s="11">
        <v>6</v>
      </c>
      <c r="E243" s="11" t="s">
        <v>42</v>
      </c>
      <c r="F243" s="12" t="s">
        <v>164</v>
      </c>
      <c r="G243" s="12" t="str">
        <f t="shared" ref="G243:G250" si="52">_xlfn.CONCAT(C243," ",D243," ",E243," ",F243)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244" spans="1:7" s="10" customFormat="1" ht="89.25" x14ac:dyDescent="0.2">
      <c r="A244" s="11"/>
      <c r="B244" s="11" t="str">
        <f t="shared" ref="B244:B251" si="53">B243</f>
        <v xml:space="preserve"> Soumya</v>
      </c>
      <c r="C244" s="11" t="s">
        <v>44</v>
      </c>
      <c r="D244" s="11">
        <v>7</v>
      </c>
      <c r="E244" s="11" t="s">
        <v>45</v>
      </c>
      <c r="F244" s="12" t="s">
        <v>61</v>
      </c>
      <c r="G244" s="12" t="str">
        <f t="shared" si="52"/>
        <v>Q2: 7 of 7.  A good response!  It was succinct and addressed the question posed!</v>
      </c>
    </row>
    <row r="245" spans="1:7" s="10" customFormat="1" ht="318.75" x14ac:dyDescent="0.2">
      <c r="A245" s="11"/>
      <c r="B245" s="11" t="str">
        <f t="shared" si="53"/>
        <v xml:space="preserve"> Soumya</v>
      </c>
      <c r="C245" s="11" t="s">
        <v>47</v>
      </c>
      <c r="D245" s="11">
        <v>7</v>
      </c>
      <c r="E245" s="11" t="s">
        <v>45</v>
      </c>
      <c r="F245" s="12" t="s">
        <v>181</v>
      </c>
      <c r="G245" s="12" t="str">
        <f t="shared" si="52"/>
        <v>Q3: 7 of 7.   A marketing analytics professional is a liaison between those who make marketing decisions and those who provide data to the company.  That is, they use data and analytics to maximize marketing outcomes, and thus enhance decision-making about future company actions.</v>
      </c>
    </row>
    <row r="246" spans="1:7" s="10" customFormat="1" ht="409.5" x14ac:dyDescent="0.2">
      <c r="A246" s="11"/>
      <c r="B246" s="11" t="str">
        <f t="shared" si="53"/>
        <v xml:space="preserve"> Soumya</v>
      </c>
      <c r="C246" s="11" t="s">
        <v>49</v>
      </c>
      <c r="D246" s="11">
        <v>6</v>
      </c>
      <c r="E246" s="11" t="s">
        <v>45</v>
      </c>
      <c r="F246" s="12" t="s">
        <v>186</v>
      </c>
      <c r="G246" s="12" t="str">
        <f t="shared" si="52"/>
        <v>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You didn't mention in your response the importance of annotating data changes.</v>
      </c>
    </row>
    <row r="247" spans="1:7" s="10" customFormat="1" ht="12.75" x14ac:dyDescent="0.2">
      <c r="A247" s="11"/>
      <c r="B247" s="11" t="str">
        <f t="shared" si="53"/>
        <v xml:space="preserve"> Soumya</v>
      </c>
      <c r="C247" s="11" t="s">
        <v>51</v>
      </c>
      <c r="D247" s="11">
        <v>7</v>
      </c>
      <c r="E247" s="11" t="s">
        <v>45</v>
      </c>
      <c r="F247" s="12" t="s">
        <v>102</v>
      </c>
      <c r="G247" s="12" t="str">
        <f t="shared" si="52"/>
        <v xml:space="preserve">Q5: 7 of 7.   </v>
      </c>
    </row>
    <row r="248" spans="1:7" s="10" customFormat="1" ht="12.75" x14ac:dyDescent="0.2">
      <c r="A248" s="11"/>
      <c r="B248" s="11" t="str">
        <f t="shared" si="53"/>
        <v xml:space="preserve"> Soumya</v>
      </c>
      <c r="C248" s="11" t="s">
        <v>53</v>
      </c>
      <c r="D248" s="11">
        <v>7</v>
      </c>
      <c r="E248" s="11" t="s">
        <v>45</v>
      </c>
      <c r="F248" s="12"/>
      <c r="G248" s="12" t="str">
        <f t="shared" si="52"/>
        <v xml:space="preserve">Q6: 7 of 7.  </v>
      </c>
    </row>
    <row r="249" spans="1:7" s="10" customFormat="1" ht="25.5" x14ac:dyDescent="0.2">
      <c r="A249" s="11"/>
      <c r="B249" s="11" t="str">
        <f t="shared" si="53"/>
        <v xml:space="preserve"> Soumya</v>
      </c>
      <c r="C249" s="11" t="s">
        <v>54</v>
      </c>
      <c r="D249" s="11">
        <v>7</v>
      </c>
      <c r="E249" s="11" t="s">
        <v>45</v>
      </c>
      <c r="F249" s="12" t="s">
        <v>198</v>
      </c>
      <c r="G249" s="12" t="str">
        <f t="shared" si="52"/>
        <v>Q7: 7 of 7.  A fine answer!</v>
      </c>
    </row>
    <row r="250" spans="1:7" s="10" customFormat="1" ht="12.75" x14ac:dyDescent="0.2">
      <c r="A250" s="11"/>
      <c r="B250" s="11" t="str">
        <f t="shared" si="53"/>
        <v xml:space="preserve"> Soumya</v>
      </c>
      <c r="C250" s="11" t="s">
        <v>56</v>
      </c>
      <c r="D250" s="11">
        <f>SUM(D243:D249)</f>
        <v>47</v>
      </c>
      <c r="E250" s="11" t="s">
        <v>57</v>
      </c>
      <c r="F250" s="12"/>
      <c r="G250" s="12" t="str">
        <f t="shared" si="52"/>
        <v xml:space="preserve">Total: 47 of 50. </v>
      </c>
    </row>
    <row r="251" spans="1:7" s="10" customFormat="1" ht="409.5" x14ac:dyDescent="0.2">
      <c r="A251" s="11"/>
      <c r="B251" s="17" t="str">
        <f t="shared" si="53"/>
        <v xml:space="preserve"> Soumya</v>
      </c>
      <c r="C251" s="11" t="s">
        <v>58</v>
      </c>
      <c r="D251" s="11"/>
      <c r="E251" s="11"/>
      <c r="F251" s="12"/>
      <c r="G251" s="12" t="str">
        <f>_xlfn.CONCAT(G242," ",G243," ",G244," ",G245," ",G246," ",G247," ",G248," ",G249," ",G250)</f>
        <v xml:space="preserve"> Soumya,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7 of 7.  A good response!  It was succinct and addressed the question posed! Q3: 7 of 7.   A marketing analytics professional is a liaison between those who make marketing decisions and those who provide data to the company.  That is, they use data and analytics to maximize marketing outcomes, and thus enhance decision-making about future company actions. Q4: 6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You didn't mention in your response the importance of annotating data changes. Q5: 7 of 7.    Q6: 7 of 7.   Q7: 7 of 7.  A fine answer! Total: 47 of 50. </v>
      </c>
    </row>
    <row r="252" spans="1:7" ht="63.75" x14ac:dyDescent="0.25">
      <c r="A252" s="11" t="s">
        <v>151</v>
      </c>
      <c r="B252" s="11" t="str">
        <f t="shared" si="15"/>
        <v xml:space="preserve"> Venkata</v>
      </c>
      <c r="C252" s="11" t="s">
        <v>40</v>
      </c>
      <c r="D252" s="11"/>
      <c r="E252" s="11"/>
      <c r="F252" s="12"/>
      <c r="G252" s="12" t="str">
        <f t="shared" si="9"/>
        <v xml:space="preserve"> Venkata, below are scores and comments for Homework 1.</v>
      </c>
    </row>
    <row r="253" spans="1:7" s="10" customFormat="1" ht="255" x14ac:dyDescent="0.2">
      <c r="A253" s="11"/>
      <c r="B253" s="11" t="str">
        <f>B252</f>
        <v xml:space="preserve"> Venkata</v>
      </c>
      <c r="C253" s="11" t="s">
        <v>41</v>
      </c>
      <c r="D253" s="11">
        <v>6.5</v>
      </c>
      <c r="E253" s="11" t="s">
        <v>42</v>
      </c>
      <c r="F253" s="12" t="s">
        <v>165</v>
      </c>
      <c r="G253" s="12" t="str">
        <f t="shared" ref="G253:G260" si="54">_xlfn.CONCAT(C253," ",D253," ",E253," ",F253)</f>
        <v xml:space="preserve">Q1: 6.5 of 8.  At a top-line level, a marketing metric may be categorized as one of the following:  Advertising, Customer and Market Research, Finance, Logistics, Operations, Trade and Sales Force.  See Figure 1.1 of the textbook. </v>
      </c>
    </row>
    <row r="254" spans="1:7" s="10" customFormat="1" ht="409.5" x14ac:dyDescent="0.2">
      <c r="A254" s="11"/>
      <c r="B254" s="11" t="str">
        <f t="shared" ref="B254:B261" si="55">B253</f>
        <v xml:space="preserve"> Venkata</v>
      </c>
      <c r="C254" s="11" t="s">
        <v>44</v>
      </c>
      <c r="D254" s="11">
        <v>6.5</v>
      </c>
      <c r="E254" s="11" t="s">
        <v>45</v>
      </c>
      <c r="F254" s="12" t="s">
        <v>174</v>
      </c>
      <c r="G254" s="12" t="str">
        <f t="shared" si="54"/>
        <v xml:space="preserve">Q2: 6.5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v>
      </c>
    </row>
    <row r="255" spans="1:7" s="10" customFormat="1" ht="318.75" x14ac:dyDescent="0.2">
      <c r="A255" s="11"/>
      <c r="B255" s="11" t="str">
        <f t="shared" si="55"/>
        <v xml:space="preserve"> Venkata</v>
      </c>
      <c r="C255" s="11" t="s">
        <v>47</v>
      </c>
      <c r="D255" s="11">
        <v>6.5</v>
      </c>
      <c r="E255" s="11" t="s">
        <v>45</v>
      </c>
      <c r="F255" s="12" t="s">
        <v>181</v>
      </c>
      <c r="G255" s="12" t="str">
        <f t="shared" si="54"/>
        <v>Q3: 6.5 of 7.   A marketing analytics professional is a liaison between those who make marketing decisions and those who provide data to the company.  That is, they use data and analytics to maximize marketing outcomes, and thus enhance decision-making about future company actions.</v>
      </c>
    </row>
    <row r="256" spans="1:7" s="10" customFormat="1" ht="409.5" x14ac:dyDescent="0.2">
      <c r="A256" s="11"/>
      <c r="B256" s="11" t="str">
        <f t="shared" si="55"/>
        <v xml:space="preserve"> Venkata</v>
      </c>
      <c r="C256" s="11" t="s">
        <v>49</v>
      </c>
      <c r="D256" s="11">
        <v>7</v>
      </c>
      <c r="E256" s="11" t="s">
        <v>45</v>
      </c>
      <c r="F256" s="12" t="s">
        <v>185</v>
      </c>
      <c r="G256" s="12" t="str">
        <f t="shared" si="54"/>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57" spans="1:7" s="10" customFormat="1" ht="409.5" x14ac:dyDescent="0.2">
      <c r="A257" s="11"/>
      <c r="B257" s="11" t="str">
        <f t="shared" si="55"/>
        <v xml:space="preserve"> Venkata</v>
      </c>
      <c r="C257" s="11" t="s">
        <v>51</v>
      </c>
      <c r="D257" s="11">
        <v>6</v>
      </c>
      <c r="E257" s="11" t="s">
        <v>45</v>
      </c>
      <c r="F257" s="12" t="s">
        <v>189</v>
      </c>
      <c r="G257" s="12" t="str">
        <f t="shared" si="54"/>
        <v xml:space="preserve">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58" spans="1:7" s="10" customFormat="1" ht="12.75" x14ac:dyDescent="0.2">
      <c r="A258" s="11"/>
      <c r="B258" s="11" t="str">
        <f t="shared" si="55"/>
        <v xml:space="preserve"> Venkata</v>
      </c>
      <c r="C258" s="11" t="s">
        <v>53</v>
      </c>
      <c r="D258" s="11">
        <v>7</v>
      </c>
      <c r="E258" s="11" t="s">
        <v>45</v>
      </c>
      <c r="F258" s="12"/>
      <c r="G258" s="12" t="str">
        <f t="shared" si="54"/>
        <v xml:space="preserve">Q6: 7 of 7.  </v>
      </c>
    </row>
    <row r="259" spans="1:7" s="10" customFormat="1" ht="127.5" x14ac:dyDescent="0.2">
      <c r="A259" s="11"/>
      <c r="B259" s="11" t="str">
        <f t="shared" si="55"/>
        <v xml:space="preserve"> Venkata</v>
      </c>
      <c r="C259" s="11" t="s">
        <v>54</v>
      </c>
      <c r="D259" s="11">
        <v>6.5</v>
      </c>
      <c r="E259" s="11" t="s">
        <v>45</v>
      </c>
      <c r="F259" s="12" t="s">
        <v>194</v>
      </c>
      <c r="G259" s="12" t="str">
        <f t="shared" si="54"/>
        <v>Q7: 6.5 of 7.  The question specifically asked you to provided two to three paragraphs of prose.  This request was not realized.</v>
      </c>
    </row>
    <row r="260" spans="1:7" s="10" customFormat="1" ht="12.75" x14ac:dyDescent="0.2">
      <c r="A260" s="11"/>
      <c r="B260" s="11" t="str">
        <f t="shared" si="55"/>
        <v xml:space="preserve"> Venkata</v>
      </c>
      <c r="C260" s="11" t="s">
        <v>56</v>
      </c>
      <c r="D260" s="11">
        <f>SUM(D253:D259)</f>
        <v>46</v>
      </c>
      <c r="E260" s="11" t="s">
        <v>57</v>
      </c>
      <c r="F260" s="12"/>
      <c r="G260" s="12" t="str">
        <f t="shared" si="54"/>
        <v xml:space="preserve">Total: 46 of 50. </v>
      </c>
    </row>
    <row r="261" spans="1:7" s="10" customFormat="1" ht="409.5" x14ac:dyDescent="0.2">
      <c r="A261" s="11"/>
      <c r="B261" s="11" t="str">
        <f t="shared" si="55"/>
        <v xml:space="preserve"> Venkata</v>
      </c>
      <c r="C261" s="11" t="s">
        <v>58</v>
      </c>
      <c r="D261" s="11"/>
      <c r="E261" s="11"/>
      <c r="F261" s="12"/>
      <c r="G261" s="12" t="str">
        <f>_xlfn.CONCAT(G252," ",G253," ",G254," ",G255," ",G256," ",G257," ",G258," ",G259," ",G260)</f>
        <v xml:space="preserve"> Venkata, below are scores and comments for Homework 1. Q1: 6.5 of 8.  At a top-line level, a marketing metric may be categorized as one of the following:  Advertising, Customer and Market Research, Finance, Logistics, Operations, Trade and Sales Force.  See Figure 1.1 of the textbook.  Q2: 6.5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Q3: 6.5 of 7.   A marketing analytics professional is a liaison between those who make marketing decisions and those who provide data to the company.  That is, they use data and analytics to maximize marketing outcomes, and thus enhance decision-making about future company actions.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6.5 of 7.  The question specifically asked you to provided two to three paragraphs of prose.  This request was not realized. Total: 46 of 50. </v>
      </c>
    </row>
    <row r="262" spans="1:7" ht="51" x14ac:dyDescent="0.25">
      <c r="A262" s="11" t="s">
        <v>138</v>
      </c>
      <c r="B262" s="11" t="str">
        <f>MID(A262,FIND(",",A262)+1,FIND(" ",A262)-5)</f>
        <v xml:space="preserve"> Vinay </v>
      </c>
      <c r="C262" s="11" t="s">
        <v>40</v>
      </c>
      <c r="D262" s="11"/>
      <c r="E262" s="11"/>
      <c r="F262" s="12"/>
      <c r="G262" s="12" t="str">
        <f t="shared" si="9"/>
        <v xml:space="preserve"> Vinay , below are scores and comments for Homework 1.</v>
      </c>
    </row>
    <row r="263" spans="1:7" s="10" customFormat="1" ht="409.5" x14ac:dyDescent="0.2">
      <c r="A263" s="11"/>
      <c r="B263" s="11" t="str">
        <f>B262</f>
        <v xml:space="preserve"> Vinay </v>
      </c>
      <c r="C263" s="11" t="s">
        <v>41</v>
      </c>
      <c r="D263" s="11">
        <v>6</v>
      </c>
      <c r="E263" s="11" t="s">
        <v>42</v>
      </c>
      <c r="F263" s="12" t="s">
        <v>164</v>
      </c>
      <c r="G263" s="12" t="str">
        <f t="shared" ref="G263:G270" si="56">_xlfn.CONCAT(C263," ",D263," ",E263," ",F263)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264" spans="1:7" s="10" customFormat="1" ht="409.5" x14ac:dyDescent="0.2">
      <c r="A264" s="11"/>
      <c r="B264" s="11" t="str">
        <f t="shared" ref="B264:B271" si="57">B263</f>
        <v xml:space="preserve"> Vinay </v>
      </c>
      <c r="C264" s="11" t="s">
        <v>44</v>
      </c>
      <c r="D264" s="11">
        <v>6</v>
      </c>
      <c r="E264" s="11" t="s">
        <v>45</v>
      </c>
      <c r="F264" s="12" t="s">
        <v>174</v>
      </c>
      <c r="G264" s="12" t="str">
        <f t="shared" si="56"/>
        <v xml:space="preserve">Q2: 6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v>
      </c>
    </row>
    <row r="265" spans="1:7" s="10" customFormat="1" ht="318.75" x14ac:dyDescent="0.2">
      <c r="A265" s="11"/>
      <c r="B265" s="11" t="str">
        <f t="shared" si="57"/>
        <v xml:space="preserve"> Vinay </v>
      </c>
      <c r="C265" s="11" t="s">
        <v>47</v>
      </c>
      <c r="D265" s="11">
        <v>6.5</v>
      </c>
      <c r="E265" s="11" t="s">
        <v>45</v>
      </c>
      <c r="F265" s="12" t="s">
        <v>181</v>
      </c>
      <c r="G265" s="12" t="str">
        <f t="shared" si="56"/>
        <v>Q3: 6.5 of 7.   A marketing analytics professional is a liaison between those who make marketing decisions and those who provide data to the company.  That is, they use data and analytics to maximize marketing outcomes, and thus enhance decision-making about future company actions.</v>
      </c>
    </row>
    <row r="266" spans="1:7" s="10" customFormat="1" ht="409.5" x14ac:dyDescent="0.2">
      <c r="A266" s="11"/>
      <c r="B266" s="11" t="str">
        <f t="shared" si="57"/>
        <v xml:space="preserve"> Vinay </v>
      </c>
      <c r="C266" s="11" t="s">
        <v>49</v>
      </c>
      <c r="D266" s="11">
        <v>7</v>
      </c>
      <c r="E266" s="11" t="s">
        <v>45</v>
      </c>
      <c r="F266" s="12" t="s">
        <v>185</v>
      </c>
      <c r="G266" s="12" t="str">
        <f t="shared" si="56"/>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67" spans="1:7" s="10" customFormat="1" ht="409.5" x14ac:dyDescent="0.2">
      <c r="A267" s="11"/>
      <c r="B267" s="11" t="str">
        <f t="shared" si="57"/>
        <v xml:space="preserve"> Vinay </v>
      </c>
      <c r="C267" s="11" t="s">
        <v>51</v>
      </c>
      <c r="D267" s="11">
        <v>6</v>
      </c>
      <c r="E267" s="11" t="s">
        <v>45</v>
      </c>
      <c r="F267" s="12" t="s">
        <v>189</v>
      </c>
      <c r="G267" s="12" t="str">
        <f t="shared" si="56"/>
        <v xml:space="preserve">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68" spans="1:7" s="10" customFormat="1" ht="12.75" x14ac:dyDescent="0.2">
      <c r="A268" s="11"/>
      <c r="B268" s="11" t="str">
        <f t="shared" si="57"/>
        <v xml:space="preserve"> Vinay </v>
      </c>
      <c r="C268" s="11" t="s">
        <v>53</v>
      </c>
      <c r="D268" s="11">
        <v>7</v>
      </c>
      <c r="E268" s="11" t="s">
        <v>45</v>
      </c>
      <c r="F268" s="12"/>
      <c r="G268" s="12" t="str">
        <f t="shared" si="56"/>
        <v xml:space="preserve">Q6: 7 of 7.  </v>
      </c>
    </row>
    <row r="269" spans="1:7" s="10" customFormat="1" ht="127.5" x14ac:dyDescent="0.2">
      <c r="A269" s="11"/>
      <c r="B269" s="11" t="str">
        <f t="shared" si="57"/>
        <v xml:space="preserve"> Vinay </v>
      </c>
      <c r="C269" s="11" t="s">
        <v>54</v>
      </c>
      <c r="D269" s="11">
        <v>6.5</v>
      </c>
      <c r="E269" s="11" t="s">
        <v>45</v>
      </c>
      <c r="F269" s="12" t="s">
        <v>194</v>
      </c>
      <c r="G269" s="12" t="str">
        <f t="shared" si="56"/>
        <v>Q7: 6.5 of 7.  The question specifically asked you to provided two to three paragraphs of prose.  This request was not realized.</v>
      </c>
    </row>
    <row r="270" spans="1:7" s="10" customFormat="1" ht="12.75" x14ac:dyDescent="0.2">
      <c r="A270" s="11"/>
      <c r="B270" s="11" t="str">
        <f t="shared" si="57"/>
        <v xml:space="preserve"> Vinay </v>
      </c>
      <c r="C270" s="11" t="s">
        <v>56</v>
      </c>
      <c r="D270" s="11">
        <f>SUM(D263:D269)</f>
        <v>45</v>
      </c>
      <c r="E270" s="11" t="s">
        <v>57</v>
      </c>
      <c r="F270" s="12"/>
      <c r="G270" s="12" t="str">
        <f t="shared" si="56"/>
        <v xml:space="preserve">Total: 45 of 50. </v>
      </c>
    </row>
    <row r="271" spans="1:7" s="10" customFormat="1" ht="409.5" x14ac:dyDescent="0.2">
      <c r="A271" s="11"/>
      <c r="B271" s="11" t="str">
        <f t="shared" si="57"/>
        <v xml:space="preserve"> Vinay </v>
      </c>
      <c r="C271" s="11" t="s">
        <v>58</v>
      </c>
      <c r="D271" s="11"/>
      <c r="E271" s="11"/>
      <c r="F271" s="12"/>
      <c r="G271" s="12" t="str">
        <f>_xlfn.CONCAT(G262," ",G263," ",G264," ",G265," ",G266," ",G267," ",G268," ",G269," ",G270)</f>
        <v xml:space="preserve"> Vinay ,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6 of 7.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strategic and tactical objectives of C-suite executives, marketing professionals, stakeholders, and shareholders.  Q3: 6.5 of 7.   A marketing analytics professional is a liaison between those who make marketing decisions and those who provide data to the company.  That is, they use data and analytics to maximize marketing outcomes, and thus enhance decision-making about future company actions.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6 of 7.  Your response needs to be expanded upon.  For example, consider the following.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6.5 of 7.  The question specifically asked you to provided two to three paragraphs of prose.  This request was not realized. Total: 45 of 50. </v>
      </c>
    </row>
    <row r="272" spans="1:7" ht="51" x14ac:dyDescent="0.25">
      <c r="A272" s="11" t="s">
        <v>140</v>
      </c>
      <c r="B272" s="11" t="str">
        <f>MID(A272,FIND(",",A272)+1,FIND(" ",A272)-1)</f>
        <v xml:space="preserve"> Sukesh</v>
      </c>
      <c r="C272" s="11" t="s">
        <v>40</v>
      </c>
      <c r="D272" s="11"/>
      <c r="E272" s="11"/>
      <c r="F272" s="12"/>
      <c r="G272" s="12" t="str">
        <f t="shared" si="9"/>
        <v xml:space="preserve"> Sukesh, below are scores and comments for Homework 1.</v>
      </c>
    </row>
    <row r="273" spans="1:7" s="10" customFormat="1" ht="409.5" x14ac:dyDescent="0.2">
      <c r="A273" s="11"/>
      <c r="B273" s="11" t="str">
        <f>B272</f>
        <v xml:space="preserve"> Sukesh</v>
      </c>
      <c r="C273" s="11" t="s">
        <v>41</v>
      </c>
      <c r="D273" s="11">
        <v>6</v>
      </c>
      <c r="E273" s="11" t="s">
        <v>42</v>
      </c>
      <c r="F273" s="12" t="s">
        <v>164</v>
      </c>
      <c r="G273" s="12" t="str">
        <f t="shared" ref="G273:G280" si="58">_xlfn.CONCAT(C273," ",D273," ",E273," ",F273)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274" spans="1:7" s="10" customFormat="1" ht="12.75" x14ac:dyDescent="0.2">
      <c r="A274" s="11"/>
      <c r="B274" s="11" t="str">
        <f t="shared" ref="B274:B281" si="59">B273</f>
        <v xml:space="preserve"> Sukesh</v>
      </c>
      <c r="C274" s="11" t="s">
        <v>44</v>
      </c>
      <c r="D274" s="11">
        <v>7</v>
      </c>
      <c r="E274" s="11" t="s">
        <v>45</v>
      </c>
      <c r="F274" s="12" t="s">
        <v>102</v>
      </c>
      <c r="G274" s="12" t="str">
        <f t="shared" si="58"/>
        <v xml:space="preserve">Q2: 7 of 7.   </v>
      </c>
    </row>
    <row r="275" spans="1:7" s="10" customFormat="1" ht="12.75" x14ac:dyDescent="0.2">
      <c r="A275" s="11"/>
      <c r="B275" s="11" t="str">
        <f t="shared" si="59"/>
        <v xml:space="preserve"> Sukesh</v>
      </c>
      <c r="C275" s="11" t="s">
        <v>47</v>
      </c>
      <c r="D275" s="11">
        <v>7</v>
      </c>
      <c r="E275" s="11" t="s">
        <v>45</v>
      </c>
      <c r="F275" s="12" t="s">
        <v>102</v>
      </c>
      <c r="G275" s="12" t="str">
        <f t="shared" si="58"/>
        <v xml:space="preserve">Q3: 7 of 7.   </v>
      </c>
    </row>
    <row r="276" spans="1:7" s="10" customFormat="1" ht="409.5" x14ac:dyDescent="0.2">
      <c r="A276" s="11"/>
      <c r="B276" s="11" t="str">
        <f t="shared" si="59"/>
        <v xml:space="preserve"> Sukesh</v>
      </c>
      <c r="C276" s="11" t="s">
        <v>49</v>
      </c>
      <c r="D276" s="11">
        <v>7</v>
      </c>
      <c r="E276" s="11" t="s">
        <v>45</v>
      </c>
      <c r="F276" s="12" t="s">
        <v>185</v>
      </c>
      <c r="G276" s="12" t="str">
        <f t="shared" si="58"/>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77" spans="1:7" s="10" customFormat="1" ht="12.75" x14ac:dyDescent="0.2">
      <c r="A277" s="11"/>
      <c r="B277" s="11" t="str">
        <f t="shared" si="59"/>
        <v xml:space="preserve"> Sukesh</v>
      </c>
      <c r="C277" s="11" t="s">
        <v>51</v>
      </c>
      <c r="D277" s="11">
        <v>7</v>
      </c>
      <c r="E277" s="11" t="s">
        <v>45</v>
      </c>
      <c r="F277" s="12" t="s">
        <v>102</v>
      </c>
      <c r="G277" s="12" t="str">
        <f t="shared" si="58"/>
        <v xml:space="preserve">Q5: 7 of 7.   </v>
      </c>
    </row>
    <row r="278" spans="1:7" s="10" customFormat="1" ht="12.75" x14ac:dyDescent="0.2">
      <c r="A278" s="11"/>
      <c r="B278" s="11" t="str">
        <f t="shared" si="59"/>
        <v xml:space="preserve"> Sukesh</v>
      </c>
      <c r="C278" s="11" t="s">
        <v>53</v>
      </c>
      <c r="D278" s="11">
        <v>7</v>
      </c>
      <c r="E278" s="11" t="s">
        <v>45</v>
      </c>
      <c r="F278" s="12"/>
      <c r="G278" s="12" t="str">
        <f t="shared" si="58"/>
        <v xml:space="preserve">Q6: 7 of 7.  </v>
      </c>
    </row>
    <row r="279" spans="1:7" s="10" customFormat="1" ht="178.5" x14ac:dyDescent="0.2">
      <c r="A279" s="11"/>
      <c r="B279" s="11" t="str">
        <f t="shared" si="59"/>
        <v xml:space="preserve"> Sukesh</v>
      </c>
      <c r="C279" s="11" t="s">
        <v>54</v>
      </c>
      <c r="D279" s="11">
        <v>6</v>
      </c>
      <c r="E279" s="11" t="s">
        <v>45</v>
      </c>
      <c r="F279" s="12" t="s">
        <v>195</v>
      </c>
      <c r="G279" s="12" t="str">
        <f t="shared" si="58"/>
        <v>Q7: 6 of 7.  Many elements of your response map neither to the textbooks, lecture, nor practicum.  That is, the answer provided isn't for the question posed.</v>
      </c>
    </row>
    <row r="280" spans="1:7" s="10" customFormat="1" ht="12.75" x14ac:dyDescent="0.2">
      <c r="A280" s="11"/>
      <c r="B280" s="11" t="str">
        <f t="shared" si="59"/>
        <v xml:space="preserve"> Sukesh</v>
      </c>
      <c r="C280" s="11" t="s">
        <v>56</v>
      </c>
      <c r="D280" s="11">
        <f>SUM(D273:D279)</f>
        <v>47</v>
      </c>
      <c r="E280" s="11" t="s">
        <v>57</v>
      </c>
      <c r="F280" s="12"/>
      <c r="G280" s="12" t="str">
        <f t="shared" si="58"/>
        <v xml:space="preserve">Total: 47 of 50. </v>
      </c>
    </row>
    <row r="281" spans="1:7" s="10" customFormat="1" ht="409.5" x14ac:dyDescent="0.2">
      <c r="A281" s="11"/>
      <c r="B281" s="11" t="str">
        <f t="shared" si="59"/>
        <v xml:space="preserve"> Sukesh</v>
      </c>
      <c r="C281" s="11" t="s">
        <v>58</v>
      </c>
      <c r="D281" s="11"/>
      <c r="E281" s="11"/>
      <c r="F281" s="12"/>
      <c r="G281" s="12" t="str">
        <f>_xlfn.CONCAT(G272," ",G273," ",G274," ",G275," ",G276," ",G277," ",G278," ",G279," ",G280)</f>
        <v xml:space="preserve"> Sukesh,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7 of 7.    Q3: 7 of 7.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6 of 7.  Many elements of your response map neither to the textbooks, lecture, nor practicum.  That is, the answer provided isn't for the question posed. Total: 47 of 50. </v>
      </c>
    </row>
    <row r="282" spans="1:7" ht="51" x14ac:dyDescent="0.25">
      <c r="A282" s="11" t="s">
        <v>155</v>
      </c>
      <c r="B282" s="11" t="str">
        <f t="shared" si="15"/>
        <v xml:space="preserve"> Sai </v>
      </c>
      <c r="C282" s="11" t="s">
        <v>40</v>
      </c>
      <c r="D282" s="11"/>
      <c r="E282" s="11"/>
      <c r="F282" s="12"/>
      <c r="G282" s="12" t="str">
        <f t="shared" si="9"/>
        <v xml:space="preserve"> Sai , below are scores and comments for Homework 1.</v>
      </c>
    </row>
    <row r="283" spans="1:7" s="10" customFormat="1" ht="409.5" x14ac:dyDescent="0.2">
      <c r="A283" s="11"/>
      <c r="B283" s="11" t="str">
        <f>B282</f>
        <v xml:space="preserve"> Sai </v>
      </c>
      <c r="C283" s="11" t="s">
        <v>41</v>
      </c>
      <c r="D283" s="11">
        <v>6</v>
      </c>
      <c r="E283" s="11" t="s">
        <v>42</v>
      </c>
      <c r="F283" s="12" t="s">
        <v>164</v>
      </c>
      <c r="G283" s="12" t="str">
        <f t="shared" ref="G283:G290" si="60">_xlfn.CONCAT(C283," ",D283," ",E283," ",F283)</f>
        <v>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v>
      </c>
    </row>
    <row r="284" spans="1:7" s="10" customFormat="1" ht="89.25" x14ac:dyDescent="0.2">
      <c r="A284" s="11"/>
      <c r="B284" s="11" t="str">
        <f t="shared" ref="B284:B291" si="61">B283</f>
        <v xml:space="preserve"> Sai </v>
      </c>
      <c r="C284" s="11" t="s">
        <v>44</v>
      </c>
      <c r="D284" s="11">
        <v>7</v>
      </c>
      <c r="E284" s="11" t="s">
        <v>45</v>
      </c>
      <c r="F284" s="12" t="s">
        <v>61</v>
      </c>
      <c r="G284" s="12" t="str">
        <f t="shared" si="60"/>
        <v>Q2: 7 of 7.  A good response!  It was succinct and addressed the question posed!</v>
      </c>
    </row>
    <row r="285" spans="1:7" s="10" customFormat="1" ht="12.75" x14ac:dyDescent="0.2">
      <c r="A285" s="11"/>
      <c r="B285" s="11" t="str">
        <f t="shared" si="61"/>
        <v xml:space="preserve"> Sai </v>
      </c>
      <c r="C285" s="11" t="s">
        <v>47</v>
      </c>
      <c r="D285" s="11">
        <v>7</v>
      </c>
      <c r="E285" s="11" t="s">
        <v>45</v>
      </c>
      <c r="F285" s="12" t="s">
        <v>102</v>
      </c>
      <c r="G285" s="12" t="str">
        <f t="shared" si="60"/>
        <v xml:space="preserve">Q3: 7 of 7.   </v>
      </c>
    </row>
    <row r="286" spans="1:7" s="10" customFormat="1" ht="409.5" x14ac:dyDescent="0.2">
      <c r="A286" s="11"/>
      <c r="B286" s="11" t="str">
        <f t="shared" si="61"/>
        <v xml:space="preserve"> Sai </v>
      </c>
      <c r="C286" s="11" t="s">
        <v>49</v>
      </c>
      <c r="D286" s="11">
        <v>7</v>
      </c>
      <c r="E286" s="11" t="s">
        <v>45</v>
      </c>
      <c r="F286" s="12" t="s">
        <v>185</v>
      </c>
      <c r="G286" s="12" t="str">
        <f t="shared" si="60"/>
        <v>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87" spans="1:7" s="10" customFormat="1" ht="12.75" x14ac:dyDescent="0.2">
      <c r="A287" s="11"/>
      <c r="B287" s="11" t="str">
        <f t="shared" si="61"/>
        <v xml:space="preserve"> Sai </v>
      </c>
      <c r="C287" s="11" t="s">
        <v>51</v>
      </c>
      <c r="D287" s="11">
        <v>7</v>
      </c>
      <c r="E287" s="11" t="s">
        <v>45</v>
      </c>
      <c r="F287" s="12" t="s">
        <v>102</v>
      </c>
      <c r="G287" s="12" t="str">
        <f t="shared" si="60"/>
        <v xml:space="preserve">Q5: 7 of 7.   </v>
      </c>
    </row>
    <row r="288" spans="1:7" s="10" customFormat="1" ht="12.75" x14ac:dyDescent="0.2">
      <c r="A288" s="11"/>
      <c r="B288" s="11" t="str">
        <f t="shared" si="61"/>
        <v xml:space="preserve"> Sai </v>
      </c>
      <c r="C288" s="11" t="s">
        <v>53</v>
      </c>
      <c r="D288" s="11">
        <v>7</v>
      </c>
      <c r="E288" s="11" t="s">
        <v>45</v>
      </c>
      <c r="F288" s="12"/>
      <c r="G288" s="12" t="str">
        <f t="shared" si="60"/>
        <v xml:space="preserve">Q6: 7 of 7.  </v>
      </c>
    </row>
    <row r="289" spans="1:7" s="10" customFormat="1" ht="25.5" x14ac:dyDescent="0.2">
      <c r="A289" s="11"/>
      <c r="B289" s="11" t="str">
        <f t="shared" si="61"/>
        <v xml:space="preserve"> Sai </v>
      </c>
      <c r="C289" s="11" t="s">
        <v>54</v>
      </c>
      <c r="D289" s="11">
        <v>7</v>
      </c>
      <c r="E289" s="11" t="s">
        <v>45</v>
      </c>
      <c r="F289" s="12" t="s">
        <v>198</v>
      </c>
      <c r="G289" s="12" t="str">
        <f t="shared" si="60"/>
        <v>Q7: 7 of 7.  A fine answer!</v>
      </c>
    </row>
    <row r="290" spans="1:7" s="10" customFormat="1" ht="12.75" x14ac:dyDescent="0.2">
      <c r="A290" s="11"/>
      <c r="B290" s="11" t="str">
        <f t="shared" si="61"/>
        <v xml:space="preserve"> Sai </v>
      </c>
      <c r="C290" s="11" t="s">
        <v>56</v>
      </c>
      <c r="D290" s="11">
        <f>SUM(D283:D289)</f>
        <v>48</v>
      </c>
      <c r="E290" s="11" t="s">
        <v>57</v>
      </c>
      <c r="F290" s="12"/>
      <c r="G290" s="12" t="str">
        <f t="shared" si="60"/>
        <v xml:space="preserve">Total: 48 of 50. </v>
      </c>
    </row>
    <row r="291" spans="1:7" s="10" customFormat="1" ht="409.5" x14ac:dyDescent="0.2">
      <c r="A291" s="11"/>
      <c r="B291" s="11" t="str">
        <f t="shared" si="61"/>
        <v xml:space="preserve"> Sai </v>
      </c>
      <c r="C291" s="11" t="s">
        <v>58</v>
      </c>
      <c r="D291" s="11"/>
      <c r="E291" s="11"/>
      <c r="F291" s="12"/>
      <c r="G291" s="12" t="str">
        <f>_xlfn.CONCAT(G282," ",G283," ",G284," ",G285," ",G286," ",G287," ",G288," ",G289," ",G290)</f>
        <v xml:space="preserve"> Sai , below are scores and comments for Homework 1. Q1: 6 of 8.  At a top-line level, a marketing metric may be categorized as one of the following:  Advertising, Customer and Market Research, Finance, Logistics, Operations, Trade and Sales Force.  See Figure 1.1 of the textbook. You didn't address the following question: "Which marketing metrics seem most aligned with a company that you currently or have previously worked for?" Q2: 7 of 7.  A good response!  It was succinct and addressed the question posed! Q3: 7 of 7.    Q4: 7 of 7.  A minimally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7 of 7.  A fine answer! Total: 48 of 50. </v>
      </c>
    </row>
  </sheetData>
  <autoFilter ref="A1:G291" xr:uid="{639AD3FD-1F09-4E5C-A781-09F1C55551DA}"/>
  <sortState xmlns:xlrd2="http://schemas.microsoft.com/office/spreadsheetml/2017/richdata2" ref="A3:A282">
    <sortCondition ref="A12:A282"/>
  </sortState>
  <pageMargins left="0.7" right="0.7" top="0.75" bottom="0.75" header="0.3" footer="0.3"/>
  <ignoredErrors>
    <ignoredError sqref="B122 B182 B20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9090-DCB6-4EF5-B01D-3025C6E58202}">
  <sheetPr>
    <tabColor theme="5" tint="-0.499984740745262"/>
  </sheetPr>
  <dimension ref="A1:K30"/>
  <sheetViews>
    <sheetView workbookViewId="0">
      <pane xSplit="1" ySplit="1" topLeftCell="B23" activePane="bottomRight" state="frozen"/>
      <selection pane="topRight" activeCell="B1" sqref="B1"/>
      <selection pane="bottomLeft" activeCell="A2" sqref="A2"/>
      <selection pane="bottomRight" activeCell="A2" sqref="A2:B30"/>
    </sheetView>
  </sheetViews>
  <sheetFormatPr defaultColWidth="9.140625" defaultRowHeight="12.75" x14ac:dyDescent="0.2"/>
  <cols>
    <col min="1" max="1" width="30.85546875" style="10" bestFit="1" customWidth="1"/>
    <col min="2" max="2" width="22.28515625" style="10" bestFit="1" customWidth="1"/>
    <col min="3" max="8" width="6.7109375" style="10" customWidth="1"/>
    <col min="9" max="9" width="9.140625" style="10"/>
    <col min="10" max="10" width="19" style="10" customWidth="1"/>
    <col min="11" max="11" width="65.140625" style="10" customWidth="1"/>
    <col min="12" max="16384" width="9.140625" style="10"/>
  </cols>
  <sheetData>
    <row r="1" spans="1:11" s="21" customFormat="1" x14ac:dyDescent="0.2">
      <c r="A1" s="18" t="s">
        <v>206</v>
      </c>
      <c r="B1" s="18" t="s">
        <v>33</v>
      </c>
      <c r="C1" s="19" t="s">
        <v>207</v>
      </c>
      <c r="D1" s="20" t="s">
        <v>208</v>
      </c>
      <c r="E1" s="19" t="s">
        <v>209</v>
      </c>
      <c r="F1" s="20" t="s">
        <v>210</v>
      </c>
      <c r="G1" s="19" t="s">
        <v>211</v>
      </c>
      <c r="H1" s="20" t="s">
        <v>212</v>
      </c>
      <c r="I1" s="21" t="s">
        <v>213</v>
      </c>
      <c r="J1" s="21" t="s">
        <v>37</v>
      </c>
      <c r="K1" s="21" t="s">
        <v>214</v>
      </c>
    </row>
    <row r="2" spans="1:11" ht="38.25" x14ac:dyDescent="0.2">
      <c r="A2" s="12" t="s">
        <v>29</v>
      </c>
      <c r="B2" s="12" t="s">
        <v>266</v>
      </c>
      <c r="C2" s="12">
        <v>12.5</v>
      </c>
      <c r="D2" s="22">
        <v>12.5</v>
      </c>
      <c r="E2" s="12">
        <v>12.5</v>
      </c>
      <c r="F2" s="22">
        <v>12.5</v>
      </c>
      <c r="G2" s="12">
        <v>12.5</v>
      </c>
      <c r="H2" s="22">
        <v>12.5</v>
      </c>
      <c r="I2" s="12">
        <f t="shared" ref="I2:I14" si="0">SUM(C2:H2)</f>
        <v>75</v>
      </c>
      <c r="J2" s="24"/>
      <c r="K2" s="12" t="str">
        <f>_xlfn.CONCAT(B2,", Below are my comments for Python Lab 1.  In general, comments are only given when an error is made. Each of the 6 elements of the lab are worth 12.5 points each.  ",J2,"  Your score is ", I2," out of 75. Well done!")</f>
        <v xml:space="preserve"> Yash , Below are my comments for Python Lab 1.  In general, comments are only given when an error is made. Each of the 6 elements of the lab are worth 12.5 points each.    Your score is 75 out of 75. Well done!</v>
      </c>
    </row>
    <row r="3" spans="1:11" ht="38.25" x14ac:dyDescent="0.2">
      <c r="A3" s="12" t="s">
        <v>2</v>
      </c>
      <c r="B3" s="12" t="s">
        <v>267</v>
      </c>
      <c r="C3" s="12">
        <v>12.5</v>
      </c>
      <c r="D3" s="22">
        <v>12.5</v>
      </c>
      <c r="E3" s="12">
        <v>12.5</v>
      </c>
      <c r="F3" s="22">
        <v>12.5</v>
      </c>
      <c r="G3" s="12">
        <v>12.5</v>
      </c>
      <c r="H3" s="22">
        <v>12.5</v>
      </c>
      <c r="I3" s="12">
        <f t="shared" ref="I3" si="1">SUM(C3:H3)</f>
        <v>75</v>
      </c>
      <c r="J3" s="15"/>
      <c r="K3" s="12" t="str">
        <f>_xlfn.CONCAT(B3,", Below are my comments for Python Lab 1.  In general, comments are only given when an error is made. Each of the 6 elements of the lab are worth 12.5 points each.  ",J3,"  Your score is ", I3," out of 75. Well done!")</f>
        <v xml:space="preserve"> Hamza, Below are my comments for Python Lab 1.  In general, comments are only given when an error is made. Each of the 6 elements of the lab are worth 12.5 points each.    Your score is 75 out of 75. Well done!</v>
      </c>
    </row>
    <row r="4" spans="1:11" ht="38.25" x14ac:dyDescent="0.2">
      <c r="A4" s="12" t="s">
        <v>3</v>
      </c>
      <c r="B4" s="12" t="s">
        <v>268</v>
      </c>
      <c r="C4" s="12">
        <v>12.5</v>
      </c>
      <c r="D4" s="22">
        <v>12.5</v>
      </c>
      <c r="E4" s="12">
        <v>12.5</v>
      </c>
      <c r="F4" s="22">
        <v>12.5</v>
      </c>
      <c r="G4" s="12">
        <v>12.5</v>
      </c>
      <c r="H4" s="22">
        <v>12.5</v>
      </c>
      <c r="I4" s="12">
        <f t="shared" si="0"/>
        <v>75</v>
      </c>
      <c r="J4" s="12"/>
      <c r="K4" s="12" t="str">
        <f t="shared" ref="K4:K30" si="2">_xlfn.CONCAT(B4,", Below are my comments for Python Lab 1.  In general, comments are only given when an error is made. Each of the 6 elements of the lab are worth 12.5 points each.  ",J4,"  Your score is ", I4," out of 75. Well done!")</f>
        <v xml:space="preserve"> Mary, Below are my comments for Python Lab 1.  In general, comments are only given when an error is made. Each of the 6 elements of the lab are worth 12.5 points each.    Your score is 75 out of 75. Well done!</v>
      </c>
    </row>
    <row r="5" spans="1:11" ht="38.25" x14ac:dyDescent="0.2">
      <c r="A5" s="12" t="s">
        <v>4</v>
      </c>
      <c r="B5" s="12" t="s">
        <v>269</v>
      </c>
      <c r="C5" s="12">
        <v>12.5</v>
      </c>
      <c r="D5" s="22">
        <v>12.5</v>
      </c>
      <c r="E5" s="12">
        <v>12.5</v>
      </c>
      <c r="F5" s="22">
        <v>12.5</v>
      </c>
      <c r="G5" s="12">
        <v>12.5</v>
      </c>
      <c r="H5" s="22">
        <v>12.5</v>
      </c>
      <c r="I5" s="12">
        <f t="shared" si="0"/>
        <v>75</v>
      </c>
      <c r="J5" s="15"/>
      <c r="K5" s="12" t="str">
        <f t="shared" si="2"/>
        <v xml:space="preserve"> Sravanthi, Below are my comments for Python Lab 1.  In general, comments are only given when an error is made. Each of the 6 elements of the lab are worth 12.5 points each.    Your score is 75 out of 75. Well done!</v>
      </c>
    </row>
    <row r="6" spans="1:11" ht="38.25" x14ac:dyDescent="0.2">
      <c r="A6" s="12" t="s">
        <v>5</v>
      </c>
      <c r="B6" s="12" t="s">
        <v>270</v>
      </c>
      <c r="C6" s="12">
        <v>12.5</v>
      </c>
      <c r="D6" s="22">
        <v>12.5</v>
      </c>
      <c r="E6" s="12">
        <v>12.5</v>
      </c>
      <c r="F6" s="22">
        <v>12.5</v>
      </c>
      <c r="G6" s="12">
        <v>12.5</v>
      </c>
      <c r="H6" s="22">
        <v>12.5</v>
      </c>
      <c r="I6" s="12">
        <f t="shared" si="0"/>
        <v>75</v>
      </c>
      <c r="J6" s="15"/>
      <c r="K6" s="12" t="str">
        <f t="shared" si="2"/>
        <v xml:space="preserve"> Vaishali, Below are my comments for Python Lab 1.  In general, comments are only given when an error is made. Each of the 6 elements of the lab are worth 12.5 points each.    Your score is 75 out of 75. Well done!</v>
      </c>
    </row>
    <row r="7" spans="1:11" ht="153" x14ac:dyDescent="0.2">
      <c r="A7" s="12" t="s">
        <v>6</v>
      </c>
      <c r="B7" s="12" t="s">
        <v>271</v>
      </c>
      <c r="C7" s="12">
        <v>12.5</v>
      </c>
      <c r="D7" s="22">
        <v>12.5</v>
      </c>
      <c r="E7" s="12">
        <v>12.5</v>
      </c>
      <c r="F7" s="22">
        <v>12.5</v>
      </c>
      <c r="G7" s="12">
        <v>6.25</v>
      </c>
      <c r="H7" s="22">
        <v>12.5</v>
      </c>
      <c r="I7" s="12">
        <f t="shared" si="0"/>
        <v>68.75</v>
      </c>
      <c r="J7" s="15" t="s">
        <v>292</v>
      </c>
      <c r="K7" s="12" t="str">
        <f t="shared" si="2"/>
        <v xml:space="preserve"> Josephine, Below are my comments for Python Lab 1.  In general, comments are only given when an error is made. Each of the 6 elements of the lab are worth 12.5 points each.  Of the 10 individuals with the highest income, you were to select the married males;  you selected all males.  Please see my Announcement from Friday where I shared a deck that describes how one may save an IPython Notebook.  Your score is 68.75 out of 75. Well done!</v>
      </c>
    </row>
    <row r="8" spans="1:11" ht="38.25" x14ac:dyDescent="0.2">
      <c r="A8" s="12" t="s">
        <v>7</v>
      </c>
      <c r="B8" s="12" t="s">
        <v>272</v>
      </c>
      <c r="C8" s="12">
        <v>12.5</v>
      </c>
      <c r="D8" s="22">
        <v>12.5</v>
      </c>
      <c r="E8" s="12">
        <v>12.5</v>
      </c>
      <c r="F8" s="22">
        <v>12.5</v>
      </c>
      <c r="G8" s="12">
        <v>12.5</v>
      </c>
      <c r="H8" s="22">
        <v>12.5</v>
      </c>
      <c r="I8" s="12">
        <f t="shared" si="0"/>
        <v>75</v>
      </c>
      <c r="J8" s="15"/>
      <c r="K8" s="12" t="str">
        <f t="shared" si="2"/>
        <v xml:space="preserve"> Preethi, Below are my comments for Python Lab 1.  In general, comments are only given when an error is made. Each of the 6 elements of the lab are worth 12.5 points each.    Your score is 75 out of 75. Well done!</v>
      </c>
    </row>
    <row r="9" spans="1:11" ht="38.25" x14ac:dyDescent="0.2">
      <c r="A9" s="12" t="s">
        <v>8</v>
      </c>
      <c r="B9" s="12" t="s">
        <v>273</v>
      </c>
      <c r="C9" s="12">
        <v>12.5</v>
      </c>
      <c r="D9" s="22">
        <v>12.5</v>
      </c>
      <c r="E9" s="12">
        <v>12.5</v>
      </c>
      <c r="F9" s="22">
        <v>12.5</v>
      </c>
      <c r="G9" s="12">
        <v>12.5</v>
      </c>
      <c r="H9" s="22">
        <v>12.5</v>
      </c>
      <c r="I9" s="12">
        <f t="shared" si="0"/>
        <v>75</v>
      </c>
      <c r="J9" s="12"/>
      <c r="K9" s="12" t="str">
        <f t="shared" si="2"/>
        <v xml:space="preserve"> Amulya, Below are my comments for Python Lab 1.  In general, comments are only given when an error is made. Each of the 6 elements of the lab are worth 12.5 points each.    Your score is 75 out of 75. Well done!</v>
      </c>
    </row>
    <row r="10" spans="1:11" ht="38.25" x14ac:dyDescent="0.2">
      <c r="A10" s="12" t="s">
        <v>9</v>
      </c>
      <c r="B10" s="12" t="s">
        <v>274</v>
      </c>
      <c r="C10" s="12">
        <v>12.5</v>
      </c>
      <c r="D10" s="22">
        <v>12.5</v>
      </c>
      <c r="E10" s="12">
        <v>12.5</v>
      </c>
      <c r="F10" s="22">
        <v>12.5</v>
      </c>
      <c r="G10" s="12">
        <v>12.5</v>
      </c>
      <c r="H10" s="22">
        <v>12.5</v>
      </c>
      <c r="I10" s="12">
        <f t="shared" si="0"/>
        <v>75</v>
      </c>
      <c r="J10" s="12"/>
      <c r="K10" s="12" t="str">
        <f t="shared" si="2"/>
        <v xml:space="preserve"> Sandeep, Below are my comments for Python Lab 1.  In general, comments are only given when an error is made. Each of the 6 elements of the lab are worth 12.5 points each.    Your score is 75 out of 75. Well done!</v>
      </c>
    </row>
    <row r="11" spans="1:11" ht="51" x14ac:dyDescent="0.2">
      <c r="A11" s="12" t="s">
        <v>10</v>
      </c>
      <c r="B11" s="12" t="s">
        <v>275</v>
      </c>
      <c r="C11" s="12">
        <v>12.5</v>
      </c>
      <c r="D11" s="22">
        <v>12.5</v>
      </c>
      <c r="E11" s="12">
        <v>12.5</v>
      </c>
      <c r="F11" s="22">
        <v>12.5</v>
      </c>
      <c r="G11" s="12">
        <v>12.5</v>
      </c>
      <c r="H11" s="22">
        <v>6.25</v>
      </c>
      <c r="I11" s="12">
        <f t="shared" si="0"/>
        <v>68.75</v>
      </c>
      <c r="J11" s="15" t="s">
        <v>296</v>
      </c>
      <c r="K11" s="12" t="str">
        <f t="shared" si="2"/>
        <v xml:space="preserve"> Venkata, Below are my comments for Python Lab 1.  In general, comments are only given when an error is made. Each of the 6 elements of the lab are worth 12.5 points each.  You were to impute missing income for all observations.  Your score is 68.75 out of 75. Well done!</v>
      </c>
    </row>
    <row r="12" spans="1:11" ht="38.25" x14ac:dyDescent="0.2">
      <c r="A12" s="12" t="s">
        <v>11</v>
      </c>
      <c r="B12" s="12" t="s">
        <v>276</v>
      </c>
      <c r="C12" s="12">
        <v>12.5</v>
      </c>
      <c r="D12" s="22">
        <v>12.5</v>
      </c>
      <c r="E12" s="12">
        <v>12.5</v>
      </c>
      <c r="F12" s="22">
        <v>12.5</v>
      </c>
      <c r="G12" s="12">
        <v>12.5</v>
      </c>
      <c r="H12" s="22">
        <v>12.5</v>
      </c>
      <c r="I12" s="12">
        <f t="shared" si="0"/>
        <v>75</v>
      </c>
      <c r="J12" s="12"/>
      <c r="K12" s="12" t="str">
        <f>_xlfn.CONCAT(B12,", Below are my comments for Python Lab 1.  In general, comments are only given when an error is made. Each of the 6 elements of the lab are worth 12.5 points each.  ",J12,"  Your score is ", I12," out of 75. Well done!")</f>
        <v xml:space="preserve"> Tejaswini, Below are my comments for Python Lab 1.  In general, comments are only given when an error is made. Each of the 6 elements of the lab are worth 12.5 points each.    Your score is 75 out of 75. Well done!</v>
      </c>
    </row>
    <row r="13" spans="1:11" ht="38.25" x14ac:dyDescent="0.2">
      <c r="A13" s="12" t="s">
        <v>12</v>
      </c>
      <c r="B13" s="12" t="s">
        <v>277</v>
      </c>
      <c r="C13" s="12">
        <v>12.5</v>
      </c>
      <c r="D13" s="22">
        <v>12.5</v>
      </c>
      <c r="E13" s="12">
        <v>12.5</v>
      </c>
      <c r="F13" s="22">
        <v>12.5</v>
      </c>
      <c r="G13" s="12">
        <v>12.5</v>
      </c>
      <c r="H13" s="22">
        <v>12.5</v>
      </c>
      <c r="I13" s="12">
        <f t="shared" si="0"/>
        <v>75</v>
      </c>
      <c r="J13" s="12"/>
      <c r="K13" s="12" t="str">
        <f t="shared" si="2"/>
        <v xml:space="preserve"> Uday , Below are my comments for Python Lab 1.  In general, comments are only given when an error is made. Each of the 6 elements of the lab are worth 12.5 points each.    Your score is 75 out of 75. Well done!</v>
      </c>
    </row>
    <row r="14" spans="1:11" ht="38.25" x14ac:dyDescent="0.2">
      <c r="A14" s="12" t="s">
        <v>13</v>
      </c>
      <c r="B14" s="12" t="s">
        <v>278</v>
      </c>
      <c r="C14" s="12">
        <v>12.5</v>
      </c>
      <c r="D14" s="22">
        <v>12.5</v>
      </c>
      <c r="E14" s="12">
        <v>12.5</v>
      </c>
      <c r="F14" s="22">
        <v>12.5</v>
      </c>
      <c r="G14" s="12">
        <v>12.5</v>
      </c>
      <c r="H14" s="22">
        <v>12.5</v>
      </c>
      <c r="I14" s="12">
        <f t="shared" si="0"/>
        <v>75</v>
      </c>
      <c r="J14" s="12"/>
      <c r="K14" s="12" t="str">
        <f t="shared" si="2"/>
        <v xml:space="preserve"> Abdul, Below are my comments for Python Lab 1.  In general, comments are only given when an error is made. Each of the 6 elements of the lab are worth 12.5 points each.    Your score is 75 out of 75. Well done!</v>
      </c>
    </row>
    <row r="15" spans="1:11" s="23" customFormat="1" ht="165.75" x14ac:dyDescent="0.2">
      <c r="A15" s="15" t="s">
        <v>14</v>
      </c>
      <c r="B15" s="15" t="s">
        <v>279</v>
      </c>
      <c r="C15" s="12">
        <v>12.5</v>
      </c>
      <c r="D15" s="22">
        <v>12.5</v>
      </c>
      <c r="E15" s="12">
        <v>12.5</v>
      </c>
      <c r="F15" s="22">
        <v>12.5</v>
      </c>
      <c r="G15" s="12">
        <v>0</v>
      </c>
      <c r="H15" s="22">
        <v>12.5</v>
      </c>
      <c r="I15" s="15">
        <f t="shared" ref="I15:I30" si="3">SUM(C15:H15)</f>
        <v>62.5</v>
      </c>
      <c r="J15" s="15" t="s">
        <v>405</v>
      </c>
      <c r="K15" s="12" t="str">
        <f>_xlfn.CONCAT(B15,", Below are my comments for Python Lab 1.  In general, comments are only given when an error is made. Each of the 6 elements of the lab are worth 12.5 points each.  ",J15,"  Your score is ", I15," out of 75.")</f>
        <v xml:space="preserve"> Yannick, Below are my comments for Python Lab 1.  In general, comments are only given when an error is made. Each of the 6 elements of the lab are worth 12.5 points each.  You didn't address the request to provide the married males from the set of individuals with the 10 largest incomes. Additionally, if it's possible I encourage you to submit assignments by their due data so you may receive the most credit, ceteris paribus.  Your score is 62.5 out of 75.</v>
      </c>
    </row>
    <row r="16" spans="1:11" ht="38.25" x14ac:dyDescent="0.2">
      <c r="A16" s="12" t="s">
        <v>15</v>
      </c>
      <c r="B16" s="12" t="s">
        <v>280</v>
      </c>
      <c r="C16" s="12">
        <v>12.5</v>
      </c>
      <c r="D16" s="22">
        <v>12.5</v>
      </c>
      <c r="E16" s="12">
        <v>12.5</v>
      </c>
      <c r="F16" s="22">
        <v>12.5</v>
      </c>
      <c r="G16" s="12">
        <v>12.5</v>
      </c>
      <c r="H16" s="22">
        <v>12.5</v>
      </c>
      <c r="I16" s="12">
        <f t="shared" si="3"/>
        <v>75</v>
      </c>
      <c r="J16" s="12"/>
      <c r="K16" s="12" t="str">
        <f t="shared" si="2"/>
        <v xml:space="preserve"> Ajay, Below are my comments for Python Lab 1.  In general, comments are only given when an error is made. Each of the 6 elements of the lab are worth 12.5 points each.    Your score is 75 out of 75. Well done!</v>
      </c>
    </row>
    <row r="17" spans="1:11" ht="38.25" x14ac:dyDescent="0.2">
      <c r="A17" s="12" t="s">
        <v>16</v>
      </c>
      <c r="B17" s="12" t="s">
        <v>281</v>
      </c>
      <c r="C17" s="12">
        <v>12.5</v>
      </c>
      <c r="D17" s="22">
        <v>12.5</v>
      </c>
      <c r="E17" s="12">
        <v>12.5</v>
      </c>
      <c r="F17" s="22">
        <v>12.5</v>
      </c>
      <c r="G17" s="12">
        <v>12.5</v>
      </c>
      <c r="H17" s="22">
        <v>12.5</v>
      </c>
      <c r="I17" s="12">
        <f t="shared" si="3"/>
        <v>75</v>
      </c>
      <c r="J17" s="12"/>
      <c r="K17" s="12" t="str">
        <f t="shared" si="2"/>
        <v xml:space="preserve"> Nithin, Below are my comments for Python Lab 1.  In general, comments are only given when an error is made. Each of the 6 elements of the lab are worth 12.5 points each.    Your score is 75 out of 75. Well done!</v>
      </c>
    </row>
    <row r="18" spans="1:11" ht="38.25" x14ac:dyDescent="0.2">
      <c r="A18" s="12" t="s">
        <v>30</v>
      </c>
      <c r="B18" s="12" t="s">
        <v>282</v>
      </c>
      <c r="C18" s="12">
        <v>12.5</v>
      </c>
      <c r="D18" s="22">
        <v>12.5</v>
      </c>
      <c r="E18" s="12">
        <v>12.5</v>
      </c>
      <c r="F18" s="22">
        <v>12.5</v>
      </c>
      <c r="G18" s="12">
        <v>12.5</v>
      </c>
      <c r="H18" s="22">
        <v>12.5</v>
      </c>
      <c r="I18" s="12">
        <f t="shared" si="3"/>
        <v>75</v>
      </c>
      <c r="J18" s="12"/>
      <c r="K18" s="12" t="str">
        <f t="shared" si="2"/>
        <v xml:space="preserve"> Nargis, Below are my comments for Python Lab 1.  In general, comments are only given when an error is made. Each of the 6 elements of the lab are worth 12.5 points each.    Your score is 75 out of 75. Well done!</v>
      </c>
    </row>
    <row r="19" spans="1:11" ht="38.25" x14ac:dyDescent="0.2">
      <c r="A19" s="12" t="s">
        <v>17</v>
      </c>
      <c r="B19" s="12" t="s">
        <v>283</v>
      </c>
      <c r="C19" s="12">
        <v>12.5</v>
      </c>
      <c r="D19" s="22">
        <v>12.5</v>
      </c>
      <c r="E19" s="12">
        <v>12.5</v>
      </c>
      <c r="F19" s="22">
        <v>12.5</v>
      </c>
      <c r="G19" s="12">
        <v>12.5</v>
      </c>
      <c r="H19" s="22">
        <v>12.5</v>
      </c>
      <c r="I19" s="12">
        <f t="shared" si="3"/>
        <v>75</v>
      </c>
      <c r="J19" s="12"/>
      <c r="K19" s="12" t="str">
        <f t="shared" si="2"/>
        <v xml:space="preserve"> Sai, Below are my comments for Python Lab 1.  In general, comments are only given when an error is made. Each of the 6 elements of the lab are worth 12.5 points each.    Your score is 75 out of 75. Well done!</v>
      </c>
    </row>
    <row r="20" spans="1:11" ht="38.25" x14ac:dyDescent="0.2">
      <c r="A20" s="12" t="s">
        <v>18</v>
      </c>
      <c r="B20" s="12" t="s">
        <v>284</v>
      </c>
      <c r="C20" s="12">
        <v>12.5</v>
      </c>
      <c r="D20" s="22">
        <v>12.5</v>
      </c>
      <c r="E20" s="12">
        <v>12.5</v>
      </c>
      <c r="F20" s="22">
        <v>12.5</v>
      </c>
      <c r="G20" s="12">
        <v>12.5</v>
      </c>
      <c r="H20" s="22">
        <v>12.5</v>
      </c>
      <c r="I20" s="12">
        <f t="shared" si="3"/>
        <v>75</v>
      </c>
      <c r="J20" s="12"/>
      <c r="K20" s="12" t="str">
        <f t="shared" si="2"/>
        <v xml:space="preserve"> Nodir, Below are my comments for Python Lab 1.  In general, comments are only given when an error is made. Each of the 6 elements of the lab are worth 12.5 points each.    Your score is 75 out of 75. Well done!</v>
      </c>
    </row>
    <row r="21" spans="1:11" ht="38.25" x14ac:dyDescent="0.2">
      <c r="A21" s="12" t="s">
        <v>19</v>
      </c>
      <c r="B21" s="12" t="s">
        <v>285</v>
      </c>
      <c r="C21" s="12">
        <v>12.5</v>
      </c>
      <c r="D21" s="22">
        <v>12.5</v>
      </c>
      <c r="E21" s="12">
        <v>12.5</v>
      </c>
      <c r="F21" s="22">
        <v>12.5</v>
      </c>
      <c r="G21" s="12">
        <v>12.5</v>
      </c>
      <c r="H21" s="22">
        <v>12.5</v>
      </c>
      <c r="I21" s="12">
        <f t="shared" si="3"/>
        <v>75</v>
      </c>
      <c r="J21" s="12"/>
      <c r="K21" s="12" t="str">
        <f t="shared" si="2"/>
        <v xml:space="preserve"> Sai , Below are my comments for Python Lab 1.  In general, comments are only given when an error is made. Each of the 6 elements of the lab are worth 12.5 points each.    Your score is 75 out of 75. Well done!</v>
      </c>
    </row>
    <row r="22" spans="1:11" ht="38.25" x14ac:dyDescent="0.2">
      <c r="A22" s="12" t="s">
        <v>20</v>
      </c>
      <c r="B22" s="12" t="s">
        <v>286</v>
      </c>
      <c r="C22" s="12">
        <v>12.5</v>
      </c>
      <c r="D22" s="22">
        <v>12.5</v>
      </c>
      <c r="E22" s="12">
        <v>12.5</v>
      </c>
      <c r="F22" s="22">
        <v>12.5</v>
      </c>
      <c r="G22" s="12">
        <v>12.5</v>
      </c>
      <c r="H22" s="22">
        <v>12.5</v>
      </c>
      <c r="I22" s="12">
        <f t="shared" si="3"/>
        <v>75</v>
      </c>
      <c r="J22" s="12"/>
      <c r="K22" s="12" t="str">
        <f t="shared" si="2"/>
        <v xml:space="preserve"> Venkata , Below are my comments for Python Lab 1.  In general, comments are only given when an error is made. Each of the 6 elements of the lab are worth 12.5 points each.    Your score is 75 out of 75. Well done!</v>
      </c>
    </row>
    <row r="23" spans="1:11" ht="51" x14ac:dyDescent="0.2">
      <c r="A23" s="12" t="s">
        <v>21</v>
      </c>
      <c r="B23" s="12" t="s">
        <v>283</v>
      </c>
      <c r="C23" s="12">
        <v>12.5</v>
      </c>
      <c r="D23" s="22">
        <v>12.5</v>
      </c>
      <c r="E23" s="12">
        <v>12.5</v>
      </c>
      <c r="F23" s="22">
        <v>6.25</v>
      </c>
      <c r="G23" s="12">
        <v>12.5</v>
      </c>
      <c r="H23" s="22">
        <v>12.5</v>
      </c>
      <c r="I23" s="12">
        <f t="shared" si="3"/>
        <v>68.75</v>
      </c>
      <c r="J23" s="12" t="s">
        <v>293</v>
      </c>
      <c r="K23" s="12" t="str">
        <f t="shared" si="2"/>
        <v xml:space="preserve"> Sai, Below are my comments for Python Lab 1.  In general, comments are only given when an error is made. Each of the 6 elements of the lab are worth 12.5 points each.  You didn't complete the step where you were to sort the data by Income and Age.  Your score is 68.75 out of 75. Well done!</v>
      </c>
    </row>
    <row r="24" spans="1:11" ht="51" x14ac:dyDescent="0.2">
      <c r="A24" s="12" t="s">
        <v>22</v>
      </c>
      <c r="B24" s="12" t="s">
        <v>287</v>
      </c>
      <c r="C24" s="12">
        <v>12.5</v>
      </c>
      <c r="D24" s="22">
        <v>12.5</v>
      </c>
      <c r="E24" s="12">
        <v>12.5</v>
      </c>
      <c r="F24" s="22">
        <v>6.25</v>
      </c>
      <c r="G24" s="12">
        <v>12.5</v>
      </c>
      <c r="H24" s="22">
        <v>12.5</v>
      </c>
      <c r="I24" s="12">
        <f t="shared" si="3"/>
        <v>68.75</v>
      </c>
      <c r="J24" s="12" t="s">
        <v>294</v>
      </c>
      <c r="K24" s="12" t="str">
        <f t="shared" si="2"/>
        <v xml:space="preserve"> Nayeem, Below are my comments for Python Lab 1.  In general, comments are only given when an error is made. Each of the 6 elements of the lab are worth 12.5 points each.  You imputed Income values prior to when it was requested;  see cell 36.  Your score is 68.75 out of 75. Well done!</v>
      </c>
    </row>
    <row r="25" spans="1:11" ht="76.5" x14ac:dyDescent="0.2">
      <c r="A25" s="12" t="s">
        <v>23</v>
      </c>
      <c r="B25" s="12" t="s">
        <v>288</v>
      </c>
      <c r="C25" s="12">
        <v>12.5</v>
      </c>
      <c r="D25" s="22">
        <v>12.5</v>
      </c>
      <c r="E25" s="12">
        <v>12.5</v>
      </c>
      <c r="F25" s="22">
        <v>12.5</v>
      </c>
      <c r="G25" s="12">
        <v>12.5</v>
      </c>
      <c r="H25" s="22">
        <v>12.5</v>
      </c>
      <c r="I25" s="12">
        <f t="shared" si="3"/>
        <v>75</v>
      </c>
      <c r="J25" s="12" t="s">
        <v>295</v>
      </c>
      <c r="K25" s="12" t="str">
        <f t="shared" si="2"/>
        <v xml:space="preserve"> Keerthi, Below are my comments for Python Lab 1.  In general, comments are only given when an error is made. Each of the 6 elements of the lab are worth 12.5 points each.  Though not specifically requested, you were to sort the data by Income and Age by descending values.  Your score is 75 out of 75. Well done!</v>
      </c>
    </row>
    <row r="26" spans="1:11" ht="38.25" x14ac:dyDescent="0.2">
      <c r="A26" s="12" t="s">
        <v>24</v>
      </c>
      <c r="B26" s="12" t="s">
        <v>289</v>
      </c>
      <c r="C26" s="12">
        <v>12.5</v>
      </c>
      <c r="D26" s="22">
        <v>12.5</v>
      </c>
      <c r="E26" s="12">
        <v>12.5</v>
      </c>
      <c r="F26" s="22">
        <v>12.5</v>
      </c>
      <c r="G26" s="12">
        <v>12.5</v>
      </c>
      <c r="H26" s="22">
        <v>12.5</v>
      </c>
      <c r="I26" s="12">
        <f t="shared" si="3"/>
        <v>75</v>
      </c>
      <c r="J26" s="12"/>
      <c r="K26" s="12" t="str">
        <f t="shared" si="2"/>
        <v xml:space="preserve"> Soumya, Below are my comments for Python Lab 1.  In general, comments are only given when an error is made. Each of the 6 elements of the lab are worth 12.5 points each.    Your score is 75 out of 75. Well done!</v>
      </c>
    </row>
    <row r="27" spans="1:11" ht="63.75" x14ac:dyDescent="0.2">
      <c r="A27" s="12" t="s">
        <v>25</v>
      </c>
      <c r="B27" s="12" t="s">
        <v>275</v>
      </c>
      <c r="C27" s="12">
        <v>12.5</v>
      </c>
      <c r="D27" s="22">
        <v>12.5</v>
      </c>
      <c r="E27" s="12">
        <v>12.5</v>
      </c>
      <c r="F27" s="22">
        <v>12.5</v>
      </c>
      <c r="G27" s="12">
        <v>12.5</v>
      </c>
      <c r="H27" s="22">
        <v>6.25</v>
      </c>
      <c r="I27" s="12">
        <f t="shared" si="3"/>
        <v>68.75</v>
      </c>
      <c r="J27" s="12" t="s">
        <v>297</v>
      </c>
      <c r="K27" s="12" t="str">
        <f t="shared" si="2"/>
        <v xml:space="preserve"> Venkata, Below are my comments for Python Lab 1.  In general, comments are only given when an error is made. Each of the 6 elements of the lab are worth 12.5 points each.  You imputed Income values just for married males;  this task was to be done for all observations.  Your score is 68.75 out of 75. Well done!</v>
      </c>
    </row>
    <row r="28" spans="1:11" ht="38.25" x14ac:dyDescent="0.2">
      <c r="A28" s="12" t="s">
        <v>26</v>
      </c>
      <c r="B28" s="12" t="s">
        <v>290</v>
      </c>
      <c r="C28" s="12">
        <v>12.5</v>
      </c>
      <c r="D28" s="22">
        <v>12.5</v>
      </c>
      <c r="E28" s="12">
        <v>12.5</v>
      </c>
      <c r="F28" s="22">
        <v>12.5</v>
      </c>
      <c r="G28" s="12">
        <v>12.5</v>
      </c>
      <c r="H28" s="22">
        <v>12.5</v>
      </c>
      <c r="I28" s="12">
        <f t="shared" si="3"/>
        <v>75</v>
      </c>
      <c r="J28" s="12"/>
      <c r="K28" s="12" t="str">
        <f t="shared" si="2"/>
        <v xml:space="preserve"> Vinay , Below are my comments for Python Lab 1.  In general, comments are only given when an error is made. Each of the 6 elements of the lab are worth 12.5 points each.    Your score is 75 out of 75. Well done!</v>
      </c>
    </row>
    <row r="29" spans="1:11" ht="51" x14ac:dyDescent="0.2">
      <c r="A29" s="12" t="s">
        <v>27</v>
      </c>
      <c r="B29" s="12" t="s">
        <v>291</v>
      </c>
      <c r="C29" s="12">
        <v>12.5</v>
      </c>
      <c r="D29" s="22">
        <v>12.5</v>
      </c>
      <c r="E29" s="12">
        <v>12.5</v>
      </c>
      <c r="F29" s="22">
        <v>12.5</v>
      </c>
      <c r="G29" s="12">
        <v>12.5</v>
      </c>
      <c r="H29" s="22">
        <v>6.25</v>
      </c>
      <c r="I29" s="12">
        <f t="shared" si="3"/>
        <v>68.75</v>
      </c>
      <c r="J29" s="12" t="s">
        <v>294</v>
      </c>
      <c r="K29" s="12" t="str">
        <f t="shared" si="2"/>
        <v xml:space="preserve"> Sukesh, Below are my comments for Python Lab 1.  In general, comments are only given when an error is made. Each of the 6 elements of the lab are worth 12.5 points each.  You imputed Income values prior to when it was requested;  see cell 36.  Your score is 68.75 out of 75. Well done!</v>
      </c>
    </row>
    <row r="30" spans="1:11" ht="76.5" x14ac:dyDescent="0.2">
      <c r="A30" s="12" t="s">
        <v>28</v>
      </c>
      <c r="B30" s="12" t="s">
        <v>285</v>
      </c>
      <c r="C30" s="12">
        <v>12.5</v>
      </c>
      <c r="D30" s="22">
        <v>12.5</v>
      </c>
      <c r="E30" s="12">
        <v>12.5</v>
      </c>
      <c r="F30" s="22">
        <v>12.5</v>
      </c>
      <c r="G30" s="12">
        <v>12.5</v>
      </c>
      <c r="H30" s="22">
        <v>12.5</v>
      </c>
      <c r="I30" s="12">
        <f t="shared" si="3"/>
        <v>75</v>
      </c>
      <c r="J30" s="12" t="s">
        <v>295</v>
      </c>
      <c r="K30" s="12" t="str">
        <f t="shared" si="2"/>
        <v xml:space="preserve"> Sai , Below are my comments for Python Lab 1.  In general, comments are only given when an error is made. Each of the 6 elements of the lab are worth 12.5 points each.  Though not specifically requested, you were to sort the data by Income and Age by descending values.  Your score is 75 out of 75. Well done!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46AB2-6384-4C94-AD15-5512A519415E}">
  <sheetPr filterMode="1">
    <tabColor theme="5" tint="-0.499984740745262"/>
  </sheetPr>
  <dimension ref="A1:G370"/>
  <sheetViews>
    <sheetView topLeftCell="B1" zoomScale="85" zoomScaleNormal="85" workbookViewId="0">
      <selection activeCell="G10" sqref="G10"/>
    </sheetView>
  </sheetViews>
  <sheetFormatPr defaultRowHeight="15" x14ac:dyDescent="0.25"/>
  <cols>
    <col min="1" max="1" width="24.7109375" style="25" hidden="1" customWidth="1"/>
    <col min="2" max="2" width="24.7109375" customWidth="1"/>
    <col min="3" max="4" width="8.7109375" customWidth="1"/>
    <col min="5" max="5" width="8.7109375" hidden="1" customWidth="1"/>
    <col min="6" max="6" width="24.7109375" hidden="1" customWidth="1"/>
    <col min="7" max="7" width="71.42578125" customWidth="1"/>
  </cols>
  <sheetData>
    <row r="1" spans="1:7" ht="25.5" x14ac:dyDescent="0.25">
      <c r="A1" s="8" t="s">
        <v>32</v>
      </c>
      <c r="B1" s="9" t="s">
        <v>33</v>
      </c>
      <c r="C1" s="9" t="s">
        <v>34</v>
      </c>
      <c r="D1" s="8" t="s">
        <v>35</v>
      </c>
      <c r="E1" s="9" t="s">
        <v>36</v>
      </c>
      <c r="F1" s="8" t="s">
        <v>37</v>
      </c>
      <c r="G1" s="9" t="s">
        <v>38</v>
      </c>
    </row>
    <row r="2" spans="1:7" ht="102" hidden="1" x14ac:dyDescent="0.25">
      <c r="A2" s="11" t="s">
        <v>132</v>
      </c>
      <c r="B2" s="28" t="str">
        <f>MID(A2,FIND(",",A2)+1,FIND(" ",A2)-2)</f>
        <v xml:space="preserve"> Yash </v>
      </c>
      <c r="C2" s="12" t="s">
        <v>298</v>
      </c>
      <c r="D2" s="12"/>
      <c r="E2" s="12"/>
      <c r="F2" s="12"/>
      <c r="G2" s="12" t="str">
        <f>_xlfn.CONCAT(B2,C2)</f>
        <v xml:space="preserve"> Yash , below are scores and comments for Homework 2.</v>
      </c>
    </row>
    <row r="3" spans="1:7" ht="369.75" hidden="1" x14ac:dyDescent="0.25">
      <c r="A3" s="12"/>
      <c r="B3" s="27" t="str">
        <f>B2</f>
        <v xml:space="preserve"> Yash </v>
      </c>
      <c r="C3" s="12" t="s">
        <v>41</v>
      </c>
      <c r="D3" s="12">
        <v>6</v>
      </c>
      <c r="E3" s="12" t="s">
        <v>42</v>
      </c>
      <c r="F3" s="12" t="s">
        <v>380</v>
      </c>
      <c r="G3" s="12" t="str">
        <f t="shared" ref="G3:G9" si="0">_xlfn.CONCAT(C3," ",D3," ",E3," ",F3)</f>
        <v xml:space="preserve">Q1: 6 of 8.  When reviewing data storage solutions you wrote, "and so forth."  This phrase is vague; I recommend not using such language in business.   Elasticsearch offers a set of REST-based APIs, an HTTP interface, and uses schema-free JSON documents.  Thus it has multiple tools so one may query data.  Finally,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4" spans="1:7" hidden="1" x14ac:dyDescent="0.25">
      <c r="A4" s="12"/>
      <c r="B4" s="27" t="str">
        <f t="shared" ref="B4:B10" si="1">B3</f>
        <v xml:space="preserve"> Yash </v>
      </c>
      <c r="C4" s="12" t="s">
        <v>44</v>
      </c>
      <c r="D4" s="12">
        <v>8</v>
      </c>
      <c r="E4" s="12" t="s">
        <v>42</v>
      </c>
      <c r="F4" s="12" t="s">
        <v>335</v>
      </c>
      <c r="G4" s="12" t="str">
        <f t="shared" si="0"/>
        <v>Q2: 8 of 8.  A straightforward response!</v>
      </c>
    </row>
    <row r="5" spans="1:7" hidden="1" x14ac:dyDescent="0.25">
      <c r="A5" s="12"/>
      <c r="B5" s="27" t="str">
        <f t="shared" si="1"/>
        <v xml:space="preserve"> Yash </v>
      </c>
      <c r="C5" s="12" t="s">
        <v>47</v>
      </c>
      <c r="D5" s="12">
        <v>8</v>
      </c>
      <c r="E5" s="12" t="s">
        <v>42</v>
      </c>
      <c r="F5" s="12" t="s">
        <v>381</v>
      </c>
      <c r="G5" s="12" t="str">
        <f t="shared" si="0"/>
        <v>Q3: 8 of 8.  A concise answer!</v>
      </c>
    </row>
    <row r="6" spans="1:7" ht="140.25" hidden="1" x14ac:dyDescent="0.25">
      <c r="A6" s="12"/>
      <c r="B6" s="27" t="str">
        <f t="shared" si="1"/>
        <v xml:space="preserve"> Yash </v>
      </c>
      <c r="C6" s="12" t="s">
        <v>49</v>
      </c>
      <c r="D6" s="12">
        <v>7</v>
      </c>
      <c r="E6" s="12" t="s">
        <v>42</v>
      </c>
      <c r="F6" s="12" t="s">
        <v>394</v>
      </c>
      <c r="G6" s="12" t="str">
        <f t="shared" si="0"/>
        <v>Q4: 7 of 8.  Your answer to the request to compare and contrast the purpose of inbound marketing tools, data management platforms, and comprehensive marketing measurement and optimization solutions, was lacking.  That is, additional information is expected and required.</v>
      </c>
    </row>
    <row r="7" spans="1:7" ht="409.5" hidden="1" x14ac:dyDescent="0.25">
      <c r="A7" s="12"/>
      <c r="B7" s="27" t="str">
        <f t="shared" si="1"/>
        <v xml:space="preserve"> Yash </v>
      </c>
      <c r="C7" s="12" t="s">
        <v>51</v>
      </c>
      <c r="D7" s="12">
        <v>8</v>
      </c>
      <c r="E7" s="12" t="s">
        <v>42</v>
      </c>
      <c r="F7" s="12" t="s">
        <v>395</v>
      </c>
      <c r="G7" s="12" t="str">
        <f t="shared" si="0"/>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8" spans="1:7" ht="38.25" hidden="1" x14ac:dyDescent="0.25">
      <c r="A8" s="12"/>
      <c r="B8" s="27" t="str">
        <f t="shared" si="1"/>
        <v xml:space="preserve"> Yash </v>
      </c>
      <c r="C8" s="12" t="s">
        <v>53</v>
      </c>
      <c r="D8" s="12">
        <v>8</v>
      </c>
      <c r="E8" s="12" t="s">
        <v>304</v>
      </c>
      <c r="F8" s="12" t="s">
        <v>332</v>
      </c>
      <c r="G8" s="12" t="str">
        <f t="shared" si="0"/>
        <v>Q6: 8 of 10.  Please expand on your answer by including at least one additional paragraph.</v>
      </c>
    </row>
    <row r="9" spans="1:7" x14ac:dyDescent="0.25">
      <c r="A9" s="12"/>
      <c r="B9" s="27" t="str">
        <f>B2</f>
        <v xml:space="preserve"> Yash </v>
      </c>
      <c r="C9" s="12" t="s">
        <v>56</v>
      </c>
      <c r="D9" s="12">
        <f>SUM(D3:D8)</f>
        <v>45</v>
      </c>
      <c r="E9" s="12" t="s">
        <v>57</v>
      </c>
      <c r="F9" s="12"/>
      <c r="G9" s="12" t="str">
        <f t="shared" si="0"/>
        <v xml:space="preserve">Total: 45 of 50. </v>
      </c>
    </row>
    <row r="10" spans="1:7" ht="344.25" x14ac:dyDescent="0.25">
      <c r="A10" s="12"/>
      <c r="B10" s="27" t="str">
        <f t="shared" si="1"/>
        <v xml:space="preserve"> Yash </v>
      </c>
      <c r="C10" s="12" t="s">
        <v>58</v>
      </c>
      <c r="D10" s="12"/>
      <c r="E10" s="12"/>
      <c r="F10" s="12"/>
      <c r="G10" s="12" t="str">
        <f>_xlfn.CONCAT(G2," ",G3," ",G4," ",G5," ",G6," ",G7," ",G8," ",G9)</f>
        <v xml:space="preserve"> Yash , below are scores and comments for Homework 2. Q1: 6 of 8.  When reviewing data storage solutions you wrote, "and so forth."  This phrase is vague; I recommend not using such language in business.   Elasticsearch offers a set of REST-based APIs, an HTTP interface, and uses schema-free JSON documents.  Thus it has multiple tools so one may query data.  Finally,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8 of 8.  A straightforward response! Q3: 8 of 8.  A concise answer! Q4: 7 of 8.  Your answer to the request to compare and contrast the purpose of inbound marketing tools, data management platforms, and comprehensive marketing measurement and optimization solutions, was lacking.  That is, additional information is expected and required.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45 of 50. </v>
      </c>
    </row>
    <row r="11" spans="1:7" s="26" customFormat="1" ht="102" hidden="1" x14ac:dyDescent="0.25">
      <c r="A11" s="14" t="s">
        <v>154</v>
      </c>
      <c r="B11" s="14" t="str">
        <f>MID(A11,FIND(",",A11)+1,FIND(" ",A11)-2)</f>
        <v xml:space="preserve"> Hamza</v>
      </c>
      <c r="C11" s="15" t="s">
        <v>298</v>
      </c>
      <c r="D11" s="15"/>
      <c r="E11" s="15"/>
      <c r="F11" s="15"/>
      <c r="G11" s="15" t="str">
        <f>_xlfn.CONCAT(B11,C11)</f>
        <v xml:space="preserve"> Hamza, below are scores and comments for Homework 2.</v>
      </c>
    </row>
    <row r="12" spans="1:7" s="26" customFormat="1" ht="216.75" hidden="1" x14ac:dyDescent="0.25">
      <c r="A12" s="15"/>
      <c r="B12" s="15" t="str">
        <f>B11</f>
        <v xml:space="preserve"> Hamza</v>
      </c>
      <c r="C12" s="15" t="s">
        <v>41</v>
      </c>
      <c r="D12" s="15">
        <v>6.5</v>
      </c>
      <c r="E12" s="15" t="s">
        <v>42</v>
      </c>
      <c r="F12" s="15" t="s">
        <v>406</v>
      </c>
      <c r="G12" s="15" t="str">
        <f t="shared" ref="G12:G18" si="2">_xlfn.CONCAT(C12," ",D12," ",E12," ",F12)</f>
        <v xml:space="preserve">Q1: 6.5 of 8.  More than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13" spans="1:7" s="26" customFormat="1" hidden="1" x14ac:dyDescent="0.25">
      <c r="A13" s="15"/>
      <c r="B13" s="15" t="str">
        <f t="shared" ref="B13:B19" si="3">B12</f>
        <v xml:space="preserve"> Hamza</v>
      </c>
      <c r="C13" s="15" t="s">
        <v>44</v>
      </c>
      <c r="D13" s="15">
        <v>8</v>
      </c>
      <c r="E13" s="15" t="s">
        <v>42</v>
      </c>
      <c r="F13" s="15"/>
      <c r="G13" s="15" t="str">
        <f t="shared" si="2"/>
        <v xml:space="preserve">Q2: 8 of 8.  </v>
      </c>
    </row>
    <row r="14" spans="1:7" s="26" customFormat="1" hidden="1" x14ac:dyDescent="0.25">
      <c r="A14" s="15"/>
      <c r="B14" s="15" t="str">
        <f t="shared" si="3"/>
        <v xml:space="preserve"> Hamza</v>
      </c>
      <c r="C14" s="15" t="s">
        <v>47</v>
      </c>
      <c r="D14" s="15">
        <v>8</v>
      </c>
      <c r="E14" s="15" t="s">
        <v>42</v>
      </c>
      <c r="F14" s="15"/>
      <c r="G14" s="15" t="str">
        <f t="shared" si="2"/>
        <v xml:space="preserve">Q3: 8 of 8.  </v>
      </c>
    </row>
    <row r="15" spans="1:7" s="26" customFormat="1" ht="51" hidden="1" x14ac:dyDescent="0.25">
      <c r="A15" s="15"/>
      <c r="B15" s="15" t="str">
        <f t="shared" si="3"/>
        <v xml:space="preserve"> Hamza</v>
      </c>
      <c r="C15" s="15" t="s">
        <v>49</v>
      </c>
      <c r="D15" s="15">
        <v>7</v>
      </c>
      <c r="E15" s="15" t="s">
        <v>42</v>
      </c>
      <c r="F15" s="15" t="s">
        <v>407</v>
      </c>
      <c r="G15" s="15" t="str">
        <f t="shared" si="2"/>
        <v>Q4: 7 of 8.  Additional insights with regards to comparing and contrasting the tools is expected and necessary.</v>
      </c>
    </row>
    <row r="16" spans="1:7" s="26" customFormat="1" ht="408" hidden="1" x14ac:dyDescent="0.25">
      <c r="A16" s="15"/>
      <c r="B16" s="15" t="str">
        <f t="shared" si="3"/>
        <v xml:space="preserve"> Hamza</v>
      </c>
      <c r="C16" s="15" t="s">
        <v>51</v>
      </c>
      <c r="D16" s="15">
        <v>8</v>
      </c>
      <c r="E16" s="15" t="s">
        <v>42</v>
      </c>
      <c r="F16" s="15" t="s">
        <v>395</v>
      </c>
      <c r="G16" s="15" t="str">
        <f t="shared" si="2"/>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7" spans="1:7" s="26" customFormat="1" hidden="1" x14ac:dyDescent="0.25">
      <c r="A17" s="15"/>
      <c r="B17" s="15" t="str">
        <f t="shared" si="3"/>
        <v xml:space="preserve"> Hamza</v>
      </c>
      <c r="C17" s="15" t="s">
        <v>53</v>
      </c>
      <c r="D17" s="15">
        <v>10</v>
      </c>
      <c r="E17" s="15" t="s">
        <v>304</v>
      </c>
      <c r="F17" s="15"/>
      <c r="G17" s="15" t="str">
        <f t="shared" si="2"/>
        <v xml:space="preserve">Q6: 10 of 10.  </v>
      </c>
    </row>
    <row r="18" spans="1:7" s="26" customFormat="1" x14ac:dyDescent="0.25">
      <c r="A18" s="15"/>
      <c r="B18" s="15" t="str">
        <f>B11</f>
        <v xml:space="preserve"> Hamza</v>
      </c>
      <c r="C18" s="15" t="s">
        <v>56</v>
      </c>
      <c r="D18" s="15">
        <f>SUM(D12:D17)</f>
        <v>47.5</v>
      </c>
      <c r="E18" s="15" t="s">
        <v>57</v>
      </c>
      <c r="F18" s="15"/>
      <c r="G18" s="15" t="str">
        <f t="shared" si="2"/>
        <v xml:space="preserve">Total: 47.5 of 50. </v>
      </c>
    </row>
    <row r="19" spans="1:7" s="26" customFormat="1" ht="242.25" x14ac:dyDescent="0.25">
      <c r="A19" s="15"/>
      <c r="B19" s="15" t="str">
        <f t="shared" si="3"/>
        <v xml:space="preserve"> Hamza</v>
      </c>
      <c r="C19" s="15" t="s">
        <v>58</v>
      </c>
      <c r="D19" s="15"/>
      <c r="E19" s="15"/>
      <c r="F19" s="15"/>
      <c r="G19" s="15" t="str">
        <f>_xlfn.CONCAT(G11," ",G12," ",G13," ",G14," ",G15," ",G16," ",G17," ",G18)</f>
        <v xml:space="preserve"> Hamza, below are scores and comments for Homework 2. Q1: 6.5 of 8.  More than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8 of 8.   Q3: 8 of 8.   Q4: 7 of 8.  Additional insights with regards to comparing and contrasting the tools is expected and necessary.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47.5 of 50. </v>
      </c>
    </row>
    <row r="20" spans="1:7" ht="102" hidden="1" x14ac:dyDescent="0.25">
      <c r="A20" s="11" t="s">
        <v>156</v>
      </c>
      <c r="B20" s="11" t="str">
        <f>MID(A20,FIND(",",A20)+1,FIND(" ",A20)-2)</f>
        <v xml:space="preserve"> Mary</v>
      </c>
      <c r="C20" s="12" t="s">
        <v>298</v>
      </c>
      <c r="D20" s="12"/>
      <c r="E20" s="12"/>
      <c r="F20" s="12"/>
      <c r="G20" s="12" t="str">
        <f>_xlfn.CONCAT(B20,C20)</f>
        <v xml:space="preserve"> Mary, below are scores and comments for Homework 2.</v>
      </c>
    </row>
    <row r="21" spans="1:7" ht="63.75" hidden="1" x14ac:dyDescent="0.25">
      <c r="A21" s="12"/>
      <c r="B21" s="12" t="str">
        <f>B20</f>
        <v xml:space="preserve"> Mary</v>
      </c>
      <c r="C21" s="12" t="s">
        <v>41</v>
      </c>
      <c r="D21" s="12">
        <v>7.5</v>
      </c>
      <c r="E21" s="12" t="s">
        <v>42</v>
      </c>
      <c r="F21" s="12" t="s">
        <v>369</v>
      </c>
      <c r="G21" s="12" t="str">
        <f t="shared" ref="G21:G27" si="4">_xlfn.CONCAT(C21," ",D21," ",E21," ",F21)</f>
        <v>Q1: 7.5 of 8.  The question asked you to provide popular examples of each.  You only provided 1 example for several solutions.</v>
      </c>
    </row>
    <row r="22" spans="1:7" hidden="1" x14ac:dyDescent="0.25">
      <c r="A22" s="12"/>
      <c r="B22" s="12" t="str">
        <f t="shared" ref="B22:B28" si="5">B21</f>
        <v xml:space="preserve"> Mary</v>
      </c>
      <c r="C22" s="12" t="s">
        <v>44</v>
      </c>
      <c r="D22" s="12">
        <v>8</v>
      </c>
      <c r="E22" s="12" t="s">
        <v>42</v>
      </c>
      <c r="F22" s="12" t="s">
        <v>335</v>
      </c>
      <c r="G22" s="12" t="str">
        <f t="shared" si="4"/>
        <v>Q2: 8 of 8.  A straightforward response!</v>
      </c>
    </row>
    <row r="23" spans="1:7" hidden="1" x14ac:dyDescent="0.25">
      <c r="A23" s="12"/>
      <c r="B23" s="12" t="str">
        <f t="shared" si="5"/>
        <v xml:space="preserve"> Mary</v>
      </c>
      <c r="C23" s="12" t="s">
        <v>47</v>
      </c>
      <c r="D23" s="12">
        <v>8</v>
      </c>
      <c r="E23" s="12" t="s">
        <v>42</v>
      </c>
      <c r="F23" s="12" t="s">
        <v>381</v>
      </c>
      <c r="G23" s="12" t="str">
        <f t="shared" si="4"/>
        <v>Q3: 8 of 8.  A concise answer!</v>
      </c>
    </row>
    <row r="24" spans="1:7" ht="140.25" hidden="1" x14ac:dyDescent="0.25">
      <c r="A24" s="12"/>
      <c r="B24" s="12" t="str">
        <f t="shared" si="5"/>
        <v xml:space="preserve"> Mary</v>
      </c>
      <c r="C24" s="12" t="s">
        <v>49</v>
      </c>
      <c r="D24" s="12">
        <v>7</v>
      </c>
      <c r="E24" s="12" t="s">
        <v>42</v>
      </c>
      <c r="F24" s="12" t="s">
        <v>394</v>
      </c>
      <c r="G24" s="12" t="str">
        <f t="shared" si="4"/>
        <v>Q4: 7 of 8.  Your answer to the request to compare and contrast the purpose of inbound marketing tools, data management platforms, and comprehensive marketing measurement and optimization solutions, was lacking.  That is, additional information is expected and required.</v>
      </c>
    </row>
    <row r="25" spans="1:7" ht="408" hidden="1" x14ac:dyDescent="0.25">
      <c r="A25" s="12"/>
      <c r="B25" s="12" t="str">
        <f t="shared" si="5"/>
        <v xml:space="preserve"> Mary</v>
      </c>
      <c r="C25" s="12" t="s">
        <v>51</v>
      </c>
      <c r="D25" s="12">
        <v>8</v>
      </c>
      <c r="E25" s="12" t="s">
        <v>42</v>
      </c>
      <c r="F25" s="12" t="s">
        <v>395</v>
      </c>
      <c r="G25" s="12" t="str">
        <f t="shared" si="4"/>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6" spans="1:7" hidden="1" x14ac:dyDescent="0.25">
      <c r="A26" s="12"/>
      <c r="B26" s="12" t="str">
        <f t="shared" si="5"/>
        <v xml:space="preserve"> Mary</v>
      </c>
      <c r="C26" s="12" t="s">
        <v>53</v>
      </c>
      <c r="D26" s="12">
        <v>10</v>
      </c>
      <c r="E26" s="12" t="s">
        <v>304</v>
      </c>
      <c r="F26" s="12"/>
      <c r="G26" s="12" t="str">
        <f t="shared" si="4"/>
        <v xml:space="preserve">Q6: 10 of 10.  </v>
      </c>
    </row>
    <row r="27" spans="1:7" x14ac:dyDescent="0.25">
      <c r="A27" s="12"/>
      <c r="B27" s="12" t="str">
        <f>B20</f>
        <v xml:space="preserve"> Mary</v>
      </c>
      <c r="C27" s="12" t="s">
        <v>56</v>
      </c>
      <c r="D27" s="12">
        <f>SUM(D21:D26)</f>
        <v>48.5</v>
      </c>
      <c r="E27" s="12" t="s">
        <v>57</v>
      </c>
      <c r="F27" s="12"/>
      <c r="G27" s="12" t="str">
        <f t="shared" si="4"/>
        <v xml:space="preserve">Total: 48.5 of 50. </v>
      </c>
    </row>
    <row r="28" spans="1:7" ht="229.5" x14ac:dyDescent="0.25">
      <c r="A28" s="12"/>
      <c r="B28" s="12" t="str">
        <f t="shared" si="5"/>
        <v xml:space="preserve"> Mary</v>
      </c>
      <c r="C28" s="12" t="s">
        <v>58</v>
      </c>
      <c r="D28" s="12"/>
      <c r="E28" s="12"/>
      <c r="F28" s="12"/>
      <c r="G28" s="12" t="str">
        <f>_xlfn.CONCAT(G20," ",G21," ",G22," ",G23," ",G24," ",G25," ",G26," ",G27)</f>
        <v xml:space="preserve"> Mary, below are scores and comments for Homework 2. Q1: 7.5 of 8.  The question asked you to provide popular examples of each.  You only provided 1 example for several solutions. Q2: 8 of 8.  A straightforward response! Q3: 8 of 8.  A concise answer! Q4: 7 of 8.  Your answer to the request to compare and contrast the purpose of inbound marketing tools, data management platforms, and comprehensive marketing measurement and optimization solutions, was lacking.  That is, additional information is expected and required.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48.5 of 50. </v>
      </c>
    </row>
    <row r="29" spans="1:7" ht="102" hidden="1" x14ac:dyDescent="0.25">
      <c r="A29" s="11" t="s">
        <v>157</v>
      </c>
      <c r="B29" s="11" t="str">
        <f>MID(A29,FIND(",",A29)+1,FIND(" ",A29)-2)</f>
        <v xml:space="preserve"> Sravanthi</v>
      </c>
      <c r="C29" s="12" t="s">
        <v>298</v>
      </c>
      <c r="D29" s="12"/>
      <c r="E29" s="12"/>
      <c r="F29" s="12"/>
      <c r="G29" s="12" t="str">
        <f>_xlfn.CONCAT(B29,C29)</f>
        <v xml:space="preserve"> Sravanthi, below are scores and comments for Homework 2.</v>
      </c>
    </row>
    <row r="30" spans="1:7" ht="102" hidden="1" x14ac:dyDescent="0.25">
      <c r="A30" s="12"/>
      <c r="B30" s="12" t="str">
        <f>B29</f>
        <v xml:space="preserve"> Sravanthi</v>
      </c>
      <c r="C30" s="12" t="s">
        <v>41</v>
      </c>
      <c r="D30" s="12">
        <v>7</v>
      </c>
      <c r="E30" s="12" t="s">
        <v>42</v>
      </c>
      <c r="F30" s="12" t="s">
        <v>370</v>
      </c>
      <c r="G30" s="12" t="str">
        <f t="shared" ref="G30:G36" si="6">_xlfn.CONCAT(C30," ",D30," ",E30," ",F30)</f>
        <v>Q1: 7 of 8.  Many words are capitalized that should not be capitalized.  For example, "Extracting", "Machine",  and "Data" of the second paragraphs.  This hinders the reader from fully reflecting on what you have written.</v>
      </c>
    </row>
    <row r="31" spans="1:7" hidden="1" x14ac:dyDescent="0.25">
      <c r="A31" s="12"/>
      <c r="B31" s="12" t="str">
        <f t="shared" ref="B31:B37" si="7">B30</f>
        <v xml:space="preserve"> Sravanthi</v>
      </c>
      <c r="C31" s="12" t="s">
        <v>44</v>
      </c>
      <c r="D31" s="12">
        <v>8</v>
      </c>
      <c r="E31" s="12" t="s">
        <v>42</v>
      </c>
      <c r="F31" s="12" t="s">
        <v>335</v>
      </c>
      <c r="G31" s="12" t="str">
        <f t="shared" si="6"/>
        <v>Q2: 8 of 8.  A straightforward response!</v>
      </c>
    </row>
    <row r="32" spans="1:7" ht="165.75" hidden="1" x14ac:dyDescent="0.25">
      <c r="A32" s="12"/>
      <c r="B32" s="12" t="str">
        <f t="shared" si="7"/>
        <v xml:space="preserve"> Sravanthi</v>
      </c>
      <c r="C32" s="12" t="s">
        <v>47</v>
      </c>
      <c r="D32" s="12">
        <v>7.5</v>
      </c>
      <c r="E32" s="12" t="s">
        <v>42</v>
      </c>
      <c r="F32" s="12" t="s">
        <v>408</v>
      </c>
      <c r="G32" s="12" t="str">
        <f t="shared" si="6"/>
        <v xml:space="preserve">Q3: 7.5 of 8.  Please proofread your responses before submission;  there are several capitalization mistakes in your response.  
To succinctly and elegantly respond to the request of describing differences between the first-, second-, and third-party data, one may simply use content on page 39 of the Module 2 Lecture Notes.  </v>
      </c>
    </row>
    <row r="33" spans="1:7" hidden="1" x14ac:dyDescent="0.25">
      <c r="A33" s="12"/>
      <c r="B33" s="12" t="str">
        <f t="shared" si="7"/>
        <v xml:space="preserve"> Sravanthi</v>
      </c>
      <c r="C33" s="12" t="s">
        <v>49</v>
      </c>
      <c r="D33" s="12">
        <v>8</v>
      </c>
      <c r="E33" s="12" t="s">
        <v>42</v>
      </c>
      <c r="F33" s="12" t="s">
        <v>198</v>
      </c>
      <c r="G33" s="12" t="str">
        <f t="shared" si="6"/>
        <v>Q4: 8 of 8.  A fine answer!</v>
      </c>
    </row>
    <row r="34" spans="1:7" ht="408" hidden="1" x14ac:dyDescent="0.25">
      <c r="A34" s="12"/>
      <c r="B34" s="12" t="str">
        <f t="shared" si="7"/>
        <v xml:space="preserve"> Sravanthi</v>
      </c>
      <c r="C34" s="12" t="s">
        <v>51</v>
      </c>
      <c r="D34" s="12">
        <v>8</v>
      </c>
      <c r="E34" s="12" t="s">
        <v>42</v>
      </c>
      <c r="F34" s="12" t="s">
        <v>395</v>
      </c>
      <c r="G34" s="12" t="str">
        <f t="shared" si="6"/>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35" spans="1:7" ht="38.25" hidden="1" x14ac:dyDescent="0.25">
      <c r="A35" s="12"/>
      <c r="B35" s="12" t="str">
        <f t="shared" si="7"/>
        <v xml:space="preserve"> Sravanthi</v>
      </c>
      <c r="C35" s="12" t="s">
        <v>53</v>
      </c>
      <c r="D35" s="12">
        <v>10</v>
      </c>
      <c r="E35" s="12" t="s">
        <v>304</v>
      </c>
      <c r="F35" s="12" t="s">
        <v>403</v>
      </c>
      <c r="G35" s="12" t="str">
        <f t="shared" si="6"/>
        <v>Q6: 10 of 10.  While your answer was excellent, it was a wee bit long.</v>
      </c>
    </row>
    <row r="36" spans="1:7" x14ac:dyDescent="0.25">
      <c r="A36" s="12"/>
      <c r="B36" s="12" t="str">
        <f>B29</f>
        <v xml:space="preserve"> Sravanthi</v>
      </c>
      <c r="C36" s="12" t="s">
        <v>56</v>
      </c>
      <c r="D36" s="12">
        <f>SUM(D30:D35)</f>
        <v>48.5</v>
      </c>
      <c r="E36" s="12" t="s">
        <v>57</v>
      </c>
      <c r="F36" s="12"/>
      <c r="G36" s="12" t="str">
        <f t="shared" si="6"/>
        <v xml:space="preserve">Total: 48.5 of 50. </v>
      </c>
    </row>
    <row r="37" spans="1:7" ht="255" x14ac:dyDescent="0.25">
      <c r="A37" s="12"/>
      <c r="B37" s="12" t="str">
        <f t="shared" si="7"/>
        <v xml:space="preserve"> Sravanthi</v>
      </c>
      <c r="C37" s="12" t="s">
        <v>58</v>
      </c>
      <c r="D37" s="12"/>
      <c r="E37" s="12"/>
      <c r="F37" s="12"/>
      <c r="G37" s="12" t="str">
        <f>_xlfn.CONCAT(G29," ",G30," ",G31," ",G32," ",G33," ",G34," ",G35," ",G36)</f>
        <v xml:space="preserve"> Sravanthi, below are scores and comments for Homework 2. Q1: 7 of 8.  Many words are capitalized that should not be capitalized.  For example, "Extracting", "Machine",  and "Data" of the second paragraphs.  This hinders the reader from fully reflecting on what you have written. Q2: 8 of 8.  A straightforward response! Q3: 7.5 of 8.  Please proofread your responses before submission;  there are several capitalization mistakes in your response.  
To succinctly and elegantly respond to the request of describing differences between the first-, second-, and third-party data, one may simply use content on page 39 of the Module 2 Lecture Notes.   Q4: 8 of 8.  A fine answer!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While your answer was excellent, it was a wee bit long. Total: 48.5 of 50. </v>
      </c>
    </row>
    <row r="38" spans="1:7" ht="102" hidden="1" x14ac:dyDescent="0.25">
      <c r="A38" s="11" t="s">
        <v>146</v>
      </c>
      <c r="B38" s="11" t="str">
        <f>MID(A38,FIND(",",A38)+1,FIND(" ",A38)+1)</f>
        <v xml:space="preserve"> Vaishali</v>
      </c>
      <c r="C38" s="12" t="s">
        <v>298</v>
      </c>
      <c r="D38" s="12"/>
      <c r="E38" s="12"/>
      <c r="F38" s="12"/>
      <c r="G38" s="12" t="str">
        <f>_xlfn.CONCAT(B38,C38)</f>
        <v xml:space="preserve"> Vaishali, below are scores and comments for Homework 2.</v>
      </c>
    </row>
    <row r="39" spans="1:7" ht="242.25" hidden="1" x14ac:dyDescent="0.25">
      <c r="A39" s="12"/>
      <c r="B39" s="27" t="str">
        <f>B38</f>
        <v xml:space="preserve"> Vaishali</v>
      </c>
      <c r="C39" s="12" t="s">
        <v>41</v>
      </c>
      <c r="D39" s="12">
        <v>6</v>
      </c>
      <c r="E39" s="12" t="s">
        <v>42</v>
      </c>
      <c r="F39" s="12" t="s">
        <v>385</v>
      </c>
      <c r="G39" s="12" t="str">
        <f t="shared" ref="G39:G45" si="8">_xlfn.CONCAT(C39," ",D39," ",E39," ",F39)</f>
        <v>Q1: 6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You didn't provide examples of data analysis tools.</v>
      </c>
    </row>
    <row r="40" spans="1:7" ht="63.75" hidden="1" x14ac:dyDescent="0.25">
      <c r="A40" s="12"/>
      <c r="B40" s="27" t="str">
        <f t="shared" ref="B40:B46" si="9">B39</f>
        <v xml:space="preserve"> Vaishali</v>
      </c>
      <c r="C40" s="12" t="s">
        <v>44</v>
      </c>
      <c r="D40" s="12">
        <v>7</v>
      </c>
      <c r="E40" s="12" t="s">
        <v>42</v>
      </c>
      <c r="F40" s="12" t="s">
        <v>379</v>
      </c>
      <c r="G40" s="12" t="str">
        <f t="shared" si="8"/>
        <v>Q2: 7 of 8.  Please proofread your responses before submission;  there are many grammar mistakes in your response.</v>
      </c>
    </row>
    <row r="41" spans="1:7" hidden="1" x14ac:dyDescent="0.25">
      <c r="A41" s="12"/>
      <c r="B41" s="27" t="str">
        <f t="shared" si="9"/>
        <v xml:space="preserve"> Vaishali</v>
      </c>
      <c r="C41" s="12" t="s">
        <v>47</v>
      </c>
      <c r="D41" s="12">
        <v>8</v>
      </c>
      <c r="E41" s="12" t="s">
        <v>42</v>
      </c>
      <c r="F41" s="12" t="s">
        <v>381</v>
      </c>
      <c r="G41" s="12" t="str">
        <f t="shared" si="8"/>
        <v>Q3: 8 of 8.  A concise answer!</v>
      </c>
    </row>
    <row r="42" spans="1:7" ht="140.25" hidden="1" x14ac:dyDescent="0.25">
      <c r="A42" s="12"/>
      <c r="B42" s="27" t="str">
        <f t="shared" si="9"/>
        <v xml:space="preserve"> Vaishali</v>
      </c>
      <c r="C42" s="12" t="s">
        <v>49</v>
      </c>
      <c r="D42" s="12">
        <v>7</v>
      </c>
      <c r="E42" s="12" t="s">
        <v>42</v>
      </c>
      <c r="F42" s="12" t="s">
        <v>394</v>
      </c>
      <c r="G42" s="12" t="str">
        <f t="shared" si="8"/>
        <v>Q4: 7 of 8.  Your answer to the request to compare and contrast the purpose of inbound marketing tools, data management platforms, and comprehensive marketing measurement and optimization solutions, was lacking.  That is, additional information is expected and required.</v>
      </c>
    </row>
    <row r="43" spans="1:7" ht="408" hidden="1" x14ac:dyDescent="0.25">
      <c r="A43" s="12"/>
      <c r="B43" s="27" t="str">
        <f t="shared" si="9"/>
        <v xml:space="preserve"> Vaishali</v>
      </c>
      <c r="C43" s="12" t="s">
        <v>51</v>
      </c>
      <c r="D43" s="12">
        <v>8</v>
      </c>
      <c r="E43" s="12" t="s">
        <v>42</v>
      </c>
      <c r="F43" s="12" t="s">
        <v>395</v>
      </c>
      <c r="G43" s="12" t="str">
        <f t="shared" si="8"/>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44" spans="1:7" hidden="1" x14ac:dyDescent="0.25">
      <c r="A44" s="12"/>
      <c r="B44" s="27" t="str">
        <f t="shared" si="9"/>
        <v xml:space="preserve"> Vaishali</v>
      </c>
      <c r="C44" s="12" t="s">
        <v>53</v>
      </c>
      <c r="D44" s="12">
        <v>10</v>
      </c>
      <c r="E44" s="12" t="s">
        <v>304</v>
      </c>
      <c r="F44" s="12"/>
      <c r="G44" s="12" t="str">
        <f t="shared" si="8"/>
        <v xml:space="preserve">Q6: 10 of 10.  </v>
      </c>
    </row>
    <row r="45" spans="1:7" x14ac:dyDescent="0.25">
      <c r="A45" s="12"/>
      <c r="B45" s="27" t="str">
        <f>B38</f>
        <v xml:space="preserve"> Vaishali</v>
      </c>
      <c r="C45" s="12" t="s">
        <v>56</v>
      </c>
      <c r="D45" s="12">
        <f>SUM(D39:D44)</f>
        <v>46</v>
      </c>
      <c r="E45" s="12" t="s">
        <v>57</v>
      </c>
      <c r="F45" s="12"/>
      <c r="G45" s="12" t="str">
        <f t="shared" si="8"/>
        <v xml:space="preserve">Total: 46 of 50. </v>
      </c>
    </row>
    <row r="46" spans="1:7" ht="293.25" x14ac:dyDescent="0.25">
      <c r="A46" s="12"/>
      <c r="B46" s="27" t="str">
        <f t="shared" si="9"/>
        <v xml:space="preserve"> Vaishali</v>
      </c>
      <c r="C46" s="12" t="s">
        <v>58</v>
      </c>
      <c r="D46" s="12"/>
      <c r="E46" s="12"/>
      <c r="F46" s="12"/>
      <c r="G46" s="12" t="str">
        <f>_xlfn.CONCAT(G38," ",G39," ",G40," ",G41," ",G42," ",G43," ",G44," ",G45)</f>
        <v xml:space="preserve"> Vaishali, below are scores and comments for Homework 2. Q1: 6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You didn't provide examples of data analysis tools. Q2: 7 of 8.  Please proofread your responses before submission;  there are many grammar mistakes in your response. Q3: 8 of 8.  A concise answer! Q4: 7 of 8.  Your answer to the request to compare and contrast the purpose of inbound marketing tools, data management platforms, and comprehensive marketing measurement and optimization solutions, was lacking.  That is, additional information is expected and required.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46 of 50. </v>
      </c>
    </row>
    <row r="47" spans="1:7" ht="102" hidden="1" x14ac:dyDescent="0.25">
      <c r="A47" s="11" t="s">
        <v>134</v>
      </c>
      <c r="B47" s="11" t="str">
        <f>MID(A47,FIND(",",A47)+1,FIND(" ",A47)+4)</f>
        <v xml:space="preserve"> Josephine</v>
      </c>
      <c r="C47" s="12" t="s">
        <v>298</v>
      </c>
      <c r="D47" s="12"/>
      <c r="E47" s="12"/>
      <c r="F47" s="12"/>
      <c r="G47" s="12" t="str">
        <f>_xlfn.CONCAT(B47,C47)</f>
        <v xml:space="preserve"> Josephine, below are scores and comments for Homework 2.</v>
      </c>
    </row>
    <row r="48" spans="1:7" hidden="1" x14ac:dyDescent="0.25">
      <c r="A48" s="12"/>
      <c r="B48" s="12" t="str">
        <f>B47</f>
        <v xml:space="preserve"> Josephine</v>
      </c>
      <c r="C48" s="12" t="s">
        <v>41</v>
      </c>
      <c r="D48" s="12">
        <v>8</v>
      </c>
      <c r="E48" s="12" t="s">
        <v>42</v>
      </c>
      <c r="F48" s="12" t="s">
        <v>315</v>
      </c>
      <c r="G48" s="12" t="str">
        <f t="shared" ref="G48:G54" si="10">_xlfn.CONCAT(C48," ",D48," ",E48," ",F48)</f>
        <v>Q1: 8 of 8.  An insightful answer!</v>
      </c>
    </row>
    <row r="49" spans="1:7" hidden="1" x14ac:dyDescent="0.25">
      <c r="A49" s="12"/>
      <c r="B49" s="12" t="str">
        <f t="shared" ref="B49:B55" si="11">B48</f>
        <v xml:space="preserve"> Josephine</v>
      </c>
      <c r="C49" s="12" t="s">
        <v>44</v>
      </c>
      <c r="D49" s="12">
        <v>8</v>
      </c>
      <c r="E49" s="12" t="s">
        <v>42</v>
      </c>
      <c r="F49" s="12" t="s">
        <v>335</v>
      </c>
      <c r="G49" s="12" t="str">
        <f t="shared" si="10"/>
        <v>Q2: 8 of 8.  A straightforward response!</v>
      </c>
    </row>
    <row r="50" spans="1:7" ht="102" hidden="1" x14ac:dyDescent="0.25">
      <c r="A50" s="12"/>
      <c r="B50" s="12" t="str">
        <f t="shared" si="11"/>
        <v xml:space="preserve"> Josephine</v>
      </c>
      <c r="C50" s="12" t="s">
        <v>47</v>
      </c>
      <c r="D50" s="12">
        <v>8</v>
      </c>
      <c r="E50" s="12" t="s">
        <v>42</v>
      </c>
      <c r="F50" s="12" t="s">
        <v>382</v>
      </c>
      <c r="G50" s="12" t="str">
        <f t="shared" si="10"/>
        <v xml:space="preserve">Q3: 8 of 8.  To succinctly and elegantly respond to the request of describing differences between the first-, second-, and third-party data, one may simply use content on page 39 of the Module 2 Lecture Notes.  </v>
      </c>
    </row>
    <row r="51" spans="1:7" hidden="1" x14ac:dyDescent="0.25">
      <c r="A51" s="12"/>
      <c r="B51" s="12" t="str">
        <f t="shared" si="11"/>
        <v xml:space="preserve"> Josephine</v>
      </c>
      <c r="C51" s="12" t="s">
        <v>49</v>
      </c>
      <c r="D51" s="12">
        <v>8</v>
      </c>
      <c r="E51" s="12" t="s">
        <v>42</v>
      </c>
      <c r="F51" s="12" t="s">
        <v>198</v>
      </c>
      <c r="G51" s="12" t="str">
        <f t="shared" si="10"/>
        <v>Q4: 8 of 8.  A fine answer!</v>
      </c>
    </row>
    <row r="52" spans="1:7" ht="408" hidden="1" x14ac:dyDescent="0.25">
      <c r="A52" s="12"/>
      <c r="B52" s="12" t="str">
        <f t="shared" si="11"/>
        <v xml:space="preserve"> Josephine</v>
      </c>
      <c r="C52" s="12" t="s">
        <v>51</v>
      </c>
      <c r="D52" s="12">
        <v>8</v>
      </c>
      <c r="E52" s="12" t="s">
        <v>42</v>
      </c>
      <c r="F52" s="12" t="s">
        <v>395</v>
      </c>
      <c r="G52" s="12" t="str">
        <f t="shared" si="10"/>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53" spans="1:7" hidden="1" x14ac:dyDescent="0.25">
      <c r="A53" s="12"/>
      <c r="B53" s="12" t="str">
        <f t="shared" si="11"/>
        <v xml:space="preserve"> Josephine</v>
      </c>
      <c r="C53" s="12" t="s">
        <v>53</v>
      </c>
      <c r="D53" s="12">
        <v>10</v>
      </c>
      <c r="E53" s="12" t="s">
        <v>304</v>
      </c>
      <c r="F53" s="12" t="s">
        <v>85</v>
      </c>
      <c r="G53" s="12" t="str">
        <f t="shared" si="10"/>
        <v>Q6: 10 of 10.  An excellent answer!</v>
      </c>
    </row>
    <row r="54" spans="1:7" x14ac:dyDescent="0.25">
      <c r="A54" s="12"/>
      <c r="B54" s="12" t="str">
        <f>B47</f>
        <v xml:space="preserve"> Josephine</v>
      </c>
      <c r="C54" s="12" t="s">
        <v>56</v>
      </c>
      <c r="D54" s="12">
        <f>SUM(D48:D53)</f>
        <v>50</v>
      </c>
      <c r="E54" s="12" t="s">
        <v>57</v>
      </c>
      <c r="F54" s="12"/>
      <c r="G54" s="12" t="str">
        <f t="shared" si="10"/>
        <v xml:space="preserve">Total: 50 of 50. </v>
      </c>
    </row>
    <row r="55" spans="1:7" ht="204" x14ac:dyDescent="0.25">
      <c r="A55" s="12"/>
      <c r="B55" s="12" t="str">
        <f t="shared" si="11"/>
        <v xml:space="preserve"> Josephine</v>
      </c>
      <c r="C55" s="12" t="s">
        <v>58</v>
      </c>
      <c r="D55" s="12"/>
      <c r="E55" s="12"/>
      <c r="F55" s="12"/>
      <c r="G55" s="12" t="str">
        <f>_xlfn.CONCAT(G47," ",G48," ",G49," ",G50," ",G51," ",G52," ",G53," ",G54)</f>
        <v xml:space="preserve"> Josephine, below are scores and comments for Homework 2. Q1: 8 of 8.  An insightful answer! Q2: 8 of 8.  A straightforward response! Q3: 8 of 8.  To succinctly and elegantly respond to the request of describing differences between the first-, second-, and third-party data, one may simply use content on page 39 of the Module 2 Lecture Notes.   Q4: 8 of 8.  A fine answer!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An excellent answer! Total: 50 of 50. </v>
      </c>
    </row>
    <row r="56" spans="1:7" ht="102" hidden="1" x14ac:dyDescent="0.25">
      <c r="A56" s="11" t="s">
        <v>152</v>
      </c>
      <c r="B56" s="11" t="str">
        <f t="shared" ref="B56" si="12">MID(A56,FIND(",",A56)+1,FIND(" ",A56)-2)</f>
        <v xml:space="preserve"> Preethi</v>
      </c>
      <c r="C56" s="12" t="s">
        <v>298</v>
      </c>
      <c r="D56" s="12"/>
      <c r="E56" s="12"/>
      <c r="F56" s="12"/>
      <c r="G56" s="12" t="str">
        <f>_xlfn.CONCAT(B56,C56)</f>
        <v xml:space="preserve"> Preethi, below are scores and comments for Homework 2.</v>
      </c>
    </row>
    <row r="57" spans="1:7" hidden="1" x14ac:dyDescent="0.25">
      <c r="A57" s="12"/>
      <c r="B57" s="12" t="str">
        <f>B56</f>
        <v xml:space="preserve"> Preethi</v>
      </c>
      <c r="C57" s="12" t="s">
        <v>41</v>
      </c>
      <c r="D57" s="12">
        <v>8</v>
      </c>
      <c r="E57" s="12" t="s">
        <v>42</v>
      </c>
      <c r="F57" s="12"/>
      <c r="G57" s="12" t="str">
        <f t="shared" ref="G57:G63" si="13">_xlfn.CONCAT(C57," ",D57," ",E57," ",F57)</f>
        <v xml:space="preserve">Q1: 8 of 8.  </v>
      </c>
    </row>
    <row r="58" spans="1:7" ht="102" hidden="1" x14ac:dyDescent="0.25">
      <c r="A58" s="12"/>
      <c r="B58" s="12" t="str">
        <f t="shared" ref="B58:B64" si="14">B57</f>
        <v xml:space="preserve"> Preethi</v>
      </c>
      <c r="C58" s="12" t="s">
        <v>44</v>
      </c>
      <c r="D58" s="12">
        <v>7</v>
      </c>
      <c r="E58" s="12" t="s">
        <v>42</v>
      </c>
      <c r="F58" s="12" t="s">
        <v>312</v>
      </c>
      <c r="G58" s="12" t="str">
        <f t="shared" si="13"/>
        <v xml:space="preserve">Q2: 7 of 8.  You were requested to provide an example of a marketing dataset and analysis task where each tool would be most appropriate.  Your answer didn't sufficiently address this request. </v>
      </c>
    </row>
    <row r="59" spans="1:7" ht="102" hidden="1" x14ac:dyDescent="0.25">
      <c r="A59" s="12"/>
      <c r="B59" s="12" t="str">
        <f t="shared" si="14"/>
        <v xml:space="preserve"> Preethi</v>
      </c>
      <c r="C59" s="12" t="s">
        <v>47</v>
      </c>
      <c r="D59" s="12">
        <v>8</v>
      </c>
      <c r="E59" s="12" t="s">
        <v>42</v>
      </c>
      <c r="F59" s="12" t="s">
        <v>382</v>
      </c>
      <c r="G59" s="12" t="str">
        <f t="shared" si="13"/>
        <v xml:space="preserve">Q3: 8 of 8.  To succinctly and elegantly respond to the request of describing differences between the first-, second-, and third-party data, one may simply use content on page 39 of the Module 2 Lecture Notes.  </v>
      </c>
    </row>
    <row r="60" spans="1:7" hidden="1" x14ac:dyDescent="0.25">
      <c r="A60" s="12"/>
      <c r="B60" s="12" t="str">
        <f t="shared" si="14"/>
        <v xml:space="preserve"> Preethi</v>
      </c>
      <c r="C60" s="12" t="s">
        <v>49</v>
      </c>
      <c r="D60" s="12">
        <v>8</v>
      </c>
      <c r="E60" s="12" t="s">
        <v>42</v>
      </c>
      <c r="F60" s="12" t="s">
        <v>198</v>
      </c>
      <c r="G60" s="12" t="str">
        <f t="shared" si="13"/>
        <v>Q4: 8 of 8.  A fine answer!</v>
      </c>
    </row>
    <row r="61" spans="1:7" ht="409.5" hidden="1" x14ac:dyDescent="0.25">
      <c r="A61" s="12"/>
      <c r="B61" s="12" t="str">
        <f t="shared" si="14"/>
        <v xml:space="preserve"> Preethi</v>
      </c>
      <c r="C61" s="12" t="s">
        <v>51</v>
      </c>
      <c r="D61" s="12">
        <v>7</v>
      </c>
      <c r="E61" s="12" t="s">
        <v>42</v>
      </c>
      <c r="F61" s="12" t="s">
        <v>397</v>
      </c>
      <c r="G61" s="12" t="str">
        <f t="shared" si="13"/>
        <v xml:space="preserve">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62" spans="1:7" hidden="1" x14ac:dyDescent="0.25">
      <c r="A62" s="12"/>
      <c r="B62" s="12" t="str">
        <f t="shared" si="14"/>
        <v xml:space="preserve"> Preethi</v>
      </c>
      <c r="C62" s="12" t="s">
        <v>53</v>
      </c>
      <c r="D62" s="12">
        <v>10</v>
      </c>
      <c r="E62" s="12" t="s">
        <v>304</v>
      </c>
      <c r="F62" s="12" t="s">
        <v>85</v>
      </c>
      <c r="G62" s="12" t="str">
        <f t="shared" si="13"/>
        <v>Q6: 10 of 10.  An excellent answer!</v>
      </c>
    </row>
    <row r="63" spans="1:7" x14ac:dyDescent="0.25">
      <c r="A63" s="12"/>
      <c r="B63" s="12" t="str">
        <f>B56</f>
        <v xml:space="preserve"> Preethi</v>
      </c>
      <c r="C63" s="12" t="s">
        <v>56</v>
      </c>
      <c r="D63" s="12">
        <f>SUM(D57:D62)</f>
        <v>48</v>
      </c>
      <c r="E63" s="12" t="s">
        <v>57</v>
      </c>
      <c r="F63" s="12"/>
      <c r="G63" s="12" t="str">
        <f t="shared" si="13"/>
        <v xml:space="preserve">Total: 48 of 50. </v>
      </c>
    </row>
    <row r="64" spans="1:7" ht="242.25" x14ac:dyDescent="0.25">
      <c r="A64" s="12"/>
      <c r="B64" s="12" t="str">
        <f t="shared" si="14"/>
        <v xml:space="preserve"> Preethi</v>
      </c>
      <c r="C64" s="12" t="s">
        <v>58</v>
      </c>
      <c r="D64" s="12"/>
      <c r="E64" s="12"/>
      <c r="F64" s="12"/>
      <c r="G64" s="12" t="str">
        <f>_xlfn.CONCAT(G56," ",G57," ",G58," ",G59," ",G60," ",G61," ",G62," ",G63)</f>
        <v xml:space="preserve"> Preethi, below are scores and comments for Homework 2. Q1: 8 of 8.   Q2: 7 of 8.  You were requested to provide an example of a marketing dataset and analysis task where each tool would be most appropriate.  Your answer didn't sufficiently address this request.  Q3: 8 of 8.  To succinctly and elegantly respond to the request of describing differences between the first-, second-, and third-party data, one may simply use content on page 39 of the Module 2 Lecture Notes.   Q4: 8 of 8.  A fine answer! 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An excellent answer! Total: 48 of 50. </v>
      </c>
    </row>
    <row r="65" spans="1:7" ht="102" hidden="1" x14ac:dyDescent="0.25">
      <c r="A65" s="11" t="s">
        <v>147</v>
      </c>
      <c r="B65" s="11" t="str">
        <f t="shared" ref="B65" si="15">MID(A65,FIND(",",A65)+1,FIND(" ",A65)-2)</f>
        <v xml:space="preserve"> Amulya</v>
      </c>
      <c r="C65" s="12" t="s">
        <v>298</v>
      </c>
      <c r="D65" s="12"/>
      <c r="E65" s="12"/>
      <c r="F65" s="12"/>
      <c r="G65" s="12" t="str">
        <f>_xlfn.CONCAT(B65,C65)</f>
        <v xml:space="preserve"> Amulya, below are scores and comments for Homework 2.</v>
      </c>
    </row>
    <row r="66" spans="1:7" ht="216.75" hidden="1" x14ac:dyDescent="0.25">
      <c r="A66" s="12"/>
      <c r="B66" s="27" t="str">
        <f>B65</f>
        <v xml:space="preserve"> Amulya</v>
      </c>
      <c r="C66" s="12" t="s">
        <v>41</v>
      </c>
      <c r="D66" s="12">
        <v>6.5</v>
      </c>
      <c r="E66" s="12" t="s">
        <v>42</v>
      </c>
      <c r="F66" s="12" t="s">
        <v>374</v>
      </c>
      <c r="G66" s="12" t="str">
        <f t="shared" ref="G66:G72" si="16">_xlfn.CONCAT(C66," ",D66," ",E66," ",F66)</f>
        <v xml:space="preserve">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67" spans="1:7" hidden="1" x14ac:dyDescent="0.25">
      <c r="A67" s="12"/>
      <c r="B67" s="27" t="str">
        <f t="shared" ref="B67:B73" si="17">B66</f>
        <v xml:space="preserve"> Amulya</v>
      </c>
      <c r="C67" s="12" t="s">
        <v>44</v>
      </c>
      <c r="D67" s="12">
        <v>8</v>
      </c>
      <c r="E67" s="12" t="s">
        <v>42</v>
      </c>
      <c r="F67" s="12"/>
      <c r="G67" s="12" t="str">
        <f t="shared" si="16"/>
        <v xml:space="preserve">Q2: 8 of 8.  </v>
      </c>
    </row>
    <row r="68" spans="1:7" ht="114.75" hidden="1" x14ac:dyDescent="0.25">
      <c r="A68" s="12"/>
      <c r="B68" s="27" t="str">
        <f t="shared" si="17"/>
        <v xml:space="preserve"> Amulya</v>
      </c>
      <c r="C68" s="12" t="s">
        <v>47</v>
      </c>
      <c r="D68" s="12">
        <v>6.5</v>
      </c>
      <c r="E68" s="12" t="s">
        <v>42</v>
      </c>
      <c r="F68" s="12" t="s">
        <v>409</v>
      </c>
      <c r="G68" s="12" t="str">
        <f t="shared" si="16"/>
        <v xml:space="preserve">Q3: 6.5 of 8.  Unless specifically requested do not use colloquial language and metaphors.  Example from your submission include,  ' First-Party Data: It's like your own stuff ...' and 'Second-Party Data: It's like borrowing someone else's stuff …' </v>
      </c>
    </row>
    <row r="69" spans="1:7" hidden="1" x14ac:dyDescent="0.25">
      <c r="A69" s="12"/>
      <c r="B69" s="27" t="str">
        <f t="shared" si="17"/>
        <v xml:space="preserve"> Amulya</v>
      </c>
      <c r="C69" s="12" t="s">
        <v>49</v>
      </c>
      <c r="D69" s="12">
        <v>8</v>
      </c>
      <c r="E69" s="12" t="s">
        <v>42</v>
      </c>
      <c r="F69" s="12"/>
      <c r="G69" s="12" t="str">
        <f t="shared" si="16"/>
        <v xml:space="preserve">Q4: 8 of 8.  </v>
      </c>
    </row>
    <row r="70" spans="1:7" ht="409.5" hidden="1" x14ac:dyDescent="0.25">
      <c r="A70" s="12"/>
      <c r="B70" s="27" t="str">
        <f t="shared" si="17"/>
        <v xml:space="preserve"> Amulya</v>
      </c>
      <c r="C70" s="12" t="s">
        <v>51</v>
      </c>
      <c r="D70" s="12">
        <v>6.5</v>
      </c>
      <c r="E70" s="12" t="s">
        <v>42</v>
      </c>
      <c r="F70" s="12" t="s">
        <v>396</v>
      </c>
      <c r="G70" s="12" t="str">
        <f t="shared" si="16"/>
        <v xml:space="preserve">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71" spans="1:7" hidden="1" x14ac:dyDescent="0.25">
      <c r="A71" s="12"/>
      <c r="B71" s="27" t="str">
        <f t="shared" si="17"/>
        <v xml:space="preserve"> Amulya</v>
      </c>
      <c r="C71" s="12" t="s">
        <v>53</v>
      </c>
      <c r="D71" s="12">
        <v>10</v>
      </c>
      <c r="E71" s="12" t="s">
        <v>304</v>
      </c>
      <c r="F71" s="12" t="s">
        <v>85</v>
      </c>
      <c r="G71" s="12" t="str">
        <f t="shared" si="16"/>
        <v>Q6: 10 of 10.  An excellent answer!</v>
      </c>
    </row>
    <row r="72" spans="1:7" x14ac:dyDescent="0.25">
      <c r="A72" s="12"/>
      <c r="B72" s="27" t="str">
        <f>B65</f>
        <v xml:space="preserve"> Amulya</v>
      </c>
      <c r="C72" s="12" t="s">
        <v>56</v>
      </c>
      <c r="D72" s="12">
        <f>SUM(D66:D71)</f>
        <v>45.5</v>
      </c>
      <c r="E72" s="12" t="s">
        <v>57</v>
      </c>
      <c r="F72" s="12"/>
      <c r="G72" s="12" t="str">
        <f t="shared" si="16"/>
        <v xml:space="preserve">Total: 45.5 of 50. </v>
      </c>
    </row>
    <row r="73" spans="1:7" ht="267.75" x14ac:dyDescent="0.25">
      <c r="A73" s="12"/>
      <c r="B73" s="27" t="str">
        <f t="shared" si="17"/>
        <v xml:space="preserve"> Amulya</v>
      </c>
      <c r="C73" s="12" t="s">
        <v>58</v>
      </c>
      <c r="D73" s="12"/>
      <c r="E73" s="12"/>
      <c r="F73" s="12"/>
      <c r="G73" s="12" t="str">
        <f>_xlfn.CONCAT(G65," ",G66," ",G67," ",G68," ",G69," ",G70," ",G71," ",G72)</f>
        <v xml:space="preserve"> Amulya, below are scores and comments for Homework 2. 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8 of 8.   Q3: 6.5 of 8.  Unless specifically requested do not use colloquial language and metaphors.  Example from your submission include,  ' First-Party Data: It's like your own stuff ...' and 'Second-Party Data: It's like borrowing someone else's stuff …'  Q4: 8 of 8.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An excellent answer! Total: 45.5 of 50. </v>
      </c>
    </row>
    <row r="74" spans="1:7" ht="102" hidden="1" x14ac:dyDescent="0.25">
      <c r="A74" s="11" t="s">
        <v>136</v>
      </c>
      <c r="B74" s="11" t="str">
        <f>MID(A74,FIND(",",A74)+1,FIND(" ",A74)+1)</f>
        <v xml:space="preserve"> Sandeep</v>
      </c>
      <c r="C74" s="12" t="s">
        <v>298</v>
      </c>
      <c r="D74" s="12"/>
      <c r="E74" s="12"/>
      <c r="F74" s="12"/>
      <c r="G74" s="12" t="str">
        <f>_xlfn.CONCAT(B74,C74)</f>
        <v xml:space="preserve"> Sandeep, below are scores and comments for Homework 2.</v>
      </c>
    </row>
    <row r="75" spans="1:7" hidden="1" x14ac:dyDescent="0.25">
      <c r="A75" s="12"/>
      <c r="B75" s="12" t="str">
        <f>B74</f>
        <v xml:space="preserve"> Sandeep</v>
      </c>
      <c r="C75" s="12" t="s">
        <v>41</v>
      </c>
      <c r="D75" s="12">
        <v>8</v>
      </c>
      <c r="E75" s="12" t="s">
        <v>42</v>
      </c>
      <c r="F75" s="12" t="s">
        <v>315</v>
      </c>
      <c r="G75" s="12" t="str">
        <f t="shared" ref="G75:G81" si="18">_xlfn.CONCAT(C75," ",D75," ",E75," ",F75)</f>
        <v>Q1: 8 of 8.  An insightful answer!</v>
      </c>
    </row>
    <row r="76" spans="1:7" hidden="1" x14ac:dyDescent="0.25">
      <c r="A76" s="12"/>
      <c r="B76" s="12" t="str">
        <f t="shared" ref="B76:B82" si="19">B75</f>
        <v xml:space="preserve"> Sandeep</v>
      </c>
      <c r="C76" s="12" t="s">
        <v>44</v>
      </c>
      <c r="D76" s="12">
        <v>8</v>
      </c>
      <c r="E76" s="12" t="s">
        <v>42</v>
      </c>
      <c r="F76" s="12" t="s">
        <v>335</v>
      </c>
      <c r="G76" s="12" t="str">
        <f t="shared" si="18"/>
        <v>Q2: 8 of 8.  A straightforward response!</v>
      </c>
    </row>
    <row r="77" spans="1:7" hidden="1" x14ac:dyDescent="0.25">
      <c r="A77" s="12"/>
      <c r="B77" s="12" t="str">
        <f t="shared" si="19"/>
        <v xml:space="preserve"> Sandeep</v>
      </c>
      <c r="C77" s="12" t="s">
        <v>47</v>
      </c>
      <c r="D77" s="12">
        <v>8</v>
      </c>
      <c r="E77" s="12" t="s">
        <v>42</v>
      </c>
      <c r="F77" s="12" t="s">
        <v>381</v>
      </c>
      <c r="G77" s="12" t="str">
        <f t="shared" si="18"/>
        <v>Q3: 8 of 8.  A concise answer!</v>
      </c>
    </row>
    <row r="78" spans="1:7" ht="140.25" hidden="1" x14ac:dyDescent="0.25">
      <c r="A78" s="12"/>
      <c r="B78" s="12" t="str">
        <f t="shared" si="19"/>
        <v xml:space="preserve"> Sandeep</v>
      </c>
      <c r="C78" s="12" t="s">
        <v>49</v>
      </c>
      <c r="D78" s="12">
        <v>7</v>
      </c>
      <c r="E78" s="12" t="s">
        <v>42</v>
      </c>
      <c r="F78" s="12" t="s">
        <v>394</v>
      </c>
      <c r="G78" s="12" t="str">
        <f t="shared" si="18"/>
        <v>Q4: 7 of 8.  Your answer to the request to compare and contrast the purpose of inbound marketing tools, data management platforms, and comprehensive marketing measurement and optimization solutions, was lacking.  That is, additional information is expected and required.</v>
      </c>
    </row>
    <row r="79" spans="1:7" ht="408" hidden="1" x14ac:dyDescent="0.25">
      <c r="A79" s="12"/>
      <c r="B79" s="12" t="str">
        <f t="shared" si="19"/>
        <v xml:space="preserve"> Sandeep</v>
      </c>
      <c r="C79" s="12" t="s">
        <v>51</v>
      </c>
      <c r="D79" s="12">
        <v>8</v>
      </c>
      <c r="E79" s="12" t="s">
        <v>42</v>
      </c>
      <c r="F79" s="12" t="s">
        <v>395</v>
      </c>
      <c r="G79" s="12" t="str">
        <f t="shared" si="18"/>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80" spans="1:7" ht="191.25" hidden="1" x14ac:dyDescent="0.25">
      <c r="A80" s="12"/>
      <c r="B80" s="12" t="str">
        <f t="shared" si="19"/>
        <v xml:space="preserve"> Sandeep</v>
      </c>
      <c r="C80" s="12" t="s">
        <v>53</v>
      </c>
      <c r="D80" s="12">
        <v>4</v>
      </c>
      <c r="E80" s="12" t="s">
        <v>304</v>
      </c>
      <c r="F80" s="12" t="s">
        <v>402</v>
      </c>
      <c r="G80" s="12" t="str">
        <f t="shared" si="18"/>
        <v xml:space="preserve">Q6: 4 of 10.  You wrote, 'We talked about the fact that traditional first-click and last-click attribution models do not capture anything of the sort but, rather, adopting data-driven attribution models that consider the whole customer journey could provide some pretty accurate insights on how effective different marketing initiatives are.'  You must be confusing our discussion with that of another.  </v>
      </c>
    </row>
    <row r="81" spans="1:7" x14ac:dyDescent="0.25">
      <c r="A81" s="12"/>
      <c r="B81" s="12" t="str">
        <f>B74</f>
        <v xml:space="preserve"> Sandeep</v>
      </c>
      <c r="C81" s="12" t="s">
        <v>56</v>
      </c>
      <c r="D81" s="12">
        <f>SUM(D75:D80)</f>
        <v>43</v>
      </c>
      <c r="E81" s="12" t="s">
        <v>57</v>
      </c>
      <c r="F81" s="12"/>
      <c r="G81" s="12" t="str">
        <f t="shared" si="18"/>
        <v xml:space="preserve">Total: 43 of 50. </v>
      </c>
    </row>
    <row r="82" spans="1:7" ht="267.75" x14ac:dyDescent="0.25">
      <c r="A82" s="12"/>
      <c r="B82" s="12" t="str">
        <f t="shared" si="19"/>
        <v xml:space="preserve"> Sandeep</v>
      </c>
      <c r="C82" s="12" t="s">
        <v>58</v>
      </c>
      <c r="D82" s="12"/>
      <c r="E82" s="12"/>
      <c r="F82" s="12"/>
      <c r="G82" s="12" t="str">
        <f>_xlfn.CONCAT(G74," ",G75," ",G76," ",G77," ",G78," ",G79," ",G80," ",G81)</f>
        <v xml:space="preserve"> Sandeep, below are scores and comments for Homework 2. Q1: 8 of 8.  An insightful answer! Q2: 8 of 8.  A straightforward response! Q3: 8 of 8.  A concise answer! Q4: 7 of 8.  Your answer to the request to compare and contrast the purpose of inbound marketing tools, data management platforms, and comprehensive marketing measurement and optimization solutions, was lacking.  That is, additional information is expected and required.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4 of 10.  You wrote, 'We talked about the fact that traditional first-click and last-click attribution models do not capture anything of the sort but, rather, adopting data-driven attribution models that consider the whole customer journey could provide some pretty accurate insights on how effective different marketing initiatives are.'  You must be confusing our discussion with that of another.   Total: 43 of 50. </v>
      </c>
    </row>
    <row r="83" spans="1:7" ht="102" hidden="1" x14ac:dyDescent="0.25">
      <c r="A83" s="11" t="s">
        <v>141</v>
      </c>
      <c r="B83" s="11" t="str">
        <f>MID(A83,FIND(",",A83)+1,FIND(" ",A83)-0)</f>
        <v xml:space="preserve"> Venkata</v>
      </c>
      <c r="C83" s="12" t="s">
        <v>298</v>
      </c>
      <c r="D83" s="12"/>
      <c r="E83" s="12"/>
      <c r="F83" s="12"/>
      <c r="G83" s="12" t="str">
        <f>_xlfn.CONCAT(B83,C83)</f>
        <v xml:space="preserve"> Venkata, below are scores and comments for Homework 2.</v>
      </c>
    </row>
    <row r="84" spans="1:7" hidden="1" x14ac:dyDescent="0.25">
      <c r="A84" s="12"/>
      <c r="B84" s="12" t="str">
        <f>B83</f>
        <v xml:space="preserve"> Venkata</v>
      </c>
      <c r="C84" s="12" t="s">
        <v>41</v>
      </c>
      <c r="D84" s="12">
        <v>8</v>
      </c>
      <c r="E84" s="12" t="s">
        <v>42</v>
      </c>
      <c r="F84" s="12"/>
      <c r="G84" s="12" t="str">
        <f t="shared" ref="G84:G90" si="20">_xlfn.CONCAT(C84," ",D84," ",E84," ",F84)</f>
        <v xml:space="preserve">Q1: 8 of 8.  </v>
      </c>
    </row>
    <row r="85" spans="1:7" hidden="1" x14ac:dyDescent="0.25">
      <c r="A85" s="12"/>
      <c r="B85" s="12" t="str">
        <f t="shared" ref="B85:B91" si="21">B84</f>
        <v xml:space="preserve"> Venkata</v>
      </c>
      <c r="C85" s="12" t="s">
        <v>44</v>
      </c>
      <c r="D85" s="12">
        <v>8</v>
      </c>
      <c r="E85" s="12" t="s">
        <v>42</v>
      </c>
      <c r="F85" s="12"/>
      <c r="G85" s="12" t="str">
        <f t="shared" si="20"/>
        <v xml:space="preserve">Q2: 8 of 8.  </v>
      </c>
    </row>
    <row r="86" spans="1:7" ht="102" hidden="1" x14ac:dyDescent="0.25">
      <c r="A86" s="12"/>
      <c r="B86" s="12" t="str">
        <f t="shared" si="21"/>
        <v xml:space="preserve"> Venkata</v>
      </c>
      <c r="C86" s="12" t="s">
        <v>47</v>
      </c>
      <c r="D86" s="12">
        <v>8</v>
      </c>
      <c r="E86" s="12" t="s">
        <v>42</v>
      </c>
      <c r="F86" s="12" t="s">
        <v>383</v>
      </c>
      <c r="G86" s="12" t="str">
        <f t="shared" si="20"/>
        <v xml:space="preserve">Q3: 8 of 8.  To succinctly and elegantly respond to the request of describing differences between the first-, second-, and third-party data, one may simply use content on page 39 of the Module 2 Lecture Notes. </v>
      </c>
    </row>
    <row r="87" spans="1:7" ht="140.25" hidden="1" x14ac:dyDescent="0.25">
      <c r="A87" s="12"/>
      <c r="B87" s="12" t="str">
        <f t="shared" si="21"/>
        <v xml:space="preserve"> Venkata</v>
      </c>
      <c r="C87" s="12" t="s">
        <v>49</v>
      </c>
      <c r="D87" s="12">
        <v>7</v>
      </c>
      <c r="E87" s="12" t="s">
        <v>42</v>
      </c>
      <c r="F87" s="12" t="s">
        <v>394</v>
      </c>
      <c r="G87" s="12" t="str">
        <f t="shared" si="20"/>
        <v>Q4: 7 of 8.  Your answer to the request to compare and contrast the purpose of inbound marketing tools, data management platforms, and comprehensive marketing measurement and optimization solutions, was lacking.  That is, additional information is expected and required.</v>
      </c>
    </row>
    <row r="88" spans="1:7" ht="408" hidden="1" x14ac:dyDescent="0.25">
      <c r="A88" s="12"/>
      <c r="B88" s="12" t="str">
        <f t="shared" si="21"/>
        <v xml:space="preserve"> Venkata</v>
      </c>
      <c r="C88" s="12" t="s">
        <v>51</v>
      </c>
      <c r="D88" s="12">
        <v>8</v>
      </c>
      <c r="E88" s="12" t="s">
        <v>42</v>
      </c>
      <c r="F88" s="12" t="s">
        <v>395</v>
      </c>
      <c r="G88" s="12" t="str">
        <f t="shared" si="20"/>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89" spans="1:7" ht="178.5" hidden="1" x14ac:dyDescent="0.25">
      <c r="A89" s="12"/>
      <c r="B89" s="12" t="str">
        <f t="shared" si="21"/>
        <v xml:space="preserve"> Venkata</v>
      </c>
      <c r="C89" s="12" t="s">
        <v>53</v>
      </c>
      <c r="D89" s="12">
        <v>4</v>
      </c>
      <c r="E89" s="12" t="s">
        <v>304</v>
      </c>
      <c r="F89" s="12" t="s">
        <v>401</v>
      </c>
      <c r="G89" s="12" t="str">
        <f t="shared" si="20"/>
        <v xml:space="preserve">Q6: 4 of 10.  You wrote, 'The speaker was able to back up these insights with thoughtful discussion and case studies
that brought into focus, in a real-world manner, the issues associated with giving credit to different
touchpoints and their associated impacts on marketing decision-making.'  You must be confusing our discussion with that of another.  </v>
      </c>
    </row>
    <row r="90" spans="1:7" x14ac:dyDescent="0.25">
      <c r="A90" s="12"/>
      <c r="B90" s="12" t="str">
        <f>B83</f>
        <v xml:space="preserve"> Venkata</v>
      </c>
      <c r="C90" s="12" t="s">
        <v>56</v>
      </c>
      <c r="D90" s="12">
        <f>SUM(D84:D89)</f>
        <v>43</v>
      </c>
      <c r="E90" s="12" t="s">
        <v>57</v>
      </c>
      <c r="F90" s="12"/>
      <c r="G90" s="12" t="str">
        <f t="shared" si="20"/>
        <v xml:space="preserve">Total: 43 of 50. </v>
      </c>
    </row>
    <row r="91" spans="1:7" ht="293.25" x14ac:dyDescent="0.25">
      <c r="A91" s="12"/>
      <c r="B91" s="12" t="str">
        <f t="shared" si="21"/>
        <v xml:space="preserve"> Venkata</v>
      </c>
      <c r="C91" s="12" t="s">
        <v>58</v>
      </c>
      <c r="D91" s="12"/>
      <c r="E91" s="12"/>
      <c r="F91" s="12"/>
      <c r="G91" s="12" t="str">
        <f>_xlfn.CONCAT(G83," ",G84," ",G85," ",G86," ",G87," ",G88," ",G89," ",G90)</f>
        <v xml:space="preserve"> Venkata, below are scores and comments for Homework 2. Q1: 8 of 8.   Q2: 8 of 8.   Q3: 8 of 8.  To succinctly and elegantly respond to the request of describing differences between the first-, second-, and third-party data, one may simply use content on page 39 of the Module 2 Lecture Notes.  Q4: 7 of 8.  Your answer to the request to compare and contrast the purpose of inbound marketing tools, data management platforms, and comprehensive marketing measurement and optimization solutions, was lacking.  That is, additional information is expected and required.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4 of 10.  You wrote, 'The speaker was able to back up these insights with thoughtful discussion and case studies
that brought into focus, in a real-world manner, the issues associated with giving credit to different
touchpoints and their associated impacts on marketing decision-making.'  You must be confusing our discussion with that of another.   Total: 43 of 50. </v>
      </c>
    </row>
    <row r="92" spans="1:7" ht="102" hidden="1" x14ac:dyDescent="0.25">
      <c r="A92" s="11" t="s">
        <v>145</v>
      </c>
      <c r="B92" s="11" t="str">
        <f>MID(A92,FIND(",",A92)+1,FIND(" ",A92)+2)</f>
        <v xml:space="preserve"> Tejaswini</v>
      </c>
      <c r="C92" s="12" t="s">
        <v>298</v>
      </c>
      <c r="D92" s="12"/>
      <c r="E92" s="12"/>
      <c r="F92" s="12"/>
      <c r="G92" s="12" t="str">
        <f>_xlfn.CONCAT(B92,C92)</f>
        <v xml:space="preserve"> Tejaswini, below are scores and comments for Homework 2.</v>
      </c>
    </row>
    <row r="93" spans="1:7" hidden="1" x14ac:dyDescent="0.25">
      <c r="A93" s="12"/>
      <c r="B93" s="12" t="str">
        <f>B92</f>
        <v xml:space="preserve"> Tejaswini</v>
      </c>
      <c r="C93" s="12" t="s">
        <v>41</v>
      </c>
      <c r="D93" s="12">
        <v>8</v>
      </c>
      <c r="E93" s="12" t="s">
        <v>42</v>
      </c>
      <c r="F93" s="12"/>
      <c r="G93" s="12" t="str">
        <f t="shared" ref="G93:G99" si="22">_xlfn.CONCAT(C93," ",D93," ",E93," ",F93)</f>
        <v xml:space="preserve">Q1: 8 of 8.  </v>
      </c>
    </row>
    <row r="94" spans="1:7" ht="102" hidden="1" x14ac:dyDescent="0.25">
      <c r="A94" s="12"/>
      <c r="B94" s="12" t="str">
        <f t="shared" ref="B94:B100" si="23">B93</f>
        <v xml:space="preserve"> Tejaswini</v>
      </c>
      <c r="C94" s="12" t="s">
        <v>44</v>
      </c>
      <c r="D94" s="12">
        <v>7</v>
      </c>
      <c r="E94" s="12" t="s">
        <v>42</v>
      </c>
      <c r="F94" s="12" t="s">
        <v>312</v>
      </c>
      <c r="G94" s="12" t="str">
        <f t="shared" si="22"/>
        <v xml:space="preserve">Q2: 7 of 8.  You were requested to provide an example of a marketing dataset and analysis task where each tool would be most appropriate.  Your answer didn't sufficiently address this request. </v>
      </c>
    </row>
    <row r="95" spans="1:7" ht="102" hidden="1" x14ac:dyDescent="0.25">
      <c r="A95" s="12"/>
      <c r="B95" s="12" t="str">
        <f t="shared" si="23"/>
        <v xml:space="preserve"> Tejaswini</v>
      </c>
      <c r="C95" s="12" t="s">
        <v>47</v>
      </c>
      <c r="D95" s="12">
        <v>8</v>
      </c>
      <c r="E95" s="12" t="s">
        <v>42</v>
      </c>
      <c r="F95" s="12" t="s">
        <v>384</v>
      </c>
      <c r="G95" s="12" t="str">
        <f t="shared" si="22"/>
        <v xml:space="preserve">Q3: 8 of 8.  A good answer. To succinctly and elegantly respond to the request of describing differences between the first-, second-, and third-party data, one may simply use content on page 39 of the Module 2 Lecture Notes. </v>
      </c>
    </row>
    <row r="96" spans="1:7" hidden="1" x14ac:dyDescent="0.25">
      <c r="A96" s="12"/>
      <c r="B96" s="12" t="str">
        <f t="shared" si="23"/>
        <v xml:space="preserve"> Tejaswini</v>
      </c>
      <c r="C96" s="12" t="s">
        <v>49</v>
      </c>
      <c r="D96" s="12">
        <v>8</v>
      </c>
      <c r="E96" s="12" t="s">
        <v>42</v>
      </c>
      <c r="F96" s="12" t="s">
        <v>198</v>
      </c>
      <c r="G96" s="12" t="str">
        <f t="shared" si="22"/>
        <v>Q4: 8 of 8.  A fine answer!</v>
      </c>
    </row>
    <row r="97" spans="1:7" ht="408" hidden="1" x14ac:dyDescent="0.25">
      <c r="A97" s="12"/>
      <c r="B97" s="12" t="str">
        <f t="shared" si="23"/>
        <v xml:space="preserve"> Tejaswini</v>
      </c>
      <c r="C97" s="12" t="s">
        <v>51</v>
      </c>
      <c r="D97" s="12">
        <v>8</v>
      </c>
      <c r="E97" s="12" t="s">
        <v>42</v>
      </c>
      <c r="F97" s="12" t="s">
        <v>395</v>
      </c>
      <c r="G97" s="12" t="str">
        <f t="shared" si="22"/>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98" spans="1:7" ht="63.75" hidden="1" x14ac:dyDescent="0.25">
      <c r="A98" s="12"/>
      <c r="B98" s="12" t="str">
        <f t="shared" si="23"/>
        <v xml:space="preserve"> Tejaswini</v>
      </c>
      <c r="C98" s="12" t="s">
        <v>53</v>
      </c>
      <c r="D98" s="12">
        <v>8</v>
      </c>
      <c r="E98" s="12" t="s">
        <v>304</v>
      </c>
      <c r="F98" s="12" t="s">
        <v>398</v>
      </c>
      <c r="G98" s="12" t="str">
        <f t="shared" si="22"/>
        <v xml:space="preserve">Q6: 8 of 10.  Since the textbook and lecture notes covered more than DMPs, more than a few sentences just on DMPs is expected. </v>
      </c>
    </row>
    <row r="99" spans="1:7" x14ac:dyDescent="0.25">
      <c r="A99" s="12"/>
      <c r="B99" s="12" t="str">
        <f>B92</f>
        <v xml:space="preserve"> Tejaswini</v>
      </c>
      <c r="C99" s="12" t="s">
        <v>56</v>
      </c>
      <c r="D99" s="12">
        <f>SUM(D93:D98)</f>
        <v>47</v>
      </c>
      <c r="E99" s="12" t="s">
        <v>57</v>
      </c>
      <c r="F99" s="12"/>
      <c r="G99" s="12" t="str">
        <f t="shared" si="22"/>
        <v xml:space="preserve">Total: 47 of 50. </v>
      </c>
    </row>
    <row r="100" spans="1:7" ht="242.25" x14ac:dyDescent="0.25">
      <c r="A100" s="12"/>
      <c r="B100" s="12" t="str">
        <f t="shared" si="23"/>
        <v xml:space="preserve"> Tejaswini</v>
      </c>
      <c r="C100" s="12" t="s">
        <v>58</v>
      </c>
      <c r="D100" s="12"/>
      <c r="E100" s="12"/>
      <c r="F100" s="12"/>
      <c r="G100" s="12" t="str">
        <f>_xlfn.CONCAT(G92," ",G93," ",G94," ",G95," ",G96," ",G97," ",G98," ",G99)</f>
        <v xml:space="preserve"> Tejaswini, below are scores and comments for Homework 2. Q1: 8 of 8.   Q2: 7 of 8.  You were requested to provide an example of a marketing dataset and analysis task where each tool would be most appropriate.  Your answer didn't sufficiently address this request.  Q3: 8 of 8.  A good answer. To succinctly and elegantly respond to the request of describing differences between the first-, second-, and third-party data, one may simply use content on page 39 of the Module 2 Lecture Notes.  Q4: 8 of 8.  A fine answer!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Since the textbook and lecture notes covered more than DMPs, more than a few sentences just on DMPs is expected.  Total: 47 of 50. </v>
      </c>
    </row>
    <row r="101" spans="1:7" ht="102" hidden="1" x14ac:dyDescent="0.25">
      <c r="A101" s="11" t="s">
        <v>143</v>
      </c>
      <c r="B101" s="11" t="str">
        <f t="shared" ref="B101" si="24">MID(A101,FIND(",",A101)+1,FIND(" ",A101)-2)</f>
        <v xml:space="preserve"> Uday </v>
      </c>
      <c r="C101" s="12" t="s">
        <v>298</v>
      </c>
      <c r="D101" s="12"/>
      <c r="E101" s="12"/>
      <c r="F101" s="12"/>
      <c r="G101" s="12" t="str">
        <f>_xlfn.CONCAT(B101,C101)</f>
        <v xml:space="preserve"> Uday , below are scores and comments for Homework 2.</v>
      </c>
    </row>
    <row r="102" spans="1:7" ht="63.75" hidden="1" x14ac:dyDescent="0.25">
      <c r="A102" s="12"/>
      <c r="B102" s="12" t="str">
        <f>B101</f>
        <v xml:space="preserve"> Uday </v>
      </c>
      <c r="C102" s="12" t="s">
        <v>41</v>
      </c>
      <c r="D102" s="12">
        <v>7.5</v>
      </c>
      <c r="E102" s="12" t="s">
        <v>42</v>
      </c>
      <c r="F102" s="12" t="s">
        <v>369</v>
      </c>
      <c r="G102" s="12" t="str">
        <f t="shared" ref="G102:G108" si="25">_xlfn.CONCAT(C102," ",D102," ",E102," ",F102)</f>
        <v>Q1: 7.5 of 8.  The question asked you to provide popular examples of each.  You only provided 1 example for several solutions.</v>
      </c>
    </row>
    <row r="103" spans="1:7" hidden="1" x14ac:dyDescent="0.25">
      <c r="A103" s="12"/>
      <c r="B103" s="12" t="str">
        <f t="shared" ref="B103:B109" si="26">B102</f>
        <v xml:space="preserve"> Uday </v>
      </c>
      <c r="C103" s="12" t="s">
        <v>44</v>
      </c>
      <c r="D103" s="12">
        <v>8</v>
      </c>
      <c r="E103" s="12" t="s">
        <v>42</v>
      </c>
      <c r="F103" s="12"/>
      <c r="G103" s="12" t="str">
        <f t="shared" si="25"/>
        <v xml:space="preserve">Q2: 8 of 8.  </v>
      </c>
    </row>
    <row r="104" spans="1:7" hidden="1" x14ac:dyDescent="0.25">
      <c r="A104" s="12"/>
      <c r="B104" s="12" t="str">
        <f t="shared" si="26"/>
        <v xml:space="preserve"> Uday </v>
      </c>
      <c r="C104" s="12" t="s">
        <v>47</v>
      </c>
      <c r="D104" s="12">
        <v>8</v>
      </c>
      <c r="E104" s="12" t="s">
        <v>42</v>
      </c>
      <c r="F104" s="12" t="s">
        <v>381</v>
      </c>
      <c r="G104" s="12" t="str">
        <f t="shared" si="25"/>
        <v>Q3: 8 of 8.  A concise answer!</v>
      </c>
    </row>
    <row r="105" spans="1:7" hidden="1" x14ac:dyDescent="0.25">
      <c r="A105" s="12"/>
      <c r="B105" s="12" t="str">
        <f t="shared" si="26"/>
        <v xml:space="preserve"> Uday </v>
      </c>
      <c r="C105" s="12" t="s">
        <v>49</v>
      </c>
      <c r="D105" s="12">
        <v>8</v>
      </c>
      <c r="E105" s="12" t="s">
        <v>42</v>
      </c>
      <c r="F105" s="12" t="s">
        <v>339</v>
      </c>
      <c r="G105" s="12" t="str">
        <f t="shared" si="25"/>
        <v>Q4: 8 of 8.  A succinct answer!</v>
      </c>
    </row>
    <row r="106" spans="1:7" ht="408" hidden="1" x14ac:dyDescent="0.25">
      <c r="A106" s="12"/>
      <c r="B106" s="12" t="str">
        <f t="shared" si="26"/>
        <v xml:space="preserve"> Uday </v>
      </c>
      <c r="C106" s="12" t="s">
        <v>51</v>
      </c>
      <c r="D106" s="12">
        <v>8</v>
      </c>
      <c r="E106" s="12" t="s">
        <v>42</v>
      </c>
      <c r="F106" s="12" t="s">
        <v>395</v>
      </c>
      <c r="G106" s="12" t="str">
        <f t="shared" si="25"/>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07" spans="1:7" ht="63.75" hidden="1" x14ac:dyDescent="0.25">
      <c r="A107" s="12"/>
      <c r="B107" s="12" t="str">
        <f t="shared" si="26"/>
        <v xml:space="preserve"> Uday </v>
      </c>
      <c r="C107" s="12" t="s">
        <v>53</v>
      </c>
      <c r="D107" s="12">
        <v>8</v>
      </c>
      <c r="E107" s="12" t="s">
        <v>304</v>
      </c>
      <c r="F107" s="12" t="s">
        <v>398</v>
      </c>
      <c r="G107" s="12" t="str">
        <f t="shared" si="25"/>
        <v xml:space="preserve">Q6: 8 of 10.  Since the textbook and lecture notes covered more than DMPs, more than a few sentences just on DMPs is expected. </v>
      </c>
    </row>
    <row r="108" spans="1:7" x14ac:dyDescent="0.25">
      <c r="A108" s="12"/>
      <c r="B108" s="12" t="str">
        <f>B101</f>
        <v xml:space="preserve"> Uday </v>
      </c>
      <c r="C108" s="12" t="s">
        <v>56</v>
      </c>
      <c r="D108" s="12">
        <f>SUM(D102:D107)</f>
        <v>47.5</v>
      </c>
      <c r="E108" s="12" t="s">
        <v>57</v>
      </c>
      <c r="F108" s="12"/>
      <c r="G108" s="12" t="str">
        <f t="shared" si="25"/>
        <v xml:space="preserve">Total: 47.5 of 50. </v>
      </c>
    </row>
    <row r="109" spans="1:7" ht="204" x14ac:dyDescent="0.25">
      <c r="A109" s="12"/>
      <c r="B109" s="12" t="str">
        <f t="shared" si="26"/>
        <v xml:space="preserve"> Uday </v>
      </c>
      <c r="C109" s="12" t="s">
        <v>58</v>
      </c>
      <c r="D109" s="12"/>
      <c r="E109" s="12"/>
      <c r="F109" s="12"/>
      <c r="G109" s="12" t="str">
        <f>_xlfn.CONCAT(G101," ",G102," ",G103," ",G104," ",G105," ",G106," ",G107," ",G108)</f>
        <v xml:space="preserve"> Uday , below are scores and comments for Homework 2. Q1: 7.5 of 8.  The question asked you to provide popular examples of each.  You only provided 1 example for several solutions. Q2: 8 of 8.   Q3: 8 of 8.  A concise answer! Q4: 8 of 8.  A succinct answer!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Since the textbook and lecture notes covered more than DMPs, more than a few sentences just on DMPs is expected.  Total: 47.5 of 50. </v>
      </c>
    </row>
    <row r="110" spans="1:7" ht="102" hidden="1" x14ac:dyDescent="0.25">
      <c r="A110" s="11" t="s">
        <v>148</v>
      </c>
      <c r="B110" s="11" t="str">
        <f>MID(A110,FIND(",",A110)+1,FIND(" ",A110)-4)</f>
        <v xml:space="preserve"> Abdul</v>
      </c>
      <c r="C110" s="12" t="s">
        <v>298</v>
      </c>
      <c r="D110" s="12"/>
      <c r="E110" s="12"/>
      <c r="F110" s="12"/>
      <c r="G110" s="12" t="str">
        <f>_xlfn.CONCAT(B110,C110)</f>
        <v xml:space="preserve"> Abdul, below are scores and comments for Homework 2.</v>
      </c>
    </row>
    <row r="111" spans="1:7" hidden="1" x14ac:dyDescent="0.25">
      <c r="A111" s="12"/>
      <c r="B111" s="12" t="str">
        <f>B110</f>
        <v xml:space="preserve"> Abdul</v>
      </c>
      <c r="C111" s="12" t="s">
        <v>41</v>
      </c>
      <c r="D111" s="12">
        <v>8</v>
      </c>
      <c r="E111" s="12" t="s">
        <v>42</v>
      </c>
      <c r="F111" s="12"/>
      <c r="G111" s="12" t="str">
        <f t="shared" ref="G111:G117" si="27">_xlfn.CONCAT(C111," ",D111," ",E111," ",F111)</f>
        <v xml:space="preserve">Q1: 8 of 8.  </v>
      </c>
    </row>
    <row r="112" spans="1:7" hidden="1" x14ac:dyDescent="0.25">
      <c r="A112" s="12"/>
      <c r="B112" s="12" t="str">
        <f t="shared" ref="B112:B118" si="28">B111</f>
        <v xml:space="preserve"> Abdul</v>
      </c>
      <c r="C112" s="12" t="s">
        <v>44</v>
      </c>
      <c r="D112" s="12">
        <v>8</v>
      </c>
      <c r="E112" s="12" t="s">
        <v>42</v>
      </c>
      <c r="F112" s="12"/>
      <c r="G112" s="12" t="str">
        <f t="shared" si="27"/>
        <v xml:space="preserve">Q2: 8 of 8.  </v>
      </c>
    </row>
    <row r="113" spans="1:7" ht="51" hidden="1" x14ac:dyDescent="0.25">
      <c r="A113" s="12"/>
      <c r="B113" s="12" t="str">
        <f t="shared" si="28"/>
        <v xml:space="preserve"> Abdul</v>
      </c>
      <c r="C113" s="12" t="s">
        <v>47</v>
      </c>
      <c r="D113" s="12">
        <v>7.5</v>
      </c>
      <c r="E113" s="12" t="s">
        <v>42</v>
      </c>
      <c r="F113" s="12" t="s">
        <v>410</v>
      </c>
      <c r="G113" s="12" t="str">
        <f t="shared" si="27"/>
        <v>Q3: 7.5 of 8.  I don't understand the meaning of '(Soares, n.d)', and it distracts from your argument.</v>
      </c>
    </row>
    <row r="114" spans="1:7" hidden="1" x14ac:dyDescent="0.25">
      <c r="A114" s="12"/>
      <c r="B114" s="12" t="str">
        <f t="shared" si="28"/>
        <v xml:space="preserve"> Abdul</v>
      </c>
      <c r="C114" s="12" t="s">
        <v>49</v>
      </c>
      <c r="D114" s="12">
        <v>8</v>
      </c>
      <c r="E114" s="12" t="s">
        <v>42</v>
      </c>
      <c r="F114" s="12" t="s">
        <v>339</v>
      </c>
      <c r="G114" s="12" t="str">
        <f t="shared" si="27"/>
        <v>Q4: 8 of 8.  A succinct answer!</v>
      </c>
    </row>
    <row r="115" spans="1:7" ht="409.5" hidden="1" x14ac:dyDescent="0.25">
      <c r="A115" s="12"/>
      <c r="B115" s="12" t="str">
        <f t="shared" si="28"/>
        <v xml:space="preserve"> Abdul</v>
      </c>
      <c r="C115" s="12" t="s">
        <v>51</v>
      </c>
      <c r="D115" s="12">
        <v>7</v>
      </c>
      <c r="E115" s="12" t="s">
        <v>42</v>
      </c>
      <c r="F115" s="12" t="s">
        <v>397</v>
      </c>
      <c r="G115" s="12" t="str">
        <f t="shared" si="27"/>
        <v xml:space="preserve">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16" spans="1:7" hidden="1" x14ac:dyDescent="0.25">
      <c r="A116" s="12"/>
      <c r="B116" s="12" t="str">
        <f t="shared" si="28"/>
        <v xml:space="preserve"> Abdul</v>
      </c>
      <c r="C116" s="12" t="s">
        <v>53</v>
      </c>
      <c r="D116" s="12">
        <v>10</v>
      </c>
      <c r="E116" s="12" t="s">
        <v>304</v>
      </c>
      <c r="F116" s="12"/>
      <c r="G116" s="12" t="str">
        <f t="shared" si="27"/>
        <v xml:space="preserve">Q6: 10 of 10.  </v>
      </c>
    </row>
    <row r="117" spans="1:7" x14ac:dyDescent="0.25">
      <c r="A117" s="12"/>
      <c r="B117" s="12" t="str">
        <f>B110</f>
        <v xml:space="preserve"> Abdul</v>
      </c>
      <c r="C117" s="12" t="s">
        <v>56</v>
      </c>
      <c r="D117" s="12">
        <f>SUM(D111:D116)</f>
        <v>48.5</v>
      </c>
      <c r="E117" s="12" t="s">
        <v>57</v>
      </c>
      <c r="F117" s="12"/>
      <c r="G117" s="12" t="str">
        <f t="shared" si="27"/>
        <v xml:space="preserve">Total: 48.5 of 50. </v>
      </c>
    </row>
    <row r="118" spans="1:7" ht="191.25" x14ac:dyDescent="0.25">
      <c r="A118" s="12"/>
      <c r="B118" s="12" t="str">
        <f t="shared" si="28"/>
        <v xml:space="preserve"> Abdul</v>
      </c>
      <c r="C118" s="12" t="s">
        <v>58</v>
      </c>
      <c r="D118" s="12"/>
      <c r="E118" s="12"/>
      <c r="F118" s="12"/>
      <c r="G118" s="12" t="str">
        <f>_xlfn.CONCAT(G110," ",G111," ",G112," ",G113," ",G114," ",G115," ",G116," ",G117)</f>
        <v xml:space="preserve"> Abdul, below are scores and comments for Homework 2. Q1: 8 of 8.   Q2: 8 of 8.   Q3: 7.5 of 8.  I don't understand the meaning of '(Soares, n.d)', and it distracts from your argument. Q4: 8 of 8.  A succinct answer! 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48.5 of 50. </v>
      </c>
    </row>
    <row r="119" spans="1:7" ht="102" hidden="1" x14ac:dyDescent="0.25">
      <c r="A119" s="11" t="s">
        <v>149</v>
      </c>
      <c r="B119" s="11" t="str">
        <f>MID(A119,FIND(",",A119)+1,FIND(" ",A119)-1)</f>
        <v xml:space="preserve"> Yannick</v>
      </c>
      <c r="C119" s="12" t="s">
        <v>298</v>
      </c>
      <c r="D119" s="12"/>
      <c r="E119" s="12"/>
      <c r="F119" s="12"/>
      <c r="G119" s="12" t="str">
        <f>_xlfn.CONCAT(B119,C119)</f>
        <v xml:space="preserve"> Yannick, below are scores and comments for Homework 2.</v>
      </c>
    </row>
    <row r="120" spans="1:7" hidden="1" x14ac:dyDescent="0.25">
      <c r="A120" s="12"/>
      <c r="B120" s="27" t="str">
        <f>B119</f>
        <v xml:space="preserve"> Yannick</v>
      </c>
      <c r="C120" s="12" t="s">
        <v>41</v>
      </c>
      <c r="D120" s="12">
        <v>8</v>
      </c>
      <c r="E120" s="12" t="s">
        <v>42</v>
      </c>
      <c r="F120" s="12"/>
      <c r="G120" s="12" t="str">
        <f t="shared" ref="G120:G126" si="29">_xlfn.CONCAT(C120," ",D120," ",E120," ",F120)</f>
        <v xml:space="preserve">Q1: 8 of 8.  </v>
      </c>
    </row>
    <row r="121" spans="1:7" hidden="1" x14ac:dyDescent="0.25">
      <c r="A121" s="12"/>
      <c r="B121" s="27" t="str">
        <f t="shared" ref="B121:B127" si="30">B120</f>
        <v xml:space="preserve"> Yannick</v>
      </c>
      <c r="C121" s="12" t="s">
        <v>44</v>
      </c>
      <c r="D121" s="12">
        <v>8</v>
      </c>
      <c r="E121" s="12" t="s">
        <v>42</v>
      </c>
      <c r="F121" s="12"/>
      <c r="G121" s="12" t="str">
        <f t="shared" si="29"/>
        <v xml:space="preserve">Q2: 8 of 8.  </v>
      </c>
    </row>
    <row r="122" spans="1:7" ht="216.75" hidden="1" x14ac:dyDescent="0.25">
      <c r="A122" s="12"/>
      <c r="B122" s="27" t="str">
        <f t="shared" si="30"/>
        <v xml:space="preserve"> Yannick</v>
      </c>
      <c r="C122" s="12" t="s">
        <v>47</v>
      </c>
      <c r="D122" s="12">
        <v>6.5</v>
      </c>
      <c r="E122" s="12" t="s">
        <v>42</v>
      </c>
      <c r="F122" s="12" t="s">
        <v>386</v>
      </c>
      <c r="G122" s="12" t="str">
        <f t="shared" si="29"/>
        <v>Q3: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v>
      </c>
    </row>
    <row r="123" spans="1:7" hidden="1" x14ac:dyDescent="0.25">
      <c r="A123" s="12"/>
      <c r="B123" s="27" t="str">
        <f t="shared" si="30"/>
        <v xml:space="preserve"> Yannick</v>
      </c>
      <c r="C123" s="12" t="s">
        <v>49</v>
      </c>
      <c r="D123" s="12">
        <v>8</v>
      </c>
      <c r="E123" s="12" t="s">
        <v>42</v>
      </c>
      <c r="F123" s="12"/>
      <c r="G123" s="12" t="str">
        <f t="shared" si="29"/>
        <v xml:space="preserve">Q4: 8 of 8.  </v>
      </c>
    </row>
    <row r="124" spans="1:7" ht="408" hidden="1" x14ac:dyDescent="0.25">
      <c r="A124" s="12"/>
      <c r="B124" s="27" t="str">
        <f t="shared" si="30"/>
        <v xml:space="preserve"> Yannick</v>
      </c>
      <c r="C124" s="12" t="s">
        <v>51</v>
      </c>
      <c r="D124" s="12">
        <v>8</v>
      </c>
      <c r="E124" s="12" t="s">
        <v>42</v>
      </c>
      <c r="F124" s="12" t="s">
        <v>395</v>
      </c>
      <c r="G124" s="12" t="str">
        <f t="shared" si="29"/>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25" spans="1:7" hidden="1" x14ac:dyDescent="0.25">
      <c r="A125" s="12"/>
      <c r="B125" s="27" t="str">
        <f t="shared" si="30"/>
        <v xml:space="preserve"> Yannick</v>
      </c>
      <c r="C125" s="12" t="s">
        <v>53</v>
      </c>
      <c r="D125" s="12">
        <v>10</v>
      </c>
      <c r="E125" s="12" t="s">
        <v>304</v>
      </c>
      <c r="F125" s="12"/>
      <c r="G125" s="12" t="str">
        <f t="shared" si="29"/>
        <v xml:space="preserve">Q6: 10 of 10.  </v>
      </c>
    </row>
    <row r="126" spans="1:7" x14ac:dyDescent="0.25">
      <c r="A126" s="12"/>
      <c r="B126" s="12" t="str">
        <f>B119</f>
        <v xml:space="preserve"> Yannick</v>
      </c>
      <c r="C126" s="12" t="s">
        <v>56</v>
      </c>
      <c r="D126" s="12">
        <f>SUM(D120:D125)</f>
        <v>48.5</v>
      </c>
      <c r="E126" s="12" t="s">
        <v>57</v>
      </c>
      <c r="F126" s="12"/>
      <c r="G126" s="12" t="str">
        <f t="shared" si="29"/>
        <v xml:space="preserve">Total: 48.5 of 50. </v>
      </c>
    </row>
    <row r="127" spans="1:7" ht="229.5" x14ac:dyDescent="0.25">
      <c r="A127" s="12"/>
      <c r="B127" s="12" t="str">
        <f t="shared" si="30"/>
        <v xml:space="preserve"> Yannick</v>
      </c>
      <c r="C127" s="12" t="s">
        <v>58</v>
      </c>
      <c r="D127" s="12"/>
      <c r="E127" s="12"/>
      <c r="F127" s="12"/>
      <c r="G127" s="12" t="str">
        <f>_xlfn.CONCAT(G119," ",G120," ",G121," ",G122," ",G123," ",G124," ",G125," ",G126)</f>
        <v xml:space="preserve"> Yannick, below are scores and comments for Homework 2. Q1: 8 of 8.   Q2: 8 of 8.   Q3: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Q4: 8 of 8.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48.5 of 50. </v>
      </c>
    </row>
    <row r="128" spans="1:7" ht="102" hidden="1" x14ac:dyDescent="0.25">
      <c r="A128" s="11" t="s">
        <v>159</v>
      </c>
      <c r="B128" s="11" t="str">
        <f>MID(A128,FIND(",",A128)+1,FIND(" ",A128)-8)</f>
        <v xml:space="preserve"> Ajay</v>
      </c>
      <c r="C128" s="12" t="s">
        <v>298</v>
      </c>
      <c r="D128" s="12"/>
      <c r="E128" s="12"/>
      <c r="F128" s="12"/>
      <c r="G128" s="12" t="str">
        <f>_xlfn.CONCAT(B128,C128)</f>
        <v xml:space="preserve"> Ajay, below are scores and comments for Homework 2.</v>
      </c>
    </row>
    <row r="129" spans="1:7" ht="153" hidden="1" x14ac:dyDescent="0.25">
      <c r="A129" s="12"/>
      <c r="B129" s="12" t="str">
        <f>B128</f>
        <v xml:space="preserve"> Ajay</v>
      </c>
      <c r="C129" s="12" t="s">
        <v>41</v>
      </c>
      <c r="D129" s="12">
        <v>5.5</v>
      </c>
      <c r="E129" s="12" t="s">
        <v>42</v>
      </c>
      <c r="F129" s="12" t="s">
        <v>375</v>
      </c>
      <c r="G129" s="12" t="str">
        <f t="shared" ref="G129:G135" si="31">_xlfn.CONCAT(C129," ",D129," ",E129," ",F129)</f>
        <v>Q1: 5.5 of 8.  Unless specifically requested do not use colloquial language and metaphors. An example follows:  'Storing data is like building a strong foundation for a house – it needs to be secure and organized. Imagine relational databases like cozy rooms with neat shelves for your stuff ...'  You didn't mention a set of data analysis tools.</v>
      </c>
    </row>
    <row r="130" spans="1:7" hidden="1" x14ac:dyDescent="0.25">
      <c r="A130" s="12"/>
      <c r="B130" s="12" t="str">
        <f t="shared" ref="B130:B136" si="32">B129</f>
        <v xml:space="preserve"> Ajay</v>
      </c>
      <c r="C130" s="12" t="s">
        <v>44</v>
      </c>
      <c r="D130" s="12">
        <v>8</v>
      </c>
      <c r="E130" s="12" t="s">
        <v>42</v>
      </c>
      <c r="F130" s="12" t="s">
        <v>335</v>
      </c>
      <c r="G130" s="12" t="str">
        <f t="shared" si="31"/>
        <v>Q2: 8 of 8.  A straightforward response!</v>
      </c>
    </row>
    <row r="131" spans="1:7" ht="114.75" hidden="1" x14ac:dyDescent="0.25">
      <c r="A131" s="12"/>
      <c r="B131" s="12" t="str">
        <f t="shared" si="32"/>
        <v xml:space="preserve"> Ajay</v>
      </c>
      <c r="C131" s="12" t="s">
        <v>47</v>
      </c>
      <c r="D131" s="12">
        <v>0</v>
      </c>
      <c r="E131" s="12" t="s">
        <v>42</v>
      </c>
      <c r="F131" s="12" t="s">
        <v>387</v>
      </c>
      <c r="G131" s="12" t="str">
        <f t="shared" si="31"/>
        <v xml:space="preserve">Q3: 0 of 8.  Your answer is unrelated to the question. To succinctly and elegantly respond to the request of describing differences between the first-, second-, and third-party data, one may simply use content on page 39 of the Module 2 Lecture Notes.  </v>
      </c>
    </row>
    <row r="132" spans="1:7" hidden="1" x14ac:dyDescent="0.25">
      <c r="A132" s="12"/>
      <c r="B132" s="12" t="str">
        <f t="shared" si="32"/>
        <v xml:space="preserve"> Ajay</v>
      </c>
      <c r="C132" s="12" t="s">
        <v>49</v>
      </c>
      <c r="D132" s="12">
        <v>8</v>
      </c>
      <c r="E132" s="12" t="s">
        <v>42</v>
      </c>
      <c r="F132" s="12"/>
      <c r="G132" s="12" t="str">
        <f t="shared" si="31"/>
        <v xml:space="preserve">Q4: 8 of 8.  </v>
      </c>
    </row>
    <row r="133" spans="1:7" ht="408" hidden="1" x14ac:dyDescent="0.25">
      <c r="A133" s="12"/>
      <c r="B133" s="12" t="str">
        <f t="shared" si="32"/>
        <v xml:space="preserve"> Ajay</v>
      </c>
      <c r="C133" s="12" t="s">
        <v>51</v>
      </c>
      <c r="D133" s="12">
        <v>8</v>
      </c>
      <c r="E133" s="12" t="s">
        <v>42</v>
      </c>
      <c r="F133" s="12" t="s">
        <v>395</v>
      </c>
      <c r="G133" s="12" t="str">
        <f t="shared" si="31"/>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34" spans="1:7" ht="63.75" hidden="1" x14ac:dyDescent="0.25">
      <c r="A134" s="12"/>
      <c r="B134" s="12" t="str">
        <f t="shared" si="32"/>
        <v xml:space="preserve"> Ajay</v>
      </c>
      <c r="C134" s="12" t="s">
        <v>53</v>
      </c>
      <c r="D134" s="12">
        <v>4</v>
      </c>
      <c r="E134" s="12" t="s">
        <v>304</v>
      </c>
      <c r="F134" s="12" t="s">
        <v>400</v>
      </c>
      <c r="G134" s="12" t="str">
        <f t="shared" si="31"/>
        <v>Q6: 4 of 10.  I didn't discuss attribution modeling in our online class.  You must be confusing our discussion with that of another.</v>
      </c>
    </row>
    <row r="135" spans="1:7" x14ac:dyDescent="0.25">
      <c r="A135" s="12"/>
      <c r="B135" s="12" t="str">
        <f>B128</f>
        <v xml:space="preserve"> Ajay</v>
      </c>
      <c r="C135" s="12" t="s">
        <v>56</v>
      </c>
      <c r="D135" s="12">
        <f>SUM(D129:D134)</f>
        <v>33.5</v>
      </c>
      <c r="E135" s="12" t="s">
        <v>57</v>
      </c>
      <c r="F135" s="12"/>
      <c r="G135" s="12" t="str">
        <f t="shared" si="31"/>
        <v xml:space="preserve">Total: 33.5 of 50. </v>
      </c>
    </row>
    <row r="136" spans="1:7" ht="267.75" x14ac:dyDescent="0.25">
      <c r="A136" s="12"/>
      <c r="B136" s="12" t="str">
        <f t="shared" si="32"/>
        <v xml:space="preserve"> Ajay</v>
      </c>
      <c r="C136" s="12" t="s">
        <v>58</v>
      </c>
      <c r="D136" s="12"/>
      <c r="E136" s="12"/>
      <c r="F136" s="12"/>
      <c r="G136" s="12" t="str">
        <f>_xlfn.CONCAT(G128," ",G129," ",G130," ",G131," ",G132," ",G133," ",G134," ",G135)</f>
        <v xml:space="preserve"> Ajay, below are scores and comments for Homework 2. Q1: 5.5 of 8.  Unless specifically requested do not use colloquial language and metaphors. An example follows:  'Storing data is like building a strong foundation for a house – it needs to be secure and organized. Imagine relational databases like cozy rooms with neat shelves for your stuff ...'  You didn't mention a set of data analysis tools. Q2: 8 of 8.  A straightforward response! Q3: 0 of 8.  Your answer is unrelated to the question. To succinctly and elegantly respond to the request of describing differences between the first-, second-, and third-party data, one may simply use content on page 39 of the Module 2 Lecture Notes.   Q4: 8 of 8.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4 of 10.  I didn't discuss attribution modeling in our online class.  You must be confusing our discussion with that of another. Total: 33.5 of 50. </v>
      </c>
    </row>
    <row r="137" spans="1:7" ht="102" hidden="1" x14ac:dyDescent="0.25">
      <c r="A137" s="11" t="s">
        <v>133</v>
      </c>
      <c r="B137" s="11" t="str">
        <f>MID(A137,FIND(",",A137)+1,FIND(" ",A137)-0)</f>
        <v xml:space="preserve"> Nithin</v>
      </c>
      <c r="C137" s="12" t="s">
        <v>298</v>
      </c>
      <c r="D137" s="12"/>
      <c r="E137" s="12"/>
      <c r="F137" s="12"/>
      <c r="G137" s="12" t="str">
        <f>_xlfn.CONCAT(B137,C137)</f>
        <v xml:space="preserve"> Nithin, below are scores and comments for Homework 2.</v>
      </c>
    </row>
    <row r="138" spans="1:7" ht="216.75" hidden="1" x14ac:dyDescent="0.25">
      <c r="A138" s="12"/>
      <c r="B138" s="27" t="str">
        <f>B137</f>
        <v xml:space="preserve"> Nithin</v>
      </c>
      <c r="C138" s="12" t="s">
        <v>41</v>
      </c>
      <c r="D138" s="12">
        <v>6.5</v>
      </c>
      <c r="E138" s="12" t="s">
        <v>42</v>
      </c>
      <c r="F138" s="12" t="s">
        <v>374</v>
      </c>
      <c r="G138" s="12" t="str">
        <f t="shared" ref="G138:G144" si="33">_xlfn.CONCAT(C138," ",D138," ",E138," ",F138)</f>
        <v xml:space="preserve">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139" spans="1:7" ht="102" hidden="1" x14ac:dyDescent="0.25">
      <c r="A139" s="12"/>
      <c r="B139" s="27" t="str">
        <f t="shared" ref="B139:B145" si="34">B138</f>
        <v xml:space="preserve"> Nithin</v>
      </c>
      <c r="C139" s="12" t="s">
        <v>44</v>
      </c>
      <c r="D139" s="12">
        <v>7</v>
      </c>
      <c r="E139" s="12" t="s">
        <v>42</v>
      </c>
      <c r="F139" s="12" t="s">
        <v>312</v>
      </c>
      <c r="G139" s="12" t="str">
        <f t="shared" si="33"/>
        <v xml:space="preserve">Q2: 7 of 8.  You were requested to provide an example of a marketing dataset and analysis task where each tool would be most appropriate.  Your answer didn't sufficiently address this request. </v>
      </c>
    </row>
    <row r="140" spans="1:7" hidden="1" x14ac:dyDescent="0.25">
      <c r="A140" s="12"/>
      <c r="B140" s="27" t="str">
        <f t="shared" si="34"/>
        <v xml:space="preserve"> Nithin</v>
      </c>
      <c r="C140" s="12" t="s">
        <v>47</v>
      </c>
      <c r="D140" s="12">
        <v>8</v>
      </c>
      <c r="E140" s="12" t="s">
        <v>42</v>
      </c>
      <c r="F140" s="12" t="s">
        <v>381</v>
      </c>
      <c r="G140" s="12" t="str">
        <f t="shared" si="33"/>
        <v>Q3: 8 of 8.  A concise answer!</v>
      </c>
    </row>
    <row r="141" spans="1:7" ht="140.25" hidden="1" x14ac:dyDescent="0.25">
      <c r="A141" s="12"/>
      <c r="B141" s="27" t="str">
        <f t="shared" si="34"/>
        <v xml:space="preserve"> Nithin</v>
      </c>
      <c r="C141" s="12" t="s">
        <v>49</v>
      </c>
      <c r="D141" s="12">
        <v>7</v>
      </c>
      <c r="E141" s="12" t="s">
        <v>42</v>
      </c>
      <c r="F141" s="12" t="s">
        <v>394</v>
      </c>
      <c r="G141" s="12" t="str">
        <f t="shared" si="33"/>
        <v>Q4: 7 of 8.  Your answer to the request to compare and contrast the purpose of inbound marketing tools, data management platforms, and comprehensive marketing measurement and optimization solutions, was lacking.  That is, additional information is expected and required.</v>
      </c>
    </row>
    <row r="142" spans="1:7" ht="409.5" hidden="1" x14ac:dyDescent="0.25">
      <c r="A142" s="12"/>
      <c r="B142" s="27" t="str">
        <f t="shared" si="34"/>
        <v xml:space="preserve"> Nithin</v>
      </c>
      <c r="C142" s="12" t="s">
        <v>51</v>
      </c>
      <c r="D142" s="12">
        <v>7</v>
      </c>
      <c r="E142" s="12" t="s">
        <v>42</v>
      </c>
      <c r="F142" s="12" t="s">
        <v>397</v>
      </c>
      <c r="G142" s="12" t="str">
        <f t="shared" si="33"/>
        <v xml:space="preserve">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43" spans="1:7" hidden="1" x14ac:dyDescent="0.25">
      <c r="A143" s="12"/>
      <c r="B143" s="27" t="str">
        <f t="shared" si="34"/>
        <v xml:space="preserve"> Nithin</v>
      </c>
      <c r="C143" s="12" t="s">
        <v>53</v>
      </c>
      <c r="D143" s="12">
        <v>10</v>
      </c>
      <c r="E143" s="12" t="s">
        <v>304</v>
      </c>
      <c r="F143" s="12"/>
      <c r="G143" s="12" t="str">
        <f t="shared" si="33"/>
        <v xml:space="preserve">Q6: 10 of 10.  </v>
      </c>
    </row>
    <row r="144" spans="1:7" x14ac:dyDescent="0.25">
      <c r="A144" s="12"/>
      <c r="B144" s="27" t="str">
        <f>B137</f>
        <v xml:space="preserve"> Nithin</v>
      </c>
      <c r="C144" s="12" t="s">
        <v>56</v>
      </c>
      <c r="D144" s="12">
        <f>SUM(D138:D143)</f>
        <v>45.5</v>
      </c>
      <c r="E144" s="12" t="s">
        <v>57</v>
      </c>
      <c r="F144" s="12"/>
      <c r="G144" s="12" t="str">
        <f t="shared" si="33"/>
        <v xml:space="preserve">Total: 45.5 of 50. </v>
      </c>
    </row>
    <row r="145" spans="1:7" ht="306" x14ac:dyDescent="0.25">
      <c r="A145" s="12"/>
      <c r="B145" s="27" t="str">
        <f t="shared" si="34"/>
        <v xml:space="preserve"> Nithin</v>
      </c>
      <c r="C145" s="12" t="s">
        <v>58</v>
      </c>
      <c r="D145" s="12"/>
      <c r="E145" s="12"/>
      <c r="F145" s="12"/>
      <c r="G145" s="12" t="str">
        <f>_xlfn.CONCAT(G137," ",G138," ",G139," ",G140," ",G141," ",G142," ",G143," ",G144)</f>
        <v xml:space="preserve"> Nithin, below are scores and comments for Homework 2. 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7 of 8.  You were requested to provide an example of a marketing dataset and analysis task where each tool would be most appropriate.  Your answer didn't sufficiently address this request.  Q3: 8 of 8.  A concise answer! Q4: 7 of 8.  Your answer to the request to compare and contrast the purpose of inbound marketing tools, data management platforms, and comprehensive marketing measurement and optimization solutions, was lacking.  That is, additional information is expected and required. 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45.5 of 50. </v>
      </c>
    </row>
    <row r="146" spans="1:7" ht="102" hidden="1" x14ac:dyDescent="0.25">
      <c r="A146" s="11" t="s">
        <v>144</v>
      </c>
      <c r="B146" s="11" t="str">
        <f>MID(A146,FIND(",",A146)+1,FIND(" ",A146)-1)</f>
        <v xml:space="preserve"> Nargis</v>
      </c>
      <c r="C146" s="12" t="s">
        <v>298</v>
      </c>
      <c r="D146" s="12"/>
      <c r="E146" s="12"/>
      <c r="F146" s="12"/>
      <c r="G146" s="12" t="str">
        <f>_xlfn.CONCAT(B146,C146)</f>
        <v xml:space="preserve"> Nargis, below are scores and comments for Homework 2.</v>
      </c>
    </row>
    <row r="147" spans="1:7" ht="38.25" hidden="1" x14ac:dyDescent="0.25">
      <c r="A147" s="12"/>
      <c r="B147" s="12" t="str">
        <f>B146</f>
        <v xml:space="preserve"> Nargis</v>
      </c>
      <c r="C147" s="12" t="s">
        <v>41</v>
      </c>
      <c r="D147" s="12">
        <v>8</v>
      </c>
      <c r="E147" s="12" t="s">
        <v>42</v>
      </c>
      <c r="F147" s="12" t="s">
        <v>376</v>
      </c>
      <c r="G147" s="12" t="str">
        <f t="shared" ref="G147:G153" si="35">_xlfn.CONCAT(C147," ",D147," ",E147," ",F147)</f>
        <v>Q1: 8 of 8.  A succinct answer.  Please check capitalization at the beginning of sentences.</v>
      </c>
    </row>
    <row r="148" spans="1:7" hidden="1" x14ac:dyDescent="0.25">
      <c r="A148" s="12"/>
      <c r="B148" s="12" t="str">
        <f t="shared" ref="B148:B154" si="36">B147</f>
        <v xml:space="preserve"> Nargis</v>
      </c>
      <c r="C148" s="12" t="s">
        <v>44</v>
      </c>
      <c r="D148" s="12">
        <v>8</v>
      </c>
      <c r="E148" s="12" t="s">
        <v>42</v>
      </c>
      <c r="F148" s="12" t="s">
        <v>335</v>
      </c>
      <c r="G148" s="12" t="str">
        <f t="shared" si="35"/>
        <v>Q2: 8 of 8.  A straightforward response!</v>
      </c>
    </row>
    <row r="149" spans="1:7" hidden="1" x14ac:dyDescent="0.25">
      <c r="A149" s="12"/>
      <c r="B149" s="12" t="str">
        <f t="shared" si="36"/>
        <v xml:space="preserve"> Nargis</v>
      </c>
      <c r="C149" s="12" t="s">
        <v>47</v>
      </c>
      <c r="D149" s="12">
        <v>8</v>
      </c>
      <c r="E149" s="12" t="s">
        <v>42</v>
      </c>
      <c r="F149" s="12" t="s">
        <v>381</v>
      </c>
      <c r="G149" s="12" t="str">
        <f t="shared" si="35"/>
        <v>Q3: 8 of 8.  A concise answer!</v>
      </c>
    </row>
    <row r="150" spans="1:7" hidden="1" x14ac:dyDescent="0.25">
      <c r="A150" s="12"/>
      <c r="B150" s="12" t="str">
        <f t="shared" si="36"/>
        <v xml:space="preserve"> Nargis</v>
      </c>
      <c r="C150" s="12" t="s">
        <v>49</v>
      </c>
      <c r="D150" s="12">
        <v>8</v>
      </c>
      <c r="E150" s="12" t="s">
        <v>42</v>
      </c>
      <c r="F150" s="12" t="s">
        <v>198</v>
      </c>
      <c r="G150" s="12" t="str">
        <f t="shared" si="35"/>
        <v>Q4: 8 of 8.  A fine answer!</v>
      </c>
    </row>
    <row r="151" spans="1:7" ht="408" hidden="1" x14ac:dyDescent="0.25">
      <c r="A151" s="12"/>
      <c r="B151" s="12" t="str">
        <f t="shared" si="36"/>
        <v xml:space="preserve"> Nargis</v>
      </c>
      <c r="C151" s="12" t="s">
        <v>51</v>
      </c>
      <c r="D151" s="12">
        <v>8</v>
      </c>
      <c r="E151" s="12" t="s">
        <v>42</v>
      </c>
      <c r="F151" s="12" t="s">
        <v>395</v>
      </c>
      <c r="G151" s="12" t="str">
        <f t="shared" si="35"/>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52" spans="1:7" hidden="1" x14ac:dyDescent="0.25">
      <c r="A152" s="12"/>
      <c r="B152" s="12" t="str">
        <f t="shared" si="36"/>
        <v xml:space="preserve"> Nargis</v>
      </c>
      <c r="C152" s="12" t="s">
        <v>53</v>
      </c>
      <c r="D152" s="12">
        <v>10</v>
      </c>
      <c r="E152" s="12" t="s">
        <v>304</v>
      </c>
      <c r="F152" s="12"/>
      <c r="G152" s="12" t="str">
        <f t="shared" si="35"/>
        <v xml:space="preserve">Q6: 10 of 10.  </v>
      </c>
    </row>
    <row r="153" spans="1:7" x14ac:dyDescent="0.25">
      <c r="A153" s="12"/>
      <c r="B153" s="12" t="str">
        <f>B146</f>
        <v xml:space="preserve"> Nargis</v>
      </c>
      <c r="C153" s="12" t="s">
        <v>56</v>
      </c>
      <c r="D153" s="12">
        <f>SUM(D147:D152)</f>
        <v>50</v>
      </c>
      <c r="E153" s="12" t="s">
        <v>57</v>
      </c>
      <c r="F153" s="12"/>
      <c r="G153" s="12" t="str">
        <f t="shared" si="35"/>
        <v xml:space="preserve">Total: 50 of 50. </v>
      </c>
    </row>
    <row r="154" spans="1:7" ht="191.25" x14ac:dyDescent="0.25">
      <c r="A154" s="12"/>
      <c r="B154" s="12" t="str">
        <f t="shared" si="36"/>
        <v xml:space="preserve"> Nargis</v>
      </c>
      <c r="C154" s="12" t="s">
        <v>58</v>
      </c>
      <c r="D154" s="12"/>
      <c r="E154" s="12"/>
      <c r="F154" s="12"/>
      <c r="G154" s="12" t="str">
        <f>_xlfn.CONCAT(G146," ",G147," ",G148," ",G149," ",G150," ",G151," ",G152," ",G153)</f>
        <v xml:space="preserve"> Nargis, below are scores and comments for Homework 2. Q1: 8 of 8.  A succinct answer.  Please check capitalization at the beginning of sentences. Q2: 8 of 8.  A straightforward response! Q3: 8 of 8.  A concise answer! Q4: 8 of 8.  A fine answer!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50 of 50. </v>
      </c>
    </row>
    <row r="155" spans="1:7" ht="102" hidden="1" x14ac:dyDescent="0.25">
      <c r="A155" s="11" t="s">
        <v>135</v>
      </c>
      <c r="B155" s="11" t="str">
        <f>MID(A155,FIND(",",A155)+1,FIND(" ",A155)-4)</f>
        <v xml:space="preserve"> Sai</v>
      </c>
      <c r="C155" s="12" t="s">
        <v>298</v>
      </c>
      <c r="D155" s="12"/>
      <c r="E155" s="12"/>
      <c r="F155" s="12"/>
      <c r="G155" s="12" t="str">
        <f>_xlfn.CONCAT(B155,C155)</f>
        <v xml:space="preserve"> Sai, below are scores and comments for Homework 2.</v>
      </c>
    </row>
    <row r="156" spans="1:7" ht="114.75" hidden="1" x14ac:dyDescent="0.25">
      <c r="A156" s="12"/>
      <c r="B156" s="12" t="str">
        <f>B155</f>
        <v xml:space="preserve"> Sai</v>
      </c>
      <c r="C156" s="12" t="s">
        <v>41</v>
      </c>
      <c r="D156" s="12">
        <v>8</v>
      </c>
      <c r="E156" s="12" t="s">
        <v>42</v>
      </c>
      <c r="F156" s="12" t="s">
        <v>371</v>
      </c>
      <c r="G156" s="12" t="str">
        <f t="shared" ref="G156:G162" si="37">_xlfn.CONCAT(C156," ",D156," ",E156," ",F156)</f>
        <v xml:space="preserve">Q1: 8 of 8.  There are more than two common types of data storage tools.   Elasticsearch offers a set of REST-based APIs, an HTTP interface, and uses schema-free JSON documents.  Thus it has multiple tools so one may query data. </v>
      </c>
    </row>
    <row r="157" spans="1:7" hidden="1" x14ac:dyDescent="0.25">
      <c r="A157" s="12"/>
      <c r="B157" s="12" t="str">
        <f t="shared" ref="B157:B163" si="38">B156</f>
        <v xml:space="preserve"> Sai</v>
      </c>
      <c r="C157" s="12" t="s">
        <v>44</v>
      </c>
      <c r="D157" s="12">
        <v>8</v>
      </c>
      <c r="E157" s="12" t="s">
        <v>42</v>
      </c>
      <c r="F157" s="12" t="s">
        <v>335</v>
      </c>
      <c r="G157" s="12" t="str">
        <f t="shared" si="37"/>
        <v>Q2: 8 of 8.  A straightforward response!</v>
      </c>
    </row>
    <row r="158" spans="1:7" hidden="1" x14ac:dyDescent="0.25">
      <c r="A158" s="12"/>
      <c r="B158" s="12" t="str">
        <f t="shared" si="38"/>
        <v xml:space="preserve"> Sai</v>
      </c>
      <c r="C158" s="12" t="s">
        <v>47</v>
      </c>
      <c r="D158" s="12">
        <v>8</v>
      </c>
      <c r="E158" s="12" t="s">
        <v>42</v>
      </c>
      <c r="F158" s="12" t="s">
        <v>388</v>
      </c>
      <c r="G158" s="12" t="str">
        <f t="shared" si="37"/>
        <v>Q3: 8 of 8.  An illuminating answer!</v>
      </c>
    </row>
    <row r="159" spans="1:7" hidden="1" x14ac:dyDescent="0.25">
      <c r="A159" s="12"/>
      <c r="B159" s="12" t="str">
        <f t="shared" si="38"/>
        <v xml:space="preserve"> Sai</v>
      </c>
      <c r="C159" s="12" t="s">
        <v>49</v>
      </c>
      <c r="D159" s="12">
        <v>8</v>
      </c>
      <c r="E159" s="12" t="s">
        <v>42</v>
      </c>
      <c r="F159" s="12" t="s">
        <v>198</v>
      </c>
      <c r="G159" s="12" t="str">
        <f t="shared" si="37"/>
        <v>Q4: 8 of 8.  A fine answer!</v>
      </c>
    </row>
    <row r="160" spans="1:7" ht="409.5" hidden="1" x14ac:dyDescent="0.25">
      <c r="A160" s="12"/>
      <c r="B160" s="12" t="str">
        <f t="shared" si="38"/>
        <v xml:space="preserve"> Sai</v>
      </c>
      <c r="C160" s="12" t="s">
        <v>51</v>
      </c>
      <c r="D160" s="12">
        <v>7</v>
      </c>
      <c r="E160" s="12" t="s">
        <v>42</v>
      </c>
      <c r="F160" s="12" t="s">
        <v>397</v>
      </c>
      <c r="G160" s="12" t="str">
        <f t="shared" si="37"/>
        <v xml:space="preserve">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61" spans="1:7" ht="38.25" hidden="1" x14ac:dyDescent="0.25">
      <c r="A161" s="12"/>
      <c r="B161" s="12" t="str">
        <f t="shared" si="38"/>
        <v xml:space="preserve"> Sai</v>
      </c>
      <c r="C161" s="12" t="s">
        <v>53</v>
      </c>
      <c r="D161" s="12">
        <v>8</v>
      </c>
      <c r="E161" s="12" t="s">
        <v>304</v>
      </c>
      <c r="F161" s="12" t="s">
        <v>332</v>
      </c>
      <c r="G161" s="12" t="str">
        <f t="shared" si="37"/>
        <v>Q6: 8 of 10.  Please expand on your answer by including at least one additional paragraph.</v>
      </c>
    </row>
    <row r="162" spans="1:7" x14ac:dyDescent="0.25">
      <c r="A162" s="12"/>
      <c r="B162" s="12" t="str">
        <f>B155</f>
        <v xml:space="preserve"> Sai</v>
      </c>
      <c r="C162" s="12" t="s">
        <v>56</v>
      </c>
      <c r="D162" s="12">
        <f>SUM(D156:D161)</f>
        <v>47</v>
      </c>
      <c r="E162" s="12" t="s">
        <v>57</v>
      </c>
      <c r="F162" s="12"/>
      <c r="G162" s="12" t="str">
        <f t="shared" si="37"/>
        <v xml:space="preserve">Total: 47 of 50. </v>
      </c>
    </row>
    <row r="163" spans="1:7" ht="229.5" x14ac:dyDescent="0.25">
      <c r="A163" s="12"/>
      <c r="B163" s="12" t="str">
        <f t="shared" si="38"/>
        <v xml:space="preserve"> Sai</v>
      </c>
      <c r="C163" s="12" t="s">
        <v>58</v>
      </c>
      <c r="D163" s="12"/>
      <c r="E163" s="12"/>
      <c r="F163" s="12"/>
      <c r="G163" s="12" t="str">
        <f>_xlfn.CONCAT(G155," ",G156," ",G157," ",G158," ",G159," ",G160," ",G161," ",G162)</f>
        <v xml:space="preserve"> Sai, below are scores and comments for Homework 2. Q1: 8 of 8.  There are more than two common types of data storage tools.   Elasticsearch offers a set of REST-based APIs, an HTTP interface, and uses schema-free JSON documents.  Thus it has multiple tools so one may query data.  Q2: 8 of 8.  A straightforward response! Q3: 8 of 8.  An illuminating answer! Q4: 8 of 8.  A fine answer! 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47 of 50. </v>
      </c>
    </row>
    <row r="164" spans="1:7" ht="102" hidden="1" x14ac:dyDescent="0.25">
      <c r="A164" s="11" t="s">
        <v>158</v>
      </c>
      <c r="B164" s="11" t="str">
        <f t="shared" ref="B164" si="39">MID(A164,FIND(",",A164)+1,FIND(" ",A164)-2)</f>
        <v xml:space="preserve"> Nodir</v>
      </c>
      <c r="C164" s="12" t="s">
        <v>298</v>
      </c>
      <c r="D164" s="12"/>
      <c r="E164" s="12"/>
      <c r="F164" s="12"/>
      <c r="G164" s="12" t="str">
        <f>_xlfn.CONCAT(B164,C164)</f>
        <v xml:space="preserve"> Nodir, below are scores and comments for Homework 2.</v>
      </c>
    </row>
    <row r="165" spans="1:7" ht="216.75" hidden="1" x14ac:dyDescent="0.25">
      <c r="A165" s="12"/>
      <c r="B165" s="27" t="str">
        <f>B164</f>
        <v xml:space="preserve"> Nodir</v>
      </c>
      <c r="C165" s="12" t="s">
        <v>41</v>
      </c>
      <c r="D165" s="12">
        <v>6.5</v>
      </c>
      <c r="E165" s="12" t="s">
        <v>42</v>
      </c>
      <c r="F165" s="12" t="s">
        <v>374</v>
      </c>
      <c r="G165" s="12" t="str">
        <f t="shared" ref="G165:G171" si="40">_xlfn.CONCAT(C165," ",D165," ",E165," ",F165)</f>
        <v xml:space="preserve">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166" spans="1:7" hidden="1" x14ac:dyDescent="0.25">
      <c r="A166" s="12"/>
      <c r="B166" s="27" t="str">
        <f t="shared" ref="B166:B172" si="41">B165</f>
        <v xml:space="preserve"> Nodir</v>
      </c>
      <c r="C166" s="12" t="s">
        <v>44</v>
      </c>
      <c r="D166" s="12">
        <v>8</v>
      </c>
      <c r="E166" s="12" t="s">
        <v>42</v>
      </c>
      <c r="F166" s="12" t="s">
        <v>335</v>
      </c>
      <c r="G166" s="12" t="str">
        <f t="shared" si="40"/>
        <v>Q2: 8 of 8.  A straightforward response!</v>
      </c>
    </row>
    <row r="167" spans="1:7" ht="153" hidden="1" x14ac:dyDescent="0.25">
      <c r="A167" s="12"/>
      <c r="B167" s="27" t="str">
        <f t="shared" si="41"/>
        <v xml:space="preserve"> Nodir</v>
      </c>
      <c r="C167" s="12" t="s">
        <v>47</v>
      </c>
      <c r="D167" s="12">
        <v>6.5</v>
      </c>
      <c r="E167" s="12" t="s">
        <v>42</v>
      </c>
      <c r="F167" s="12" t="s">
        <v>389</v>
      </c>
      <c r="G167" s="12" t="str">
        <f t="shared" si="40"/>
        <v xml:space="preserve">Q3: 6.5 of 8.  You didn't address the question, 'What are the differences between the first-, second-, and third-party data? ' To succinctly and elegantly respond to the request of describing differences between the first-, second-, and third-party data, one may simply use content on page 39 of the Module 2 Lecture Notes.  </v>
      </c>
    </row>
    <row r="168" spans="1:7" hidden="1" x14ac:dyDescent="0.25">
      <c r="A168" s="12"/>
      <c r="B168" s="27" t="str">
        <f t="shared" si="41"/>
        <v xml:space="preserve"> Nodir</v>
      </c>
      <c r="C168" s="12" t="s">
        <v>49</v>
      </c>
      <c r="D168" s="12">
        <v>8</v>
      </c>
      <c r="E168" s="12" t="s">
        <v>42</v>
      </c>
      <c r="F168" s="12" t="s">
        <v>198</v>
      </c>
      <c r="G168" s="12" t="str">
        <f t="shared" si="40"/>
        <v>Q4: 8 of 8.  A fine answer!</v>
      </c>
    </row>
    <row r="169" spans="1:7" ht="409.5" hidden="1" x14ac:dyDescent="0.25">
      <c r="A169" s="12"/>
      <c r="B169" s="27" t="str">
        <f t="shared" si="41"/>
        <v xml:space="preserve"> Nodir</v>
      </c>
      <c r="C169" s="12" t="s">
        <v>51</v>
      </c>
      <c r="D169" s="12">
        <v>7</v>
      </c>
      <c r="E169" s="12" t="s">
        <v>42</v>
      </c>
      <c r="F169" s="12" t="s">
        <v>396</v>
      </c>
      <c r="G169" s="12" t="str">
        <f t="shared" si="40"/>
        <v xml:space="preserve">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70" spans="1:7" hidden="1" x14ac:dyDescent="0.25">
      <c r="A170" s="12"/>
      <c r="B170" s="27" t="str">
        <f t="shared" si="41"/>
        <v xml:space="preserve"> Nodir</v>
      </c>
      <c r="C170" s="12" t="s">
        <v>53</v>
      </c>
      <c r="D170" s="12">
        <v>10</v>
      </c>
      <c r="E170" s="12" t="s">
        <v>304</v>
      </c>
      <c r="F170" s="12"/>
      <c r="G170" s="12" t="str">
        <f t="shared" si="40"/>
        <v xml:space="preserve">Q6: 10 of 10.  </v>
      </c>
    </row>
    <row r="171" spans="1:7" x14ac:dyDescent="0.25">
      <c r="A171" s="12"/>
      <c r="B171" s="27" t="str">
        <f>B164</f>
        <v xml:space="preserve"> Nodir</v>
      </c>
      <c r="C171" s="12" t="s">
        <v>56</v>
      </c>
      <c r="D171" s="12">
        <f>SUM(D165:D170)</f>
        <v>46</v>
      </c>
      <c r="E171" s="12" t="s">
        <v>57</v>
      </c>
      <c r="F171" s="12"/>
      <c r="G171" s="12" t="str">
        <f t="shared" si="40"/>
        <v xml:space="preserve">Total: 46 of 50. </v>
      </c>
    </row>
    <row r="172" spans="1:7" ht="293.25" x14ac:dyDescent="0.25">
      <c r="A172" s="12"/>
      <c r="B172" s="27" t="str">
        <f t="shared" si="41"/>
        <v xml:space="preserve"> Nodir</v>
      </c>
      <c r="C172" s="12" t="s">
        <v>58</v>
      </c>
      <c r="D172" s="12"/>
      <c r="E172" s="12"/>
      <c r="F172" s="12"/>
      <c r="G172" s="12" t="str">
        <f>_xlfn.CONCAT(G164," ",G165," ",G166," ",G167," ",G168," ",G169," ",G170," ",G171)</f>
        <v xml:space="preserve"> Nodir, below are scores and comments for Homework 2. 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8 of 8.  A straightforward response! Q3: 6.5 of 8.  You didn't address the question, 'What are the differences between the first-, second-, and third-party data? ' To succinctly and elegantly respond to the request of describing differences between the first-, second-, and third-party data, one may simply use content on page 39 of the Module 2 Lecture Notes.   Q4: 8 of 8.  A fine answer! 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46 of 50. </v>
      </c>
    </row>
    <row r="173" spans="1:7" ht="102" hidden="1" x14ac:dyDescent="0.25">
      <c r="A173" s="11" t="s">
        <v>153</v>
      </c>
      <c r="B173" s="11" t="str">
        <f>MID(A173,FIND(",",A173)+1,FIND(" ",A173)-4)</f>
        <v xml:space="preserve"> Sai </v>
      </c>
      <c r="C173" s="12" t="s">
        <v>298</v>
      </c>
      <c r="D173" s="12"/>
      <c r="E173" s="12"/>
      <c r="F173" s="12"/>
      <c r="G173" s="12" t="str">
        <f>_xlfn.CONCAT(B173,C173)</f>
        <v xml:space="preserve"> Sai , below are scores and comments for Homework 2.</v>
      </c>
    </row>
    <row r="174" spans="1:7" hidden="1" x14ac:dyDescent="0.25">
      <c r="A174" s="12"/>
      <c r="B174" s="12" t="str">
        <f>B173</f>
        <v xml:space="preserve"> Sai </v>
      </c>
      <c r="C174" s="12" t="s">
        <v>41</v>
      </c>
      <c r="D174" s="12">
        <v>8</v>
      </c>
      <c r="E174" s="12" t="s">
        <v>42</v>
      </c>
      <c r="F174" s="12" t="s">
        <v>315</v>
      </c>
      <c r="G174" s="12" t="str">
        <f t="shared" ref="G174:G180" si="42">_xlfn.CONCAT(C174," ",D174," ",E174," ",F174)</f>
        <v>Q1: 8 of 8.  An insightful answer!</v>
      </c>
    </row>
    <row r="175" spans="1:7" hidden="1" x14ac:dyDescent="0.25">
      <c r="A175" s="12"/>
      <c r="B175" s="12" t="str">
        <f t="shared" ref="B175:B181" si="43">B174</f>
        <v xml:space="preserve"> Sai </v>
      </c>
      <c r="C175" s="12" t="s">
        <v>44</v>
      </c>
      <c r="D175" s="12">
        <v>8</v>
      </c>
      <c r="E175" s="12" t="s">
        <v>42</v>
      </c>
      <c r="F175" s="12" t="s">
        <v>335</v>
      </c>
      <c r="G175" s="12" t="str">
        <f t="shared" si="42"/>
        <v>Q2: 8 of 8.  A straightforward response!</v>
      </c>
    </row>
    <row r="176" spans="1:7" ht="25.5" hidden="1" x14ac:dyDescent="0.25">
      <c r="A176" s="12"/>
      <c r="B176" s="12" t="str">
        <f t="shared" si="43"/>
        <v xml:space="preserve"> Sai </v>
      </c>
      <c r="C176" s="12" t="s">
        <v>47</v>
      </c>
      <c r="D176" s="12">
        <v>8</v>
      </c>
      <c r="E176" s="12" t="s">
        <v>42</v>
      </c>
      <c r="F176" s="12" t="s">
        <v>390</v>
      </c>
      <c r="G176" s="12" t="str">
        <f t="shared" si="42"/>
        <v>Q3: 8 of 8.  Though a wee bit long-winded, a good answer!</v>
      </c>
    </row>
    <row r="177" spans="1:7" hidden="1" x14ac:dyDescent="0.25">
      <c r="A177" s="12"/>
      <c r="B177" s="12" t="str">
        <f t="shared" si="43"/>
        <v xml:space="preserve"> Sai </v>
      </c>
      <c r="C177" s="12" t="s">
        <v>49</v>
      </c>
      <c r="D177" s="12">
        <v>8</v>
      </c>
      <c r="E177" s="12" t="s">
        <v>42</v>
      </c>
      <c r="F177" s="12" t="s">
        <v>198</v>
      </c>
      <c r="G177" s="12" t="str">
        <f t="shared" si="42"/>
        <v>Q4: 8 of 8.  A fine answer!</v>
      </c>
    </row>
    <row r="178" spans="1:7" ht="408" hidden="1" x14ac:dyDescent="0.25">
      <c r="A178" s="12"/>
      <c r="B178" s="12" t="str">
        <f t="shared" si="43"/>
        <v xml:space="preserve"> Sai </v>
      </c>
      <c r="C178" s="12" t="s">
        <v>51</v>
      </c>
      <c r="D178" s="12">
        <v>8</v>
      </c>
      <c r="E178" s="12" t="s">
        <v>42</v>
      </c>
      <c r="F178" s="12" t="s">
        <v>395</v>
      </c>
      <c r="G178" s="12" t="str">
        <f t="shared" si="42"/>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79" spans="1:7" ht="38.25" hidden="1" x14ac:dyDescent="0.25">
      <c r="A179" s="12"/>
      <c r="B179" s="12" t="str">
        <f t="shared" si="43"/>
        <v xml:space="preserve"> Sai </v>
      </c>
      <c r="C179" s="12" t="s">
        <v>53</v>
      </c>
      <c r="D179" s="12">
        <v>8</v>
      </c>
      <c r="E179" s="12" t="s">
        <v>304</v>
      </c>
      <c r="F179" s="12" t="s">
        <v>332</v>
      </c>
      <c r="G179" s="12" t="str">
        <f t="shared" si="42"/>
        <v>Q6: 8 of 10.  Please expand on your answer by including at least one additional paragraph.</v>
      </c>
    </row>
    <row r="180" spans="1:7" x14ac:dyDescent="0.25">
      <c r="A180" s="12"/>
      <c r="B180" s="12" t="str">
        <f>B173</f>
        <v xml:space="preserve"> Sai </v>
      </c>
      <c r="C180" s="12" t="s">
        <v>56</v>
      </c>
      <c r="D180" s="12">
        <f>SUM(D174:D179)</f>
        <v>48</v>
      </c>
      <c r="E180" s="12" t="s">
        <v>57</v>
      </c>
      <c r="F180" s="12"/>
      <c r="G180" s="12" t="str">
        <f t="shared" si="42"/>
        <v xml:space="preserve">Total: 48 of 50. </v>
      </c>
    </row>
    <row r="181" spans="1:7" ht="191.25" x14ac:dyDescent="0.25">
      <c r="A181" s="12"/>
      <c r="B181" s="12" t="str">
        <f t="shared" si="43"/>
        <v xml:space="preserve"> Sai </v>
      </c>
      <c r="C181" s="12" t="s">
        <v>58</v>
      </c>
      <c r="D181" s="12"/>
      <c r="E181" s="12"/>
      <c r="F181" s="12"/>
      <c r="G181" s="12" t="str">
        <f>_xlfn.CONCAT(G173," ",G174," ",G175," ",G176," ",G177," ",G178," ",G179," ",G180)</f>
        <v xml:space="preserve"> Sai , below are scores and comments for Homework 2. Q1: 8 of 8.  An insightful answer! Q2: 8 of 8.  A straightforward response! Q3: 8 of 8.  Though a wee bit long-winded, a good answer! Q4: 8 of 8.  A fine answer!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48 of 50. </v>
      </c>
    </row>
    <row r="182" spans="1:7" ht="102" hidden="1" x14ac:dyDescent="0.25">
      <c r="A182" s="11" t="s">
        <v>139</v>
      </c>
      <c r="B182" s="11" t="str">
        <f t="shared" ref="B182" si="44">MID(A182,FIND(",",A182)+1,FIND(" ",A182)-2)</f>
        <v xml:space="preserve"> Venkata </v>
      </c>
      <c r="C182" s="12" t="s">
        <v>298</v>
      </c>
      <c r="D182" s="12"/>
      <c r="E182" s="12"/>
      <c r="F182" s="12"/>
      <c r="G182" s="12" t="str">
        <f>_xlfn.CONCAT(B182,C182)</f>
        <v xml:space="preserve"> Venkata , below are scores and comments for Homework 2.</v>
      </c>
    </row>
    <row r="183" spans="1:7" ht="293.25" hidden="1" x14ac:dyDescent="0.25">
      <c r="A183" s="12"/>
      <c r="B183" s="27" t="str">
        <f>B182</f>
        <v xml:space="preserve"> Venkata </v>
      </c>
      <c r="C183" s="12" t="s">
        <v>41</v>
      </c>
      <c r="D183" s="12">
        <v>6.5</v>
      </c>
      <c r="E183" s="12" t="s">
        <v>42</v>
      </c>
      <c r="F183" s="12" t="s">
        <v>377</v>
      </c>
      <c r="G183" s="12" t="str">
        <f t="shared" ref="G183:G189" si="45">_xlfn.CONCAT(C183," ",D183," ",E183," ",F183)</f>
        <v xml:space="preserve">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Elasticsearch offers a set of REST-based APIs, an HTTP interface, and uses schema-free JSON documents.  Thus it has multiple tools so one may query data. </v>
      </c>
    </row>
    <row r="184" spans="1:7" hidden="1" x14ac:dyDescent="0.25">
      <c r="A184" s="12"/>
      <c r="B184" s="27" t="str">
        <f t="shared" ref="B184:B190" si="46">B183</f>
        <v xml:space="preserve"> Venkata </v>
      </c>
      <c r="C184" s="12" t="s">
        <v>44</v>
      </c>
      <c r="D184" s="12">
        <v>8</v>
      </c>
      <c r="E184" s="12" t="s">
        <v>42</v>
      </c>
      <c r="F184" s="12" t="s">
        <v>335</v>
      </c>
      <c r="G184" s="12" t="str">
        <f t="shared" si="45"/>
        <v>Q2: 8 of 8.  A straightforward response!</v>
      </c>
    </row>
    <row r="185" spans="1:7" hidden="1" x14ac:dyDescent="0.25">
      <c r="A185" s="12"/>
      <c r="B185" s="27" t="str">
        <f t="shared" si="46"/>
        <v xml:space="preserve"> Venkata </v>
      </c>
      <c r="C185" s="12" t="s">
        <v>47</v>
      </c>
      <c r="D185" s="12">
        <v>8</v>
      </c>
      <c r="E185" s="12" t="s">
        <v>42</v>
      </c>
      <c r="F185" s="12"/>
      <c r="G185" s="12" t="str">
        <f t="shared" si="45"/>
        <v xml:space="preserve">Q3: 8 of 8.  </v>
      </c>
    </row>
    <row r="186" spans="1:7" hidden="1" x14ac:dyDescent="0.25">
      <c r="A186" s="12"/>
      <c r="B186" s="27" t="str">
        <f t="shared" si="46"/>
        <v xml:space="preserve"> Venkata </v>
      </c>
      <c r="C186" s="12" t="s">
        <v>49</v>
      </c>
      <c r="D186" s="12">
        <v>8</v>
      </c>
      <c r="E186" s="12" t="s">
        <v>42</v>
      </c>
      <c r="F186" s="12"/>
      <c r="G186" s="12" t="str">
        <f t="shared" si="45"/>
        <v xml:space="preserve">Q4: 8 of 8.  </v>
      </c>
    </row>
    <row r="187" spans="1:7" ht="408" hidden="1" x14ac:dyDescent="0.25">
      <c r="A187" s="12"/>
      <c r="B187" s="27" t="str">
        <f t="shared" si="46"/>
        <v xml:space="preserve"> Venkata </v>
      </c>
      <c r="C187" s="12" t="s">
        <v>51</v>
      </c>
      <c r="D187" s="12">
        <v>8</v>
      </c>
      <c r="E187" s="12" t="s">
        <v>42</v>
      </c>
      <c r="F187" s="12" t="s">
        <v>395</v>
      </c>
      <c r="G187" s="12" t="str">
        <f t="shared" si="45"/>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88" spans="1:7" hidden="1" x14ac:dyDescent="0.25">
      <c r="A188" s="12"/>
      <c r="B188" s="27" t="str">
        <f t="shared" si="46"/>
        <v xml:space="preserve"> Venkata </v>
      </c>
      <c r="C188" s="12" t="s">
        <v>53</v>
      </c>
      <c r="D188" s="12">
        <v>10</v>
      </c>
      <c r="E188" s="12" t="s">
        <v>304</v>
      </c>
      <c r="F188" s="12"/>
      <c r="G188" s="12" t="str">
        <f t="shared" si="45"/>
        <v xml:space="preserve">Q6: 10 of 10.  </v>
      </c>
    </row>
    <row r="189" spans="1:7" x14ac:dyDescent="0.25">
      <c r="A189" s="12"/>
      <c r="B189" s="27" t="str">
        <f>B182</f>
        <v xml:space="preserve"> Venkata </v>
      </c>
      <c r="C189" s="12" t="s">
        <v>56</v>
      </c>
      <c r="D189" s="12">
        <f>SUM(D183:D188)</f>
        <v>48.5</v>
      </c>
      <c r="E189" s="12" t="s">
        <v>57</v>
      </c>
      <c r="F189" s="12"/>
      <c r="G189" s="12" t="str">
        <f t="shared" si="45"/>
        <v xml:space="preserve">Total: 48.5 of 50. </v>
      </c>
    </row>
    <row r="190" spans="1:7" ht="255" x14ac:dyDescent="0.25">
      <c r="A190" s="12"/>
      <c r="B190" s="27" t="str">
        <f t="shared" si="46"/>
        <v xml:space="preserve"> Venkata </v>
      </c>
      <c r="C190" s="12" t="s">
        <v>58</v>
      </c>
      <c r="D190" s="12"/>
      <c r="E190" s="12"/>
      <c r="F190" s="12"/>
      <c r="G190" s="12" t="str">
        <f>_xlfn.CONCAT(G182," ",G183," ",G184," ",G185," ",G186," ",G187," ",G188," ",G189)</f>
        <v xml:space="preserve"> Venkata , below are scores and comments for Homework 2. 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Elasticsearch offers a set of REST-based APIs, an HTTP interface, and uses schema-free JSON documents.  Thus it has multiple tools so one may query data.  Q2: 8 of 8.  A straightforward response! Q3: 8 of 8.   Q4: 8 of 8.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48.5 of 50. </v>
      </c>
    </row>
    <row r="191" spans="1:7" ht="102" hidden="1" x14ac:dyDescent="0.25">
      <c r="A191" s="11" t="s">
        <v>150</v>
      </c>
      <c r="B191" s="11" t="str">
        <f>MID(A191,FIND(",",A191)+1,FIND(" ",A191)-4)</f>
        <v xml:space="preserve"> Sai</v>
      </c>
      <c r="C191" s="12" t="s">
        <v>298</v>
      </c>
      <c r="D191" s="12"/>
      <c r="E191" s="12"/>
      <c r="F191" s="12"/>
      <c r="G191" s="12" t="str">
        <f>_xlfn.CONCAT(B191,C191)</f>
        <v xml:space="preserve"> Sai, below are scores and comments for Homework 2.</v>
      </c>
    </row>
    <row r="192" spans="1:7" ht="216.75" hidden="1" x14ac:dyDescent="0.25">
      <c r="A192" s="12"/>
      <c r="B192" s="27" t="str">
        <f>B191</f>
        <v xml:space="preserve"> Sai</v>
      </c>
      <c r="C192" s="12" t="s">
        <v>41</v>
      </c>
      <c r="D192" s="12">
        <v>6.5</v>
      </c>
      <c r="E192" s="12" t="s">
        <v>42</v>
      </c>
      <c r="F192" s="12" t="s">
        <v>378</v>
      </c>
      <c r="G192" s="12" t="str">
        <f t="shared" ref="G192:G198" si="47">_xlfn.CONCAT(C192," ",D192," ",E192," ",F192)</f>
        <v xml:space="preserve">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193" spans="1:7" hidden="1" x14ac:dyDescent="0.25">
      <c r="A193" s="12"/>
      <c r="B193" s="27" t="str">
        <f t="shared" ref="B193:B199" si="48">B192</f>
        <v xml:space="preserve"> Sai</v>
      </c>
      <c r="C193" s="12" t="s">
        <v>44</v>
      </c>
      <c r="D193" s="12">
        <v>8</v>
      </c>
      <c r="E193" s="12" t="s">
        <v>42</v>
      </c>
      <c r="F193" s="12" t="s">
        <v>335</v>
      </c>
      <c r="G193" s="12" t="str">
        <f t="shared" si="47"/>
        <v>Q2: 8 of 8.  A straightforward response!</v>
      </c>
    </row>
    <row r="194" spans="1:7" hidden="1" x14ac:dyDescent="0.25">
      <c r="A194" s="12"/>
      <c r="B194" s="27" t="str">
        <f t="shared" si="48"/>
        <v xml:space="preserve"> Sai</v>
      </c>
      <c r="C194" s="12" t="s">
        <v>47</v>
      </c>
      <c r="D194" s="12">
        <v>8</v>
      </c>
      <c r="E194" s="12" t="s">
        <v>42</v>
      </c>
      <c r="F194" s="12" t="s">
        <v>381</v>
      </c>
      <c r="G194" s="12" t="str">
        <f t="shared" si="47"/>
        <v>Q3: 8 of 8.  A concise answer!</v>
      </c>
    </row>
    <row r="195" spans="1:7" hidden="1" x14ac:dyDescent="0.25">
      <c r="A195" s="12"/>
      <c r="B195" s="27" t="str">
        <f t="shared" si="48"/>
        <v xml:space="preserve"> Sai</v>
      </c>
      <c r="C195" s="12" t="s">
        <v>49</v>
      </c>
      <c r="D195" s="12">
        <v>8</v>
      </c>
      <c r="E195" s="12" t="s">
        <v>42</v>
      </c>
      <c r="F195" s="12"/>
      <c r="G195" s="12" t="str">
        <f t="shared" si="47"/>
        <v xml:space="preserve">Q4: 8 of 8.  </v>
      </c>
    </row>
    <row r="196" spans="1:7" ht="408" hidden="1" x14ac:dyDescent="0.25">
      <c r="A196" s="12"/>
      <c r="B196" s="27" t="str">
        <f t="shared" si="48"/>
        <v xml:space="preserve"> Sai</v>
      </c>
      <c r="C196" s="12" t="s">
        <v>51</v>
      </c>
      <c r="D196" s="12">
        <v>8</v>
      </c>
      <c r="E196" s="12" t="s">
        <v>42</v>
      </c>
      <c r="F196" s="12" t="s">
        <v>395</v>
      </c>
      <c r="G196" s="12" t="str">
        <f t="shared" si="47"/>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197" spans="1:7" ht="63.75" hidden="1" x14ac:dyDescent="0.25">
      <c r="A197" s="12"/>
      <c r="B197" s="27" t="str">
        <f t="shared" si="48"/>
        <v xml:space="preserve"> Sai</v>
      </c>
      <c r="C197" s="12" t="s">
        <v>53</v>
      </c>
      <c r="D197" s="12">
        <v>8</v>
      </c>
      <c r="E197" s="12" t="s">
        <v>304</v>
      </c>
      <c r="F197" s="12" t="s">
        <v>398</v>
      </c>
      <c r="G197" s="12" t="str">
        <f t="shared" si="47"/>
        <v xml:space="preserve">Q6: 8 of 10.  Since the textbook and lecture notes covered more than DMPs, more than a few sentences just on DMPs is expected. </v>
      </c>
    </row>
    <row r="198" spans="1:7" x14ac:dyDescent="0.25">
      <c r="A198" s="12"/>
      <c r="B198" s="27" t="str">
        <f>B191</f>
        <v xml:space="preserve"> Sai</v>
      </c>
      <c r="C198" s="12" t="s">
        <v>56</v>
      </c>
      <c r="D198" s="12">
        <f>SUM(D192:D197)</f>
        <v>46.5</v>
      </c>
      <c r="E198" s="12" t="s">
        <v>57</v>
      </c>
      <c r="F198" s="12"/>
      <c r="G198" s="12" t="str">
        <f t="shared" si="47"/>
        <v xml:space="preserve">Total: 46.5 of 50. </v>
      </c>
    </row>
    <row r="199" spans="1:7" ht="242.25" x14ac:dyDescent="0.25">
      <c r="A199" s="12"/>
      <c r="B199" s="27" t="str">
        <f t="shared" si="48"/>
        <v xml:space="preserve"> Sai</v>
      </c>
      <c r="C199" s="12" t="s">
        <v>58</v>
      </c>
      <c r="D199" s="12"/>
      <c r="E199" s="12"/>
      <c r="F199" s="12"/>
      <c r="G199" s="12" t="str">
        <f>_xlfn.CONCAT(G191," ",G192," ",G193," ",G194," ",G195," ",G196," ",G197," ",G198)</f>
        <v xml:space="preserve"> Sai, below are scores and comments for Homework 2. 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8 of 8.  A straightforward response! Q3: 8 of 8.  A concise answer! Q4: 8 of 8.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Since the textbook and lecture notes covered more than DMPs, more than a few sentences just on DMPs is expected.  Total: 46.5 of 50. </v>
      </c>
    </row>
    <row r="200" spans="1:7" ht="102" hidden="1" x14ac:dyDescent="0.25">
      <c r="A200" s="11" t="s">
        <v>121</v>
      </c>
      <c r="B200" s="11" t="str">
        <f>MID(A200,FIND(",",A200)+1,FIND(" ",A200)-0)</f>
        <v xml:space="preserve"> Nayeem</v>
      </c>
      <c r="C200" s="12" t="s">
        <v>298</v>
      </c>
      <c r="D200" s="12"/>
      <c r="E200" s="12"/>
      <c r="F200" s="12"/>
      <c r="G200" s="12" t="str">
        <f>_xlfn.CONCAT(B200,C200)</f>
        <v xml:space="preserve"> Nayeem, below are scores and comments for Homework 2.</v>
      </c>
    </row>
    <row r="201" spans="1:7" hidden="1" x14ac:dyDescent="0.25">
      <c r="A201" s="12"/>
      <c r="B201" s="12" t="str">
        <f>B200</f>
        <v xml:space="preserve"> Nayeem</v>
      </c>
      <c r="C201" s="12" t="s">
        <v>41</v>
      </c>
      <c r="D201" s="12">
        <v>8</v>
      </c>
      <c r="E201" s="12" t="s">
        <v>42</v>
      </c>
      <c r="F201" s="12"/>
      <c r="G201" s="12" t="str">
        <f t="shared" ref="G201:G207" si="49">_xlfn.CONCAT(C201," ",D201," ",E201," ",F201)</f>
        <v xml:space="preserve">Q1: 8 of 8.  </v>
      </c>
    </row>
    <row r="202" spans="1:7" hidden="1" x14ac:dyDescent="0.25">
      <c r="A202" s="12"/>
      <c r="B202" s="12" t="str">
        <f t="shared" ref="B202:B208" si="50">B201</f>
        <v xml:space="preserve"> Nayeem</v>
      </c>
      <c r="C202" s="12" t="s">
        <v>44</v>
      </c>
      <c r="D202" s="12">
        <v>8</v>
      </c>
      <c r="E202" s="12" t="s">
        <v>42</v>
      </c>
      <c r="F202" s="12" t="s">
        <v>335</v>
      </c>
      <c r="G202" s="12" t="str">
        <f t="shared" si="49"/>
        <v>Q2: 8 of 8.  A straightforward response!</v>
      </c>
    </row>
    <row r="203" spans="1:7" ht="102" hidden="1" x14ac:dyDescent="0.25">
      <c r="A203" s="12"/>
      <c r="B203" s="12" t="str">
        <f t="shared" si="50"/>
        <v xml:space="preserve"> Nayeem</v>
      </c>
      <c r="C203" s="12" t="s">
        <v>47</v>
      </c>
      <c r="D203" s="12">
        <v>8</v>
      </c>
      <c r="E203" s="12" t="s">
        <v>42</v>
      </c>
      <c r="F203" s="12" t="s">
        <v>382</v>
      </c>
      <c r="G203" s="12" t="str">
        <f t="shared" si="49"/>
        <v xml:space="preserve">Q3: 8 of 8.  To succinctly and elegantly respond to the request of describing differences between the first-, second-, and third-party data, one may simply use content on page 39 of the Module 2 Lecture Notes.  </v>
      </c>
    </row>
    <row r="204" spans="1:7" hidden="1" x14ac:dyDescent="0.25">
      <c r="A204" s="12"/>
      <c r="B204" s="12" t="str">
        <f t="shared" si="50"/>
        <v xml:space="preserve"> Nayeem</v>
      </c>
      <c r="C204" s="12" t="s">
        <v>49</v>
      </c>
      <c r="D204" s="12">
        <v>8</v>
      </c>
      <c r="E204" s="12" t="s">
        <v>42</v>
      </c>
      <c r="F204" s="12"/>
      <c r="G204" s="12" t="str">
        <f t="shared" si="49"/>
        <v xml:space="preserve">Q4: 8 of 8.  </v>
      </c>
    </row>
    <row r="205" spans="1:7" ht="409.5" hidden="1" x14ac:dyDescent="0.25">
      <c r="A205" s="12"/>
      <c r="B205" s="12" t="str">
        <f t="shared" si="50"/>
        <v xml:space="preserve"> Nayeem</v>
      </c>
      <c r="C205" s="12" t="s">
        <v>51</v>
      </c>
      <c r="D205" s="12">
        <v>7</v>
      </c>
      <c r="E205" s="12" t="s">
        <v>42</v>
      </c>
      <c r="F205" s="12" t="s">
        <v>397</v>
      </c>
      <c r="G205" s="12" t="str">
        <f t="shared" si="49"/>
        <v xml:space="preserve">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06" spans="1:7" ht="38.25" hidden="1" x14ac:dyDescent="0.25">
      <c r="A206" s="12"/>
      <c r="B206" s="12" t="str">
        <f t="shared" si="50"/>
        <v xml:space="preserve"> Nayeem</v>
      </c>
      <c r="C206" s="12" t="s">
        <v>53</v>
      </c>
      <c r="D206" s="12">
        <v>10</v>
      </c>
      <c r="E206" s="12" t="s">
        <v>304</v>
      </c>
      <c r="F206" s="12" t="s">
        <v>399</v>
      </c>
      <c r="G206" s="12" t="str">
        <f t="shared" si="49"/>
        <v>Q6: 10 of 10.  For a future like question please provide a wee bit more content.</v>
      </c>
    </row>
    <row r="207" spans="1:7" x14ac:dyDescent="0.25">
      <c r="A207" s="12"/>
      <c r="B207" s="12" t="str">
        <f>B200</f>
        <v xml:space="preserve"> Nayeem</v>
      </c>
      <c r="C207" s="12" t="s">
        <v>56</v>
      </c>
      <c r="D207" s="12">
        <f>SUM(D201:D206)</f>
        <v>49</v>
      </c>
      <c r="E207" s="12" t="s">
        <v>57</v>
      </c>
      <c r="F207" s="12"/>
      <c r="G207" s="12" t="str">
        <f t="shared" si="49"/>
        <v xml:space="preserve">Total: 49 of 50. </v>
      </c>
    </row>
    <row r="208" spans="1:7" ht="229.5" x14ac:dyDescent="0.25">
      <c r="A208" s="12"/>
      <c r="B208" s="12" t="str">
        <f t="shared" si="50"/>
        <v xml:space="preserve"> Nayeem</v>
      </c>
      <c r="C208" s="12" t="s">
        <v>58</v>
      </c>
      <c r="D208" s="12"/>
      <c r="E208" s="12"/>
      <c r="F208" s="12"/>
      <c r="G208" s="12" t="str">
        <f>_xlfn.CONCAT(G200," ",G201," ",G202," ",G203," ",G204," ",G205," ",G206," ",G207)</f>
        <v xml:space="preserve"> Nayeem, below are scores and comments for Homework 2. Q1: 8 of 8.   Q2: 8 of 8.  A straightforward response! Q3: 8 of 8.  To succinctly and elegantly respond to the request of describing differences between the first-, second-, and third-party data, one may simply use content on page 39 of the Module 2 Lecture Notes.   Q4: 8 of 8.   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For a future like question please provide a wee bit more content. Total: 49 of 50. </v>
      </c>
    </row>
    <row r="209" spans="1:7" ht="102" hidden="1" x14ac:dyDescent="0.25">
      <c r="A209" s="11" t="s">
        <v>142</v>
      </c>
      <c r="B209" s="11" t="str">
        <f>MID(A209,FIND(",",A209)+1,FIND(" ",A209)-0)</f>
        <v xml:space="preserve"> Keerthi</v>
      </c>
      <c r="C209" s="12" t="s">
        <v>298</v>
      </c>
      <c r="D209" s="12"/>
      <c r="E209" s="12"/>
      <c r="F209" s="12"/>
      <c r="G209" s="12" t="str">
        <f>_xlfn.CONCAT(B209,C209)</f>
        <v xml:space="preserve"> Keerthi, below are scores and comments for Homework 2.</v>
      </c>
    </row>
    <row r="210" spans="1:7" ht="216.75" hidden="1" x14ac:dyDescent="0.25">
      <c r="A210" s="12"/>
      <c r="B210" s="27" t="str">
        <f>B209</f>
        <v xml:space="preserve"> Keerthi</v>
      </c>
      <c r="C210" s="12" t="s">
        <v>41</v>
      </c>
      <c r="D210" s="12">
        <v>6.5</v>
      </c>
      <c r="E210" s="12" t="s">
        <v>42</v>
      </c>
      <c r="F210" s="12" t="s">
        <v>378</v>
      </c>
      <c r="G210" s="12" t="str">
        <f t="shared" ref="G210:G216" si="51">_xlfn.CONCAT(C210," ",D210," ",E210," ",F210)</f>
        <v xml:space="preserve">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211" spans="1:7" hidden="1" x14ac:dyDescent="0.25">
      <c r="A211" s="12"/>
      <c r="B211" s="27" t="str">
        <f t="shared" ref="B211:B217" si="52">B210</f>
        <v xml:space="preserve"> Keerthi</v>
      </c>
      <c r="C211" s="12" t="s">
        <v>44</v>
      </c>
      <c r="D211" s="12">
        <v>8</v>
      </c>
      <c r="E211" s="12" t="s">
        <v>42</v>
      </c>
      <c r="F211" s="12"/>
      <c r="G211" s="12" t="str">
        <f t="shared" si="51"/>
        <v xml:space="preserve">Q2: 8 of 8.  </v>
      </c>
    </row>
    <row r="212" spans="1:7" ht="102" hidden="1" x14ac:dyDescent="0.25">
      <c r="A212" s="12"/>
      <c r="B212" s="27" t="str">
        <f t="shared" si="52"/>
        <v xml:space="preserve"> Keerthi</v>
      </c>
      <c r="C212" s="12" t="s">
        <v>47</v>
      </c>
      <c r="D212" s="12">
        <v>8</v>
      </c>
      <c r="E212" s="12" t="s">
        <v>42</v>
      </c>
      <c r="F212" s="12" t="s">
        <v>382</v>
      </c>
      <c r="G212" s="12" t="str">
        <f t="shared" si="51"/>
        <v xml:space="preserve">Q3: 8 of 8.  To succinctly and elegantly respond to the request of describing differences between the first-, second-, and third-party data, one may simply use content on page 39 of the Module 2 Lecture Notes.  </v>
      </c>
    </row>
    <row r="213" spans="1:7" ht="76.5" hidden="1" x14ac:dyDescent="0.25">
      <c r="A213" s="12"/>
      <c r="B213" s="27" t="str">
        <f t="shared" si="52"/>
        <v xml:space="preserve"> Keerthi</v>
      </c>
      <c r="C213" s="12" t="s">
        <v>49</v>
      </c>
      <c r="D213" s="12">
        <v>6.5</v>
      </c>
      <c r="E213" s="12" t="s">
        <v>42</v>
      </c>
      <c r="F213" s="12" t="s">
        <v>411</v>
      </c>
      <c r="G213" s="12" t="str">
        <f t="shared" si="51"/>
        <v xml:space="preserve">Q4: 6.5 of 8.  The sequence, and at times redundancy, of arguments is distracting.  Please provide responses that are in proper English and flow accordingly (without repetition). </v>
      </c>
    </row>
    <row r="214" spans="1:7" ht="408" hidden="1" x14ac:dyDescent="0.25">
      <c r="A214" s="12"/>
      <c r="B214" s="27" t="str">
        <f t="shared" si="52"/>
        <v xml:space="preserve"> Keerthi</v>
      </c>
      <c r="C214" s="12" t="s">
        <v>51</v>
      </c>
      <c r="D214" s="12">
        <v>8</v>
      </c>
      <c r="E214" s="12" t="s">
        <v>42</v>
      </c>
      <c r="F214" s="12" t="s">
        <v>395</v>
      </c>
      <c r="G214" s="12" t="str">
        <f t="shared" si="51"/>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15" spans="1:7" hidden="1" x14ac:dyDescent="0.25">
      <c r="A215" s="12"/>
      <c r="B215" s="27" t="str">
        <f t="shared" si="52"/>
        <v xml:space="preserve"> Keerthi</v>
      </c>
      <c r="C215" s="12" t="s">
        <v>53</v>
      </c>
      <c r="D215" s="12">
        <v>10</v>
      </c>
      <c r="E215" s="12" t="s">
        <v>304</v>
      </c>
      <c r="F215" s="12"/>
      <c r="G215" s="12" t="str">
        <f t="shared" si="51"/>
        <v xml:space="preserve">Q6: 10 of 10.  </v>
      </c>
    </row>
    <row r="216" spans="1:7" x14ac:dyDescent="0.25">
      <c r="A216" s="12"/>
      <c r="B216" s="27" t="str">
        <f>B209</f>
        <v xml:space="preserve"> Keerthi</v>
      </c>
      <c r="C216" s="12" t="s">
        <v>56</v>
      </c>
      <c r="D216" s="12">
        <f>SUM(D210:D215)</f>
        <v>47</v>
      </c>
      <c r="E216" s="12" t="s">
        <v>57</v>
      </c>
      <c r="F216" s="12"/>
      <c r="G216" s="12" t="str">
        <f t="shared" si="51"/>
        <v xml:space="preserve">Total: 47 of 50. </v>
      </c>
    </row>
    <row r="217" spans="1:7" ht="280.5" x14ac:dyDescent="0.25">
      <c r="A217" s="12"/>
      <c r="B217" s="27" t="str">
        <f t="shared" si="52"/>
        <v xml:space="preserve"> Keerthi</v>
      </c>
      <c r="C217" s="12" t="s">
        <v>58</v>
      </c>
      <c r="D217" s="12"/>
      <c r="E217" s="12"/>
      <c r="F217" s="12"/>
      <c r="G217" s="12" t="str">
        <f>_xlfn.CONCAT(G209," ",G210," ",G211," ",G212," ",G213," ",G214," ",G215," ",G216)</f>
        <v xml:space="preserve"> Keerthi, below are scores and comments for Homework 2. 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8 of 8.   Q3: 8 of 8.  To succinctly and elegantly respond to the request of describing differences between the first-, second-, and third-party data, one may simply use content on page 39 of the Module 2 Lecture Notes.   Q4: 6.5 of 8.  The sequence, and at times redundancy, of arguments is distracting.  Please provide responses that are in proper English and flow accordingly (without repetition).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47 of 50. </v>
      </c>
    </row>
    <row r="218" spans="1:7" ht="102" hidden="1" x14ac:dyDescent="0.25">
      <c r="A218" s="11" t="s">
        <v>137</v>
      </c>
      <c r="B218" s="11" t="str">
        <f t="shared" ref="B218" si="53">MID(A218,FIND(",",A218)+1,FIND(" ",A218)-2)</f>
        <v xml:space="preserve"> Soumya</v>
      </c>
      <c r="C218" s="12" t="s">
        <v>298</v>
      </c>
      <c r="D218" s="12"/>
      <c r="E218" s="12"/>
      <c r="F218" s="12"/>
      <c r="G218" s="12" t="str">
        <f>_xlfn.CONCAT(B218,C218)</f>
        <v xml:space="preserve"> Soumya, below are scores and comments for Homework 2.</v>
      </c>
    </row>
    <row r="219" spans="1:7" ht="216.75" hidden="1" x14ac:dyDescent="0.25">
      <c r="A219" s="12"/>
      <c r="B219" s="27" t="str">
        <f>B218</f>
        <v xml:space="preserve"> Soumya</v>
      </c>
      <c r="C219" s="12" t="s">
        <v>41</v>
      </c>
      <c r="D219" s="12">
        <v>6.5</v>
      </c>
      <c r="E219" s="12" t="s">
        <v>42</v>
      </c>
      <c r="F219" s="12" t="s">
        <v>378</v>
      </c>
      <c r="G219" s="12" t="str">
        <f t="shared" ref="G219:G225" si="54">_xlfn.CONCAT(C219," ",D219," ",E219," ",F219)</f>
        <v xml:space="preserve">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220" spans="1:7" hidden="1" x14ac:dyDescent="0.25">
      <c r="A220" s="12"/>
      <c r="B220" s="27" t="str">
        <f t="shared" ref="B220:B226" si="55">B219</f>
        <v xml:space="preserve"> Soumya</v>
      </c>
      <c r="C220" s="12" t="s">
        <v>44</v>
      </c>
      <c r="D220" s="12">
        <v>8</v>
      </c>
      <c r="E220" s="12" t="s">
        <v>42</v>
      </c>
      <c r="F220" s="12"/>
      <c r="G220" s="12" t="str">
        <f t="shared" si="54"/>
        <v xml:space="preserve">Q2: 8 of 8.  </v>
      </c>
    </row>
    <row r="221" spans="1:7" ht="102" hidden="1" x14ac:dyDescent="0.25">
      <c r="A221" s="12"/>
      <c r="B221" s="27" t="str">
        <f t="shared" si="55"/>
        <v xml:space="preserve"> Soumya</v>
      </c>
      <c r="C221" s="12" t="s">
        <v>47</v>
      </c>
      <c r="D221" s="12">
        <v>8</v>
      </c>
      <c r="E221" s="12" t="s">
        <v>42</v>
      </c>
      <c r="F221" s="12" t="s">
        <v>382</v>
      </c>
      <c r="G221" s="12" t="str">
        <f t="shared" si="54"/>
        <v xml:space="preserve">Q3: 8 of 8.  To succinctly and elegantly respond to the request of describing differences between the first-, second-, and third-party data, one may simply use content on page 39 of the Module 2 Lecture Notes.  </v>
      </c>
    </row>
    <row r="222" spans="1:7" hidden="1" x14ac:dyDescent="0.25">
      <c r="A222" s="12"/>
      <c r="B222" s="27" t="str">
        <f t="shared" si="55"/>
        <v xml:space="preserve"> Soumya</v>
      </c>
      <c r="C222" s="12" t="s">
        <v>49</v>
      </c>
      <c r="D222" s="12">
        <v>8</v>
      </c>
      <c r="E222" s="12" t="s">
        <v>42</v>
      </c>
      <c r="F222" s="12"/>
      <c r="G222" s="12" t="str">
        <f t="shared" si="54"/>
        <v xml:space="preserve">Q4: 8 of 8.  </v>
      </c>
    </row>
    <row r="223" spans="1:7" ht="408" hidden="1" x14ac:dyDescent="0.25">
      <c r="A223" s="12"/>
      <c r="B223" s="27" t="str">
        <f t="shared" si="55"/>
        <v xml:space="preserve"> Soumya</v>
      </c>
      <c r="C223" s="12" t="s">
        <v>51</v>
      </c>
      <c r="D223" s="12">
        <v>8</v>
      </c>
      <c r="E223" s="12" t="s">
        <v>42</v>
      </c>
      <c r="F223" s="12" t="s">
        <v>395</v>
      </c>
      <c r="G223" s="12" t="str">
        <f t="shared" si="54"/>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24" spans="1:7" hidden="1" x14ac:dyDescent="0.25">
      <c r="A224" s="12"/>
      <c r="B224" s="27" t="str">
        <f t="shared" si="55"/>
        <v xml:space="preserve"> Soumya</v>
      </c>
      <c r="C224" s="12" t="s">
        <v>53</v>
      </c>
      <c r="D224" s="12">
        <v>10</v>
      </c>
      <c r="E224" s="12" t="s">
        <v>304</v>
      </c>
      <c r="F224" s="12" t="s">
        <v>85</v>
      </c>
      <c r="G224" s="12" t="str">
        <f t="shared" si="54"/>
        <v>Q6: 10 of 10.  An excellent answer!</v>
      </c>
    </row>
    <row r="225" spans="1:7" x14ac:dyDescent="0.25">
      <c r="A225" s="12"/>
      <c r="B225" s="27" t="str">
        <f>B218</f>
        <v xml:space="preserve"> Soumya</v>
      </c>
      <c r="C225" s="12" t="s">
        <v>56</v>
      </c>
      <c r="D225" s="12">
        <f>SUM(D219:D224)</f>
        <v>48.5</v>
      </c>
      <c r="E225" s="12" t="s">
        <v>57</v>
      </c>
      <c r="F225" s="12"/>
      <c r="G225" s="12" t="str">
        <f t="shared" si="54"/>
        <v xml:space="preserve">Total: 48.5 of 50. </v>
      </c>
    </row>
    <row r="226" spans="1:7" ht="255" x14ac:dyDescent="0.25">
      <c r="A226" s="12"/>
      <c r="B226" s="27" t="str">
        <f t="shared" si="55"/>
        <v xml:space="preserve"> Soumya</v>
      </c>
      <c r="C226" s="12" t="s">
        <v>58</v>
      </c>
      <c r="D226" s="12"/>
      <c r="E226" s="12"/>
      <c r="F226" s="12"/>
      <c r="G226" s="12" t="str">
        <f>_xlfn.CONCAT(G218," ",G219," ",G220," ",G221," ",G222," ",G223," ",G224," ",G225)</f>
        <v xml:space="preserve"> Soumya, below are scores and comments for Homework 2. Q1: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Q2: 8 of 8.   Q3: 8 of 8.  To succinctly and elegantly respond to the request of describing differences between the first-, second-, and third-party data, one may simply use content on page 39 of the Module 2 Lecture Notes.   Q4: 8 of 8.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An excellent answer! Total: 48.5 of 50. </v>
      </c>
    </row>
    <row r="227" spans="1:7" ht="102" hidden="1" x14ac:dyDescent="0.25">
      <c r="A227" s="11" t="s">
        <v>151</v>
      </c>
      <c r="B227" s="11" t="str">
        <f t="shared" ref="B227" si="56">MID(A227,FIND(",",A227)+1,FIND(" ",A227)-2)</f>
        <v xml:space="preserve"> Venkata</v>
      </c>
      <c r="C227" s="12" t="s">
        <v>298</v>
      </c>
      <c r="D227" s="12"/>
      <c r="E227" s="12"/>
      <c r="F227" s="12"/>
      <c r="G227" s="12" t="str">
        <f>_xlfn.CONCAT(B227,C227)</f>
        <v xml:space="preserve"> Venkata, below are scores and comments for Homework 2.</v>
      </c>
    </row>
    <row r="228" spans="1:7" hidden="1" x14ac:dyDescent="0.25">
      <c r="A228" s="12"/>
      <c r="B228" s="12" t="str">
        <f>B227</f>
        <v xml:space="preserve"> Venkata</v>
      </c>
      <c r="C228" s="12" t="s">
        <v>41</v>
      </c>
      <c r="D228" s="12">
        <v>8</v>
      </c>
      <c r="E228" s="12" t="s">
        <v>42</v>
      </c>
      <c r="F228" s="12" t="s">
        <v>339</v>
      </c>
      <c r="G228" s="12" t="str">
        <f t="shared" ref="G228:G234" si="57">_xlfn.CONCAT(C228," ",D228," ",E228," ",F228)</f>
        <v>Q1: 8 of 8.  A succinct answer!</v>
      </c>
    </row>
    <row r="229" spans="1:7" hidden="1" x14ac:dyDescent="0.25">
      <c r="A229" s="12"/>
      <c r="B229" s="12" t="str">
        <f t="shared" ref="B229:B235" si="58">B228</f>
        <v xml:space="preserve"> Venkata</v>
      </c>
      <c r="C229" s="12" t="s">
        <v>44</v>
      </c>
      <c r="D229" s="12">
        <v>8</v>
      </c>
      <c r="E229" s="12" t="s">
        <v>42</v>
      </c>
      <c r="F229" s="12" t="s">
        <v>335</v>
      </c>
      <c r="G229" s="12" t="str">
        <f t="shared" si="57"/>
        <v>Q2: 8 of 8.  A straightforward response!</v>
      </c>
    </row>
    <row r="230" spans="1:7" ht="102" hidden="1" x14ac:dyDescent="0.25">
      <c r="A230" s="12"/>
      <c r="B230" s="12" t="str">
        <f t="shared" si="58"/>
        <v xml:space="preserve"> Venkata</v>
      </c>
      <c r="C230" s="12" t="s">
        <v>47</v>
      </c>
      <c r="D230" s="12">
        <v>8</v>
      </c>
      <c r="E230" s="12" t="s">
        <v>42</v>
      </c>
      <c r="F230" s="12" t="s">
        <v>382</v>
      </c>
      <c r="G230" s="12" t="str">
        <f t="shared" si="57"/>
        <v xml:space="preserve">Q3: 8 of 8.  To succinctly and elegantly respond to the request of describing differences between the first-, second-, and third-party data, one may simply use content on page 39 of the Module 2 Lecture Notes.  </v>
      </c>
    </row>
    <row r="231" spans="1:7" ht="140.25" hidden="1" x14ac:dyDescent="0.25">
      <c r="A231" s="12"/>
      <c r="B231" s="12" t="str">
        <f t="shared" si="58"/>
        <v xml:space="preserve"> Venkata</v>
      </c>
      <c r="C231" s="12" t="s">
        <v>49</v>
      </c>
      <c r="D231" s="12">
        <v>6.5</v>
      </c>
      <c r="E231" s="12" t="s">
        <v>42</v>
      </c>
      <c r="F231" s="12" t="s">
        <v>394</v>
      </c>
      <c r="G231" s="12" t="str">
        <f t="shared" si="57"/>
        <v>Q4: 6.5 of 8.  Your answer to the request to compare and contrast the purpose of inbound marketing tools, data management platforms, and comprehensive marketing measurement and optimization solutions, was lacking.  That is, additional information is expected and required.</v>
      </c>
    </row>
    <row r="232" spans="1:7" ht="408" hidden="1" x14ac:dyDescent="0.25">
      <c r="A232" s="12"/>
      <c r="B232" s="12" t="str">
        <f t="shared" si="58"/>
        <v xml:space="preserve"> Venkata</v>
      </c>
      <c r="C232" s="12" t="s">
        <v>51</v>
      </c>
      <c r="D232" s="12">
        <v>8</v>
      </c>
      <c r="E232" s="12" t="s">
        <v>42</v>
      </c>
      <c r="F232" s="12" t="s">
        <v>395</v>
      </c>
      <c r="G232" s="12" t="str">
        <f t="shared" si="57"/>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33" spans="1:7" hidden="1" x14ac:dyDescent="0.25">
      <c r="A233" s="12"/>
      <c r="B233" s="12" t="str">
        <f t="shared" si="58"/>
        <v xml:space="preserve"> Venkata</v>
      </c>
      <c r="C233" s="12" t="s">
        <v>53</v>
      </c>
      <c r="D233" s="12">
        <v>10</v>
      </c>
      <c r="E233" s="12" t="s">
        <v>304</v>
      </c>
      <c r="F233" s="12"/>
      <c r="G233" s="12" t="str">
        <f t="shared" si="57"/>
        <v xml:space="preserve">Q6: 10 of 10.  </v>
      </c>
    </row>
    <row r="234" spans="1:7" x14ac:dyDescent="0.25">
      <c r="A234" s="12"/>
      <c r="B234" s="12" t="str">
        <f>B227</f>
        <v xml:space="preserve"> Venkata</v>
      </c>
      <c r="C234" s="12" t="s">
        <v>56</v>
      </c>
      <c r="D234" s="12">
        <f>SUM(D228:D233)</f>
        <v>48.5</v>
      </c>
      <c r="E234" s="12" t="s">
        <v>57</v>
      </c>
      <c r="F234" s="12"/>
      <c r="G234" s="12" t="str">
        <f t="shared" si="57"/>
        <v xml:space="preserve">Total: 48.5 of 50. </v>
      </c>
    </row>
    <row r="235" spans="1:7" ht="242.25" x14ac:dyDescent="0.25">
      <c r="A235" s="12"/>
      <c r="B235" s="12" t="str">
        <f t="shared" si="58"/>
        <v xml:space="preserve"> Venkata</v>
      </c>
      <c r="C235" s="12" t="s">
        <v>58</v>
      </c>
      <c r="D235" s="12"/>
      <c r="E235" s="12"/>
      <c r="F235" s="12"/>
      <c r="G235" s="12" t="str">
        <f>_xlfn.CONCAT(G227," ",G228," ",G229," ",G230," ",G231," ",G232," ",G233," ",G234)</f>
        <v xml:space="preserve"> Venkata, below are scores and comments for Homework 2. Q1: 8 of 8.  A succinct answer! Q2: 8 of 8.  A straightforward response! Q3: 8 of 8.  To succinctly and elegantly respond to the request of describing differences between the first-, second-, and third-party data, one may simply use content on page 39 of the Module 2 Lecture Notes.   Q4: 6.5 of 8.  Your answer to the request to compare and contrast the purpose of inbound marketing tools, data management platforms, and comprehensive marketing measurement and optimization solutions, was lacking.  That is, additional information is expected and required.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48.5 of 50. </v>
      </c>
    </row>
    <row r="236" spans="1:7" ht="102" hidden="1" x14ac:dyDescent="0.25">
      <c r="A236" s="11" t="s">
        <v>138</v>
      </c>
      <c r="B236" s="11" t="str">
        <f>MID(A236,FIND(",",A236)+1,FIND(" ",A236)-5)</f>
        <v xml:space="preserve"> Vinay </v>
      </c>
      <c r="C236" s="12" t="s">
        <v>298</v>
      </c>
      <c r="D236" s="12"/>
      <c r="E236" s="12"/>
      <c r="F236" s="12"/>
      <c r="G236" s="12" t="str">
        <f>_xlfn.CONCAT(B236,C236)</f>
        <v xml:space="preserve"> Vinay , below are scores and comments for Homework 2.</v>
      </c>
    </row>
    <row r="237" spans="1:7" ht="76.5" hidden="1" x14ac:dyDescent="0.25">
      <c r="A237" s="12"/>
      <c r="B237" s="12" t="str">
        <f>B236</f>
        <v xml:space="preserve"> Vinay </v>
      </c>
      <c r="C237" s="12" t="s">
        <v>41</v>
      </c>
      <c r="D237" s="12">
        <v>8</v>
      </c>
      <c r="E237" s="12" t="s">
        <v>42</v>
      </c>
      <c r="F237" s="12" t="s">
        <v>346</v>
      </c>
      <c r="G237" s="12" t="str">
        <f t="shared" ref="G237:G243" si="59">_xlfn.CONCAT(C237," ",D237," ",E237," ",F237)</f>
        <v xml:space="preserve">Q1: 8 of 8.   Elasticsearch offers a set of REST-based APIs, an HTTP interface, and uses schema-free JSON documents.  Thus it has multiple tools so one may query data. </v>
      </c>
    </row>
    <row r="238" spans="1:7" hidden="1" x14ac:dyDescent="0.25">
      <c r="A238" s="12"/>
      <c r="B238" s="12" t="str">
        <f t="shared" ref="B238:B244" si="60">B237</f>
        <v xml:space="preserve"> Vinay </v>
      </c>
      <c r="C238" s="12" t="s">
        <v>44</v>
      </c>
      <c r="D238" s="12">
        <v>8</v>
      </c>
      <c r="E238" s="12" t="s">
        <v>42</v>
      </c>
      <c r="F238" s="12" t="s">
        <v>335</v>
      </c>
      <c r="G238" s="12" t="str">
        <f t="shared" si="59"/>
        <v>Q2: 8 of 8.  A straightforward response!</v>
      </c>
    </row>
    <row r="239" spans="1:7" ht="153" hidden="1" x14ac:dyDescent="0.25">
      <c r="A239" s="12"/>
      <c r="B239" s="12" t="str">
        <f t="shared" si="60"/>
        <v xml:space="preserve"> Vinay </v>
      </c>
      <c r="C239" s="12" t="s">
        <v>47</v>
      </c>
      <c r="D239" s="12">
        <v>7.5</v>
      </c>
      <c r="E239" s="12" t="s">
        <v>42</v>
      </c>
      <c r="F239" s="12" t="s">
        <v>391</v>
      </c>
      <c r="G239" s="12" t="str">
        <f t="shared" si="59"/>
        <v xml:space="preserve">Q3: 7.5 of 8.  The following statement isn't always true: 'Third-party data is a piece of information about online users.' To succinctly and elegantly respond to the request of describing differences between the first-, second-, and third-party data, one may simply use content on page 39 of the Module 2 Lecture Notes.  </v>
      </c>
    </row>
    <row r="240" spans="1:7" hidden="1" x14ac:dyDescent="0.25">
      <c r="A240" s="12"/>
      <c r="B240" s="12" t="str">
        <f t="shared" si="60"/>
        <v xml:space="preserve"> Vinay </v>
      </c>
      <c r="C240" s="12" t="s">
        <v>49</v>
      </c>
      <c r="D240" s="12">
        <v>8</v>
      </c>
      <c r="E240" s="12" t="s">
        <v>42</v>
      </c>
      <c r="F240" s="12" t="s">
        <v>198</v>
      </c>
      <c r="G240" s="12" t="str">
        <f t="shared" si="59"/>
        <v>Q4: 8 of 8.  A fine answer!</v>
      </c>
    </row>
    <row r="241" spans="1:7" ht="409.5" hidden="1" x14ac:dyDescent="0.25">
      <c r="A241" s="12"/>
      <c r="B241" s="12" t="str">
        <f t="shared" si="60"/>
        <v xml:space="preserve"> Vinay </v>
      </c>
      <c r="C241" s="12" t="s">
        <v>51</v>
      </c>
      <c r="D241" s="12">
        <v>7</v>
      </c>
      <c r="E241" s="12" t="s">
        <v>42</v>
      </c>
      <c r="F241" s="12" t="s">
        <v>397</v>
      </c>
      <c r="G241" s="12" t="str">
        <f t="shared" si="59"/>
        <v xml:space="preserve">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42" spans="1:7" ht="38.25" hidden="1" x14ac:dyDescent="0.25">
      <c r="A242" s="12"/>
      <c r="B242" s="12" t="str">
        <f t="shared" si="60"/>
        <v xml:space="preserve"> Vinay </v>
      </c>
      <c r="C242" s="12" t="s">
        <v>53</v>
      </c>
      <c r="D242" s="12">
        <v>8</v>
      </c>
      <c r="E242" s="12" t="s">
        <v>304</v>
      </c>
      <c r="F242" s="12" t="s">
        <v>332</v>
      </c>
      <c r="G242" s="12" t="str">
        <f t="shared" si="59"/>
        <v>Q6: 8 of 10.  Please expand on your answer by including at least one additional paragraph.</v>
      </c>
    </row>
    <row r="243" spans="1:7" x14ac:dyDescent="0.25">
      <c r="A243" s="12"/>
      <c r="B243" s="12" t="str">
        <f>B236</f>
        <v xml:space="preserve"> Vinay </v>
      </c>
      <c r="C243" s="12" t="s">
        <v>56</v>
      </c>
      <c r="D243" s="12">
        <f>SUM(D237:D242)</f>
        <v>46.5</v>
      </c>
      <c r="E243" s="12" t="s">
        <v>57</v>
      </c>
      <c r="F243" s="12"/>
      <c r="G243" s="12" t="str">
        <f t="shared" si="59"/>
        <v xml:space="preserve">Total: 46.5 of 50. </v>
      </c>
    </row>
    <row r="244" spans="1:7" ht="267.75" x14ac:dyDescent="0.25">
      <c r="A244" s="12"/>
      <c r="B244" s="12" t="str">
        <f t="shared" si="60"/>
        <v xml:space="preserve"> Vinay </v>
      </c>
      <c r="C244" s="12" t="s">
        <v>58</v>
      </c>
      <c r="D244" s="12"/>
      <c r="E244" s="12"/>
      <c r="F244" s="12"/>
      <c r="G244" s="12" t="str">
        <f>_xlfn.CONCAT(G236," ",G237," ",G238," ",G239," ",G240," ",G241," ",G242," ",G243)</f>
        <v xml:space="preserve"> Vinay , below are scores and comments for Homework 2. Q1: 8 of 8.   Elasticsearch offers a set of REST-based APIs, an HTTP interface, and uses schema-free JSON documents.  Thus it has multiple tools so one may query data.  Q2: 8 of 8.  A straightforward response! Q3: 7.5 of 8.  The following statement isn't always true: 'Third-party data is a piece of information about online users.' To succinctly and elegantly respond to the request of describing differences between the first-, second-, and third-party data, one may simply use content on page 39 of the Module 2 Lecture Notes.   Q4: 8 of 8.  A fine answer! Q5: 7 of 8.  While your answer is nearly sufficient for the question posed, be wary of attribution modeling. (You should mention different attribution models and their implications in determining 'credit.')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46.5 of 50. </v>
      </c>
    </row>
    <row r="245" spans="1:7" ht="102" hidden="1" x14ac:dyDescent="0.25">
      <c r="A245" s="11" t="s">
        <v>140</v>
      </c>
      <c r="B245" s="11" t="str">
        <f>MID(A245,FIND(",",A245)+1,FIND(" ",A245)-1)</f>
        <v xml:space="preserve"> Sukesh</v>
      </c>
      <c r="C245" s="12" t="s">
        <v>298</v>
      </c>
      <c r="D245" s="12"/>
      <c r="E245" s="12"/>
      <c r="F245" s="12"/>
      <c r="G245" s="12" t="str">
        <f>_xlfn.CONCAT(B245,C245)</f>
        <v xml:space="preserve"> Sukesh, below are scores and comments for Homework 2.</v>
      </c>
    </row>
    <row r="246" spans="1:7" ht="153" hidden="1" x14ac:dyDescent="0.25">
      <c r="A246" s="12"/>
      <c r="B246" s="12" t="str">
        <f>B245</f>
        <v xml:space="preserve"> Sukesh</v>
      </c>
      <c r="C246" s="12" t="s">
        <v>41</v>
      </c>
      <c r="D246" s="12">
        <v>6</v>
      </c>
      <c r="E246" s="12" t="s">
        <v>42</v>
      </c>
      <c r="F246" s="12" t="s">
        <v>372</v>
      </c>
      <c r="G246" s="12" t="str">
        <f t="shared" ref="G246:G252" si="61">_xlfn.CONCAT(C246," ",D246," ",E246," ",F246)</f>
        <v>Q1: 6 of 8.  You didn't sufficiently broach the topic of data analysis and tools used for data analysis.  Please reread your entries before submission.  For example, '… hey have programmatic
access built into them, which enables applications and automatic processes to access the data storage system hen, ...'</v>
      </c>
    </row>
    <row r="247" spans="1:7" ht="102" hidden="1" x14ac:dyDescent="0.25">
      <c r="A247" s="12"/>
      <c r="B247" s="12" t="str">
        <f t="shared" ref="B247:B253" si="62">B246</f>
        <v xml:space="preserve"> Sukesh</v>
      </c>
      <c r="C247" s="12" t="s">
        <v>44</v>
      </c>
      <c r="D247" s="12">
        <v>7</v>
      </c>
      <c r="E247" s="12" t="s">
        <v>42</v>
      </c>
      <c r="F247" s="12" t="s">
        <v>312</v>
      </c>
      <c r="G247" s="12" t="str">
        <f t="shared" si="61"/>
        <v xml:space="preserve">Q2: 7 of 8.  You were requested to provide an example of a marketing dataset and analysis task where each tool would be most appropriate.  Your answer didn't sufficiently address this request. </v>
      </c>
    </row>
    <row r="248" spans="1:7" hidden="1" x14ac:dyDescent="0.25">
      <c r="A248" s="12"/>
      <c r="B248" s="12" t="str">
        <f t="shared" si="62"/>
        <v xml:space="preserve"> Sukesh</v>
      </c>
      <c r="C248" s="12" t="s">
        <v>47</v>
      </c>
      <c r="D248" s="12">
        <v>7.5</v>
      </c>
      <c r="E248" s="12" t="s">
        <v>42</v>
      </c>
      <c r="F248" s="12"/>
      <c r="G248" s="12" t="str">
        <f t="shared" si="61"/>
        <v xml:space="preserve">Q3: 7.5 of 8.  </v>
      </c>
    </row>
    <row r="249" spans="1:7" ht="76.5" hidden="1" x14ac:dyDescent="0.25">
      <c r="A249" s="12"/>
      <c r="B249" s="12" t="str">
        <f t="shared" si="62"/>
        <v xml:space="preserve"> Sukesh</v>
      </c>
      <c r="C249" s="12" t="s">
        <v>49</v>
      </c>
      <c r="D249" s="12">
        <v>7.5</v>
      </c>
      <c r="E249" s="12" t="s">
        <v>42</v>
      </c>
      <c r="F249" s="12" t="s">
        <v>393</v>
      </c>
      <c r="G249" s="12" t="str">
        <f t="shared" si="61"/>
        <v xml:space="preserve">Q4: 7.5 of 8.  Please proofread your response.  For example the following phrase is distracting and improper:  'DMPs, like data management platforms (DMPs),…' </v>
      </c>
    </row>
    <row r="250" spans="1:7" ht="408" hidden="1" x14ac:dyDescent="0.25">
      <c r="A250" s="12"/>
      <c r="B250" s="12" t="str">
        <f t="shared" si="62"/>
        <v xml:space="preserve"> Sukesh</v>
      </c>
      <c r="C250" s="12" t="s">
        <v>51</v>
      </c>
      <c r="D250" s="12">
        <v>8</v>
      </c>
      <c r="E250" s="12" t="s">
        <v>42</v>
      </c>
      <c r="F250" s="12" t="s">
        <v>395</v>
      </c>
      <c r="G250" s="12" t="str">
        <f t="shared" si="61"/>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51" spans="1:7" ht="63.75" hidden="1" x14ac:dyDescent="0.25">
      <c r="A251" s="12"/>
      <c r="B251" s="12" t="str">
        <f t="shared" si="62"/>
        <v xml:space="preserve"> Sukesh</v>
      </c>
      <c r="C251" s="12" t="s">
        <v>53</v>
      </c>
      <c r="D251" s="12">
        <v>8</v>
      </c>
      <c r="E251" s="12" t="s">
        <v>304</v>
      </c>
      <c r="F251" s="12" t="s">
        <v>398</v>
      </c>
      <c r="G251" s="12" t="str">
        <f t="shared" si="61"/>
        <v xml:space="preserve">Q6: 8 of 10.  Since the textbook and lecture notes covered more than DMPs, more than a few sentences just on DMPs is expected. </v>
      </c>
    </row>
    <row r="252" spans="1:7" x14ac:dyDescent="0.25">
      <c r="A252" s="12"/>
      <c r="B252" s="12" t="str">
        <f>B245</f>
        <v xml:space="preserve"> Sukesh</v>
      </c>
      <c r="C252" s="12" t="s">
        <v>56</v>
      </c>
      <c r="D252" s="12">
        <f>SUM(D246:D251)</f>
        <v>44</v>
      </c>
      <c r="E252" s="12" t="s">
        <v>57</v>
      </c>
      <c r="F252" s="12"/>
      <c r="G252" s="12" t="str">
        <f t="shared" si="61"/>
        <v xml:space="preserve">Total: 44 of 50. </v>
      </c>
    </row>
    <row r="253" spans="1:7" ht="267.75" x14ac:dyDescent="0.25">
      <c r="A253" s="12"/>
      <c r="B253" s="12" t="str">
        <f t="shared" si="62"/>
        <v xml:space="preserve"> Sukesh</v>
      </c>
      <c r="C253" s="12" t="s">
        <v>58</v>
      </c>
      <c r="D253" s="12"/>
      <c r="E253" s="12"/>
      <c r="F253" s="12"/>
      <c r="G253" s="12" t="str">
        <f>_xlfn.CONCAT(G245," ",G246," ",G247," ",G248," ",G249," ",G250," ",G251," ",G252)</f>
        <v xml:space="preserve"> Sukesh, below are scores and comments for Homework 2. Q1: 6 of 8.  You didn't sufficiently broach the topic of data analysis and tools used for data analysis.  Please reread your entries before submission.  For example, '… hey have programmatic
access built into them, which enables applications and automatic processes to access the data storage system hen, ...' Q2: 7 of 8.  You were requested to provide an example of a marketing dataset and analysis task where each tool would be most appropriate.  Your answer didn't sufficiently address this request.  Q3: 7.5 of 8.   Q4: 7.5 of 8.  Please proofread your response.  For example the following phrase is distracting and improper:  'DMPs, like data management platforms (DMPs),…'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8 of 10.  Since the textbook and lecture notes covered more than DMPs, more than a few sentences just on DMPs is expected.  Total: 44 of 50. </v>
      </c>
    </row>
    <row r="254" spans="1:7" ht="102" hidden="1" x14ac:dyDescent="0.25">
      <c r="A254" s="11" t="s">
        <v>155</v>
      </c>
      <c r="B254" s="11" t="str">
        <f t="shared" ref="B254" si="63">MID(A254,FIND(",",A254)+1,FIND(" ",A254)-2)</f>
        <v xml:space="preserve"> Sai </v>
      </c>
      <c r="C254" s="12" t="s">
        <v>298</v>
      </c>
      <c r="D254" s="12"/>
      <c r="E254" s="12"/>
      <c r="F254" s="12"/>
      <c r="G254" s="12" t="str">
        <f>_xlfn.CONCAT(B254,C254)</f>
        <v xml:space="preserve"> Sai , below are scores and comments for Homework 2.</v>
      </c>
    </row>
    <row r="255" spans="1:7" ht="102" hidden="1" x14ac:dyDescent="0.25">
      <c r="A255" s="12"/>
      <c r="B255" s="27" t="str">
        <f>B254</f>
        <v xml:space="preserve"> Sai </v>
      </c>
      <c r="C255" s="12" t="s">
        <v>41</v>
      </c>
      <c r="D255" s="12">
        <v>6.5</v>
      </c>
      <c r="E255" s="12" t="s">
        <v>42</v>
      </c>
      <c r="F255" s="12" t="s">
        <v>373</v>
      </c>
      <c r="G255" s="12" t="str">
        <f t="shared" ref="G255:G261" si="64">_xlfn.CONCAT(C255," ",D255," ",E255," ",F255)</f>
        <v xml:space="preserve">Q1: 6.5 of 8.  Unless specifically requested do not use colloquial language and metaphors. An example follows:  'Imagine a treasure chest overflowing with invaluable information, waiting to be unlocked and explored.'  </v>
      </c>
    </row>
    <row r="256" spans="1:7" ht="216.75" hidden="1" x14ac:dyDescent="0.25">
      <c r="A256" s="12"/>
      <c r="B256" s="27" t="str">
        <f t="shared" ref="B256:B262" si="65">B255</f>
        <v xml:space="preserve"> Sai </v>
      </c>
      <c r="C256" s="12" t="s">
        <v>44</v>
      </c>
      <c r="D256" s="12">
        <v>6.5</v>
      </c>
      <c r="E256" s="12" t="s">
        <v>42</v>
      </c>
      <c r="F256" s="12" t="s">
        <v>374</v>
      </c>
      <c r="G256" s="12" t="str">
        <f t="shared" si="64"/>
        <v xml:space="preserve">Q2: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v>
      </c>
    </row>
    <row r="257" spans="1:7" ht="153" hidden="1" x14ac:dyDescent="0.25">
      <c r="A257" s="12"/>
      <c r="B257" s="27" t="str">
        <f t="shared" si="65"/>
        <v xml:space="preserve"> Sai </v>
      </c>
      <c r="C257" s="12" t="s">
        <v>47</v>
      </c>
      <c r="D257" s="12">
        <v>6</v>
      </c>
      <c r="E257" s="12" t="s">
        <v>42</v>
      </c>
      <c r="F257" s="12" t="s">
        <v>392</v>
      </c>
      <c r="G257" s="12" t="str">
        <f t="shared" si="64"/>
        <v xml:space="preserve">Q3: 6 of 8.  You didn't sufficiently address the question, 'What are the differences between the first-, second-, and third-party data? ' To succinctly and elegantly respond to the request of describing differences between the first-, second-, and third-party data, one may simply use content on page 39 of the Module 2 Lecture Notes.  </v>
      </c>
    </row>
    <row r="258" spans="1:7" hidden="1" x14ac:dyDescent="0.25">
      <c r="A258" s="12"/>
      <c r="B258" s="27" t="str">
        <f t="shared" si="65"/>
        <v xml:space="preserve"> Sai </v>
      </c>
      <c r="C258" s="12" t="s">
        <v>49</v>
      </c>
      <c r="D258" s="12">
        <v>8</v>
      </c>
      <c r="E258" s="12" t="s">
        <v>42</v>
      </c>
      <c r="F258" s="12"/>
      <c r="G258" s="12" t="str">
        <f t="shared" si="64"/>
        <v xml:space="preserve">Q4: 8 of 8.  </v>
      </c>
    </row>
    <row r="259" spans="1:7" ht="408" hidden="1" x14ac:dyDescent="0.25">
      <c r="A259" s="12"/>
      <c r="B259" s="27" t="str">
        <f t="shared" si="65"/>
        <v xml:space="preserve"> Sai </v>
      </c>
      <c r="C259" s="12" t="s">
        <v>51</v>
      </c>
      <c r="D259" s="12">
        <v>8</v>
      </c>
      <c r="E259" s="12" t="s">
        <v>42</v>
      </c>
      <c r="F259" s="12" t="s">
        <v>395</v>
      </c>
      <c r="G259" s="12" t="str">
        <f t="shared" si="64"/>
        <v xml:space="preserve">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v>
      </c>
    </row>
    <row r="260" spans="1:7" hidden="1" x14ac:dyDescent="0.25">
      <c r="A260" s="12"/>
      <c r="B260" s="27" t="str">
        <f t="shared" si="65"/>
        <v xml:space="preserve"> Sai </v>
      </c>
      <c r="C260" s="12" t="s">
        <v>53</v>
      </c>
      <c r="D260" s="12">
        <v>10</v>
      </c>
      <c r="E260" s="12" t="s">
        <v>304</v>
      </c>
      <c r="F260" s="12"/>
      <c r="G260" s="12" t="str">
        <f t="shared" si="64"/>
        <v xml:space="preserve">Q6: 10 of 10.  </v>
      </c>
    </row>
    <row r="261" spans="1:7" x14ac:dyDescent="0.25">
      <c r="A261" s="12"/>
      <c r="B261" s="27" t="str">
        <f>B254</f>
        <v xml:space="preserve"> Sai </v>
      </c>
      <c r="C261" s="12" t="s">
        <v>56</v>
      </c>
      <c r="D261" s="12">
        <f>SUM(D255:D260)</f>
        <v>45</v>
      </c>
      <c r="E261" s="12" t="s">
        <v>57</v>
      </c>
      <c r="F261" s="12"/>
      <c r="G261" s="12" t="str">
        <f t="shared" si="64"/>
        <v xml:space="preserve">Total: 45 of 50. </v>
      </c>
    </row>
    <row r="262" spans="1:7" ht="306" x14ac:dyDescent="0.25">
      <c r="A262" s="12"/>
      <c r="B262" s="27" t="str">
        <f t="shared" si="65"/>
        <v xml:space="preserve"> Sai </v>
      </c>
      <c r="C262" s="12" t="s">
        <v>58</v>
      </c>
      <c r="D262" s="12"/>
      <c r="E262" s="12"/>
      <c r="F262" s="12"/>
      <c r="G262" s="12" t="str">
        <f>_xlfn.CONCAT(G254," ",G255," ",G256," ",G257," ",G258," ",G259," ",G260," ",G261)</f>
        <v xml:space="preserve"> Sai , below are scores and comments for Homework 2. Q1: 6.5 of 8.  Unless specifically requested do not use colloquial language and metaphors. An example follows:  'Imagine a treasure chest overflowing with invaluable information, waiting to be unlocked and explored.'   Q2: 6.5 of 8.  A week ago I wrote the following message on Ed Discussion board:  ' …  homework submissions should be in English prose using sentences and paragraphs.  Do not use bullet points unless requested to do so;  using bullet points is expected for talks where a deck is presented. In addition, do not be colloquial in your homework submissions.'  Your response to this question is using (de facto) bullet points.  Q3: 6 of 8.  You didn't sufficiently address the question, 'What are the differences between the first-, second-, and third-party data? ' To succinctly and elegantly respond to the request of describing differences between the first-, second-, and third-party data, one may simply use content on page 39 of the Module 2 Lecture Notes.   Q4: 8 of 8.   Q5: 8 of 8.  While your answer is sufficient for the question posed, be wary of attribution modeling.  In practice multi-touch attribution has very limited, if any, value to a company.  For a few insights into these limits, read the following abstract of Danaher and van Heerde: https://journals.sagepub.com/doi/10.1177/0022243718802845 In addition, one should always be skeptical of paid search analytics that use observational data.  Because search clicks and purchase intent are correlated, large-scale field experiments returns from paid search are frequently fraction of observational data studies. As an extreme case, many brand keyword ads have no measurable short-term benefits when randomized control trials are executed. See Blake, Nosko and Tadelis for additional information: https://onlinelibrary.wiley.com/doi/abs/10.3982/ECTA12423  Q6: 10 of 10.   Total: 45 of 50. </v>
      </c>
    </row>
    <row r="263" spans="1:7" hidden="1" x14ac:dyDescent="0.25">
      <c r="A263" s="12"/>
      <c r="B263" s="12"/>
      <c r="C263" s="12"/>
      <c r="D263" s="12"/>
      <c r="E263" s="12"/>
      <c r="F263" s="12"/>
      <c r="G263" s="12"/>
    </row>
    <row r="264" spans="1:7" hidden="1" x14ac:dyDescent="0.25">
      <c r="A264" s="12"/>
      <c r="B264" s="12"/>
      <c r="C264" s="12"/>
      <c r="D264" s="12"/>
      <c r="E264" s="12"/>
      <c r="F264" s="12"/>
      <c r="G264" s="12"/>
    </row>
    <row r="265" spans="1:7" hidden="1" x14ac:dyDescent="0.25">
      <c r="A265" s="12"/>
      <c r="B265" s="12"/>
      <c r="C265" s="12"/>
      <c r="D265" s="12"/>
      <c r="E265" s="12"/>
      <c r="F265" s="12"/>
      <c r="G265" s="12"/>
    </row>
    <row r="266" spans="1:7" hidden="1" x14ac:dyDescent="0.25">
      <c r="A266" s="12"/>
      <c r="B266" s="12"/>
      <c r="C266" s="12"/>
      <c r="D266" s="12"/>
      <c r="E266" s="12"/>
      <c r="F266" s="12"/>
      <c r="G266" s="12"/>
    </row>
    <row r="267" spans="1:7" hidden="1" x14ac:dyDescent="0.25">
      <c r="A267" s="12"/>
      <c r="B267" s="12"/>
      <c r="C267" s="12"/>
      <c r="D267" s="12"/>
      <c r="E267" s="12"/>
      <c r="F267" s="12"/>
      <c r="G267" s="12"/>
    </row>
    <row r="268" spans="1:7" hidden="1" x14ac:dyDescent="0.25">
      <c r="A268" s="12"/>
      <c r="B268" s="12"/>
      <c r="C268" s="12"/>
      <c r="D268" s="12"/>
      <c r="E268" s="12"/>
      <c r="F268" s="12"/>
      <c r="G268" s="12"/>
    </row>
    <row r="269" spans="1:7" hidden="1" x14ac:dyDescent="0.25">
      <c r="A269" s="12"/>
      <c r="B269" s="12"/>
      <c r="C269" s="12"/>
      <c r="D269" s="12"/>
      <c r="E269" s="12"/>
      <c r="F269" s="12"/>
      <c r="G269" s="12"/>
    </row>
    <row r="270" spans="1:7" hidden="1" x14ac:dyDescent="0.25">
      <c r="A270" s="12"/>
      <c r="B270" s="12"/>
      <c r="C270" s="12"/>
      <c r="D270" s="12"/>
      <c r="E270" s="12"/>
      <c r="F270" s="12"/>
      <c r="G270" s="12"/>
    </row>
    <row r="271" spans="1:7" hidden="1" x14ac:dyDescent="0.25">
      <c r="A271" s="12"/>
      <c r="B271" s="12"/>
      <c r="C271" s="12"/>
      <c r="D271" s="12"/>
      <c r="E271" s="12"/>
      <c r="F271" s="12"/>
      <c r="G271" s="12"/>
    </row>
    <row r="272" spans="1:7" hidden="1" x14ac:dyDescent="0.25">
      <c r="A272" s="12"/>
      <c r="B272" s="12"/>
      <c r="C272" s="12"/>
      <c r="D272" s="12"/>
      <c r="E272" s="12"/>
      <c r="F272" s="12"/>
      <c r="G272" s="12"/>
    </row>
    <row r="273" spans="1:7" hidden="1" x14ac:dyDescent="0.25">
      <c r="A273" s="12"/>
      <c r="B273" s="12"/>
      <c r="C273" s="12"/>
      <c r="D273" s="12"/>
      <c r="E273" s="12"/>
      <c r="F273" s="12"/>
      <c r="G273" s="12"/>
    </row>
    <row r="274" spans="1:7" hidden="1" x14ac:dyDescent="0.25">
      <c r="A274" s="12"/>
      <c r="B274" s="12"/>
      <c r="C274" s="12"/>
      <c r="D274" s="12"/>
      <c r="E274" s="12"/>
      <c r="F274" s="12"/>
      <c r="G274" s="12"/>
    </row>
    <row r="275" spans="1:7" hidden="1" x14ac:dyDescent="0.25">
      <c r="A275" s="12"/>
      <c r="B275" s="12"/>
      <c r="C275" s="12"/>
      <c r="D275" s="12"/>
      <c r="E275" s="12"/>
      <c r="F275" s="12"/>
      <c r="G275" s="12"/>
    </row>
    <row r="276" spans="1:7" hidden="1" x14ac:dyDescent="0.25">
      <c r="A276" s="12"/>
      <c r="B276" s="12"/>
      <c r="C276" s="12"/>
      <c r="D276" s="12"/>
      <c r="E276" s="12"/>
      <c r="F276" s="12"/>
      <c r="G276" s="12"/>
    </row>
    <row r="277" spans="1:7" hidden="1" x14ac:dyDescent="0.25">
      <c r="A277" s="12"/>
      <c r="B277" s="12"/>
      <c r="C277" s="12"/>
      <c r="D277" s="12"/>
      <c r="E277" s="12"/>
      <c r="F277" s="12"/>
      <c r="G277" s="12"/>
    </row>
    <row r="278" spans="1:7" hidden="1" x14ac:dyDescent="0.25">
      <c r="A278" s="12"/>
      <c r="B278" s="12"/>
      <c r="C278" s="12"/>
      <c r="D278" s="12"/>
      <c r="E278" s="12"/>
      <c r="F278" s="12"/>
      <c r="G278" s="12"/>
    </row>
    <row r="279" spans="1:7" hidden="1" x14ac:dyDescent="0.25">
      <c r="A279" s="12"/>
      <c r="B279" s="12"/>
      <c r="C279" s="12"/>
      <c r="D279" s="12"/>
      <c r="E279" s="12"/>
      <c r="F279" s="12"/>
      <c r="G279" s="12"/>
    </row>
    <row r="280" spans="1:7" hidden="1" x14ac:dyDescent="0.25">
      <c r="A280" s="12"/>
      <c r="B280" s="12"/>
      <c r="C280" s="12"/>
      <c r="D280" s="12"/>
      <c r="E280" s="12"/>
      <c r="F280" s="12"/>
      <c r="G280" s="12"/>
    </row>
    <row r="281" spans="1:7" hidden="1" x14ac:dyDescent="0.25">
      <c r="A281" s="12"/>
      <c r="B281" s="12"/>
      <c r="C281" s="12"/>
      <c r="D281" s="12"/>
      <c r="E281" s="12"/>
      <c r="F281" s="12"/>
      <c r="G281" s="12"/>
    </row>
    <row r="282" spans="1:7" hidden="1" x14ac:dyDescent="0.25">
      <c r="A282" s="12"/>
      <c r="B282" s="12"/>
      <c r="C282" s="12"/>
      <c r="D282" s="12"/>
      <c r="E282" s="12"/>
      <c r="F282" s="12"/>
      <c r="G282" s="12"/>
    </row>
    <row r="283" spans="1:7" hidden="1" x14ac:dyDescent="0.25">
      <c r="A283" s="12"/>
      <c r="B283" s="12"/>
      <c r="C283" s="12"/>
      <c r="D283" s="12"/>
      <c r="E283" s="12"/>
      <c r="F283" s="12"/>
      <c r="G283" s="12"/>
    </row>
    <row r="284" spans="1:7" hidden="1" x14ac:dyDescent="0.25">
      <c r="A284" s="12"/>
      <c r="B284" s="12"/>
      <c r="C284" s="12"/>
      <c r="D284" s="12"/>
      <c r="E284" s="12"/>
      <c r="F284" s="12"/>
      <c r="G284" s="12"/>
    </row>
    <row r="285" spans="1:7" hidden="1" x14ac:dyDescent="0.25">
      <c r="A285" s="12"/>
      <c r="B285" s="12"/>
      <c r="C285" s="12"/>
      <c r="D285" s="12"/>
      <c r="E285" s="12"/>
      <c r="F285" s="12"/>
      <c r="G285" s="12"/>
    </row>
    <row r="286" spans="1:7" hidden="1" x14ac:dyDescent="0.25">
      <c r="A286" s="12"/>
      <c r="B286" s="12"/>
      <c r="C286" s="12"/>
      <c r="D286" s="12"/>
      <c r="E286" s="12"/>
      <c r="F286" s="12"/>
      <c r="G286" s="12"/>
    </row>
    <row r="287" spans="1:7" hidden="1" x14ac:dyDescent="0.25">
      <c r="A287" s="12"/>
      <c r="B287" s="12"/>
      <c r="C287" s="12"/>
      <c r="D287" s="12"/>
      <c r="E287" s="12"/>
      <c r="F287" s="12"/>
      <c r="G287" s="12"/>
    </row>
    <row r="288" spans="1:7" hidden="1" x14ac:dyDescent="0.25">
      <c r="A288" s="12"/>
      <c r="B288" s="12"/>
      <c r="C288" s="12"/>
      <c r="D288" s="12"/>
      <c r="E288" s="12"/>
      <c r="F288" s="12"/>
      <c r="G288" s="12"/>
    </row>
    <row r="289" spans="1:7" hidden="1" x14ac:dyDescent="0.25">
      <c r="A289" s="12"/>
      <c r="B289" s="12"/>
      <c r="C289" s="12"/>
      <c r="D289" s="12"/>
      <c r="E289" s="12"/>
      <c r="F289" s="12"/>
      <c r="G289" s="12"/>
    </row>
    <row r="290" spans="1:7" hidden="1" x14ac:dyDescent="0.25">
      <c r="A290" s="12"/>
      <c r="B290" s="12"/>
      <c r="C290" s="12"/>
      <c r="D290" s="12"/>
      <c r="E290" s="12"/>
      <c r="F290" s="12"/>
      <c r="G290" s="12"/>
    </row>
    <row r="291" spans="1:7" hidden="1" x14ac:dyDescent="0.25">
      <c r="A291" s="12"/>
      <c r="B291" s="12"/>
      <c r="C291" s="12"/>
      <c r="D291" s="12"/>
      <c r="E291" s="12"/>
      <c r="F291" s="12"/>
      <c r="G291" s="12"/>
    </row>
    <row r="292" spans="1:7" hidden="1" x14ac:dyDescent="0.25">
      <c r="A292" s="12"/>
      <c r="B292" s="12"/>
      <c r="C292" s="12"/>
      <c r="D292" s="12"/>
      <c r="E292" s="12"/>
      <c r="F292" s="12"/>
      <c r="G292" s="12"/>
    </row>
    <row r="293" spans="1:7" hidden="1" x14ac:dyDescent="0.25">
      <c r="A293" s="12"/>
      <c r="B293" s="12"/>
      <c r="C293" s="12"/>
      <c r="D293" s="12"/>
      <c r="E293" s="12"/>
      <c r="F293" s="12"/>
      <c r="G293" s="12"/>
    </row>
    <row r="294" spans="1:7" hidden="1" x14ac:dyDescent="0.25">
      <c r="A294" s="12"/>
      <c r="B294" s="12"/>
      <c r="C294" s="12"/>
      <c r="D294" s="12"/>
      <c r="E294" s="12"/>
      <c r="F294" s="12"/>
      <c r="G294" s="12"/>
    </row>
    <row r="295" spans="1:7" hidden="1" x14ac:dyDescent="0.25">
      <c r="A295" s="12"/>
      <c r="B295" s="12"/>
      <c r="C295" s="12"/>
      <c r="D295" s="12"/>
      <c r="E295" s="12"/>
      <c r="F295" s="12"/>
      <c r="G295" s="12"/>
    </row>
    <row r="296" spans="1:7" hidden="1" x14ac:dyDescent="0.25">
      <c r="A296" s="12"/>
      <c r="B296" s="12"/>
      <c r="C296" s="12"/>
      <c r="D296" s="12"/>
      <c r="E296" s="12"/>
      <c r="F296" s="12"/>
      <c r="G296" s="12"/>
    </row>
    <row r="297" spans="1:7" hidden="1" x14ac:dyDescent="0.25">
      <c r="A297" s="12"/>
      <c r="B297" s="12"/>
      <c r="C297" s="12"/>
      <c r="D297" s="12"/>
      <c r="E297" s="12"/>
      <c r="F297" s="12"/>
      <c r="G297" s="12"/>
    </row>
    <row r="298" spans="1:7" hidden="1" x14ac:dyDescent="0.25">
      <c r="A298" s="12"/>
      <c r="B298" s="12"/>
      <c r="C298" s="12"/>
      <c r="D298" s="12"/>
      <c r="E298" s="12"/>
      <c r="F298" s="12"/>
      <c r="G298" s="12"/>
    </row>
    <row r="299" spans="1:7" hidden="1" x14ac:dyDescent="0.25">
      <c r="A299" s="12"/>
      <c r="B299" s="12"/>
      <c r="C299" s="12"/>
      <c r="D299" s="12"/>
      <c r="E299" s="12"/>
      <c r="F299" s="12"/>
      <c r="G299" s="12"/>
    </row>
    <row r="300" spans="1:7" hidden="1" x14ac:dyDescent="0.25">
      <c r="A300" s="12"/>
      <c r="B300" s="12"/>
      <c r="C300" s="12"/>
      <c r="D300" s="12"/>
      <c r="E300" s="12"/>
      <c r="F300" s="12"/>
      <c r="G300" s="12"/>
    </row>
    <row r="301" spans="1:7" hidden="1" x14ac:dyDescent="0.25">
      <c r="A301" s="12"/>
      <c r="B301" s="12"/>
      <c r="C301" s="12"/>
      <c r="D301" s="12"/>
      <c r="E301" s="12"/>
      <c r="F301" s="12"/>
      <c r="G301" s="12"/>
    </row>
    <row r="302" spans="1:7" hidden="1" x14ac:dyDescent="0.25">
      <c r="A302" s="12"/>
      <c r="B302" s="12"/>
      <c r="C302" s="12"/>
      <c r="D302" s="12"/>
      <c r="E302" s="12"/>
      <c r="F302" s="12"/>
      <c r="G302" s="12"/>
    </row>
    <row r="303" spans="1:7" hidden="1" x14ac:dyDescent="0.25">
      <c r="A303" s="12"/>
      <c r="B303" s="12"/>
      <c r="C303" s="12"/>
      <c r="D303" s="12"/>
      <c r="E303" s="12"/>
      <c r="F303" s="12"/>
      <c r="G303" s="12"/>
    </row>
    <row r="304" spans="1:7" hidden="1" x14ac:dyDescent="0.25">
      <c r="A304" s="12"/>
      <c r="B304" s="12"/>
      <c r="C304" s="12"/>
      <c r="D304" s="12"/>
      <c r="E304" s="12"/>
      <c r="F304" s="12"/>
      <c r="G304" s="12"/>
    </row>
    <row r="305" spans="1:7" hidden="1" x14ac:dyDescent="0.25">
      <c r="A305" s="12"/>
      <c r="B305" s="12"/>
      <c r="C305" s="12"/>
      <c r="D305" s="12"/>
      <c r="E305" s="12"/>
      <c r="F305" s="12"/>
      <c r="G305" s="12"/>
    </row>
    <row r="306" spans="1:7" hidden="1" x14ac:dyDescent="0.25">
      <c r="A306" s="12"/>
      <c r="B306" s="12"/>
      <c r="C306" s="12"/>
      <c r="D306" s="12"/>
      <c r="E306" s="12"/>
      <c r="F306" s="12"/>
      <c r="G306" s="12"/>
    </row>
    <row r="307" spans="1:7" hidden="1" x14ac:dyDescent="0.25">
      <c r="A307" s="12"/>
      <c r="B307" s="12"/>
      <c r="C307" s="12"/>
      <c r="D307" s="12"/>
      <c r="E307" s="12"/>
      <c r="F307" s="12"/>
      <c r="G307" s="12"/>
    </row>
    <row r="308" spans="1:7" hidden="1" x14ac:dyDescent="0.25">
      <c r="A308" s="12"/>
      <c r="B308" s="12"/>
      <c r="C308" s="12"/>
      <c r="D308" s="12"/>
      <c r="E308" s="12"/>
      <c r="F308" s="12"/>
      <c r="G308" s="12"/>
    </row>
    <row r="309" spans="1:7" hidden="1" x14ac:dyDescent="0.25">
      <c r="A309" s="12"/>
      <c r="B309" s="12"/>
      <c r="C309" s="12"/>
      <c r="D309" s="12"/>
      <c r="E309" s="12"/>
      <c r="F309" s="12"/>
      <c r="G309" s="12"/>
    </row>
    <row r="310" spans="1:7" hidden="1" x14ac:dyDescent="0.25">
      <c r="A310" s="12"/>
      <c r="B310" s="12"/>
      <c r="C310" s="12"/>
      <c r="D310" s="12"/>
      <c r="E310" s="12"/>
      <c r="F310" s="12"/>
      <c r="G310" s="12"/>
    </row>
    <row r="311" spans="1:7" hidden="1" x14ac:dyDescent="0.25">
      <c r="A311" s="12"/>
      <c r="B311" s="12"/>
      <c r="C311" s="12"/>
      <c r="D311" s="12"/>
      <c r="E311" s="12"/>
      <c r="F311" s="12"/>
      <c r="G311" s="12"/>
    </row>
    <row r="312" spans="1:7" hidden="1" x14ac:dyDescent="0.25">
      <c r="A312" s="12"/>
      <c r="B312" s="12"/>
      <c r="C312" s="12"/>
      <c r="D312" s="12"/>
      <c r="E312" s="12"/>
      <c r="F312" s="12"/>
      <c r="G312" s="12"/>
    </row>
    <row r="313" spans="1:7" hidden="1" x14ac:dyDescent="0.25">
      <c r="A313" s="12"/>
      <c r="B313" s="12"/>
      <c r="C313" s="12"/>
      <c r="D313" s="12"/>
      <c r="E313" s="12"/>
      <c r="F313" s="12"/>
      <c r="G313" s="12"/>
    </row>
    <row r="314" spans="1:7" hidden="1" x14ac:dyDescent="0.25">
      <c r="A314" s="12"/>
      <c r="B314" s="12"/>
      <c r="C314" s="12"/>
      <c r="D314" s="12"/>
      <c r="E314" s="12"/>
      <c r="F314" s="12"/>
      <c r="G314" s="12"/>
    </row>
    <row r="315" spans="1:7" hidden="1" x14ac:dyDescent="0.25">
      <c r="A315" s="12"/>
      <c r="B315" s="12"/>
      <c r="C315" s="12"/>
      <c r="D315" s="12"/>
      <c r="E315" s="12"/>
      <c r="F315" s="12"/>
      <c r="G315" s="12"/>
    </row>
    <row r="316" spans="1:7" hidden="1" x14ac:dyDescent="0.25">
      <c r="A316" s="12"/>
      <c r="B316" s="12"/>
      <c r="C316" s="12"/>
      <c r="D316" s="12"/>
      <c r="E316" s="12"/>
      <c r="F316" s="12"/>
      <c r="G316" s="12"/>
    </row>
    <row r="317" spans="1:7" hidden="1" x14ac:dyDescent="0.25">
      <c r="A317" s="12"/>
      <c r="B317" s="12"/>
      <c r="C317" s="12"/>
      <c r="D317" s="12"/>
      <c r="E317" s="12"/>
      <c r="F317" s="12"/>
      <c r="G317" s="12"/>
    </row>
    <row r="318" spans="1:7" hidden="1" x14ac:dyDescent="0.25">
      <c r="A318" s="12"/>
      <c r="B318" s="12"/>
      <c r="C318" s="12"/>
      <c r="D318" s="12"/>
      <c r="E318" s="12"/>
      <c r="F318" s="12"/>
      <c r="G318" s="12"/>
    </row>
    <row r="319" spans="1:7" hidden="1" x14ac:dyDescent="0.25">
      <c r="A319" s="12"/>
      <c r="B319" s="12"/>
      <c r="C319" s="12"/>
      <c r="D319" s="12"/>
      <c r="E319" s="12"/>
      <c r="F319" s="12"/>
      <c r="G319" s="12"/>
    </row>
    <row r="320" spans="1:7" hidden="1" x14ac:dyDescent="0.25">
      <c r="A320" s="12"/>
      <c r="B320" s="12"/>
      <c r="C320" s="12"/>
      <c r="D320" s="12"/>
      <c r="E320" s="12"/>
      <c r="F320" s="12"/>
      <c r="G320" s="12"/>
    </row>
    <row r="321" spans="1:7" hidden="1" x14ac:dyDescent="0.25">
      <c r="A321" s="12"/>
      <c r="B321" s="12"/>
      <c r="C321" s="12"/>
      <c r="D321" s="12"/>
      <c r="E321" s="12"/>
      <c r="F321" s="12"/>
      <c r="G321" s="12"/>
    </row>
    <row r="322" spans="1:7" hidden="1" x14ac:dyDescent="0.25">
      <c r="A322" s="12"/>
      <c r="B322" s="12"/>
      <c r="C322" s="12"/>
      <c r="D322" s="12"/>
      <c r="E322" s="12"/>
      <c r="F322" s="12"/>
      <c r="G322" s="12"/>
    </row>
    <row r="323" spans="1:7" hidden="1" x14ac:dyDescent="0.25">
      <c r="A323" s="12"/>
      <c r="B323" s="12"/>
      <c r="C323" s="12"/>
      <c r="D323" s="12"/>
      <c r="E323" s="12"/>
      <c r="F323" s="12"/>
      <c r="G323" s="12"/>
    </row>
    <row r="324" spans="1:7" hidden="1" x14ac:dyDescent="0.25">
      <c r="A324" s="12"/>
      <c r="B324" s="12"/>
      <c r="C324" s="12"/>
      <c r="D324" s="12"/>
      <c r="E324" s="12"/>
      <c r="F324" s="12"/>
      <c r="G324" s="12"/>
    </row>
    <row r="325" spans="1:7" hidden="1" x14ac:dyDescent="0.25">
      <c r="A325" s="12"/>
      <c r="B325" s="12"/>
      <c r="C325" s="12"/>
      <c r="D325" s="12"/>
      <c r="E325" s="12"/>
      <c r="F325" s="12"/>
      <c r="G325" s="12"/>
    </row>
    <row r="326" spans="1:7" hidden="1" x14ac:dyDescent="0.25">
      <c r="A326" s="12"/>
      <c r="B326" s="12"/>
      <c r="C326" s="12"/>
      <c r="D326" s="12"/>
      <c r="E326" s="12"/>
      <c r="F326" s="12"/>
      <c r="G326" s="12"/>
    </row>
    <row r="327" spans="1:7" hidden="1" x14ac:dyDescent="0.25">
      <c r="A327" s="12"/>
      <c r="B327" s="12"/>
      <c r="C327" s="12"/>
      <c r="D327" s="12"/>
      <c r="E327" s="12"/>
      <c r="F327" s="12"/>
      <c r="G327" s="12"/>
    </row>
    <row r="328" spans="1:7" hidden="1" x14ac:dyDescent="0.25">
      <c r="A328" s="12"/>
      <c r="B328" s="12"/>
      <c r="C328" s="12"/>
      <c r="D328" s="12"/>
      <c r="E328" s="12"/>
      <c r="F328" s="12"/>
      <c r="G328" s="12"/>
    </row>
    <row r="329" spans="1:7" hidden="1" x14ac:dyDescent="0.25">
      <c r="A329" s="12"/>
      <c r="B329" s="12"/>
      <c r="C329" s="12"/>
      <c r="D329" s="12"/>
      <c r="E329" s="12"/>
      <c r="F329" s="12"/>
      <c r="G329" s="12"/>
    </row>
    <row r="330" spans="1:7" hidden="1" x14ac:dyDescent="0.25">
      <c r="A330" s="12"/>
      <c r="B330" s="12"/>
      <c r="C330" s="12"/>
      <c r="D330" s="12"/>
      <c r="E330" s="12"/>
      <c r="F330" s="12"/>
      <c r="G330" s="12"/>
    </row>
    <row r="331" spans="1:7" hidden="1" x14ac:dyDescent="0.25">
      <c r="A331" s="12"/>
      <c r="B331" s="12"/>
      <c r="C331" s="12"/>
      <c r="D331" s="12"/>
      <c r="E331" s="12"/>
      <c r="F331" s="12"/>
      <c r="G331" s="12"/>
    </row>
    <row r="332" spans="1:7" hidden="1" x14ac:dyDescent="0.25">
      <c r="A332" s="12"/>
      <c r="B332" s="12"/>
      <c r="C332" s="12"/>
      <c r="D332" s="12"/>
      <c r="E332" s="12"/>
      <c r="F332" s="12"/>
      <c r="G332" s="12"/>
    </row>
    <row r="333" spans="1:7" hidden="1" x14ac:dyDescent="0.25">
      <c r="A333" s="12"/>
      <c r="B333" s="12"/>
      <c r="C333" s="12"/>
      <c r="D333" s="12"/>
      <c r="E333" s="12"/>
      <c r="F333" s="12"/>
      <c r="G333" s="12"/>
    </row>
    <row r="334" spans="1:7" hidden="1" x14ac:dyDescent="0.25">
      <c r="A334" s="12"/>
      <c r="B334" s="12"/>
      <c r="C334" s="12"/>
      <c r="D334" s="12"/>
      <c r="E334" s="12"/>
      <c r="F334" s="12"/>
      <c r="G334" s="12"/>
    </row>
    <row r="335" spans="1:7" hidden="1" x14ac:dyDescent="0.25">
      <c r="A335" s="12"/>
      <c r="B335" s="12"/>
      <c r="C335" s="12"/>
      <c r="D335" s="12"/>
      <c r="E335" s="12"/>
      <c r="F335" s="12"/>
      <c r="G335" s="12"/>
    </row>
    <row r="336" spans="1:7" hidden="1" x14ac:dyDescent="0.25">
      <c r="A336" s="12"/>
      <c r="B336" s="12"/>
      <c r="C336" s="12"/>
      <c r="D336" s="12"/>
      <c r="E336" s="12"/>
      <c r="F336" s="12"/>
      <c r="G336" s="12"/>
    </row>
    <row r="337" spans="1:7" hidden="1" x14ac:dyDescent="0.25">
      <c r="A337" s="12"/>
      <c r="B337" s="12"/>
      <c r="C337" s="12"/>
      <c r="D337" s="12"/>
      <c r="E337" s="12"/>
      <c r="F337" s="12"/>
      <c r="G337" s="12"/>
    </row>
    <row r="338" spans="1:7" hidden="1" x14ac:dyDescent="0.25">
      <c r="A338" s="12"/>
      <c r="B338" s="12"/>
      <c r="C338" s="12"/>
      <c r="D338" s="12"/>
      <c r="E338" s="12"/>
      <c r="F338" s="12"/>
      <c r="G338" s="12"/>
    </row>
    <row r="339" spans="1:7" hidden="1" x14ac:dyDescent="0.25">
      <c r="A339" s="12"/>
      <c r="B339" s="12"/>
      <c r="C339" s="12"/>
      <c r="D339" s="12"/>
      <c r="E339" s="12"/>
      <c r="F339" s="12"/>
      <c r="G339" s="12"/>
    </row>
    <row r="340" spans="1:7" hidden="1" x14ac:dyDescent="0.25">
      <c r="A340" s="12"/>
      <c r="B340" s="12"/>
      <c r="C340" s="12"/>
      <c r="D340" s="12"/>
      <c r="E340" s="12"/>
      <c r="F340" s="12"/>
      <c r="G340" s="12"/>
    </row>
    <row r="341" spans="1:7" hidden="1" x14ac:dyDescent="0.25">
      <c r="A341" s="12"/>
      <c r="B341" s="12"/>
      <c r="C341" s="12"/>
      <c r="D341" s="12"/>
      <c r="E341" s="12"/>
      <c r="F341" s="12"/>
      <c r="G341" s="12"/>
    </row>
    <row r="342" spans="1:7" hidden="1" x14ac:dyDescent="0.25">
      <c r="A342" s="12"/>
      <c r="B342" s="12"/>
      <c r="C342" s="12"/>
      <c r="D342" s="12"/>
      <c r="E342" s="12"/>
      <c r="F342" s="12"/>
      <c r="G342" s="12"/>
    </row>
    <row r="343" spans="1:7" hidden="1" x14ac:dyDescent="0.25">
      <c r="A343" s="12"/>
      <c r="B343" s="12"/>
      <c r="C343" s="12"/>
      <c r="D343" s="12"/>
      <c r="E343" s="12"/>
      <c r="F343" s="12"/>
      <c r="G343" s="12"/>
    </row>
    <row r="344" spans="1:7" hidden="1" x14ac:dyDescent="0.25">
      <c r="A344" s="12"/>
      <c r="B344" s="12"/>
      <c r="C344" s="12"/>
      <c r="D344" s="12"/>
      <c r="E344" s="12"/>
      <c r="F344" s="12"/>
      <c r="G344" s="12"/>
    </row>
    <row r="345" spans="1:7" hidden="1" x14ac:dyDescent="0.25">
      <c r="A345" s="12"/>
      <c r="B345" s="12"/>
      <c r="C345" s="12"/>
      <c r="D345" s="12"/>
      <c r="E345" s="12"/>
      <c r="F345" s="12"/>
      <c r="G345" s="12"/>
    </row>
    <row r="346" spans="1:7" hidden="1" x14ac:dyDescent="0.25">
      <c r="A346" s="12"/>
      <c r="B346" s="12"/>
      <c r="C346" s="12"/>
      <c r="D346" s="12"/>
      <c r="E346" s="12"/>
      <c r="F346" s="12"/>
      <c r="G346" s="12"/>
    </row>
    <row r="347" spans="1:7" hidden="1" x14ac:dyDescent="0.25">
      <c r="A347" s="12"/>
      <c r="B347" s="12"/>
      <c r="C347" s="12"/>
      <c r="D347" s="12"/>
      <c r="E347" s="12"/>
      <c r="F347" s="12"/>
      <c r="G347" s="12"/>
    </row>
    <row r="348" spans="1:7" hidden="1" x14ac:dyDescent="0.25">
      <c r="A348" s="12"/>
      <c r="B348" s="12"/>
      <c r="C348" s="12"/>
      <c r="D348" s="12"/>
      <c r="E348" s="12"/>
      <c r="F348" s="12"/>
      <c r="G348" s="12"/>
    </row>
    <row r="349" spans="1:7" hidden="1" x14ac:dyDescent="0.25">
      <c r="A349" s="12"/>
      <c r="B349" s="12"/>
      <c r="C349" s="12"/>
      <c r="D349" s="12"/>
      <c r="E349" s="12"/>
      <c r="F349" s="12"/>
      <c r="G349" s="12"/>
    </row>
    <row r="350" spans="1:7" hidden="1" x14ac:dyDescent="0.25">
      <c r="A350" s="12"/>
      <c r="B350" s="12"/>
      <c r="C350" s="12"/>
      <c r="D350" s="12"/>
      <c r="E350" s="12"/>
      <c r="F350" s="12"/>
      <c r="G350" s="12"/>
    </row>
    <row r="351" spans="1:7" hidden="1" x14ac:dyDescent="0.25">
      <c r="A351" s="12"/>
      <c r="B351" s="12"/>
      <c r="C351" s="12"/>
      <c r="D351" s="12"/>
      <c r="E351" s="12"/>
      <c r="F351" s="12"/>
      <c r="G351" s="12"/>
    </row>
    <row r="352" spans="1:7" hidden="1" x14ac:dyDescent="0.25">
      <c r="A352" s="12"/>
      <c r="B352" s="12"/>
      <c r="C352" s="12"/>
      <c r="D352" s="12"/>
      <c r="E352" s="12"/>
      <c r="F352" s="12"/>
      <c r="G352" s="12"/>
    </row>
    <row r="353" spans="1:7" hidden="1" x14ac:dyDescent="0.25">
      <c r="A353" s="12"/>
      <c r="B353" s="12"/>
      <c r="C353" s="12"/>
      <c r="D353" s="12"/>
      <c r="E353" s="12"/>
      <c r="F353" s="12"/>
      <c r="G353" s="12"/>
    </row>
    <row r="354" spans="1:7" hidden="1" x14ac:dyDescent="0.25">
      <c r="A354" s="12"/>
      <c r="B354" s="12"/>
      <c r="C354" s="12"/>
      <c r="D354" s="12"/>
      <c r="E354" s="12"/>
      <c r="F354" s="12"/>
      <c r="G354" s="12"/>
    </row>
    <row r="355" spans="1:7" hidden="1" x14ac:dyDescent="0.25">
      <c r="A355" s="12"/>
      <c r="B355" s="12"/>
      <c r="C355" s="12"/>
      <c r="D355" s="12"/>
      <c r="E355" s="12"/>
      <c r="F355" s="12"/>
      <c r="G355" s="12"/>
    </row>
    <row r="356" spans="1:7" hidden="1" x14ac:dyDescent="0.25">
      <c r="A356" s="12"/>
      <c r="B356" s="12"/>
      <c r="C356" s="12"/>
      <c r="D356" s="12"/>
      <c r="E356" s="12"/>
      <c r="F356" s="12"/>
      <c r="G356" s="12"/>
    </row>
    <row r="357" spans="1:7" hidden="1" x14ac:dyDescent="0.25">
      <c r="A357" s="12"/>
      <c r="B357" s="12"/>
      <c r="C357" s="12"/>
      <c r="D357" s="12"/>
      <c r="E357" s="12"/>
      <c r="F357" s="12"/>
      <c r="G357" s="12"/>
    </row>
    <row r="358" spans="1:7" hidden="1" x14ac:dyDescent="0.25">
      <c r="A358" s="12"/>
      <c r="B358" s="12"/>
      <c r="C358" s="12"/>
      <c r="D358" s="12"/>
      <c r="E358" s="12"/>
      <c r="F358" s="12"/>
      <c r="G358" s="12"/>
    </row>
    <row r="359" spans="1:7" hidden="1" x14ac:dyDescent="0.25">
      <c r="A359" s="12"/>
      <c r="B359" s="12"/>
      <c r="C359" s="12"/>
      <c r="D359" s="12"/>
      <c r="E359" s="12"/>
      <c r="F359" s="12"/>
      <c r="G359" s="12"/>
    </row>
    <row r="360" spans="1:7" hidden="1" x14ac:dyDescent="0.25">
      <c r="A360" s="12"/>
      <c r="B360" s="12"/>
      <c r="C360" s="12"/>
      <c r="D360" s="12"/>
      <c r="E360" s="12"/>
      <c r="F360" s="12"/>
      <c r="G360" s="12"/>
    </row>
    <row r="361" spans="1:7" hidden="1" x14ac:dyDescent="0.25">
      <c r="A361" s="12"/>
      <c r="B361" s="12"/>
      <c r="C361" s="12"/>
      <c r="D361" s="12"/>
      <c r="E361" s="12"/>
      <c r="F361" s="12"/>
      <c r="G361" s="12"/>
    </row>
    <row r="362" spans="1:7" hidden="1" x14ac:dyDescent="0.25">
      <c r="A362" s="12"/>
      <c r="B362" s="12"/>
      <c r="C362" s="12"/>
      <c r="D362" s="12"/>
      <c r="E362" s="12"/>
      <c r="F362" s="12"/>
      <c r="G362" s="12"/>
    </row>
    <row r="363" spans="1:7" hidden="1" x14ac:dyDescent="0.25">
      <c r="A363" s="12"/>
      <c r="B363" s="12"/>
      <c r="C363" s="12"/>
      <c r="D363" s="12"/>
      <c r="E363" s="12"/>
      <c r="F363" s="12"/>
      <c r="G363" s="12"/>
    </row>
    <row r="364" spans="1:7" hidden="1" x14ac:dyDescent="0.25">
      <c r="A364" s="12"/>
      <c r="B364" s="12"/>
      <c r="C364" s="12"/>
      <c r="D364" s="12"/>
      <c r="E364" s="12"/>
      <c r="F364" s="12"/>
      <c r="G364" s="12"/>
    </row>
    <row r="365" spans="1:7" hidden="1" x14ac:dyDescent="0.25">
      <c r="A365" s="12"/>
      <c r="B365" s="12"/>
      <c r="C365" s="12"/>
      <c r="D365" s="12"/>
      <c r="E365" s="12"/>
      <c r="F365" s="12"/>
      <c r="G365" s="12"/>
    </row>
    <row r="366" spans="1:7" hidden="1" x14ac:dyDescent="0.25">
      <c r="A366" s="12"/>
      <c r="B366" s="12"/>
      <c r="C366" s="12"/>
      <c r="D366" s="12"/>
      <c r="E366" s="12"/>
      <c r="F366" s="12"/>
      <c r="G366" s="12"/>
    </row>
    <row r="367" spans="1:7" hidden="1" x14ac:dyDescent="0.25">
      <c r="A367" s="12"/>
      <c r="B367" s="12"/>
      <c r="C367" s="12"/>
      <c r="D367" s="12"/>
      <c r="E367" s="12"/>
      <c r="F367" s="12"/>
      <c r="G367" s="12"/>
    </row>
    <row r="368" spans="1:7" hidden="1" x14ac:dyDescent="0.25">
      <c r="A368" s="12"/>
      <c r="B368" s="12"/>
      <c r="C368" s="12"/>
      <c r="D368" s="12"/>
      <c r="E368" s="12"/>
      <c r="F368" s="12"/>
      <c r="G368" s="12"/>
    </row>
    <row r="369" spans="1:7" hidden="1" x14ac:dyDescent="0.25">
      <c r="A369" s="12"/>
      <c r="B369" s="12"/>
      <c r="C369" s="12"/>
      <c r="D369" s="12"/>
      <c r="E369" s="12"/>
      <c r="F369" s="12"/>
      <c r="G369" s="12"/>
    </row>
    <row r="370" spans="1:7" hidden="1" x14ac:dyDescent="0.25">
      <c r="A370" s="12"/>
      <c r="B370" s="12"/>
      <c r="C370" s="12"/>
      <c r="D370" s="12"/>
      <c r="E370" s="12"/>
      <c r="F370" s="12"/>
      <c r="G370" s="12"/>
    </row>
  </sheetData>
  <autoFilter ref="A1:G370" xr:uid="{64346AB2-6384-4C94-AD15-5512A519415E}">
    <filterColumn colId="2">
      <filters>
        <filter val="Final:"/>
        <filter val="Tota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341-7B2A-4559-9EF1-472F0D00B946}">
  <sheetPr filterMode="1">
    <tabColor theme="5" tint="-0.499984740745262"/>
  </sheetPr>
  <dimension ref="A1:G291"/>
  <sheetViews>
    <sheetView topLeftCell="B1" zoomScale="75" zoomScaleNormal="75" workbookViewId="0">
      <selection activeCell="G11" sqref="G11"/>
    </sheetView>
  </sheetViews>
  <sheetFormatPr defaultRowHeight="15" x14ac:dyDescent="0.25"/>
  <cols>
    <col min="1" max="1" width="12.7109375" style="11" hidden="1" customWidth="1"/>
    <col min="2" max="2" width="12.7109375" customWidth="1"/>
    <col min="3" max="3" width="6.42578125" customWidth="1"/>
    <col min="4" max="4" width="3.7109375" customWidth="1"/>
    <col min="5" max="5" width="12.7109375" hidden="1" customWidth="1"/>
    <col min="6" max="6" width="44.140625" style="31" hidden="1" customWidth="1"/>
    <col min="7" max="7" width="60.7109375" customWidth="1"/>
  </cols>
  <sheetData>
    <row r="1" spans="1:7" s="10" customFormat="1" ht="12.75" x14ac:dyDescent="0.2">
      <c r="A1" s="29" t="s">
        <v>32</v>
      </c>
      <c r="B1" s="29" t="s">
        <v>33</v>
      </c>
      <c r="C1" s="29" t="s">
        <v>34</v>
      </c>
      <c r="D1" s="29" t="s">
        <v>35</v>
      </c>
      <c r="E1" s="29" t="s">
        <v>36</v>
      </c>
      <c r="F1" s="30" t="s">
        <v>37</v>
      </c>
      <c r="G1" s="30" t="s">
        <v>38</v>
      </c>
    </row>
    <row r="2" spans="1:7" s="10" customFormat="1" ht="12.75" hidden="1" x14ac:dyDescent="0.2">
      <c r="A2" s="11" t="s">
        <v>132</v>
      </c>
      <c r="B2" s="11" t="str">
        <f>MID(A2,FIND(",",A2)+1,FIND(" ",A2)-2)</f>
        <v xml:space="preserve"> Yash </v>
      </c>
      <c r="C2" s="11" t="s">
        <v>412</v>
      </c>
      <c r="D2" s="11"/>
      <c r="E2" s="11"/>
      <c r="F2" s="12"/>
      <c r="G2" s="12" t="str">
        <f>_xlfn.CONCAT(B2,C2)</f>
        <v xml:space="preserve"> Yash , below are scores and comments for Homework 3.</v>
      </c>
    </row>
    <row r="3" spans="1:7" s="10" customFormat="1" ht="51" hidden="1" x14ac:dyDescent="0.2">
      <c r="A3" s="11"/>
      <c r="B3" s="14" t="str">
        <f>B2</f>
        <v xml:space="preserve"> Yash </v>
      </c>
      <c r="C3" s="11" t="s">
        <v>41</v>
      </c>
      <c r="D3" s="11">
        <v>0</v>
      </c>
      <c r="E3" s="11" t="s">
        <v>45</v>
      </c>
      <c r="F3" s="12" t="s">
        <v>511</v>
      </c>
      <c r="G3" s="12" t="str">
        <f t="shared" ref="G3:G10" si="0">_xlfn.CONCAT(C3," ",D3," ",E3," ",F3)</f>
        <v>Q1: 0 of 7.  Your answer, for all intent and purpose, is the same answer of another student.  If there is another instance of academic misconduct, I will report you to the Office of Community Standards.</v>
      </c>
    </row>
    <row r="4" spans="1:7" s="10" customFormat="1" ht="51" hidden="1" x14ac:dyDescent="0.2">
      <c r="A4" s="11"/>
      <c r="B4" s="14" t="str">
        <f t="shared" ref="B4:B11" si="1">B3</f>
        <v xml:space="preserve"> Yash </v>
      </c>
      <c r="C4" s="11" t="s">
        <v>44</v>
      </c>
      <c r="D4" s="11">
        <v>0</v>
      </c>
      <c r="E4" s="11" t="s">
        <v>45</v>
      </c>
      <c r="F4" s="12" t="s">
        <v>511</v>
      </c>
      <c r="G4" s="12" t="str">
        <f t="shared" si="0"/>
        <v>Q2: 0 of 7.  Your answer, for all intent and purpose, is the same answer of another student.  If there is another instance of academic misconduct, I will report you to the Office of Community Standards.</v>
      </c>
    </row>
    <row r="5" spans="1:7" s="10" customFormat="1" ht="51" hidden="1" x14ac:dyDescent="0.2">
      <c r="A5" s="11"/>
      <c r="B5" s="14" t="str">
        <f t="shared" si="1"/>
        <v xml:space="preserve"> Yash </v>
      </c>
      <c r="C5" s="11" t="s">
        <v>47</v>
      </c>
      <c r="D5" s="11">
        <v>0</v>
      </c>
      <c r="E5" s="11" t="s">
        <v>45</v>
      </c>
      <c r="F5" s="12" t="s">
        <v>511</v>
      </c>
      <c r="G5" s="12" t="str">
        <f t="shared" si="0"/>
        <v>Q3: 0 of 7.  Your answer, for all intent and purpose, is the same answer of another student.  If there is another instance of academic misconduct, I will report you to the Office of Community Standards.</v>
      </c>
    </row>
    <row r="6" spans="1:7" s="10" customFormat="1" ht="51" hidden="1" x14ac:dyDescent="0.2">
      <c r="A6" s="11"/>
      <c r="B6" s="14" t="str">
        <f t="shared" si="1"/>
        <v xml:space="preserve"> Yash </v>
      </c>
      <c r="C6" s="11" t="s">
        <v>49</v>
      </c>
      <c r="D6" s="11">
        <v>0</v>
      </c>
      <c r="E6" s="11" t="s">
        <v>45</v>
      </c>
      <c r="F6" s="12" t="s">
        <v>511</v>
      </c>
      <c r="G6" s="12" t="str">
        <f t="shared" si="0"/>
        <v>Q4: 0 of 7.  Your answer, for all intent and purpose, is the same answer of another student.  If there is another instance of academic misconduct, I will report you to the Office of Community Standards.</v>
      </c>
    </row>
    <row r="7" spans="1:7" s="10" customFormat="1" ht="89.25" hidden="1" x14ac:dyDescent="0.2">
      <c r="A7" s="11"/>
      <c r="B7" s="14" t="str">
        <f t="shared" si="1"/>
        <v xml:space="preserve"> Yash </v>
      </c>
      <c r="C7" s="11" t="s">
        <v>51</v>
      </c>
      <c r="D7" s="11">
        <v>5</v>
      </c>
      <c r="E7" s="11" t="s">
        <v>45</v>
      </c>
      <c r="F7" s="12" t="s">
        <v>539</v>
      </c>
      <c r="G7" s="12" t="str">
        <f t="shared" si="0"/>
        <v xml:space="preserve">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v>
      </c>
    </row>
    <row r="8" spans="1:7" s="10" customFormat="1" ht="127.5" hidden="1" x14ac:dyDescent="0.2">
      <c r="A8" s="11"/>
      <c r="B8" s="11" t="str">
        <f t="shared" si="1"/>
        <v xml:space="preserve"> Yash </v>
      </c>
      <c r="C8" s="11" t="s">
        <v>53</v>
      </c>
      <c r="D8" s="11">
        <v>7</v>
      </c>
      <c r="E8" s="11" t="s">
        <v>45</v>
      </c>
      <c r="F8" s="12" t="s">
        <v>549</v>
      </c>
      <c r="G8" s="12" t="str">
        <f t="shared" si="0"/>
        <v>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v>
      </c>
    </row>
    <row r="9" spans="1:7" s="10" customFormat="1" ht="25.5" hidden="1" x14ac:dyDescent="0.2">
      <c r="A9" s="11"/>
      <c r="B9" s="11" t="str">
        <f t="shared" si="1"/>
        <v xml:space="preserve"> Yash </v>
      </c>
      <c r="C9" s="11" t="s">
        <v>54</v>
      </c>
      <c r="D9" s="11">
        <v>7</v>
      </c>
      <c r="E9" s="11" t="s">
        <v>42</v>
      </c>
      <c r="F9" s="12" t="s">
        <v>553</v>
      </c>
      <c r="G9" s="12" t="str">
        <f t="shared" si="0"/>
        <v>Q7: 7 of 8.  Multiple paragraphs were requested for your submission.</v>
      </c>
    </row>
    <row r="10" spans="1:7" s="10" customFormat="1" ht="12.75" x14ac:dyDescent="0.2">
      <c r="A10" s="11"/>
      <c r="B10" s="11" t="str">
        <f t="shared" si="1"/>
        <v xml:space="preserve"> Yash </v>
      </c>
      <c r="C10" s="11" t="s">
        <v>56</v>
      </c>
      <c r="D10" s="11">
        <f>SUM(D3:D9)</f>
        <v>19</v>
      </c>
      <c r="E10" s="11" t="s">
        <v>57</v>
      </c>
      <c r="F10" s="12"/>
      <c r="G10" s="12" t="str">
        <f t="shared" si="0"/>
        <v xml:space="preserve">Total: 19 of 50. </v>
      </c>
    </row>
    <row r="11" spans="1:7" s="10" customFormat="1" ht="318.75" x14ac:dyDescent="0.2">
      <c r="A11" s="11"/>
      <c r="B11" s="11" t="str">
        <f t="shared" si="1"/>
        <v xml:space="preserve"> Yash </v>
      </c>
      <c r="C11" s="11" t="s">
        <v>58</v>
      </c>
      <c r="D11" s="11"/>
      <c r="E11" s="11"/>
      <c r="F11" s="12"/>
      <c r="G11" s="12" t="str">
        <f>_xlfn.CONCAT(G2," ",G3," ",G4," ",G5," ",G6," ",G7," ",G8," ",G9," ",G10)</f>
        <v xml:space="preserve"> Yash , below are scores and comments for Homework 3. Q1: 0 of 7.  Your answer, for all intent and purpose, is the same answer of another student.  If there is another instance of academic misconduct, I will report you to the Office of Community Standards. Q2: 0 of 7.  Your answer, for all intent and purpose, is the same answer of another student.  If there is another instance of academic misconduct, I will report you to the Office of Community Standards. Q3: 0 of 7.  Your answer, for all intent and purpose, is the same answer of another student.  If there is another instance of academic misconduct, I will report you to the Office of Community Standards. Q4: 0 of 7.  Your answer, for all intent and purpose, is the same answer of another student.  If there is another instance of academic misconduct, I will report you to the Office of Community Standards. 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7 of 8.  Multiple paragraphs were requested for your submission. Total: 19 of 50. </v>
      </c>
    </row>
    <row r="12" spans="1:7" hidden="1" x14ac:dyDescent="0.25">
      <c r="A12" s="11" t="s">
        <v>154</v>
      </c>
      <c r="B12" s="11" t="str">
        <f>MID(A12,FIND(",",A12)+1,FIND(" ",A12)-2)</f>
        <v xml:space="preserve"> Hamza</v>
      </c>
      <c r="C12" s="11" t="s">
        <v>412</v>
      </c>
      <c r="D12" s="11"/>
      <c r="E12" s="11"/>
      <c r="F12" s="12"/>
      <c r="G12" s="12" t="str">
        <f t="shared" ref="G12:G32" si="2">_xlfn.CONCAT(B12,C12)</f>
        <v xml:space="preserve"> Hamza, below are scores and comments for Homework 3.</v>
      </c>
    </row>
    <row r="13" spans="1:7" s="10" customFormat="1" ht="63.75" hidden="1" x14ac:dyDescent="0.2">
      <c r="A13" s="11"/>
      <c r="B13" s="11" t="str">
        <f>B12</f>
        <v xml:space="preserve"> Hamza</v>
      </c>
      <c r="C13" s="11" t="s">
        <v>41</v>
      </c>
      <c r="D13" s="11">
        <v>5.5</v>
      </c>
      <c r="E13" s="11" t="s">
        <v>45</v>
      </c>
      <c r="F13" s="12" t="s">
        <v>505</v>
      </c>
      <c r="G13" s="12" t="str">
        <f t="shared" ref="G13:G20" si="3">_xlfn.CONCAT(C13," ",D13," ",E13," ",F13)</f>
        <v>Q1: 5.5 of 7.  You need to expand on how a data scraping tool may be used to collect demographic data; I'm not aware that such a tool exist when scraping public websites.  You didn't mention the use of search volume tools in your argument, which was requested.</v>
      </c>
    </row>
    <row r="14" spans="1:7" s="10" customFormat="1" ht="12.75" hidden="1" x14ac:dyDescent="0.2">
      <c r="A14" s="11"/>
      <c r="B14" s="11" t="str">
        <f t="shared" ref="B14:B21" si="4">B13</f>
        <v xml:space="preserve"> Hamza</v>
      </c>
      <c r="C14" s="11" t="s">
        <v>44</v>
      </c>
      <c r="D14" s="11">
        <v>7</v>
      </c>
      <c r="E14" s="11" t="s">
        <v>45</v>
      </c>
      <c r="F14" s="12" t="s">
        <v>85</v>
      </c>
      <c r="G14" s="12" t="str">
        <f t="shared" si="3"/>
        <v>Q2: 7 of 7.  An excellent answer!</v>
      </c>
    </row>
    <row r="15" spans="1:7" s="10" customFormat="1" ht="140.25" hidden="1" x14ac:dyDescent="0.2">
      <c r="A15" s="11"/>
      <c r="B15" s="11" t="str">
        <f t="shared" si="4"/>
        <v xml:space="preserve"> Hamza</v>
      </c>
      <c r="C15" s="11" t="s">
        <v>47</v>
      </c>
      <c r="D15" s="11">
        <v>6.5</v>
      </c>
      <c r="E15" s="11" t="s">
        <v>45</v>
      </c>
      <c r="F15" s="12" t="s">
        <v>415</v>
      </c>
      <c r="G15" s="12" t="str">
        <f t="shared" si="3"/>
        <v>Q3: 6.5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16" spans="1:7" s="10" customFormat="1" ht="165.75" hidden="1" x14ac:dyDescent="0.2">
      <c r="A16" s="11"/>
      <c r="B16" s="11" t="str">
        <f t="shared" si="4"/>
        <v xml:space="preserve"> Hamza</v>
      </c>
      <c r="C16" s="11" t="s">
        <v>49</v>
      </c>
      <c r="D16" s="11">
        <v>6</v>
      </c>
      <c r="E16" s="11" t="s">
        <v>45</v>
      </c>
      <c r="F16" s="12" t="s">
        <v>538</v>
      </c>
      <c r="G16" s="12" t="str">
        <f t="shared" si="3"/>
        <v>Q4: 6 of 7.  You didn't address the question about the limitations of the method.   Additionally,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17" spans="1:7" s="10" customFormat="1" ht="12.75" hidden="1" x14ac:dyDescent="0.2">
      <c r="A17" s="11"/>
      <c r="B17" s="11" t="str">
        <f t="shared" si="4"/>
        <v xml:space="preserve"> Hamza</v>
      </c>
      <c r="C17" s="11" t="s">
        <v>51</v>
      </c>
      <c r="D17" s="11">
        <v>7</v>
      </c>
      <c r="E17" s="11" t="s">
        <v>45</v>
      </c>
      <c r="F17" s="12" t="s">
        <v>540</v>
      </c>
      <c r="G17" s="12" t="str">
        <f t="shared" si="3"/>
        <v>Q5: 7 of 7.  A compact and proper answer!</v>
      </c>
    </row>
    <row r="18" spans="1:7" s="10" customFormat="1" ht="140.25" hidden="1" x14ac:dyDescent="0.2">
      <c r="A18" s="11"/>
      <c r="B18" s="11" t="str">
        <f t="shared" si="4"/>
        <v xml:space="preserve"> Hamza</v>
      </c>
      <c r="C18" s="11" t="s">
        <v>53</v>
      </c>
      <c r="D18" s="11">
        <v>7</v>
      </c>
      <c r="E18" s="11" t="s">
        <v>45</v>
      </c>
      <c r="F18" s="12" t="s">
        <v>548</v>
      </c>
      <c r="G18" s="12" t="str">
        <f t="shared" si="3"/>
        <v>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 Please avoid using bullet points in your response.</v>
      </c>
    </row>
    <row r="19" spans="1:7" s="10" customFormat="1" ht="12.75" hidden="1" x14ac:dyDescent="0.2">
      <c r="A19" s="11"/>
      <c r="B19" s="11" t="str">
        <f t="shared" si="4"/>
        <v xml:space="preserve"> Hamza</v>
      </c>
      <c r="C19" s="11" t="s">
        <v>54</v>
      </c>
      <c r="D19" s="11">
        <v>8</v>
      </c>
      <c r="E19" s="11" t="s">
        <v>42</v>
      </c>
      <c r="F19" s="12"/>
      <c r="G19" s="12" t="str">
        <f t="shared" si="3"/>
        <v xml:space="preserve">Q7: 8 of 8.  </v>
      </c>
    </row>
    <row r="20" spans="1:7" s="10" customFormat="1" ht="12.75" x14ac:dyDescent="0.2">
      <c r="A20" s="11"/>
      <c r="B20" s="11" t="str">
        <f t="shared" si="4"/>
        <v xml:space="preserve"> Hamza</v>
      </c>
      <c r="C20" s="11" t="s">
        <v>56</v>
      </c>
      <c r="D20" s="11">
        <f>SUM(D13:D19)</f>
        <v>47</v>
      </c>
      <c r="E20" s="11" t="s">
        <v>57</v>
      </c>
      <c r="F20" s="12"/>
      <c r="G20" s="12" t="str">
        <f t="shared" si="3"/>
        <v xml:space="preserve">Total: 47 of 50. </v>
      </c>
    </row>
    <row r="21" spans="1:7" s="10" customFormat="1" ht="395.25" x14ac:dyDescent="0.2">
      <c r="A21" s="11"/>
      <c r="B21" s="11" t="str">
        <f t="shared" si="4"/>
        <v xml:space="preserve"> Hamza</v>
      </c>
      <c r="C21" s="11" t="s">
        <v>58</v>
      </c>
      <c r="D21" s="11"/>
      <c r="E21" s="11"/>
      <c r="F21" s="12"/>
      <c r="G21" s="12" t="str">
        <f>_xlfn.CONCAT(G12," ",G13," ",G14," ",G15," ",G16," ",G17," ",G18," ",G19," ",G20)</f>
        <v xml:space="preserve"> Hamza, below are scores and comments for Homework 3. Q1: 5.5 of 7.  You need to expand on how a data scraping tool may be used to collect demographic data; I'm not aware that such a tool exist when scraping public websites.  You didn't mention the use of search volume tools in your argument, which was requested. Q2: 7 of 7.  An excellent answer! Q3: 6.5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You didn't address the question about the limitations of the method.   Additionally,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A compact and proper answer!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 Please avoid using bullet points in your response. Q7: 8 of 8.   Total: 47 of 50. </v>
      </c>
    </row>
    <row r="22" spans="1:7" hidden="1" x14ac:dyDescent="0.25">
      <c r="A22" s="11" t="s">
        <v>156</v>
      </c>
      <c r="B22" s="11" t="str">
        <f>MID(A22,FIND(",",A22)+1,FIND(" ",A22)-2)</f>
        <v xml:space="preserve"> Mary</v>
      </c>
      <c r="C22" s="11" t="s">
        <v>412</v>
      </c>
      <c r="D22" s="11"/>
      <c r="E22" s="11"/>
      <c r="F22" s="12"/>
      <c r="G22" s="12" t="str">
        <f t="shared" si="2"/>
        <v xml:space="preserve"> Mary, below are scores and comments for Homework 3.</v>
      </c>
    </row>
    <row r="23" spans="1:7" s="10" customFormat="1" ht="12.75" hidden="1" x14ac:dyDescent="0.2">
      <c r="A23" s="11"/>
      <c r="B23" s="11" t="str">
        <f>B22</f>
        <v xml:space="preserve"> Mary</v>
      </c>
      <c r="C23" s="11" t="s">
        <v>41</v>
      </c>
      <c r="D23" s="11">
        <v>7</v>
      </c>
      <c r="E23" s="11" t="s">
        <v>45</v>
      </c>
      <c r="F23" s="12" t="s">
        <v>504</v>
      </c>
      <c r="G23" s="12" t="str">
        <f t="shared" ref="G23:G30" si="5">_xlfn.CONCAT(C23," ",D23," ",E23," ",F23)</f>
        <v>Q1: 7 of 7.  A succinct and insightful answer!</v>
      </c>
    </row>
    <row r="24" spans="1:7" s="10" customFormat="1" ht="25.5" hidden="1" x14ac:dyDescent="0.2">
      <c r="A24" s="11"/>
      <c r="B24" s="11" t="str">
        <f t="shared" ref="B24:B31" si="6">B23</f>
        <v xml:space="preserve"> Mary</v>
      </c>
      <c r="C24" s="11" t="s">
        <v>44</v>
      </c>
      <c r="D24" s="11">
        <v>6</v>
      </c>
      <c r="E24" s="11" t="s">
        <v>45</v>
      </c>
      <c r="F24" s="12" t="s">
        <v>517</v>
      </c>
      <c r="G24" s="12" t="str">
        <f t="shared" si="5"/>
        <v>Q2: 6 of 7.  Targeting doesn't always yield in focusing on the most profitable segments.</v>
      </c>
    </row>
    <row r="25" spans="1:7" s="10" customFormat="1" ht="140.25" hidden="1" x14ac:dyDescent="0.2">
      <c r="A25" s="11"/>
      <c r="B25" s="11" t="str">
        <f t="shared" si="6"/>
        <v xml:space="preserve"> Mary</v>
      </c>
      <c r="C25" s="11" t="s">
        <v>47</v>
      </c>
      <c r="D25" s="11">
        <v>7</v>
      </c>
      <c r="E25" s="11" t="s">
        <v>45</v>
      </c>
      <c r="F25" s="12" t="s">
        <v>415</v>
      </c>
      <c r="G25" s="12" t="str">
        <f t="shared" si="5"/>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26" spans="1:7" s="10" customFormat="1" ht="153" hidden="1" x14ac:dyDescent="0.2">
      <c r="A26" s="11"/>
      <c r="B26" s="11" t="str">
        <f t="shared" si="6"/>
        <v xml:space="preserve"> Mary</v>
      </c>
      <c r="C26" s="11" t="s">
        <v>49</v>
      </c>
      <c r="D26" s="11">
        <v>6</v>
      </c>
      <c r="E26" s="11" t="s">
        <v>45</v>
      </c>
      <c r="F26" s="12" t="s">
        <v>537</v>
      </c>
      <c r="G26" s="12" t="str">
        <f t="shared" si="5"/>
        <v xml:space="preserve">Q4: 6 of 7.  A wee bit more information is expected on the steps of the method.  These steps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7" spans="1:7" s="10" customFormat="1" ht="12.75" hidden="1" x14ac:dyDescent="0.2">
      <c r="A27" s="11"/>
      <c r="B27" s="11" t="str">
        <f t="shared" si="6"/>
        <v xml:space="preserve"> Mary</v>
      </c>
      <c r="C27" s="11" t="s">
        <v>51</v>
      </c>
      <c r="D27" s="11">
        <v>7</v>
      </c>
      <c r="E27" s="11" t="s">
        <v>45</v>
      </c>
      <c r="F27" s="12" t="s">
        <v>540</v>
      </c>
      <c r="G27" s="12" t="str">
        <f t="shared" si="5"/>
        <v>Q5: 7 of 7.  A compact and proper answer!</v>
      </c>
    </row>
    <row r="28" spans="1:7" s="10" customFormat="1" ht="127.5" hidden="1" x14ac:dyDescent="0.2">
      <c r="A28" s="11"/>
      <c r="B28" s="11" t="str">
        <f t="shared" si="6"/>
        <v xml:space="preserve"> Mary</v>
      </c>
      <c r="C28" s="11" t="s">
        <v>53</v>
      </c>
      <c r="D28" s="11">
        <v>7</v>
      </c>
      <c r="E28" s="11" t="s">
        <v>45</v>
      </c>
      <c r="F28" s="12" t="s">
        <v>544</v>
      </c>
      <c r="G28" s="12" t="str">
        <f t="shared" si="5"/>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9" spans="1:7" s="10" customFormat="1" ht="12.75" hidden="1" x14ac:dyDescent="0.2">
      <c r="A29" s="11"/>
      <c r="B29" s="11" t="str">
        <f t="shared" si="6"/>
        <v xml:space="preserve"> Mary</v>
      </c>
      <c r="C29" s="11" t="s">
        <v>54</v>
      </c>
      <c r="D29" s="11">
        <v>8</v>
      </c>
      <c r="E29" s="11" t="s">
        <v>42</v>
      </c>
      <c r="F29" s="12"/>
      <c r="G29" s="12" t="str">
        <f t="shared" si="5"/>
        <v xml:space="preserve">Q7: 8 of 8.  </v>
      </c>
    </row>
    <row r="30" spans="1:7" s="10" customFormat="1" ht="12.75" x14ac:dyDescent="0.2">
      <c r="A30" s="11"/>
      <c r="B30" s="11" t="str">
        <f t="shared" si="6"/>
        <v xml:space="preserve"> Mary</v>
      </c>
      <c r="C30" s="11" t="s">
        <v>56</v>
      </c>
      <c r="D30" s="11">
        <f>SUM(D23:D29)</f>
        <v>48</v>
      </c>
      <c r="E30" s="11" t="s">
        <v>57</v>
      </c>
      <c r="F30" s="12"/>
      <c r="G30" s="12" t="str">
        <f t="shared" si="5"/>
        <v xml:space="preserve">Total: 48 of 50. </v>
      </c>
    </row>
    <row r="31" spans="1:7" s="10" customFormat="1" ht="344.25" x14ac:dyDescent="0.2">
      <c r="A31" s="11"/>
      <c r="B31" s="11" t="str">
        <f t="shared" si="6"/>
        <v xml:space="preserve"> Mary</v>
      </c>
      <c r="C31" s="11" t="s">
        <v>58</v>
      </c>
      <c r="D31" s="11"/>
      <c r="E31" s="11"/>
      <c r="F31" s="12"/>
      <c r="G31" s="12" t="str">
        <f>_xlfn.CONCAT(G22," ",G23," ",G24," ",G25," ",G26," ",G27," ",G28," ",G29," ",G30)</f>
        <v xml:space="preserve"> Mary, below are scores and comments for Homework 3. Q1: 7 of 7.  A succinct and insightful answer! Q2: 6 of 7.  Targeting doesn't always yield in focusing on the most profitable segments.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A wee bit more information is expected on the steps of the method.  These steps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 compact and proper answer!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48 of 50. </v>
      </c>
    </row>
    <row r="32" spans="1:7" hidden="1" x14ac:dyDescent="0.25">
      <c r="A32" s="11" t="s">
        <v>157</v>
      </c>
      <c r="B32" s="11" t="str">
        <f>MID(A32,FIND(",",A32)+1,FIND(" ",A32)-2)</f>
        <v xml:space="preserve"> Sravanthi</v>
      </c>
      <c r="C32" s="11" t="s">
        <v>412</v>
      </c>
      <c r="D32" s="11"/>
      <c r="E32" s="11"/>
      <c r="F32" s="12"/>
      <c r="G32" s="12" t="str">
        <f t="shared" si="2"/>
        <v xml:space="preserve"> Sravanthi, below are scores and comments for Homework 3.</v>
      </c>
    </row>
    <row r="33" spans="1:7" s="10" customFormat="1" ht="12.75" hidden="1" x14ac:dyDescent="0.2">
      <c r="A33" s="11"/>
      <c r="B33" s="11" t="str">
        <f>B32</f>
        <v xml:space="preserve"> Sravanthi</v>
      </c>
      <c r="C33" s="11" t="s">
        <v>41</v>
      </c>
      <c r="D33" s="11">
        <v>7</v>
      </c>
      <c r="E33" s="11" t="s">
        <v>45</v>
      </c>
      <c r="F33" s="12" t="s">
        <v>504</v>
      </c>
      <c r="G33" s="12" t="str">
        <f t="shared" ref="G33:G40" si="7">_xlfn.CONCAT(C33," ",D33," ",E33," ",F33)</f>
        <v>Q1: 7 of 7.  A succinct and insightful answer!</v>
      </c>
    </row>
    <row r="34" spans="1:7" s="10" customFormat="1" ht="12.75" hidden="1" x14ac:dyDescent="0.2">
      <c r="A34" s="11"/>
      <c r="B34" s="11" t="str">
        <f t="shared" ref="B34:B41" si="8">B33</f>
        <v xml:space="preserve"> Sravanthi</v>
      </c>
      <c r="C34" s="11" t="s">
        <v>44</v>
      </c>
      <c r="D34" s="11">
        <v>7</v>
      </c>
      <c r="E34" s="11" t="s">
        <v>45</v>
      </c>
      <c r="F34" s="12" t="s">
        <v>85</v>
      </c>
      <c r="G34" s="12" t="str">
        <f t="shared" si="7"/>
        <v>Q2: 7 of 7.  An excellent answer!</v>
      </c>
    </row>
    <row r="35" spans="1:7" s="10" customFormat="1" ht="12.75" hidden="1" x14ac:dyDescent="0.2">
      <c r="A35" s="11"/>
      <c r="B35" s="11" t="str">
        <f t="shared" si="8"/>
        <v xml:space="preserve"> Sravanthi</v>
      </c>
      <c r="C35" s="11" t="s">
        <v>47</v>
      </c>
      <c r="D35" s="11">
        <v>7</v>
      </c>
      <c r="E35" s="11" t="s">
        <v>45</v>
      </c>
      <c r="F35" s="12" t="s">
        <v>315</v>
      </c>
      <c r="G35" s="12" t="str">
        <f t="shared" si="7"/>
        <v>Q3: 7 of 7.  An insightful answer!</v>
      </c>
    </row>
    <row r="36" spans="1:7" s="10" customFormat="1" ht="12.75" hidden="1" x14ac:dyDescent="0.2">
      <c r="A36" s="11"/>
      <c r="B36" s="11" t="str">
        <f t="shared" si="8"/>
        <v xml:space="preserve"> Sravanthi</v>
      </c>
      <c r="C36" s="11" t="s">
        <v>49</v>
      </c>
      <c r="D36" s="11">
        <v>7</v>
      </c>
      <c r="E36" s="11" t="s">
        <v>45</v>
      </c>
      <c r="F36" s="12" t="s">
        <v>79</v>
      </c>
      <c r="G36" s="12" t="str">
        <f t="shared" si="7"/>
        <v>Q4: 7 of 7.  A good answer!</v>
      </c>
    </row>
    <row r="37" spans="1:7" s="10" customFormat="1" ht="12.75" hidden="1" x14ac:dyDescent="0.2">
      <c r="A37" s="11"/>
      <c r="B37" s="11" t="str">
        <f t="shared" si="8"/>
        <v xml:space="preserve"> Sravanthi</v>
      </c>
      <c r="C37" s="11" t="s">
        <v>51</v>
      </c>
      <c r="D37" s="11">
        <v>7</v>
      </c>
      <c r="E37" s="11" t="s">
        <v>45</v>
      </c>
      <c r="F37" s="12" t="s">
        <v>540</v>
      </c>
      <c r="G37" s="12" t="str">
        <f t="shared" si="7"/>
        <v>Q5: 7 of 7.  A compact and proper answer!</v>
      </c>
    </row>
    <row r="38" spans="1:7" s="10" customFormat="1" ht="140.25" hidden="1" x14ac:dyDescent="0.2">
      <c r="A38" s="11"/>
      <c r="B38" s="11" t="str">
        <f t="shared" si="8"/>
        <v xml:space="preserve"> Sravanthi</v>
      </c>
      <c r="C38" s="11" t="s">
        <v>53</v>
      </c>
      <c r="D38" s="11">
        <v>6.5</v>
      </c>
      <c r="E38" s="11" t="s">
        <v>45</v>
      </c>
      <c r="F38" s="12" t="s">
        <v>547</v>
      </c>
      <c r="G38" s="12" t="str">
        <f t="shared" si="7"/>
        <v>Q6: 6.5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 Please check punctuation and capitilzation.</v>
      </c>
    </row>
    <row r="39" spans="1:7" s="10" customFormat="1" ht="12.75" hidden="1" x14ac:dyDescent="0.2">
      <c r="A39" s="11"/>
      <c r="B39" s="11" t="str">
        <f t="shared" si="8"/>
        <v xml:space="preserve"> Sravanthi</v>
      </c>
      <c r="C39" s="11" t="s">
        <v>54</v>
      </c>
      <c r="D39" s="11">
        <v>8</v>
      </c>
      <c r="E39" s="11" t="s">
        <v>42</v>
      </c>
      <c r="F39" s="12"/>
      <c r="G39" s="12" t="str">
        <f t="shared" si="7"/>
        <v xml:space="preserve">Q7: 8 of 8.  </v>
      </c>
    </row>
    <row r="40" spans="1:7" s="10" customFormat="1" ht="12.75" x14ac:dyDescent="0.2">
      <c r="A40" s="11"/>
      <c r="B40" s="11" t="str">
        <f t="shared" si="8"/>
        <v xml:space="preserve"> Sravanthi</v>
      </c>
      <c r="C40" s="11" t="s">
        <v>56</v>
      </c>
      <c r="D40" s="11">
        <f>SUM(D33:D39)</f>
        <v>49.5</v>
      </c>
      <c r="E40" s="11" t="s">
        <v>57</v>
      </c>
      <c r="F40" s="12"/>
      <c r="G40" s="12" t="str">
        <f t="shared" si="7"/>
        <v xml:space="preserve">Total: 49.5 of 50. </v>
      </c>
    </row>
    <row r="41" spans="1:7" s="10" customFormat="1" ht="153" x14ac:dyDescent="0.2">
      <c r="A41" s="11"/>
      <c r="B41" s="11" t="str">
        <f t="shared" si="8"/>
        <v xml:space="preserve"> Sravanthi</v>
      </c>
      <c r="C41" s="11" t="s">
        <v>58</v>
      </c>
      <c r="D41" s="11"/>
      <c r="E41" s="11"/>
      <c r="F41" s="12"/>
      <c r="G41" s="12" t="str">
        <f>_xlfn.CONCAT(G32," ",G33," ",G34," ",G35," ",G36," ",G37," ",G38," ",G39," ",G40)</f>
        <v xml:space="preserve"> Sravanthi, below are scores and comments for Homework 3. Q1: 7 of 7.  A succinct and insightful answer! Q2: 7 of 7.  An excellent answer! Q3: 7 of 7.  An insightful answer! Q4: 7 of 7.  A good answer! Q5: 7 of 7.  A compact and proper answer! Q6: 6.5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 Please check punctuation and capitilzation. Q7: 8 of 8.   Total: 49.5 of 50. </v>
      </c>
    </row>
    <row r="42" spans="1:7" hidden="1" x14ac:dyDescent="0.25">
      <c r="A42" s="11" t="s">
        <v>146</v>
      </c>
      <c r="B42" s="11" t="str">
        <f>MID(A42,FIND(",",A42)+1,FIND(" ",A42)+1)</f>
        <v xml:space="preserve"> Vaishali</v>
      </c>
      <c r="C42" s="11" t="s">
        <v>412</v>
      </c>
      <c r="D42" s="11"/>
      <c r="E42" s="11"/>
      <c r="F42" s="12"/>
      <c r="G42" s="12" t="str">
        <f t="shared" ref="G42:G282" si="9">_xlfn.CONCAT(B42,C42)</f>
        <v xml:space="preserve"> Vaishali, below are scores and comments for Homework 3.</v>
      </c>
    </row>
    <row r="43" spans="1:7" s="10" customFormat="1" ht="25.5" hidden="1" x14ac:dyDescent="0.2">
      <c r="A43" s="11"/>
      <c r="B43" s="11" t="str">
        <f>B42</f>
        <v xml:space="preserve"> Vaishali</v>
      </c>
      <c r="C43" s="11" t="s">
        <v>41</v>
      </c>
      <c r="D43" s="11">
        <v>6</v>
      </c>
      <c r="E43" s="11" t="s">
        <v>45</v>
      </c>
      <c r="F43" s="12" t="s">
        <v>506</v>
      </c>
      <c r="G43" s="12" t="str">
        <f t="shared" ref="G43:G50" si="10">_xlfn.CONCAT(C43," ",D43," ",E43," ",F43)</f>
        <v>Q1: 6 of 7.  You didn't mention the use of search volume tools in your argument, which was requested.</v>
      </c>
    </row>
    <row r="44" spans="1:7" s="10" customFormat="1" ht="12.75" hidden="1" x14ac:dyDescent="0.2">
      <c r="A44" s="11"/>
      <c r="B44" s="11" t="str">
        <f t="shared" ref="B44:B51" si="11">B43</f>
        <v xml:space="preserve"> Vaishali</v>
      </c>
      <c r="C44" s="11" t="s">
        <v>44</v>
      </c>
      <c r="D44" s="11">
        <v>7</v>
      </c>
      <c r="E44" s="11" t="s">
        <v>45</v>
      </c>
      <c r="F44" s="12" t="s">
        <v>198</v>
      </c>
      <c r="G44" s="12" t="str">
        <f t="shared" si="10"/>
        <v>Q2: 7 of 7.  A fine answer!</v>
      </c>
    </row>
    <row r="45" spans="1:7" s="10" customFormat="1" ht="12.75" hidden="1" x14ac:dyDescent="0.2">
      <c r="A45" s="11"/>
      <c r="B45" s="11" t="str">
        <f t="shared" si="11"/>
        <v xml:space="preserve"> Vaishali</v>
      </c>
      <c r="C45" s="11" t="s">
        <v>47</v>
      </c>
      <c r="D45" s="11">
        <v>7</v>
      </c>
      <c r="E45" s="11" t="s">
        <v>45</v>
      </c>
      <c r="F45" s="12" t="s">
        <v>315</v>
      </c>
      <c r="G45" s="12" t="str">
        <f t="shared" si="10"/>
        <v>Q3: 7 of 7.  An insightful answer!</v>
      </c>
    </row>
    <row r="46" spans="1:7" s="10" customFormat="1" ht="153" hidden="1" x14ac:dyDescent="0.2">
      <c r="A46" s="11"/>
      <c r="B46" s="11" t="str">
        <f t="shared" si="11"/>
        <v xml:space="preserve"> Vaishali</v>
      </c>
      <c r="C46" s="11" t="s">
        <v>49</v>
      </c>
      <c r="D46" s="11">
        <v>6.5</v>
      </c>
      <c r="E46" s="11" t="s">
        <v>45</v>
      </c>
      <c r="F46" s="12" t="s">
        <v>537</v>
      </c>
      <c r="G46" s="12" t="str">
        <f t="shared" si="10"/>
        <v xml:space="preserve">Q4: 6.5 of 7.  A wee bit more information is expected on the steps of the method.  These steps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47" spans="1:7" s="10" customFormat="1" ht="12.75" hidden="1" x14ac:dyDescent="0.2">
      <c r="A47" s="11"/>
      <c r="B47" s="11" t="str">
        <f t="shared" si="11"/>
        <v xml:space="preserve"> Vaishali</v>
      </c>
      <c r="C47" s="11" t="s">
        <v>51</v>
      </c>
      <c r="D47" s="11">
        <v>7</v>
      </c>
      <c r="E47" s="11" t="s">
        <v>45</v>
      </c>
      <c r="F47" s="12" t="s">
        <v>198</v>
      </c>
      <c r="G47" s="12" t="str">
        <f t="shared" si="10"/>
        <v>Q5: 7 of 7.  A fine answer!</v>
      </c>
    </row>
    <row r="48" spans="1:7" s="10" customFormat="1" ht="153" hidden="1" x14ac:dyDescent="0.2">
      <c r="A48" s="11"/>
      <c r="B48" s="11" t="str">
        <f t="shared" si="11"/>
        <v xml:space="preserve"> Vaishali</v>
      </c>
      <c r="C48" s="11" t="s">
        <v>53</v>
      </c>
      <c r="D48" s="11">
        <v>6</v>
      </c>
      <c r="E48" s="11" t="s">
        <v>45</v>
      </c>
      <c r="F48" s="12" t="s">
        <v>545</v>
      </c>
      <c r="G48" s="12" t="str">
        <f t="shared" si="10"/>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49" spans="1:7" s="10" customFormat="1" ht="12.75" hidden="1" x14ac:dyDescent="0.2">
      <c r="A49" s="11"/>
      <c r="B49" s="11" t="str">
        <f t="shared" si="11"/>
        <v xml:space="preserve"> Vaishali</v>
      </c>
      <c r="C49" s="11" t="s">
        <v>54</v>
      </c>
      <c r="D49" s="11">
        <v>8</v>
      </c>
      <c r="E49" s="11" t="s">
        <v>42</v>
      </c>
      <c r="F49" s="12"/>
      <c r="G49" s="12" t="str">
        <f t="shared" si="10"/>
        <v xml:space="preserve">Q7: 8 of 8.  </v>
      </c>
    </row>
    <row r="50" spans="1:7" s="10" customFormat="1" ht="12.75" x14ac:dyDescent="0.2">
      <c r="A50" s="11"/>
      <c r="B50" s="11" t="str">
        <f t="shared" si="11"/>
        <v xml:space="preserve"> Vaishali</v>
      </c>
      <c r="C50" s="11" t="s">
        <v>56</v>
      </c>
      <c r="D50" s="11">
        <f>SUM(D43:D49)</f>
        <v>47.5</v>
      </c>
      <c r="E50" s="11" t="s">
        <v>57</v>
      </c>
      <c r="F50" s="12"/>
      <c r="G50" s="12" t="str">
        <f t="shared" si="10"/>
        <v xml:space="preserve">Total: 47.5 of 50. </v>
      </c>
    </row>
    <row r="51" spans="1:7" s="10" customFormat="1" ht="267.75" x14ac:dyDescent="0.2">
      <c r="A51" s="11"/>
      <c r="B51" s="11" t="str">
        <f t="shared" si="11"/>
        <v xml:space="preserve"> Vaishali</v>
      </c>
      <c r="C51" s="11" t="s">
        <v>58</v>
      </c>
      <c r="D51" s="11"/>
      <c r="E51" s="11"/>
      <c r="F51" s="12"/>
      <c r="G51" s="12" t="str">
        <f>_xlfn.CONCAT(G42," ",G43," ",G44," ",G45," ",G46," ",G47," ",G48," ",G49," ",G50)</f>
        <v xml:space="preserve"> Vaishali, below are scores and comments for Homework 3. Q1: 6 of 7.  You didn't mention the use of search volume tools in your argument, which was requested. Q2: 7 of 7.  A fine answer! Q3: 7 of 7.  An insightful answer! Q4: 6.5 of 7.  A wee bit more information is expected on the steps of the method.  These steps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 fine answer!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47.5 of 50. </v>
      </c>
    </row>
    <row r="52" spans="1:7" hidden="1" x14ac:dyDescent="0.25">
      <c r="A52" s="11" t="s">
        <v>134</v>
      </c>
      <c r="B52" s="11" t="str">
        <f>MID(A52,FIND(",",A52)+1,FIND(" ",A52)+4)</f>
        <v xml:space="preserve"> Josephine</v>
      </c>
      <c r="C52" s="11" t="s">
        <v>412</v>
      </c>
      <c r="D52" s="11"/>
      <c r="E52" s="11"/>
      <c r="F52" s="12"/>
      <c r="G52" s="12" t="str">
        <f t="shared" si="9"/>
        <v xml:space="preserve"> Josephine, below are scores and comments for Homework 3.</v>
      </c>
    </row>
    <row r="53" spans="1:7" s="10" customFormat="1" ht="12.75" hidden="1" x14ac:dyDescent="0.2">
      <c r="A53" s="11"/>
      <c r="B53" s="11" t="str">
        <f>B52</f>
        <v xml:space="preserve"> Josephine</v>
      </c>
      <c r="C53" s="11" t="s">
        <v>41</v>
      </c>
      <c r="D53" s="11">
        <v>7</v>
      </c>
      <c r="E53" s="11" t="s">
        <v>45</v>
      </c>
      <c r="F53" s="12" t="s">
        <v>507</v>
      </c>
      <c r="G53" s="12" t="str">
        <f t="shared" ref="G53:G60" si="12">_xlfn.CONCAT(C53," ",D53," ",E53," ",F53)</f>
        <v>Q1: 7 of 7.  An informative answer!</v>
      </c>
    </row>
    <row r="54" spans="1:7" s="10" customFormat="1" ht="12.75" hidden="1" x14ac:dyDescent="0.2">
      <c r="A54" s="11"/>
      <c r="B54" s="11" t="str">
        <f t="shared" ref="B54:B61" si="13">B53</f>
        <v xml:space="preserve"> Josephine</v>
      </c>
      <c r="C54" s="11" t="s">
        <v>44</v>
      </c>
      <c r="D54" s="11">
        <v>7</v>
      </c>
      <c r="E54" s="11" t="s">
        <v>45</v>
      </c>
      <c r="F54" s="12" t="s">
        <v>85</v>
      </c>
      <c r="G54" s="12" t="str">
        <f t="shared" si="12"/>
        <v>Q2: 7 of 7.  An excellent answer!</v>
      </c>
    </row>
    <row r="55" spans="1:7" s="10" customFormat="1" ht="12.75" hidden="1" x14ac:dyDescent="0.2">
      <c r="A55" s="11"/>
      <c r="B55" s="11" t="str">
        <f t="shared" si="13"/>
        <v xml:space="preserve"> Josephine</v>
      </c>
      <c r="C55" s="11" t="s">
        <v>47</v>
      </c>
      <c r="D55" s="11">
        <v>7</v>
      </c>
      <c r="E55" s="11" t="s">
        <v>45</v>
      </c>
      <c r="F55" s="12" t="s">
        <v>507</v>
      </c>
      <c r="G55" s="12" t="str">
        <f t="shared" si="12"/>
        <v>Q3: 7 of 7.  An informative answer!</v>
      </c>
    </row>
    <row r="56" spans="1:7" s="10" customFormat="1" ht="12.75" hidden="1" x14ac:dyDescent="0.2">
      <c r="A56" s="11"/>
      <c r="B56" s="11" t="str">
        <f t="shared" si="13"/>
        <v xml:space="preserve"> Josephine</v>
      </c>
      <c r="C56" s="11" t="s">
        <v>49</v>
      </c>
      <c r="D56" s="11">
        <v>7</v>
      </c>
      <c r="E56" s="11" t="s">
        <v>45</v>
      </c>
      <c r="F56" s="12" t="s">
        <v>528</v>
      </c>
      <c r="G56" s="12" t="str">
        <f t="shared" si="12"/>
        <v>Q4: 7 of 7.  An upstanding answer!</v>
      </c>
    </row>
    <row r="57" spans="1:7" s="10" customFormat="1" ht="12.75" hidden="1" x14ac:dyDescent="0.2">
      <c r="A57" s="11"/>
      <c r="B57" s="11" t="str">
        <f t="shared" si="13"/>
        <v xml:space="preserve"> Josephine</v>
      </c>
      <c r="C57" s="11" t="s">
        <v>51</v>
      </c>
      <c r="D57" s="11">
        <v>7</v>
      </c>
      <c r="E57" s="11" t="s">
        <v>45</v>
      </c>
      <c r="F57" s="12" t="s">
        <v>198</v>
      </c>
      <c r="G57" s="12" t="str">
        <f t="shared" si="12"/>
        <v>Q5: 7 of 7.  A fine answer!</v>
      </c>
    </row>
    <row r="58" spans="1:7" s="10" customFormat="1" ht="127.5" hidden="1" x14ac:dyDescent="0.2">
      <c r="A58" s="11"/>
      <c r="B58" s="11" t="str">
        <f t="shared" si="13"/>
        <v xml:space="preserve"> Josephine</v>
      </c>
      <c r="C58" s="11" t="s">
        <v>53</v>
      </c>
      <c r="D58" s="11">
        <v>7</v>
      </c>
      <c r="E58" s="11" t="s">
        <v>45</v>
      </c>
      <c r="F58" s="12" t="s">
        <v>544</v>
      </c>
      <c r="G58" s="12" t="str">
        <f t="shared" si="12"/>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59" spans="1:7" s="10" customFormat="1" ht="12.75" hidden="1" x14ac:dyDescent="0.2">
      <c r="A59" s="11"/>
      <c r="B59" s="11" t="str">
        <f t="shared" si="13"/>
        <v xml:space="preserve"> Josephine</v>
      </c>
      <c r="C59" s="11" t="s">
        <v>54</v>
      </c>
      <c r="D59" s="11">
        <v>8</v>
      </c>
      <c r="E59" s="11" t="s">
        <v>42</v>
      </c>
      <c r="F59" s="12"/>
      <c r="G59" s="12" t="str">
        <f t="shared" si="12"/>
        <v xml:space="preserve">Q7: 8 of 8.  </v>
      </c>
    </row>
    <row r="60" spans="1:7" s="10" customFormat="1" ht="12.75" x14ac:dyDescent="0.2">
      <c r="A60" s="11"/>
      <c r="B60" s="11" t="str">
        <f t="shared" si="13"/>
        <v xml:space="preserve"> Josephine</v>
      </c>
      <c r="C60" s="11" t="s">
        <v>56</v>
      </c>
      <c r="D60" s="11">
        <f>SUM(D53:D59)</f>
        <v>50</v>
      </c>
      <c r="E60" s="11" t="s">
        <v>57</v>
      </c>
      <c r="F60" s="12"/>
      <c r="G60" s="12" t="str">
        <f t="shared" si="12"/>
        <v xml:space="preserve">Total: 50 of 50. </v>
      </c>
    </row>
    <row r="61" spans="1:7" s="10" customFormat="1" ht="140.25" x14ac:dyDescent="0.2">
      <c r="A61" s="11"/>
      <c r="B61" s="11" t="str">
        <f t="shared" si="13"/>
        <v xml:space="preserve"> Josephine</v>
      </c>
      <c r="C61" s="11" t="s">
        <v>58</v>
      </c>
      <c r="D61" s="11"/>
      <c r="E61" s="11"/>
      <c r="F61" s="12"/>
      <c r="G61" s="12" t="str">
        <f>_xlfn.CONCAT(G52," ",G53," ",G54," ",G55," ",G56," ",G57," ",G58," ",G59," ",G60)</f>
        <v xml:space="preserve"> Josephine, below are scores and comments for Homework 3. Q1: 7 of 7.  An informative answer! Q2: 7 of 7.  An excellent answer! Q3: 7 of 7.  An informative answer! Q4: 7 of 7.  An upstanding answer! Q5: 7 of 7.  A fine answer!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50 of 50. </v>
      </c>
    </row>
    <row r="62" spans="1:7" hidden="1" x14ac:dyDescent="0.25">
      <c r="A62" s="11" t="s">
        <v>152</v>
      </c>
      <c r="B62" s="11" t="str">
        <f t="shared" ref="B62:B282" si="14">MID(A62,FIND(",",A62)+1,FIND(" ",A62)-2)</f>
        <v xml:space="preserve"> Preethi</v>
      </c>
      <c r="C62" s="11" t="s">
        <v>412</v>
      </c>
      <c r="D62" s="11"/>
      <c r="E62" s="11"/>
      <c r="F62" s="12"/>
      <c r="G62" s="12" t="str">
        <f t="shared" si="9"/>
        <v xml:space="preserve"> Preethi, below are scores and comments for Homework 3.</v>
      </c>
    </row>
    <row r="63" spans="1:7" s="10" customFormat="1" ht="25.5" hidden="1" x14ac:dyDescent="0.2">
      <c r="A63" s="11"/>
      <c r="B63" s="11" t="str">
        <f>B62</f>
        <v xml:space="preserve"> Preethi</v>
      </c>
      <c r="C63" s="11" t="s">
        <v>41</v>
      </c>
      <c r="D63" s="11">
        <v>5.5</v>
      </c>
      <c r="E63" s="11" t="s">
        <v>45</v>
      </c>
      <c r="F63" s="12" t="s">
        <v>508</v>
      </c>
      <c r="G63" s="12" t="str">
        <f t="shared" ref="G63:G70" si="15">_xlfn.CONCAT(C63," ",D63," ",E63," ",F63)</f>
        <v>Q1: 5.5 of 7.  Please check for proper English.  For example, Google should be capitalized.</v>
      </c>
    </row>
    <row r="64" spans="1:7" s="10" customFormat="1" ht="25.5" hidden="1" x14ac:dyDescent="0.2">
      <c r="A64" s="11"/>
      <c r="B64" s="11" t="str">
        <f t="shared" ref="B64:B71" si="16">B63</f>
        <v xml:space="preserve"> Preethi</v>
      </c>
      <c r="C64" s="11" t="s">
        <v>44</v>
      </c>
      <c r="D64" s="11">
        <v>5</v>
      </c>
      <c r="E64" s="11" t="s">
        <v>45</v>
      </c>
      <c r="F64" s="12" t="s">
        <v>518</v>
      </c>
      <c r="G64" s="12" t="str">
        <f t="shared" si="15"/>
        <v>Q2: 5 of 7.  Please see the lecture note for a precise definition of each element of STP, and their objectives.</v>
      </c>
    </row>
    <row r="65" spans="1:7" s="10" customFormat="1" ht="140.25" hidden="1" x14ac:dyDescent="0.2">
      <c r="A65" s="11"/>
      <c r="B65" s="11" t="str">
        <f t="shared" si="16"/>
        <v xml:space="preserve"> Preethi</v>
      </c>
      <c r="C65" s="11" t="s">
        <v>47</v>
      </c>
      <c r="D65" s="11">
        <v>7</v>
      </c>
      <c r="E65" s="11" t="s">
        <v>45</v>
      </c>
      <c r="F65" s="12" t="s">
        <v>415</v>
      </c>
      <c r="G65" s="12" t="str">
        <f t="shared" si="15"/>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66" spans="1:7" s="10" customFormat="1" ht="165.75" hidden="1" x14ac:dyDescent="0.2">
      <c r="A66" s="11"/>
      <c r="B66" s="11" t="str">
        <f t="shared" si="16"/>
        <v xml:space="preserve"> Preethi</v>
      </c>
      <c r="C66" s="11" t="s">
        <v>49</v>
      </c>
      <c r="D66" s="11">
        <v>6</v>
      </c>
      <c r="E66" s="11" t="s">
        <v>45</v>
      </c>
      <c r="F66" s="12" t="s">
        <v>536</v>
      </c>
      <c r="G66" s="12" t="str">
        <f t="shared" si="15"/>
        <v xml:space="preserve">Q4: 6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v>
      </c>
    </row>
    <row r="67" spans="1:7" s="10" customFormat="1" ht="76.5" hidden="1" x14ac:dyDescent="0.2">
      <c r="A67" s="11"/>
      <c r="B67" s="11" t="str">
        <f t="shared" si="16"/>
        <v xml:space="preserve"> Preethi</v>
      </c>
      <c r="C67" s="11" t="s">
        <v>51</v>
      </c>
      <c r="D67" s="11">
        <v>5</v>
      </c>
      <c r="E67" s="11" t="s">
        <v>45</v>
      </c>
      <c r="F67" s="12" t="s">
        <v>539</v>
      </c>
      <c r="G67" s="12" t="str">
        <f t="shared" si="15"/>
        <v xml:space="preserve">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v>
      </c>
    </row>
    <row r="68" spans="1:7" s="10" customFormat="1" ht="153" hidden="1" x14ac:dyDescent="0.2">
      <c r="A68" s="11"/>
      <c r="B68" s="11" t="str">
        <f t="shared" si="16"/>
        <v xml:space="preserve"> Preethi</v>
      </c>
      <c r="C68" s="11" t="s">
        <v>53</v>
      </c>
      <c r="D68" s="11">
        <v>6</v>
      </c>
      <c r="E68" s="11" t="s">
        <v>45</v>
      </c>
      <c r="F68" s="12" t="s">
        <v>545</v>
      </c>
      <c r="G68" s="12" t="str">
        <f t="shared" si="15"/>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69" spans="1:7" s="10" customFormat="1" ht="12.75" hidden="1" x14ac:dyDescent="0.2">
      <c r="A69" s="11"/>
      <c r="B69" s="11" t="str">
        <f t="shared" si="16"/>
        <v xml:space="preserve"> Preethi</v>
      </c>
      <c r="C69" s="11" t="s">
        <v>54</v>
      </c>
      <c r="D69" s="11">
        <v>8</v>
      </c>
      <c r="E69" s="11" t="s">
        <v>42</v>
      </c>
      <c r="F69" s="12"/>
      <c r="G69" s="12" t="str">
        <f t="shared" si="15"/>
        <v xml:space="preserve">Q7: 8 of 8.  </v>
      </c>
    </row>
    <row r="70" spans="1:7" s="10" customFormat="1" ht="12.75" x14ac:dyDescent="0.2">
      <c r="A70" s="11"/>
      <c r="B70" s="11" t="str">
        <f t="shared" si="16"/>
        <v xml:space="preserve"> Preethi</v>
      </c>
      <c r="C70" s="11" t="s">
        <v>56</v>
      </c>
      <c r="D70" s="11">
        <f>SUM(D63:D69)</f>
        <v>42.5</v>
      </c>
      <c r="E70" s="11" t="s">
        <v>57</v>
      </c>
      <c r="F70" s="12"/>
      <c r="G70" s="12" t="str">
        <f t="shared" si="15"/>
        <v xml:space="preserve">Total: 42.5 of 50. </v>
      </c>
    </row>
    <row r="71" spans="1:7" s="10" customFormat="1" ht="409.5" x14ac:dyDescent="0.2">
      <c r="A71" s="11"/>
      <c r="B71" s="11" t="str">
        <f t="shared" si="16"/>
        <v xml:space="preserve"> Preethi</v>
      </c>
      <c r="C71" s="11" t="s">
        <v>58</v>
      </c>
      <c r="D71" s="11"/>
      <c r="E71" s="11"/>
      <c r="F71" s="12"/>
      <c r="G71" s="12" t="str">
        <f>_xlfn.CONCAT(G62," ",G63," ",G64," ",G65," ",G66," ",G67," ",G68," ",G69," ",G70)</f>
        <v xml:space="preserve"> Preethi, below are scores and comments for Homework 3. Q1: 5.5 of 7.  Please check for proper English.  For example, Google should be capitalized. Q2: 5 of 7.  Please see the lecture note for a precise definition of each element of STP, and their objectives.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42.5 of 50. </v>
      </c>
    </row>
    <row r="72" spans="1:7" hidden="1" x14ac:dyDescent="0.25">
      <c r="A72" s="11" t="s">
        <v>147</v>
      </c>
      <c r="B72" s="11" t="str">
        <f t="shared" si="14"/>
        <v xml:space="preserve"> Amulya</v>
      </c>
      <c r="C72" s="11" t="s">
        <v>412</v>
      </c>
      <c r="D72" s="11"/>
      <c r="E72" s="11"/>
      <c r="F72" s="12"/>
      <c r="G72" s="12" t="str">
        <f t="shared" si="9"/>
        <v xml:space="preserve"> Amulya, below are scores and comments for Homework 3.</v>
      </c>
    </row>
    <row r="73" spans="1:7" s="10" customFormat="1" ht="12.75" hidden="1" x14ac:dyDescent="0.2">
      <c r="A73" s="11"/>
      <c r="B73" s="11" t="str">
        <f>B72</f>
        <v xml:space="preserve"> Amulya</v>
      </c>
      <c r="C73" s="11" t="s">
        <v>41</v>
      </c>
      <c r="D73" s="11">
        <v>7</v>
      </c>
      <c r="E73" s="11" t="s">
        <v>45</v>
      </c>
      <c r="F73" s="12" t="s">
        <v>504</v>
      </c>
      <c r="G73" s="12" t="str">
        <f t="shared" ref="G73:G80" si="17">_xlfn.CONCAT(C73," ",D73," ",E73," ",F73)</f>
        <v>Q1: 7 of 7.  A succinct and insightful answer!</v>
      </c>
    </row>
    <row r="74" spans="1:7" s="10" customFormat="1" ht="12.75" hidden="1" x14ac:dyDescent="0.2">
      <c r="A74" s="11"/>
      <c r="B74" s="11" t="str">
        <f t="shared" ref="B74:B81" si="18">B73</f>
        <v xml:space="preserve"> Amulya</v>
      </c>
      <c r="C74" s="11" t="s">
        <v>44</v>
      </c>
      <c r="D74" s="11">
        <v>7</v>
      </c>
      <c r="E74" s="11" t="s">
        <v>45</v>
      </c>
      <c r="F74" s="12" t="s">
        <v>198</v>
      </c>
      <c r="G74" s="12" t="str">
        <f t="shared" si="17"/>
        <v>Q2: 7 of 7.  A fine answer!</v>
      </c>
    </row>
    <row r="75" spans="1:7" s="10" customFormat="1" ht="12.75" hidden="1" x14ac:dyDescent="0.2">
      <c r="A75" s="11"/>
      <c r="B75" s="11" t="str">
        <f t="shared" si="18"/>
        <v xml:space="preserve"> Amulya</v>
      </c>
      <c r="C75" s="11" t="s">
        <v>47</v>
      </c>
      <c r="D75" s="11">
        <v>7</v>
      </c>
      <c r="E75" s="11" t="s">
        <v>45</v>
      </c>
      <c r="F75" s="12"/>
      <c r="G75" s="12" t="str">
        <f t="shared" si="17"/>
        <v xml:space="preserve">Q3: 7 of 7.  </v>
      </c>
    </row>
    <row r="76" spans="1:7" s="10" customFormat="1" ht="12.75" hidden="1" x14ac:dyDescent="0.2">
      <c r="A76" s="11"/>
      <c r="B76" s="11" t="str">
        <f t="shared" si="18"/>
        <v xml:space="preserve"> Amulya</v>
      </c>
      <c r="C76" s="11" t="s">
        <v>49</v>
      </c>
      <c r="D76" s="11">
        <v>7</v>
      </c>
      <c r="E76" s="11" t="s">
        <v>45</v>
      </c>
      <c r="F76" s="12" t="s">
        <v>526</v>
      </c>
      <c r="G76" s="12" t="str">
        <f t="shared" si="17"/>
        <v>Q4: 7 of 7.  Though long-winded, your answer was good.</v>
      </c>
    </row>
    <row r="77" spans="1:7" s="10" customFormat="1" ht="25.5" hidden="1" x14ac:dyDescent="0.2">
      <c r="A77" s="11"/>
      <c r="B77" s="11" t="str">
        <f t="shared" si="18"/>
        <v xml:space="preserve"> Amulya</v>
      </c>
      <c r="C77" s="14" t="s">
        <v>51</v>
      </c>
      <c r="D77" s="11">
        <v>6</v>
      </c>
      <c r="E77" s="11" t="s">
        <v>45</v>
      </c>
      <c r="F77" s="12" t="s">
        <v>541</v>
      </c>
      <c r="G77" s="12" t="str">
        <f t="shared" si="17"/>
        <v>Q5: 6 of 7.  Please write response in English prose.  That is, avoid the bullet points.</v>
      </c>
    </row>
    <row r="78" spans="1:7" s="10" customFormat="1" ht="127.5" hidden="1" x14ac:dyDescent="0.2">
      <c r="A78" s="11"/>
      <c r="B78" s="11" t="str">
        <f t="shared" si="18"/>
        <v xml:space="preserve"> Amulya</v>
      </c>
      <c r="C78" s="14" t="s">
        <v>53</v>
      </c>
      <c r="D78" s="11">
        <v>7</v>
      </c>
      <c r="E78" s="11" t="s">
        <v>45</v>
      </c>
      <c r="F78" s="12" t="s">
        <v>544</v>
      </c>
      <c r="G78" s="12" t="str">
        <f t="shared" si="17"/>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79" spans="1:7" s="10" customFormat="1" ht="12.75" hidden="1" x14ac:dyDescent="0.2">
      <c r="A79" s="11"/>
      <c r="B79" s="11" t="str">
        <f t="shared" si="18"/>
        <v xml:space="preserve"> Amulya</v>
      </c>
      <c r="C79" s="14" t="s">
        <v>54</v>
      </c>
      <c r="D79" s="11">
        <v>8</v>
      </c>
      <c r="E79" s="11" t="s">
        <v>42</v>
      </c>
      <c r="F79" s="12"/>
      <c r="G79" s="12" t="str">
        <f t="shared" si="17"/>
        <v xml:space="preserve">Q7: 8 of 8.  </v>
      </c>
    </row>
    <row r="80" spans="1:7" s="10" customFormat="1" ht="12.75" x14ac:dyDescent="0.2">
      <c r="A80" s="11"/>
      <c r="B80" s="11" t="str">
        <f t="shared" si="18"/>
        <v xml:space="preserve"> Amulya</v>
      </c>
      <c r="C80" s="11" t="s">
        <v>56</v>
      </c>
      <c r="D80" s="11">
        <f>SUM(D73:D79)</f>
        <v>49</v>
      </c>
      <c r="E80" s="11" t="s">
        <v>57</v>
      </c>
      <c r="F80" s="12"/>
      <c r="G80" s="12" t="str">
        <f t="shared" si="17"/>
        <v xml:space="preserve">Total: 49 of 50. </v>
      </c>
    </row>
    <row r="81" spans="1:7" s="10" customFormat="1" ht="140.25" x14ac:dyDescent="0.2">
      <c r="A81" s="11"/>
      <c r="B81" s="11" t="str">
        <f t="shared" si="18"/>
        <v xml:space="preserve"> Amulya</v>
      </c>
      <c r="C81" s="11" t="s">
        <v>58</v>
      </c>
      <c r="D81" s="11"/>
      <c r="E81" s="11"/>
      <c r="F81" s="12"/>
      <c r="G81" s="12" t="str">
        <f>_xlfn.CONCAT(G72," ",G73," ",G74," ",G75," ",G76," ",G77," ",G78," ",G79," ",G80)</f>
        <v xml:space="preserve"> Amulya, below are scores and comments for Homework 3. Q1: 7 of 7.  A succinct and insightful answer! Q2: 7 of 7.  A fine answer! Q3: 7 of 7.   Q4: 7 of 7.  Though long-winded, your answer was good. Q5: 6 of 7.  Please write response in English prose.  That is, avoid the bullet points.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49 of 50. </v>
      </c>
    </row>
    <row r="82" spans="1:7" hidden="1" x14ac:dyDescent="0.25">
      <c r="A82" s="11" t="s">
        <v>136</v>
      </c>
      <c r="B82" s="11" t="str">
        <f>MID(A82,FIND(",",A82)+1,FIND(" ",A82)+1)</f>
        <v xml:space="preserve"> Sandeep</v>
      </c>
      <c r="C82" s="11" t="s">
        <v>412</v>
      </c>
      <c r="D82" s="11"/>
      <c r="E82" s="11"/>
      <c r="F82" s="12"/>
      <c r="G82" s="12" t="str">
        <f t="shared" si="9"/>
        <v xml:space="preserve"> Sandeep, below are scores and comments for Homework 3.</v>
      </c>
    </row>
    <row r="83" spans="1:7" s="10" customFormat="1" ht="51" hidden="1" x14ac:dyDescent="0.2">
      <c r="A83" s="11"/>
      <c r="B83" s="11" t="str">
        <f>B82</f>
        <v xml:space="preserve"> Sandeep</v>
      </c>
      <c r="C83" s="11" t="s">
        <v>41</v>
      </c>
      <c r="D83" s="11">
        <v>2</v>
      </c>
      <c r="E83" s="11" t="s">
        <v>45</v>
      </c>
      <c r="F83" s="12" t="s">
        <v>513</v>
      </c>
      <c r="G83" s="12" t="str">
        <f t="shared" ref="G83:G90" si="19">_xlfn.CONCAT(C83," ",D83," ",E83," ",F83)</f>
        <v>Q1: 2 of 7.  You didn't mention the use of several of the tools requested: social listening tools, search volume tools, data scraping tools, content analysis tools and online content count tools.</v>
      </c>
    </row>
    <row r="84" spans="1:7" s="10" customFormat="1" ht="25.5" hidden="1" x14ac:dyDescent="0.2">
      <c r="A84" s="11"/>
      <c r="B84" s="11" t="str">
        <f t="shared" ref="B84:B91" si="20">B83</f>
        <v xml:space="preserve"> Sandeep</v>
      </c>
      <c r="C84" s="11" t="s">
        <v>44</v>
      </c>
      <c r="D84" s="11">
        <v>5</v>
      </c>
      <c r="E84" s="11" t="s">
        <v>45</v>
      </c>
      <c r="F84" s="12" t="s">
        <v>518</v>
      </c>
      <c r="G84" s="12" t="str">
        <f t="shared" si="19"/>
        <v>Q2: 5 of 7.  Please see the lecture note for a precise definition of each element of STP, and their objectives.</v>
      </c>
    </row>
    <row r="85" spans="1:7" s="10" customFormat="1" ht="140.25" hidden="1" x14ac:dyDescent="0.2">
      <c r="A85" s="11"/>
      <c r="B85" s="11" t="str">
        <f t="shared" si="20"/>
        <v xml:space="preserve"> Sandeep</v>
      </c>
      <c r="C85" s="11" t="s">
        <v>47</v>
      </c>
      <c r="D85" s="11">
        <v>7</v>
      </c>
      <c r="E85" s="11" t="s">
        <v>45</v>
      </c>
      <c r="F85" s="12" t="s">
        <v>415</v>
      </c>
      <c r="G85" s="12" t="str">
        <f t="shared" si="19"/>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86" spans="1:7" s="10" customFormat="1" ht="178.5" hidden="1" x14ac:dyDescent="0.2">
      <c r="A86" s="11"/>
      <c r="B86" s="11" t="str">
        <f t="shared" si="20"/>
        <v xml:space="preserve"> Sandeep</v>
      </c>
      <c r="C86" s="11" t="s">
        <v>49</v>
      </c>
      <c r="D86" s="11">
        <v>4.5</v>
      </c>
      <c r="E86" s="11" t="s">
        <v>45</v>
      </c>
      <c r="F86" s="12" t="s">
        <v>535</v>
      </c>
      <c r="G86" s="12" t="str">
        <f t="shared" si="19"/>
        <v>Q4: 4.5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You also didn't mention the method's limitations.</v>
      </c>
    </row>
    <row r="87" spans="1:7" s="10" customFormat="1" ht="12.75" hidden="1" x14ac:dyDescent="0.2">
      <c r="A87" s="11"/>
      <c r="B87" s="11" t="str">
        <f t="shared" si="20"/>
        <v xml:space="preserve"> Sandeep</v>
      </c>
      <c r="C87" s="11" t="s">
        <v>51</v>
      </c>
      <c r="D87" s="11">
        <v>7</v>
      </c>
      <c r="E87" s="11" t="s">
        <v>45</v>
      </c>
      <c r="F87" s="12" t="s">
        <v>540</v>
      </c>
      <c r="G87" s="12" t="str">
        <f t="shared" si="19"/>
        <v>Q5: 7 of 7.  A compact and proper answer!</v>
      </c>
    </row>
    <row r="88" spans="1:7" s="10" customFormat="1" ht="153" hidden="1" x14ac:dyDescent="0.2">
      <c r="A88" s="11"/>
      <c r="B88" s="11" t="str">
        <f t="shared" si="20"/>
        <v xml:space="preserve"> Sandeep</v>
      </c>
      <c r="C88" s="11" t="s">
        <v>53</v>
      </c>
      <c r="D88" s="11">
        <v>6</v>
      </c>
      <c r="E88" s="11" t="s">
        <v>45</v>
      </c>
      <c r="F88" s="12" t="s">
        <v>545</v>
      </c>
      <c r="G88" s="12" t="str">
        <f t="shared" si="19"/>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89" spans="1:7" s="10" customFormat="1" ht="12.75" hidden="1" x14ac:dyDescent="0.2">
      <c r="A89" s="11"/>
      <c r="B89" s="11" t="str">
        <f t="shared" si="20"/>
        <v xml:space="preserve"> Sandeep</v>
      </c>
      <c r="C89" s="11" t="s">
        <v>54</v>
      </c>
      <c r="D89" s="11">
        <v>8</v>
      </c>
      <c r="E89" s="11" t="s">
        <v>42</v>
      </c>
      <c r="F89" s="12"/>
      <c r="G89" s="12" t="str">
        <f t="shared" si="19"/>
        <v xml:space="preserve">Q7: 8 of 8.  </v>
      </c>
    </row>
    <row r="90" spans="1:7" s="10" customFormat="1" ht="12.75" x14ac:dyDescent="0.2">
      <c r="A90" s="11"/>
      <c r="B90" s="11" t="str">
        <f t="shared" si="20"/>
        <v xml:space="preserve"> Sandeep</v>
      </c>
      <c r="C90" s="11" t="s">
        <v>56</v>
      </c>
      <c r="D90" s="11">
        <f>SUM(D83:D89)</f>
        <v>39.5</v>
      </c>
      <c r="E90" s="11" t="s">
        <v>57</v>
      </c>
      <c r="F90" s="12"/>
      <c r="G90" s="12" t="str">
        <f t="shared" si="19"/>
        <v xml:space="preserve">Total: 39.5 of 50. </v>
      </c>
    </row>
    <row r="91" spans="1:7" s="10" customFormat="1" ht="408" x14ac:dyDescent="0.2">
      <c r="A91" s="11"/>
      <c r="B91" s="11" t="str">
        <f t="shared" si="20"/>
        <v xml:space="preserve"> Sandeep</v>
      </c>
      <c r="C91" s="11" t="s">
        <v>58</v>
      </c>
      <c r="D91" s="11"/>
      <c r="E91" s="11"/>
      <c r="F91" s="12"/>
      <c r="G91" s="12" t="str">
        <f>_xlfn.CONCAT(G82," ",G83," ",G84," ",G85," ",G86," ",G87," ",G88," ",G89," ",G90)</f>
        <v xml:space="preserve"> Sandeep, below are scores and comments for Homework 3. Q1: 2 of 7.  You didn't mention the use of several of the tools requested: social listening tools, search volume tools, data scraping tools, content analysis tools and online content count tools. Q2: 5 of 7.  Please see the lecture note for a precise definition of each element of STP, and their objectives.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4.5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You also didn't mention the method's limitations. Q5: 7 of 7.  A compact and proper answer!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39.5 of 50. </v>
      </c>
    </row>
    <row r="92" spans="1:7" hidden="1" x14ac:dyDescent="0.25">
      <c r="A92" s="11" t="s">
        <v>141</v>
      </c>
      <c r="B92" s="11" t="str">
        <f>MID(A92,FIND(",",A92)+1,FIND(" ",A92)-0)</f>
        <v xml:space="preserve"> Venkata</v>
      </c>
      <c r="C92" s="11" t="s">
        <v>412</v>
      </c>
      <c r="D92" s="11"/>
      <c r="E92" s="11"/>
      <c r="F92" s="12"/>
      <c r="G92" s="12" t="str">
        <f t="shared" si="9"/>
        <v xml:space="preserve"> Venkata, below are scores and comments for Homework 3.</v>
      </c>
    </row>
    <row r="93" spans="1:7" s="10" customFormat="1" ht="51" hidden="1" x14ac:dyDescent="0.2">
      <c r="A93" s="11"/>
      <c r="B93" s="11" t="str">
        <f>B92</f>
        <v xml:space="preserve"> Venkata</v>
      </c>
      <c r="C93" s="11" t="s">
        <v>41</v>
      </c>
      <c r="D93" s="11">
        <v>2</v>
      </c>
      <c r="E93" s="11" t="s">
        <v>45</v>
      </c>
      <c r="F93" s="12" t="s">
        <v>513</v>
      </c>
      <c r="G93" s="12" t="str">
        <f t="shared" ref="G93:G100" si="21">_xlfn.CONCAT(C93," ",D93," ",E93," ",F93)</f>
        <v>Q1: 2 of 7.  You didn't mention the use of several of the tools requested: social listening tools, search volume tools, data scraping tools, content analysis tools and online content count tools.</v>
      </c>
    </row>
    <row r="94" spans="1:7" s="10" customFormat="1" ht="51" hidden="1" x14ac:dyDescent="0.2">
      <c r="A94" s="11"/>
      <c r="B94" s="11" t="str">
        <f t="shared" ref="B94:B101" si="22">B93</f>
        <v xml:space="preserve"> Venkata</v>
      </c>
      <c r="C94" s="11" t="s">
        <v>44</v>
      </c>
      <c r="D94" s="11">
        <v>5</v>
      </c>
      <c r="E94" s="11" t="s">
        <v>45</v>
      </c>
      <c r="F94" s="12" t="s">
        <v>519</v>
      </c>
      <c r="G94" s="12" t="str">
        <f t="shared" si="21"/>
        <v>Q2: 5 of 7.  Please see the lecture note for a precise definition of each element of STP, and their objectives.  You didn't address sufficiently address the second element of the request.</v>
      </c>
    </row>
    <row r="95" spans="1:7" s="10" customFormat="1" ht="140.25" hidden="1" x14ac:dyDescent="0.2">
      <c r="A95" s="11"/>
      <c r="B95" s="11" t="str">
        <f t="shared" si="22"/>
        <v xml:space="preserve"> Venkata</v>
      </c>
      <c r="C95" s="11" t="s">
        <v>47</v>
      </c>
      <c r="D95" s="11">
        <v>7</v>
      </c>
      <c r="E95" s="11" t="s">
        <v>45</v>
      </c>
      <c r="F95" s="12" t="s">
        <v>415</v>
      </c>
      <c r="G95" s="12" t="str">
        <f t="shared" si="21"/>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96" spans="1:7" s="10" customFormat="1" ht="165.75" hidden="1" x14ac:dyDescent="0.2">
      <c r="A96" s="11"/>
      <c r="B96" s="11" t="str">
        <f t="shared" si="22"/>
        <v xml:space="preserve"> Venkata</v>
      </c>
      <c r="C96" s="11" t="s">
        <v>49</v>
      </c>
      <c r="D96" s="11">
        <v>5</v>
      </c>
      <c r="E96" s="11" t="s">
        <v>45</v>
      </c>
      <c r="F96" s="12" t="s">
        <v>533</v>
      </c>
      <c r="G96" s="12" t="str">
        <f t="shared" si="21"/>
        <v>Q4: 5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97" spans="1:7" s="10" customFormat="1" ht="76.5" hidden="1" x14ac:dyDescent="0.2">
      <c r="A97" s="11"/>
      <c r="B97" s="11" t="str">
        <f t="shared" si="22"/>
        <v xml:space="preserve"> Venkata</v>
      </c>
      <c r="C97" s="11" t="s">
        <v>51</v>
      </c>
      <c r="D97" s="11">
        <v>5</v>
      </c>
      <c r="E97" s="11" t="s">
        <v>45</v>
      </c>
      <c r="F97" s="12" t="s">
        <v>539</v>
      </c>
      <c r="G97" s="12" t="str">
        <f t="shared" si="21"/>
        <v xml:space="preserve">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v>
      </c>
    </row>
    <row r="98" spans="1:7" s="10" customFormat="1" ht="127.5" hidden="1" x14ac:dyDescent="0.2">
      <c r="A98" s="11"/>
      <c r="B98" s="11" t="str">
        <f t="shared" si="22"/>
        <v xml:space="preserve"> Venkata</v>
      </c>
      <c r="C98" s="11" t="s">
        <v>53</v>
      </c>
      <c r="D98" s="11">
        <v>7</v>
      </c>
      <c r="E98" s="11" t="s">
        <v>45</v>
      </c>
      <c r="F98" s="12" t="s">
        <v>544</v>
      </c>
      <c r="G98" s="12" t="str">
        <f t="shared" si="21"/>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99" spans="1:7" s="10" customFormat="1" ht="12.75" hidden="1" x14ac:dyDescent="0.2">
      <c r="A99" s="11"/>
      <c r="B99" s="11" t="str">
        <f t="shared" si="22"/>
        <v xml:space="preserve"> Venkata</v>
      </c>
      <c r="C99" s="11" t="s">
        <v>54</v>
      </c>
      <c r="D99" s="11">
        <v>8</v>
      </c>
      <c r="E99" s="11" t="s">
        <v>42</v>
      </c>
      <c r="F99" s="12" t="s">
        <v>550</v>
      </c>
      <c r="G99" s="12" t="str">
        <f t="shared" si="21"/>
        <v>Q7: 8 of 8.  An interesting set of learnings!</v>
      </c>
    </row>
    <row r="100" spans="1:7" s="10" customFormat="1" ht="12.75" x14ac:dyDescent="0.2">
      <c r="A100" s="11"/>
      <c r="B100" s="11" t="str">
        <f t="shared" si="22"/>
        <v xml:space="preserve"> Venkata</v>
      </c>
      <c r="C100" s="11" t="s">
        <v>56</v>
      </c>
      <c r="D100" s="11">
        <f>SUM(D93:D99)</f>
        <v>39</v>
      </c>
      <c r="E100" s="11" t="s">
        <v>57</v>
      </c>
      <c r="F100" s="12"/>
      <c r="G100" s="12" t="str">
        <f t="shared" si="21"/>
        <v xml:space="preserve">Total: 39 of 50. </v>
      </c>
    </row>
    <row r="101" spans="1:7" s="10" customFormat="1" ht="409.5" x14ac:dyDescent="0.2">
      <c r="A101" s="11"/>
      <c r="B101" s="11" t="str">
        <f t="shared" si="22"/>
        <v xml:space="preserve"> Venkata</v>
      </c>
      <c r="C101" s="11" t="s">
        <v>58</v>
      </c>
      <c r="D101" s="11"/>
      <c r="E101" s="11"/>
      <c r="F101" s="12"/>
      <c r="G101" s="12" t="str">
        <f>_xlfn.CONCAT(G92," ",G93," ",G94," ",G95," ",G96," ",G97," ",G98," ",G99," ",G100)</f>
        <v xml:space="preserve"> Venkata, below are scores and comments for Homework 3. Q1: 2 of 7.  You didn't mention the use of several of the tools requested: social listening tools, search volume tools, data scraping tools, content analysis tools and online content count tools. Q2: 5 of 7.  Please see the lecture note for a precise definition of each element of STP, and their objectives.  You didn't address sufficiently address the second element of the request.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An interesting set of learnings! Total: 39 of 50. </v>
      </c>
    </row>
    <row r="102" spans="1:7" hidden="1" x14ac:dyDescent="0.25">
      <c r="A102" s="11" t="s">
        <v>145</v>
      </c>
      <c r="B102" s="11" t="str">
        <f>MID(A102,FIND(",",A102)+1,FIND(" ",A102)+2)</f>
        <v xml:space="preserve"> Tejaswini</v>
      </c>
      <c r="C102" s="11" t="s">
        <v>412</v>
      </c>
      <c r="D102" s="11"/>
      <c r="E102" s="11"/>
      <c r="F102" s="12"/>
      <c r="G102" s="12" t="str">
        <f t="shared" si="9"/>
        <v xml:space="preserve"> Tejaswini, below are scores and comments for Homework 3.</v>
      </c>
    </row>
    <row r="103" spans="1:7" s="10" customFormat="1" ht="76.5" hidden="1" x14ac:dyDescent="0.2">
      <c r="A103" s="11"/>
      <c r="B103" s="11" t="str">
        <f>B102</f>
        <v xml:space="preserve"> Tejaswini</v>
      </c>
      <c r="C103" s="11" t="s">
        <v>41</v>
      </c>
      <c r="D103" s="11">
        <v>6</v>
      </c>
      <c r="E103" s="11" t="s">
        <v>45</v>
      </c>
      <c r="F103" s="12" t="s">
        <v>514</v>
      </c>
      <c r="G103" s="12" t="str">
        <f t="shared" ref="G103:G110" si="23">_xlfn.CONCAT(C103," ",D103," ",E103," ",F103)</f>
        <v>Q1: 6 of 7.  You didn't mention how the entire suite of mentioned tools, social listening tools, search volume tools, data scraping tools, content analysis tools and online content count tools, could be used to meet the objective of increasing customer acquisition, engagement, or retention.</v>
      </c>
    </row>
    <row r="104" spans="1:7" s="10" customFormat="1" ht="25.5" hidden="1" x14ac:dyDescent="0.2">
      <c r="A104" s="11"/>
      <c r="B104" s="11" t="str">
        <f t="shared" ref="B104:B111" si="24">B103</f>
        <v xml:space="preserve"> Tejaswini</v>
      </c>
      <c r="C104" s="11" t="s">
        <v>44</v>
      </c>
      <c r="D104" s="11">
        <v>6</v>
      </c>
      <c r="E104" s="11" t="s">
        <v>45</v>
      </c>
      <c r="F104" s="12" t="s">
        <v>520</v>
      </c>
      <c r="G104" s="12" t="str">
        <f t="shared" si="23"/>
        <v>Q2: 6 of 7.  You didn't address sufficiently address the second element of the request.</v>
      </c>
    </row>
    <row r="105" spans="1:7" s="10" customFormat="1" ht="140.25" hidden="1" x14ac:dyDescent="0.2">
      <c r="A105" s="11"/>
      <c r="B105" s="11" t="str">
        <f t="shared" si="24"/>
        <v xml:space="preserve"> Tejaswini</v>
      </c>
      <c r="C105" s="11" t="s">
        <v>47</v>
      </c>
      <c r="D105" s="11">
        <v>7</v>
      </c>
      <c r="E105" s="11" t="s">
        <v>45</v>
      </c>
      <c r="F105" s="12" t="s">
        <v>415</v>
      </c>
      <c r="G105" s="12" t="str">
        <f t="shared" si="23"/>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106" spans="1:7" s="10" customFormat="1" ht="12.75" hidden="1" x14ac:dyDescent="0.2">
      <c r="A106" s="11"/>
      <c r="B106" s="11" t="str">
        <f t="shared" si="24"/>
        <v xml:space="preserve"> Tejaswini</v>
      </c>
      <c r="C106" s="11" t="s">
        <v>49</v>
      </c>
      <c r="D106" s="11">
        <v>0</v>
      </c>
      <c r="E106" s="11" t="s">
        <v>45</v>
      </c>
      <c r="F106" s="12" t="s">
        <v>534</v>
      </c>
      <c r="G106" s="12" t="str">
        <f t="shared" si="23"/>
        <v>Q4: 0 of 7.  You didn't provide an answer.</v>
      </c>
    </row>
    <row r="107" spans="1:7" s="10" customFormat="1" ht="25.5" hidden="1" x14ac:dyDescent="0.2">
      <c r="A107" s="11"/>
      <c r="B107" s="11" t="str">
        <f t="shared" si="24"/>
        <v xml:space="preserve"> Tejaswini</v>
      </c>
      <c r="C107" s="11" t="s">
        <v>51</v>
      </c>
      <c r="D107" s="11">
        <v>2</v>
      </c>
      <c r="E107" s="11" t="s">
        <v>45</v>
      </c>
      <c r="F107" s="12" t="s">
        <v>542</v>
      </c>
      <c r="G107" s="12" t="str">
        <f t="shared" si="23"/>
        <v>Q5: 2 of 7.  The answer you provided was, to a great extent, independent of the question.</v>
      </c>
    </row>
    <row r="108" spans="1:7" s="10" customFormat="1" ht="25.5" hidden="1" x14ac:dyDescent="0.2">
      <c r="A108" s="11"/>
      <c r="B108" s="11" t="str">
        <f t="shared" si="24"/>
        <v xml:space="preserve"> Tejaswini</v>
      </c>
      <c r="C108" s="11" t="s">
        <v>53</v>
      </c>
      <c r="D108" s="11">
        <v>3</v>
      </c>
      <c r="E108" s="11" t="s">
        <v>45</v>
      </c>
      <c r="F108" s="12" t="s">
        <v>546</v>
      </c>
      <c r="G108" s="12" t="str">
        <f t="shared" si="23"/>
        <v xml:space="preserve">Q6: 3 of 7.  Your answer doesn't sufficiently address the questions posed. </v>
      </c>
    </row>
    <row r="109" spans="1:7" s="10" customFormat="1" ht="63.75" hidden="1" x14ac:dyDescent="0.2">
      <c r="A109" s="11"/>
      <c r="B109" s="11" t="str">
        <f t="shared" si="24"/>
        <v xml:space="preserve"> Tejaswini</v>
      </c>
      <c r="C109" s="11" t="s">
        <v>54</v>
      </c>
      <c r="D109" s="11">
        <v>4</v>
      </c>
      <c r="E109" s="11" t="s">
        <v>42</v>
      </c>
      <c r="F109" s="12" t="s">
        <v>551</v>
      </c>
      <c r="G109" s="12" t="str">
        <f t="shared" si="23"/>
        <v>Q7: 4 of 8.  Though lengthy, your response is disjointed and difficult to follow.  It's as though multiple independent questions are being addressed by your reponse.  Please ensure you have more than 1 paragraph for future like questions.</v>
      </c>
    </row>
    <row r="110" spans="1:7" s="10" customFormat="1" ht="12.75" x14ac:dyDescent="0.2">
      <c r="A110" s="11"/>
      <c r="B110" s="11" t="str">
        <f t="shared" si="24"/>
        <v xml:space="preserve"> Tejaswini</v>
      </c>
      <c r="C110" s="11" t="s">
        <v>56</v>
      </c>
      <c r="D110" s="11">
        <f>SUM(D103:D109)</f>
        <v>28</v>
      </c>
      <c r="E110" s="11" t="s">
        <v>57</v>
      </c>
      <c r="F110" s="12"/>
      <c r="G110" s="12" t="str">
        <f t="shared" si="23"/>
        <v xml:space="preserve">Total: 28 of 50. </v>
      </c>
    </row>
    <row r="111" spans="1:7" s="10" customFormat="1" ht="267.75" x14ac:dyDescent="0.2">
      <c r="A111" s="11"/>
      <c r="B111" s="11" t="str">
        <f t="shared" si="24"/>
        <v xml:space="preserve"> Tejaswini</v>
      </c>
      <c r="C111" s="11" t="s">
        <v>58</v>
      </c>
      <c r="D111" s="11"/>
      <c r="E111" s="11"/>
      <c r="F111" s="12"/>
      <c r="G111" s="12" t="str">
        <f>_xlfn.CONCAT(G102," ",G103," ",G104," ",G105," ",G106," ",G107," ",G108," ",G109," ",G110)</f>
        <v xml:space="preserve"> Tejaswini, below are scores and comments for Homework 3. Q1: 6 of 7.  You didn't mention how the entire suite of mentioned tools, social listening tools, search volume tools, data scraping tools, content analysis tools and online content count tools, could be used to meet the objective of increasing customer acquisition, engagement, or retention. Q2: 6 of 7.  You didn't address sufficiently address the second element of the request.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0 of 7.  You didn't provide an answer. Q5: 2 of 7.  The answer you provided was, to a great extent, independent of the question. Q6: 3 of 7.  Your answer doesn't sufficiently address the questions posed.  Q7: 4 of 8.  Though lengthy, your response is disjointed and difficult to follow.  It's as though multiple independent questions are being addressed by your reponse.  Please ensure you have more than 1 paragraph for future like questions. Total: 28 of 50. </v>
      </c>
    </row>
    <row r="112" spans="1:7" hidden="1" x14ac:dyDescent="0.25">
      <c r="A112" s="11" t="s">
        <v>143</v>
      </c>
      <c r="B112" s="11" t="str">
        <f t="shared" si="14"/>
        <v xml:space="preserve"> Uday </v>
      </c>
      <c r="C112" s="11" t="s">
        <v>412</v>
      </c>
      <c r="D112" s="11"/>
      <c r="E112" s="11"/>
      <c r="F112" s="12"/>
      <c r="G112" s="12" t="str">
        <f t="shared" si="9"/>
        <v xml:space="preserve"> Uday , below are scores and comments for Homework 3.</v>
      </c>
    </row>
    <row r="113" spans="1:7" s="10" customFormat="1" ht="12.75" hidden="1" x14ac:dyDescent="0.2">
      <c r="A113" s="11"/>
      <c r="B113" s="11" t="str">
        <f>B112</f>
        <v xml:space="preserve"> Uday </v>
      </c>
      <c r="C113" s="11" t="s">
        <v>41</v>
      </c>
      <c r="D113" s="11">
        <v>7</v>
      </c>
      <c r="E113" s="11" t="s">
        <v>45</v>
      </c>
      <c r="F113" s="12" t="s">
        <v>504</v>
      </c>
      <c r="G113" s="12" t="str">
        <f t="shared" ref="G113:G120" si="25">_xlfn.CONCAT(C113," ",D113," ",E113," ",F113)</f>
        <v>Q1: 7 of 7.  A succinct and insightful answer!</v>
      </c>
    </row>
    <row r="114" spans="1:7" s="10" customFormat="1" ht="25.5" hidden="1" x14ac:dyDescent="0.2">
      <c r="A114" s="11"/>
      <c r="B114" s="11" t="str">
        <f t="shared" ref="B114:B121" si="26">B113</f>
        <v xml:space="preserve"> Uday </v>
      </c>
      <c r="C114" s="11" t="s">
        <v>44</v>
      </c>
      <c r="D114" s="11">
        <v>6</v>
      </c>
      <c r="E114" s="11" t="s">
        <v>45</v>
      </c>
      <c r="F114" s="12" t="s">
        <v>520</v>
      </c>
      <c r="G114" s="12" t="str">
        <f t="shared" si="25"/>
        <v>Q2: 6 of 7.  You didn't address sufficiently address the second element of the request.</v>
      </c>
    </row>
    <row r="115" spans="1:7" s="10" customFormat="1" ht="140.25" hidden="1" x14ac:dyDescent="0.2">
      <c r="A115" s="11"/>
      <c r="B115" s="11" t="str">
        <f t="shared" si="26"/>
        <v xml:space="preserve"> Uday </v>
      </c>
      <c r="C115" s="11" t="s">
        <v>47</v>
      </c>
      <c r="D115" s="11">
        <v>7</v>
      </c>
      <c r="E115" s="11" t="s">
        <v>45</v>
      </c>
      <c r="F115" s="12" t="s">
        <v>415</v>
      </c>
      <c r="G115" s="12" t="str">
        <f t="shared" si="25"/>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116" spans="1:7" s="10" customFormat="1" ht="165.75" hidden="1" x14ac:dyDescent="0.2">
      <c r="A116" s="11"/>
      <c r="B116" s="11" t="str">
        <f t="shared" si="26"/>
        <v xml:space="preserve"> Uday </v>
      </c>
      <c r="C116" s="11" t="s">
        <v>49</v>
      </c>
      <c r="D116" s="11">
        <v>6</v>
      </c>
      <c r="E116" s="11" t="s">
        <v>45</v>
      </c>
      <c r="F116" s="12" t="s">
        <v>533</v>
      </c>
      <c r="G116" s="12" t="str">
        <f t="shared" si="25"/>
        <v>Q4: 6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117" spans="1:7" s="10" customFormat="1" ht="12.75" hidden="1" x14ac:dyDescent="0.2">
      <c r="A117" s="11"/>
      <c r="B117" s="11" t="str">
        <f t="shared" si="26"/>
        <v xml:space="preserve"> Uday </v>
      </c>
      <c r="C117" s="11" t="s">
        <v>51</v>
      </c>
      <c r="D117" s="11">
        <v>7</v>
      </c>
      <c r="E117" s="11" t="s">
        <v>45</v>
      </c>
      <c r="F117" s="12"/>
      <c r="G117" s="12" t="str">
        <f t="shared" si="25"/>
        <v xml:space="preserve">Q5: 7 of 7.  </v>
      </c>
    </row>
    <row r="118" spans="1:7" s="10" customFormat="1" ht="127.5" hidden="1" x14ac:dyDescent="0.2">
      <c r="A118" s="11"/>
      <c r="B118" s="11" t="str">
        <f t="shared" si="26"/>
        <v xml:space="preserve"> Uday </v>
      </c>
      <c r="C118" s="11" t="s">
        <v>53</v>
      </c>
      <c r="D118" s="11">
        <v>7</v>
      </c>
      <c r="E118" s="11" t="s">
        <v>45</v>
      </c>
      <c r="F118" s="12" t="s">
        <v>544</v>
      </c>
      <c r="G118" s="12" t="str">
        <f t="shared" si="25"/>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19" spans="1:7" s="10" customFormat="1" ht="12.75" hidden="1" x14ac:dyDescent="0.2">
      <c r="A119" s="11"/>
      <c r="B119" s="11" t="str">
        <f t="shared" si="26"/>
        <v xml:space="preserve"> Uday </v>
      </c>
      <c r="C119" s="11" t="s">
        <v>54</v>
      </c>
      <c r="D119" s="11">
        <v>8</v>
      </c>
      <c r="E119" s="11" t="s">
        <v>42</v>
      </c>
      <c r="F119" s="12"/>
      <c r="G119" s="12" t="str">
        <f t="shared" si="25"/>
        <v xml:space="preserve">Q7: 8 of 8.  </v>
      </c>
    </row>
    <row r="120" spans="1:7" s="10" customFormat="1" ht="12.75" x14ac:dyDescent="0.2">
      <c r="A120" s="11"/>
      <c r="B120" s="11" t="str">
        <f t="shared" si="26"/>
        <v xml:space="preserve"> Uday </v>
      </c>
      <c r="C120" s="11" t="s">
        <v>56</v>
      </c>
      <c r="D120" s="11">
        <f>SUM(D113:D119)</f>
        <v>48</v>
      </c>
      <c r="E120" s="11" t="s">
        <v>57</v>
      </c>
      <c r="F120" s="12"/>
      <c r="G120" s="12" t="str">
        <f t="shared" si="25"/>
        <v xml:space="preserve">Total: 48 of 50. </v>
      </c>
    </row>
    <row r="121" spans="1:7" s="10" customFormat="1" ht="344.25" x14ac:dyDescent="0.2">
      <c r="A121" s="11"/>
      <c r="B121" s="11" t="str">
        <f t="shared" si="26"/>
        <v xml:space="preserve"> Uday </v>
      </c>
      <c r="C121" s="11" t="s">
        <v>58</v>
      </c>
      <c r="D121" s="11"/>
      <c r="E121" s="11"/>
      <c r="F121" s="12"/>
      <c r="G121" s="12" t="str">
        <f>_xlfn.CONCAT(G112," ",G113," ",G114," ",G115," ",G116," ",G117," ",G118," ",G119," ",G120)</f>
        <v xml:space="preserve"> Uday , below are scores and comments for Homework 3. Q1: 7 of 7.  A succinct and insightful answer! Q2: 6 of 7.  You didn't address sufficiently address the second element of the request.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You didn't address the question about choosing the number of clusters.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48 of 50. </v>
      </c>
    </row>
    <row r="122" spans="1:7" hidden="1" x14ac:dyDescent="0.25">
      <c r="A122" s="11" t="s">
        <v>148</v>
      </c>
      <c r="B122" s="11" t="str">
        <f>MID(A122,FIND(",",A122)+1,FIND(" ",A122)-4)</f>
        <v xml:space="preserve"> Abdul</v>
      </c>
      <c r="C122" s="11" t="s">
        <v>412</v>
      </c>
      <c r="D122" s="11"/>
      <c r="E122" s="11"/>
      <c r="F122" s="12"/>
      <c r="G122" s="12" t="str">
        <f t="shared" si="9"/>
        <v xml:space="preserve"> Abdul, below are scores and comments for Homework 3.</v>
      </c>
    </row>
    <row r="123" spans="1:7" s="10" customFormat="1" ht="76.5" hidden="1" x14ac:dyDescent="0.2">
      <c r="A123" s="11"/>
      <c r="B123" s="11" t="str">
        <f>B122</f>
        <v xml:space="preserve"> Abdul</v>
      </c>
      <c r="C123" s="11" t="s">
        <v>41</v>
      </c>
      <c r="D123" s="11">
        <v>3</v>
      </c>
      <c r="E123" s="11" t="s">
        <v>45</v>
      </c>
      <c r="F123" s="12" t="s">
        <v>514</v>
      </c>
      <c r="G123" s="12" t="str">
        <f t="shared" ref="G123:G130" si="27">_xlfn.CONCAT(C123," ",D123," ",E123," ",F123)</f>
        <v>Q1: 3 of 7.  You didn't mention how the entire suite of mentioned tools, social listening tools, search volume tools, data scraping tools, content analysis tools and online content count tools, could be used to meet the objective of increasing customer acquisition, engagement, or retention.</v>
      </c>
    </row>
    <row r="124" spans="1:7" s="10" customFormat="1" ht="51" hidden="1" x14ac:dyDescent="0.2">
      <c r="A124" s="11"/>
      <c r="B124" s="11" t="str">
        <f t="shared" ref="B124:B131" si="28">B123</f>
        <v xml:space="preserve"> Abdul</v>
      </c>
      <c r="C124" s="11" t="s">
        <v>44</v>
      </c>
      <c r="D124" s="11">
        <v>5</v>
      </c>
      <c r="E124" s="11" t="s">
        <v>45</v>
      </c>
      <c r="F124" s="12" t="s">
        <v>519</v>
      </c>
      <c r="G124" s="12" t="str">
        <f t="shared" si="27"/>
        <v>Q2: 5 of 7.  Please see the lecture note for a precise definition of each element of STP, and their objectives.  You didn't address sufficiently address the second element of the request.</v>
      </c>
    </row>
    <row r="125" spans="1:7" s="10" customFormat="1" ht="140.25" hidden="1" x14ac:dyDescent="0.2">
      <c r="A125" s="11"/>
      <c r="B125" s="11" t="str">
        <f t="shared" si="28"/>
        <v xml:space="preserve"> Abdul</v>
      </c>
      <c r="C125" s="11" t="s">
        <v>47</v>
      </c>
      <c r="D125" s="11">
        <v>6.5</v>
      </c>
      <c r="E125" s="11" t="s">
        <v>45</v>
      </c>
      <c r="F125" s="12" t="s">
        <v>521</v>
      </c>
      <c r="G125" s="12" t="str">
        <f t="shared" si="27"/>
        <v xml:space="preserve">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126" spans="1:7" s="10" customFormat="1" ht="178.5" hidden="1" x14ac:dyDescent="0.2">
      <c r="A126" s="11"/>
      <c r="B126" s="11" t="str">
        <f t="shared" si="28"/>
        <v xml:space="preserve"> Abdul</v>
      </c>
      <c r="C126" s="11" t="s">
        <v>49</v>
      </c>
      <c r="D126" s="11">
        <v>5</v>
      </c>
      <c r="E126" s="11" t="s">
        <v>45</v>
      </c>
      <c r="F126" s="12" t="s">
        <v>530</v>
      </c>
      <c r="G126" s="12" t="str">
        <f t="shared" si="27"/>
        <v>Q4: 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didn't address the question about the limitations of the method.</v>
      </c>
    </row>
    <row r="127" spans="1:7" s="10" customFormat="1" ht="76.5" hidden="1" x14ac:dyDescent="0.2">
      <c r="A127" s="11"/>
      <c r="B127" s="11" t="str">
        <f t="shared" si="28"/>
        <v xml:space="preserve"> Abdul</v>
      </c>
      <c r="C127" s="11" t="s">
        <v>51</v>
      </c>
      <c r="D127" s="11">
        <v>5</v>
      </c>
      <c r="E127" s="11" t="s">
        <v>45</v>
      </c>
      <c r="F127" s="12" t="s">
        <v>539</v>
      </c>
      <c r="G127" s="12" t="str">
        <f t="shared" si="27"/>
        <v xml:space="preserve">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v>
      </c>
    </row>
    <row r="128" spans="1:7" s="10" customFormat="1" ht="153" hidden="1" x14ac:dyDescent="0.2">
      <c r="A128" s="11"/>
      <c r="B128" s="11" t="str">
        <f t="shared" si="28"/>
        <v xml:space="preserve"> Abdul</v>
      </c>
      <c r="C128" s="11" t="s">
        <v>53</v>
      </c>
      <c r="D128" s="11">
        <v>6</v>
      </c>
      <c r="E128" s="11" t="s">
        <v>45</v>
      </c>
      <c r="F128" s="12" t="s">
        <v>545</v>
      </c>
      <c r="G128" s="12" t="str">
        <f t="shared" si="27"/>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29" spans="1:7" s="10" customFormat="1" ht="12.75" hidden="1" x14ac:dyDescent="0.2">
      <c r="A129" s="11"/>
      <c r="B129" s="11" t="str">
        <f t="shared" si="28"/>
        <v xml:space="preserve"> Abdul</v>
      </c>
      <c r="C129" s="11" t="s">
        <v>54</v>
      </c>
      <c r="D129" s="11">
        <v>8</v>
      </c>
      <c r="E129" s="11" t="s">
        <v>42</v>
      </c>
      <c r="F129" s="12" t="s">
        <v>550</v>
      </c>
      <c r="G129" s="12" t="str">
        <f t="shared" si="27"/>
        <v>Q7: 8 of 8.  An interesting set of learnings!</v>
      </c>
    </row>
    <row r="130" spans="1:7" s="10" customFormat="1" ht="12.75" x14ac:dyDescent="0.2">
      <c r="A130" s="11"/>
      <c r="B130" s="11" t="str">
        <f t="shared" si="28"/>
        <v xml:space="preserve"> Abdul</v>
      </c>
      <c r="C130" s="11" t="s">
        <v>56</v>
      </c>
      <c r="D130" s="11">
        <f>SUM(D123:D129)</f>
        <v>38.5</v>
      </c>
      <c r="E130" s="11" t="s">
        <v>57</v>
      </c>
      <c r="F130" s="12"/>
      <c r="G130" s="12" t="str">
        <f t="shared" si="27"/>
        <v xml:space="preserve">Total: 38.5 of 50. </v>
      </c>
    </row>
    <row r="131" spans="1:7" s="10" customFormat="1" ht="409.5" x14ac:dyDescent="0.2">
      <c r="A131" s="11"/>
      <c r="B131" s="11" t="str">
        <f t="shared" si="28"/>
        <v xml:space="preserve"> Abdul</v>
      </c>
      <c r="C131" s="11" t="s">
        <v>58</v>
      </c>
      <c r="D131" s="11"/>
      <c r="E131" s="11"/>
      <c r="F131" s="12"/>
      <c r="G131" s="12" t="str">
        <f>_xlfn.CONCAT(G122," ",G123," ",G124," ",G125," ",G126," ",G127," ",G128," ",G129," ",G130)</f>
        <v xml:space="preserve"> Abdul, below are scores and comments for Homework 3. Q1: 3 of 7.  You didn't mention how the entire suite of mentioned tools, social listening tools, search volume tools, data scraping tools, content analysis tools and online content count tools, could be used to meet the objective of increasing customer acquisition, engagement, or retention. Q2: 5 of 7.  Please see the lecture note for a precise definition of each element of STP, and their objectives.  You didn't address sufficiently address the second element of the request. 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didn't address the question about the limitations of the method. 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An interesting set of learnings! Total: 38.5 of 50. </v>
      </c>
    </row>
    <row r="132" spans="1:7" hidden="1" x14ac:dyDescent="0.25">
      <c r="A132" s="11" t="s">
        <v>149</v>
      </c>
      <c r="B132" s="11" t="str">
        <f>MID(A132,FIND(",",A132)+1,FIND(" ",A132)-1)</f>
        <v xml:space="preserve"> Yannick</v>
      </c>
      <c r="C132" s="11" t="s">
        <v>412</v>
      </c>
      <c r="D132" s="11"/>
      <c r="E132" s="11"/>
      <c r="F132" s="12"/>
      <c r="G132" s="12" t="str">
        <f t="shared" si="9"/>
        <v xml:space="preserve"> Yannick, below are scores and comments for Homework 3.</v>
      </c>
    </row>
    <row r="133" spans="1:7" s="10" customFormat="1" ht="12.75" hidden="1" x14ac:dyDescent="0.2">
      <c r="A133" s="11"/>
      <c r="B133" s="11" t="str">
        <f>B132</f>
        <v xml:space="preserve"> Yannick</v>
      </c>
      <c r="C133" s="11" t="s">
        <v>41</v>
      </c>
      <c r="D133" s="11">
        <v>7</v>
      </c>
      <c r="E133" s="11" t="s">
        <v>45</v>
      </c>
      <c r="F133" s="12" t="s">
        <v>504</v>
      </c>
      <c r="G133" s="12" t="str">
        <f t="shared" ref="G133:G140" si="29">_xlfn.CONCAT(C133," ",D133," ",E133," ",F133)</f>
        <v>Q1: 7 of 7.  A succinct and insightful answer!</v>
      </c>
    </row>
    <row r="134" spans="1:7" s="10" customFormat="1" ht="12.75" hidden="1" x14ac:dyDescent="0.2">
      <c r="A134" s="11"/>
      <c r="B134" s="11" t="str">
        <f t="shared" ref="B134:B141" si="30">B133</f>
        <v xml:space="preserve"> Yannick</v>
      </c>
      <c r="C134" s="11" t="s">
        <v>44</v>
      </c>
      <c r="D134" s="11">
        <v>7</v>
      </c>
      <c r="E134" s="11" t="s">
        <v>45</v>
      </c>
      <c r="F134" s="12" t="s">
        <v>85</v>
      </c>
      <c r="G134" s="12" t="str">
        <f t="shared" si="29"/>
        <v>Q2: 7 of 7.  An excellent answer!</v>
      </c>
    </row>
    <row r="135" spans="1:7" s="10" customFormat="1" ht="12.75" hidden="1" x14ac:dyDescent="0.2">
      <c r="A135" s="11"/>
      <c r="B135" s="11" t="str">
        <f t="shared" si="30"/>
        <v xml:space="preserve"> Yannick</v>
      </c>
      <c r="C135" s="11" t="s">
        <v>47</v>
      </c>
      <c r="D135" s="11">
        <v>7</v>
      </c>
      <c r="E135" s="11" t="s">
        <v>45</v>
      </c>
      <c r="F135" s="12" t="s">
        <v>79</v>
      </c>
      <c r="G135" s="12" t="str">
        <f t="shared" si="29"/>
        <v>Q3: 7 of 7.  A good answer!</v>
      </c>
    </row>
    <row r="136" spans="1:7" s="10" customFormat="1" ht="165.75" hidden="1" x14ac:dyDescent="0.2">
      <c r="A136" s="11"/>
      <c r="B136" s="11" t="str">
        <f t="shared" si="30"/>
        <v xml:space="preserve"> Yannick</v>
      </c>
      <c r="C136" s="11" t="s">
        <v>49</v>
      </c>
      <c r="D136" s="11">
        <v>6</v>
      </c>
      <c r="E136" s="11" t="s">
        <v>45</v>
      </c>
      <c r="F136" s="12" t="s">
        <v>529</v>
      </c>
      <c r="G136" s="12" t="str">
        <f t="shared" si="29"/>
        <v xml:space="preserve">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137" spans="1:7" s="10" customFormat="1" ht="12.75" hidden="1" x14ac:dyDescent="0.2">
      <c r="A137" s="11"/>
      <c r="B137" s="11" t="str">
        <f t="shared" si="30"/>
        <v xml:space="preserve"> Yannick</v>
      </c>
      <c r="C137" s="11" t="s">
        <v>51</v>
      </c>
      <c r="D137" s="11">
        <v>7</v>
      </c>
      <c r="E137" s="11" t="s">
        <v>45</v>
      </c>
      <c r="F137" s="12" t="s">
        <v>540</v>
      </c>
      <c r="G137" s="12" t="str">
        <f t="shared" si="29"/>
        <v>Q5: 7 of 7.  A compact and proper answer!</v>
      </c>
    </row>
    <row r="138" spans="1:7" s="10" customFormat="1" ht="127.5" hidden="1" x14ac:dyDescent="0.2">
      <c r="A138" s="11"/>
      <c r="B138" s="11" t="str">
        <f t="shared" si="30"/>
        <v xml:space="preserve"> Yannick</v>
      </c>
      <c r="C138" s="11" t="s">
        <v>53</v>
      </c>
      <c r="D138" s="11">
        <v>7</v>
      </c>
      <c r="E138" s="11" t="s">
        <v>45</v>
      </c>
      <c r="F138" s="12" t="s">
        <v>544</v>
      </c>
      <c r="G138" s="12" t="str">
        <f t="shared" si="29"/>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39" spans="1:7" s="10" customFormat="1" ht="12.75" hidden="1" x14ac:dyDescent="0.2">
      <c r="A139" s="11"/>
      <c r="B139" s="11" t="str">
        <f t="shared" si="30"/>
        <v xml:space="preserve"> Yannick</v>
      </c>
      <c r="C139" s="11" t="s">
        <v>54</v>
      </c>
      <c r="D139" s="11">
        <v>8</v>
      </c>
      <c r="E139" s="11" t="s">
        <v>42</v>
      </c>
      <c r="F139" s="12"/>
      <c r="G139" s="12" t="str">
        <f t="shared" si="29"/>
        <v xml:space="preserve">Q7: 8 of 8.  </v>
      </c>
    </row>
    <row r="140" spans="1:7" s="10" customFormat="1" ht="12.75" x14ac:dyDescent="0.2">
      <c r="A140" s="11"/>
      <c r="B140" s="11" t="str">
        <f t="shared" si="30"/>
        <v xml:space="preserve"> Yannick</v>
      </c>
      <c r="C140" s="11" t="s">
        <v>56</v>
      </c>
      <c r="D140" s="11">
        <f>SUM(D133:D139)</f>
        <v>49</v>
      </c>
      <c r="E140" s="11" t="s">
        <v>57</v>
      </c>
      <c r="F140" s="12"/>
      <c r="G140" s="12" t="str">
        <f t="shared" si="29"/>
        <v xml:space="preserve">Total: 49 of 50. </v>
      </c>
    </row>
    <row r="141" spans="1:7" s="10" customFormat="1" ht="242.25" x14ac:dyDescent="0.2">
      <c r="A141" s="11"/>
      <c r="B141" s="11" t="str">
        <f t="shared" si="30"/>
        <v xml:space="preserve"> Yannick</v>
      </c>
      <c r="C141" s="11" t="s">
        <v>58</v>
      </c>
      <c r="D141" s="11"/>
      <c r="E141" s="11"/>
      <c r="F141" s="12"/>
      <c r="G141" s="12" t="str">
        <f>_xlfn.CONCAT(G132," ",G133," ",G134," ",G135," ",G136," ",G137," ",G138," ",G139," ",G140)</f>
        <v xml:space="preserve"> Yannick, below are scores and comments for Homework 3. Q1: 7 of 7.  A succinct and insightful answer! Q2: 7 of 7.  An excellent answer! Q3: 7 of 7.  A good answer! 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 compact and proper answer!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49 of 50. </v>
      </c>
    </row>
    <row r="142" spans="1:7" hidden="1" x14ac:dyDescent="0.25">
      <c r="A142" s="11" t="s">
        <v>159</v>
      </c>
      <c r="B142" s="11" t="str">
        <f>MID(A142,FIND(",",A142)+1,FIND(" ",A142)-8)</f>
        <v xml:space="preserve"> Ajay</v>
      </c>
      <c r="C142" s="11" t="s">
        <v>412</v>
      </c>
      <c r="D142" s="11"/>
      <c r="E142" s="11"/>
      <c r="F142" s="12"/>
      <c r="G142" s="12" t="str">
        <f t="shared" si="9"/>
        <v xml:space="preserve"> Ajay, below are scores and comments for Homework 3.</v>
      </c>
    </row>
    <row r="143" spans="1:7" s="10" customFormat="1" ht="38.25" hidden="1" x14ac:dyDescent="0.2">
      <c r="A143" s="11"/>
      <c r="B143" s="11" t="str">
        <f>B142</f>
        <v xml:space="preserve"> Ajay</v>
      </c>
      <c r="C143" s="11" t="s">
        <v>41</v>
      </c>
      <c r="D143" s="11">
        <v>6</v>
      </c>
      <c r="E143" s="11" t="s">
        <v>45</v>
      </c>
      <c r="F143" s="12" t="s">
        <v>509</v>
      </c>
      <c r="G143" s="12" t="str">
        <f t="shared" ref="G143:G150" si="31">_xlfn.CONCAT(C143," ",D143," ",E143," ",F143)</f>
        <v>Q1: 6 of 7.  Your response has a substantial number of adjectives and adverbs that aren't truly needed.  Indeed, they distract from the content you provide.</v>
      </c>
    </row>
    <row r="144" spans="1:7" s="10" customFormat="1" ht="12.75" hidden="1" x14ac:dyDescent="0.2">
      <c r="A144" s="11"/>
      <c r="B144" s="11" t="str">
        <f t="shared" ref="B144:B151" si="32">B143</f>
        <v xml:space="preserve"> Ajay</v>
      </c>
      <c r="C144" s="11" t="s">
        <v>44</v>
      </c>
      <c r="D144" s="11">
        <v>7</v>
      </c>
      <c r="E144" s="11" t="s">
        <v>45</v>
      </c>
      <c r="F144" s="12" t="s">
        <v>79</v>
      </c>
      <c r="G144" s="12" t="str">
        <f t="shared" si="31"/>
        <v>Q2: 7 of 7.  A good answer!</v>
      </c>
    </row>
    <row r="145" spans="1:7" s="10" customFormat="1" ht="140.25" hidden="1" x14ac:dyDescent="0.2">
      <c r="A145" s="11"/>
      <c r="B145" s="11" t="str">
        <f t="shared" si="32"/>
        <v xml:space="preserve"> Ajay</v>
      </c>
      <c r="C145" s="11" t="s">
        <v>47</v>
      </c>
      <c r="D145" s="11">
        <v>7</v>
      </c>
      <c r="E145" s="11" t="s">
        <v>45</v>
      </c>
      <c r="F145" s="12" t="s">
        <v>415</v>
      </c>
      <c r="G145" s="12" t="str">
        <f t="shared" si="31"/>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146" spans="1:7" s="10" customFormat="1" ht="153" hidden="1" x14ac:dyDescent="0.2">
      <c r="A146" s="11"/>
      <c r="B146" s="11" t="str">
        <f t="shared" si="32"/>
        <v xml:space="preserve"> Ajay</v>
      </c>
      <c r="C146" s="11" t="s">
        <v>49</v>
      </c>
      <c r="D146" s="11">
        <v>6</v>
      </c>
      <c r="E146" s="11" t="s">
        <v>45</v>
      </c>
      <c r="F146" s="12" t="s">
        <v>527</v>
      </c>
      <c r="G146" s="12" t="str">
        <f t="shared" si="31"/>
        <v>Q4: 6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147" spans="1:7" s="10" customFormat="1" ht="12.75" hidden="1" x14ac:dyDescent="0.2">
      <c r="A147" s="11"/>
      <c r="B147" s="11" t="str">
        <f t="shared" si="32"/>
        <v xml:space="preserve"> Ajay</v>
      </c>
      <c r="C147" s="11" t="s">
        <v>51</v>
      </c>
      <c r="D147" s="11">
        <v>7</v>
      </c>
      <c r="E147" s="11" t="s">
        <v>45</v>
      </c>
      <c r="F147" s="12" t="s">
        <v>540</v>
      </c>
      <c r="G147" s="12" t="str">
        <f t="shared" si="31"/>
        <v>Q5: 7 of 7.  A compact and proper answer!</v>
      </c>
    </row>
    <row r="148" spans="1:7" s="10" customFormat="1" ht="127.5" hidden="1" x14ac:dyDescent="0.2">
      <c r="A148" s="11"/>
      <c r="B148" s="11" t="str">
        <f t="shared" si="32"/>
        <v xml:space="preserve"> Ajay</v>
      </c>
      <c r="C148" s="11" t="s">
        <v>53</v>
      </c>
      <c r="D148" s="11">
        <v>7</v>
      </c>
      <c r="E148" s="11" t="s">
        <v>45</v>
      </c>
      <c r="F148" s="12" t="s">
        <v>544</v>
      </c>
      <c r="G148" s="12" t="str">
        <f t="shared" si="31"/>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49" spans="1:7" s="10" customFormat="1" ht="191.25" hidden="1" x14ac:dyDescent="0.2">
      <c r="A149" s="11"/>
      <c r="B149" s="11" t="str">
        <f t="shared" si="32"/>
        <v xml:space="preserve"> Ajay</v>
      </c>
      <c r="C149" s="11" t="s">
        <v>54</v>
      </c>
      <c r="D149" s="11">
        <v>4</v>
      </c>
      <c r="E149" s="11" t="s">
        <v>42</v>
      </c>
      <c r="F149" s="12" t="s">
        <v>552</v>
      </c>
      <c r="G149" s="12" t="str">
        <f t="shared" si="31"/>
        <v>Q7: 4 of 8.  You wrote, 'Furthermore, the case study on Nike provided valuable insights into how a company can leverage social data to enhance customer acquisition, engagement, and retention. Exploring innovative ways in which Nike could utilize tools like social listening platforms and content analysis tools demonstrated the power of data-driven marketing strategies. It underscored the significance of staying attuned to consumer preferences and trends in the dynamic landscape of athletic wear. Overall, this session deepened my understanding of marketing strategies and segmentation analysis, leaving me with practical insights applicable to real-world marketing challenges.'  I didn't discuss a NIke case study this term.</v>
      </c>
    </row>
    <row r="150" spans="1:7" s="10" customFormat="1" ht="12.75" x14ac:dyDescent="0.2">
      <c r="A150" s="11"/>
      <c r="B150" s="11" t="str">
        <f t="shared" si="32"/>
        <v xml:space="preserve"> Ajay</v>
      </c>
      <c r="C150" s="11" t="s">
        <v>56</v>
      </c>
      <c r="D150" s="11">
        <f>SUM(D143:D149)</f>
        <v>44</v>
      </c>
      <c r="E150" s="11" t="s">
        <v>57</v>
      </c>
      <c r="F150" s="12"/>
      <c r="G150" s="12" t="str">
        <f t="shared" si="31"/>
        <v xml:space="preserve">Total: 44 of 50. </v>
      </c>
    </row>
    <row r="151" spans="1:7" s="10" customFormat="1" ht="409.5" x14ac:dyDescent="0.2">
      <c r="A151" s="11"/>
      <c r="B151" s="11" t="str">
        <f t="shared" si="32"/>
        <v xml:space="preserve"> Ajay</v>
      </c>
      <c r="C151" s="11" t="s">
        <v>58</v>
      </c>
      <c r="D151" s="11"/>
      <c r="E151" s="11"/>
      <c r="F151" s="12"/>
      <c r="G151" s="12" t="str">
        <f>_xlfn.CONCAT(G142," ",G143," ",G144," ",G145," ",G146," ",G147," ",G148," ",G149," ",G150)</f>
        <v xml:space="preserve"> Ajay, below are scores and comments for Homework 3. Q1: 6 of 7.  Your response has a substantial number of adjectives and adverbs that aren't truly needed.  Indeed, they distract from the content you provide. Q2: 7 of 7.  A good answer!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A compact and proper answer!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4 of 8.  You wrote, 'Furthermore, the case study on Nike provided valuable insights into how a company can leverage social data to enhance customer acquisition, engagement, and retention. Exploring innovative ways in which Nike could utilize tools like social listening platforms and content analysis tools demonstrated the power of data-driven marketing strategies. It underscored the significance of staying attuned to consumer preferences and trends in the dynamic landscape of athletic wear. Overall, this session deepened my understanding of marketing strategies and segmentation analysis, leaving me with practical insights applicable to real-world marketing challenges.'  I didn't discuss a NIke case study this term. Total: 44 of 50. </v>
      </c>
    </row>
    <row r="152" spans="1:7" hidden="1" x14ac:dyDescent="0.25">
      <c r="A152" s="11" t="s">
        <v>133</v>
      </c>
      <c r="B152" s="11" t="str">
        <f>MID(A152,FIND(",",A152)+1,FIND(" ",A152)-0)</f>
        <v xml:space="preserve"> Nithin</v>
      </c>
      <c r="C152" s="11" t="s">
        <v>412</v>
      </c>
      <c r="D152" s="11"/>
      <c r="E152" s="11"/>
      <c r="F152" s="12"/>
      <c r="G152" s="12" t="str">
        <f t="shared" si="9"/>
        <v xml:space="preserve"> Nithin, below are scores and comments for Homework 3.</v>
      </c>
    </row>
    <row r="153" spans="1:7" s="10" customFormat="1" ht="12.75" hidden="1" x14ac:dyDescent="0.2">
      <c r="A153" s="11"/>
      <c r="B153" s="11" t="str">
        <f>B152</f>
        <v xml:space="preserve"> Nithin</v>
      </c>
      <c r="C153" s="11" t="s">
        <v>41</v>
      </c>
      <c r="D153" s="11">
        <v>7</v>
      </c>
      <c r="E153" s="11" t="s">
        <v>45</v>
      </c>
      <c r="F153" s="12" t="s">
        <v>510</v>
      </c>
      <c r="G153" s="12" t="str">
        <f t="shared" ref="G153:G160" si="33">_xlfn.CONCAT(C153," ",D153," ",E153," ",F153)</f>
        <v>Q1: 7 of 7.  A succinct and sufficient answer!</v>
      </c>
    </row>
    <row r="154" spans="1:7" s="10" customFormat="1" ht="25.5" hidden="1" x14ac:dyDescent="0.2">
      <c r="A154" s="11"/>
      <c r="B154" s="11" t="str">
        <f t="shared" ref="B154:B161" si="34">B153</f>
        <v xml:space="preserve"> Nithin</v>
      </c>
      <c r="C154" s="11" t="s">
        <v>44</v>
      </c>
      <c r="D154" s="11">
        <v>6</v>
      </c>
      <c r="E154" s="11" t="s">
        <v>45</v>
      </c>
      <c r="F154" s="12" t="s">
        <v>520</v>
      </c>
      <c r="G154" s="12" t="str">
        <f t="shared" si="33"/>
        <v>Q2: 6 of 7.  You didn't address sufficiently address the second element of the request.</v>
      </c>
    </row>
    <row r="155" spans="1:7" s="10" customFormat="1" ht="140.25" hidden="1" x14ac:dyDescent="0.2">
      <c r="A155" s="11"/>
      <c r="B155" s="11" t="str">
        <f t="shared" si="34"/>
        <v xml:space="preserve"> Nithin</v>
      </c>
      <c r="C155" s="11" t="s">
        <v>47</v>
      </c>
      <c r="D155" s="11">
        <v>6.5</v>
      </c>
      <c r="E155" s="11" t="s">
        <v>45</v>
      </c>
      <c r="F155" s="12" t="s">
        <v>521</v>
      </c>
      <c r="G155" s="12" t="str">
        <f t="shared" si="33"/>
        <v xml:space="preserve">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156" spans="1:7" s="10" customFormat="1" ht="165.75" hidden="1" x14ac:dyDescent="0.2">
      <c r="A156" s="11"/>
      <c r="B156" s="11" t="str">
        <f t="shared" si="34"/>
        <v xml:space="preserve"> Nithin</v>
      </c>
      <c r="C156" s="11" t="s">
        <v>49</v>
      </c>
      <c r="D156" s="11">
        <v>5.5</v>
      </c>
      <c r="E156" s="11" t="s">
        <v>45</v>
      </c>
      <c r="F156" s="12" t="s">
        <v>529</v>
      </c>
      <c r="G156" s="12" t="str">
        <f t="shared" si="33"/>
        <v xml:space="preserve">Q4: 5.5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157" spans="1:7" s="10" customFormat="1" ht="51" hidden="1" x14ac:dyDescent="0.2">
      <c r="A157" s="11"/>
      <c r="B157" s="11" t="str">
        <f t="shared" si="34"/>
        <v xml:space="preserve"> Nithin</v>
      </c>
      <c r="C157" s="11" t="s">
        <v>51</v>
      </c>
      <c r="D157" s="11">
        <v>6.5</v>
      </c>
      <c r="E157" s="11" t="s">
        <v>45</v>
      </c>
      <c r="F157" s="12" t="s">
        <v>543</v>
      </c>
      <c r="G157" s="12" t="str">
        <f t="shared" si="33"/>
        <v>Q5: 6.5 of 7.  The following phrase of your answer is distracting and is unneccessary for addressing the second question:  'Niche Business targets smaller businesses …'</v>
      </c>
    </row>
    <row r="158" spans="1:7" s="10" customFormat="1" ht="127.5" hidden="1" x14ac:dyDescent="0.2">
      <c r="A158" s="11"/>
      <c r="B158" s="11" t="str">
        <f t="shared" si="34"/>
        <v xml:space="preserve"> Nithin</v>
      </c>
      <c r="C158" s="11" t="s">
        <v>53</v>
      </c>
      <c r="D158" s="11">
        <v>7</v>
      </c>
      <c r="E158" s="11" t="s">
        <v>45</v>
      </c>
      <c r="F158" s="12" t="s">
        <v>544</v>
      </c>
      <c r="G158" s="12" t="str">
        <f t="shared" si="33"/>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59" spans="1:7" s="10" customFormat="1" ht="12.75" hidden="1" x14ac:dyDescent="0.2">
      <c r="A159" s="11"/>
      <c r="B159" s="11" t="str">
        <f t="shared" si="34"/>
        <v xml:space="preserve"> Nithin</v>
      </c>
      <c r="C159" s="11" t="s">
        <v>54</v>
      </c>
      <c r="D159" s="11">
        <v>8</v>
      </c>
      <c r="E159" s="11" t="s">
        <v>42</v>
      </c>
      <c r="F159" s="12"/>
      <c r="G159" s="12" t="str">
        <f t="shared" si="33"/>
        <v xml:space="preserve">Q7: 8 of 8.  </v>
      </c>
    </row>
    <row r="160" spans="1:7" s="10" customFormat="1" ht="12.75" x14ac:dyDescent="0.2">
      <c r="A160" s="11"/>
      <c r="B160" s="11" t="str">
        <f t="shared" si="34"/>
        <v xml:space="preserve"> Nithin</v>
      </c>
      <c r="C160" s="11" t="s">
        <v>56</v>
      </c>
      <c r="D160" s="11">
        <f>SUM(D153:D159)</f>
        <v>46.5</v>
      </c>
      <c r="E160" s="11" t="s">
        <v>57</v>
      </c>
      <c r="F160" s="12"/>
      <c r="G160" s="12" t="str">
        <f t="shared" si="33"/>
        <v xml:space="preserve">Total: 46.5 of 50. </v>
      </c>
    </row>
    <row r="161" spans="1:7" s="10" customFormat="1" ht="369.75" x14ac:dyDescent="0.2">
      <c r="A161" s="11"/>
      <c r="B161" s="11" t="str">
        <f t="shared" si="34"/>
        <v xml:space="preserve"> Nithin</v>
      </c>
      <c r="C161" s="11" t="s">
        <v>58</v>
      </c>
      <c r="D161" s="11"/>
      <c r="E161" s="11"/>
      <c r="F161" s="12"/>
      <c r="G161" s="12" t="str">
        <f>_xlfn.CONCAT(G152," ",G153," ",G154," ",G155," ",G156," ",G157," ",G158," ",G159," ",G160)</f>
        <v xml:space="preserve"> Nithin, below are scores and comments for Homework 3. Q1: 7 of 7.  A succinct and sufficient answer! Q2: 6 of 7.  You didn't address sufficiently address the second element of the request. 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6.5 of 7.  The following phrase of your answer is distracting and is unneccessary for addressing the second question:  'Niche Business targets smaller businesses …'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46.5 of 50. </v>
      </c>
    </row>
    <row r="162" spans="1:7" hidden="1" x14ac:dyDescent="0.25">
      <c r="A162" s="11" t="s">
        <v>144</v>
      </c>
      <c r="B162" s="11" t="str">
        <f>MID(A162,FIND(",",A162)+1,FIND(" ",A162)-1)</f>
        <v xml:space="preserve"> Nargis</v>
      </c>
      <c r="C162" s="11" t="s">
        <v>412</v>
      </c>
      <c r="D162" s="11"/>
      <c r="E162" s="11"/>
      <c r="F162" s="12"/>
      <c r="G162" s="12" t="str">
        <f t="shared" si="9"/>
        <v xml:space="preserve"> Nargis, below are scores and comments for Homework 3.</v>
      </c>
    </row>
    <row r="163" spans="1:7" s="10" customFormat="1" ht="12.75" hidden="1" x14ac:dyDescent="0.2">
      <c r="A163" s="11"/>
      <c r="B163" s="11" t="str">
        <f>B162</f>
        <v xml:space="preserve"> Nargis</v>
      </c>
      <c r="C163" s="11" t="s">
        <v>41</v>
      </c>
      <c r="D163" s="11">
        <v>7</v>
      </c>
      <c r="E163" s="11" t="s">
        <v>45</v>
      </c>
      <c r="F163" s="12" t="s">
        <v>504</v>
      </c>
      <c r="G163" s="12" t="str">
        <f t="shared" ref="G163:G170" si="35">_xlfn.CONCAT(C163," ",D163," ",E163," ",F163)</f>
        <v>Q1: 7 of 7.  A succinct and insightful answer!</v>
      </c>
    </row>
    <row r="164" spans="1:7" s="10" customFormat="1" ht="12.75" hidden="1" x14ac:dyDescent="0.2">
      <c r="A164" s="11"/>
      <c r="B164" s="11" t="str">
        <f t="shared" ref="B164:B171" si="36">B163</f>
        <v xml:space="preserve"> Nargis</v>
      </c>
      <c r="C164" s="11" t="s">
        <v>44</v>
      </c>
      <c r="D164" s="11">
        <v>7</v>
      </c>
      <c r="E164" s="11" t="s">
        <v>45</v>
      </c>
      <c r="F164" s="12" t="s">
        <v>79</v>
      </c>
      <c r="G164" s="12" t="str">
        <f t="shared" si="35"/>
        <v>Q2: 7 of 7.  A good answer!</v>
      </c>
    </row>
    <row r="165" spans="1:7" s="10" customFormat="1" ht="140.25" hidden="1" x14ac:dyDescent="0.2">
      <c r="A165" s="11"/>
      <c r="B165" s="11" t="str">
        <f t="shared" si="36"/>
        <v xml:space="preserve"> Nargis</v>
      </c>
      <c r="C165" s="11" t="s">
        <v>47</v>
      </c>
      <c r="D165" s="11">
        <v>6.5</v>
      </c>
      <c r="E165" s="11" t="s">
        <v>45</v>
      </c>
      <c r="F165" s="12" t="s">
        <v>521</v>
      </c>
      <c r="G165" s="12" t="str">
        <f t="shared" si="35"/>
        <v xml:space="preserve">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166" spans="1:7" s="10" customFormat="1" ht="153" hidden="1" x14ac:dyDescent="0.2">
      <c r="A166" s="11"/>
      <c r="B166" s="11" t="str">
        <f t="shared" si="36"/>
        <v xml:space="preserve"> Nargis</v>
      </c>
      <c r="C166" s="11" t="s">
        <v>49</v>
      </c>
      <c r="D166" s="11">
        <v>6.5</v>
      </c>
      <c r="E166" s="11" t="s">
        <v>45</v>
      </c>
      <c r="F166" s="12" t="s">
        <v>527</v>
      </c>
      <c r="G166" s="12" t="str">
        <f t="shared" si="35"/>
        <v>Q4: 6.5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167" spans="1:7" s="10" customFormat="1" ht="12.75" hidden="1" x14ac:dyDescent="0.2">
      <c r="A167" s="11"/>
      <c r="B167" s="11" t="str">
        <f t="shared" si="36"/>
        <v xml:space="preserve"> Nargis</v>
      </c>
      <c r="C167" s="11" t="s">
        <v>51</v>
      </c>
      <c r="D167" s="11">
        <v>7</v>
      </c>
      <c r="E167" s="11" t="s">
        <v>45</v>
      </c>
      <c r="F167" s="12" t="s">
        <v>540</v>
      </c>
      <c r="G167" s="12" t="str">
        <f t="shared" si="35"/>
        <v>Q5: 7 of 7.  A compact and proper answer!</v>
      </c>
    </row>
    <row r="168" spans="1:7" s="10" customFormat="1" ht="127.5" hidden="1" x14ac:dyDescent="0.2">
      <c r="A168" s="11"/>
      <c r="B168" s="11" t="str">
        <f t="shared" si="36"/>
        <v xml:space="preserve"> Nargis</v>
      </c>
      <c r="C168" s="11" t="s">
        <v>53</v>
      </c>
      <c r="D168" s="11">
        <v>7</v>
      </c>
      <c r="E168" s="11" t="s">
        <v>45</v>
      </c>
      <c r="F168" s="12" t="s">
        <v>544</v>
      </c>
      <c r="G168" s="12" t="str">
        <f t="shared" si="35"/>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69" spans="1:7" s="10" customFormat="1" ht="12.75" hidden="1" x14ac:dyDescent="0.2">
      <c r="A169" s="11"/>
      <c r="B169" s="11" t="str">
        <f t="shared" si="36"/>
        <v xml:space="preserve"> Nargis</v>
      </c>
      <c r="C169" s="11" t="s">
        <v>54</v>
      </c>
      <c r="D169" s="11">
        <v>8</v>
      </c>
      <c r="E169" s="11" t="s">
        <v>42</v>
      </c>
      <c r="F169" s="12"/>
      <c r="G169" s="12" t="str">
        <f t="shared" si="35"/>
        <v xml:space="preserve">Q7: 8 of 8.  </v>
      </c>
    </row>
    <row r="170" spans="1:7" s="10" customFormat="1" ht="12.75" x14ac:dyDescent="0.2">
      <c r="A170" s="11"/>
      <c r="B170" s="11" t="str">
        <f t="shared" si="36"/>
        <v xml:space="preserve"> Nargis</v>
      </c>
      <c r="C170" s="11" t="s">
        <v>56</v>
      </c>
      <c r="D170" s="11">
        <f>SUM(D163:D169)</f>
        <v>49</v>
      </c>
      <c r="E170" s="11" t="s">
        <v>57</v>
      </c>
      <c r="F170" s="12"/>
      <c r="G170" s="12" t="str">
        <f t="shared" si="35"/>
        <v xml:space="preserve">Total: 49 of 50. </v>
      </c>
    </row>
    <row r="171" spans="1:7" s="10" customFormat="1" ht="331.5" x14ac:dyDescent="0.2">
      <c r="A171" s="11"/>
      <c r="B171" s="11" t="str">
        <f t="shared" si="36"/>
        <v xml:space="preserve"> Nargis</v>
      </c>
      <c r="C171" s="11" t="s">
        <v>58</v>
      </c>
      <c r="D171" s="11"/>
      <c r="E171" s="11"/>
      <c r="F171" s="12"/>
      <c r="G171" s="12" t="str">
        <f>_xlfn.CONCAT(G162," ",G163," ",G164," ",G165," ",G166," ",G167," ",G168," ",G169," ",G170)</f>
        <v xml:space="preserve"> Nargis, below are scores and comments for Homework 3. Q1: 7 of 7.  A succinct and insightful answer! Q2: 7 of 7.  A good answer! 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6.5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A compact and proper answer!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49 of 50. </v>
      </c>
    </row>
    <row r="172" spans="1:7" hidden="1" x14ac:dyDescent="0.25">
      <c r="A172" s="11" t="s">
        <v>135</v>
      </c>
      <c r="B172" s="11" t="str">
        <f>MID(A172,FIND(",",A172)+1,FIND(" ",A172)-4)</f>
        <v xml:space="preserve"> Sai</v>
      </c>
      <c r="C172" s="11" t="s">
        <v>412</v>
      </c>
      <c r="D172" s="11"/>
      <c r="E172" s="11"/>
      <c r="F172" s="12"/>
      <c r="G172" s="12" t="str">
        <f t="shared" si="9"/>
        <v xml:space="preserve"> Sai, below are scores and comments for Homework 3.</v>
      </c>
    </row>
    <row r="173" spans="1:7" s="10" customFormat="1" ht="114.75" hidden="1" x14ac:dyDescent="0.2">
      <c r="A173" s="11"/>
      <c r="B173" s="11" t="str">
        <f>B172</f>
        <v xml:space="preserve"> Sai</v>
      </c>
      <c r="C173" s="11" t="s">
        <v>41</v>
      </c>
      <c r="D173" s="11">
        <v>3</v>
      </c>
      <c r="E173" s="11" t="s">
        <v>45</v>
      </c>
      <c r="F173" s="12" t="s">
        <v>515</v>
      </c>
      <c r="G173" s="12" t="str">
        <f t="shared" ref="G173:G180" si="37">_xlfn.CONCAT(C173," ",D173," ",E173," ",F173)</f>
        <v>Q1: 3 of 7.  You didn't mention how the entire suite of mentioned tools, social listening tools, search volume tools, data scraping tools, content analysis tools and online content count tools, could be used to meet the objective of increasing customer acquisition, engagement, or retention.  Additionally, your answer was disjointed and didn't address how the tools could be used to increase customer acquisition, engagement and retention.</v>
      </c>
    </row>
    <row r="174" spans="1:7" s="10" customFormat="1" ht="51" hidden="1" x14ac:dyDescent="0.2">
      <c r="A174" s="11"/>
      <c r="B174" s="11" t="str">
        <f t="shared" ref="B174:B181" si="38">B173</f>
        <v xml:space="preserve"> Sai</v>
      </c>
      <c r="C174" s="11" t="s">
        <v>44</v>
      </c>
      <c r="D174" s="11">
        <v>5</v>
      </c>
      <c r="E174" s="11" t="s">
        <v>45</v>
      </c>
      <c r="F174" s="12" t="s">
        <v>519</v>
      </c>
      <c r="G174" s="12" t="str">
        <f t="shared" si="37"/>
        <v>Q2: 5 of 7.  Please see the lecture note for a precise definition of each element of STP, and their objectives.  You didn't address sufficiently address the second element of the request.</v>
      </c>
    </row>
    <row r="175" spans="1:7" s="10" customFormat="1" ht="140.25" hidden="1" x14ac:dyDescent="0.2">
      <c r="A175" s="11"/>
      <c r="B175" s="11" t="str">
        <f t="shared" si="38"/>
        <v xml:space="preserve"> Sai</v>
      </c>
      <c r="C175" s="11" t="s">
        <v>47</v>
      </c>
      <c r="D175" s="11">
        <v>4.5</v>
      </c>
      <c r="E175" s="11" t="s">
        <v>45</v>
      </c>
      <c r="F175" s="12" t="s">
        <v>521</v>
      </c>
      <c r="G175" s="12" t="str">
        <f t="shared" si="37"/>
        <v xml:space="preserve">Q3: 4.5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176" spans="1:7" s="10" customFormat="1" ht="178.5" hidden="1" x14ac:dyDescent="0.2">
      <c r="A176" s="11"/>
      <c r="B176" s="11" t="str">
        <f t="shared" si="38"/>
        <v xml:space="preserve"> Sai</v>
      </c>
      <c r="C176" s="11" t="s">
        <v>49</v>
      </c>
      <c r="D176" s="11">
        <v>5</v>
      </c>
      <c r="E176" s="11" t="s">
        <v>45</v>
      </c>
      <c r="F176" s="12" t="s">
        <v>530</v>
      </c>
      <c r="G176" s="12" t="str">
        <f t="shared" si="37"/>
        <v>Q4: 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didn't address the question about the limitations of the method.</v>
      </c>
    </row>
    <row r="177" spans="1:7" s="10" customFormat="1" ht="12.75" hidden="1" x14ac:dyDescent="0.2">
      <c r="A177" s="11"/>
      <c r="B177" s="11" t="str">
        <f t="shared" si="38"/>
        <v xml:space="preserve"> Sai</v>
      </c>
      <c r="C177" s="11" t="s">
        <v>51</v>
      </c>
      <c r="D177" s="11">
        <v>7</v>
      </c>
      <c r="E177" s="11" t="s">
        <v>45</v>
      </c>
      <c r="F177" s="12"/>
      <c r="G177" s="12" t="str">
        <f t="shared" si="37"/>
        <v xml:space="preserve">Q5: 7 of 7.  </v>
      </c>
    </row>
    <row r="178" spans="1:7" s="10" customFormat="1" ht="153" hidden="1" x14ac:dyDescent="0.2">
      <c r="A178" s="11"/>
      <c r="B178" s="11" t="str">
        <f t="shared" si="38"/>
        <v xml:space="preserve"> Sai</v>
      </c>
      <c r="C178" s="11" t="s">
        <v>53</v>
      </c>
      <c r="D178" s="11">
        <v>6</v>
      </c>
      <c r="E178" s="11" t="s">
        <v>45</v>
      </c>
      <c r="F178" s="12" t="s">
        <v>545</v>
      </c>
      <c r="G178" s="12" t="str">
        <f t="shared" si="37"/>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79" spans="1:7" s="10" customFormat="1" ht="12.75" hidden="1" x14ac:dyDescent="0.2">
      <c r="A179" s="11"/>
      <c r="B179" s="11" t="str">
        <f t="shared" si="38"/>
        <v xml:space="preserve"> Sai</v>
      </c>
      <c r="C179" s="11" t="s">
        <v>54</v>
      </c>
      <c r="D179" s="11">
        <v>8</v>
      </c>
      <c r="E179" s="11" t="s">
        <v>42</v>
      </c>
      <c r="F179" s="12"/>
      <c r="G179" s="12" t="str">
        <f t="shared" si="37"/>
        <v xml:space="preserve">Q7: 8 of 8.  </v>
      </c>
    </row>
    <row r="180" spans="1:7" s="10" customFormat="1" ht="12.75" x14ac:dyDescent="0.2">
      <c r="A180" s="11"/>
      <c r="B180" s="11" t="str">
        <f t="shared" si="38"/>
        <v xml:space="preserve"> Sai</v>
      </c>
      <c r="C180" s="11" t="s">
        <v>56</v>
      </c>
      <c r="D180" s="11">
        <f>SUM(D173:D179)</f>
        <v>38.5</v>
      </c>
      <c r="E180" s="11" t="s">
        <v>57</v>
      </c>
      <c r="F180" s="12"/>
      <c r="G180" s="12" t="str">
        <f t="shared" si="37"/>
        <v xml:space="preserve">Total: 38.5 of 50. </v>
      </c>
    </row>
    <row r="181" spans="1:7" s="10" customFormat="1" ht="409.5" x14ac:dyDescent="0.2">
      <c r="A181" s="11"/>
      <c r="B181" s="11" t="str">
        <f t="shared" si="38"/>
        <v xml:space="preserve"> Sai</v>
      </c>
      <c r="C181" s="11" t="s">
        <v>58</v>
      </c>
      <c r="D181" s="11"/>
      <c r="E181" s="11"/>
      <c r="F181" s="12"/>
      <c r="G181" s="12" t="str">
        <f>_xlfn.CONCAT(G172," ",G173," ",G174," ",G175," ",G176," ",G177," ",G178," ",G179," ",G180)</f>
        <v xml:space="preserve"> Sai, below are scores and comments for Homework 3. Q1: 3 of 7.  You didn't mention how the entire suite of mentioned tools, social listening tools, search volume tools, data scraping tools, content analysis tools and online content count tools, could be used to meet the objective of increasing customer acquisition, engagement, or retention.  Additionally, your answer was disjointed and didn't address how the tools could be used to increase customer acquisition, engagement and retention. Q2: 5 of 7.  Please see the lecture note for a precise definition of each element of STP, and their objectives.  You didn't address sufficiently address the second element of the request. Q3: 4.5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didn't address the question about the limitations of the method. Q5: 7 of 7.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38.5 of 50. </v>
      </c>
    </row>
    <row r="182" spans="1:7" hidden="1" x14ac:dyDescent="0.25">
      <c r="A182" s="11" t="s">
        <v>158</v>
      </c>
      <c r="B182" s="11" t="str">
        <f t="shared" si="14"/>
        <v xml:space="preserve"> Nodir</v>
      </c>
      <c r="C182" s="11" t="s">
        <v>412</v>
      </c>
      <c r="D182" s="11"/>
      <c r="E182" s="11"/>
      <c r="F182" s="12"/>
      <c r="G182" s="12" t="str">
        <f t="shared" si="9"/>
        <v xml:space="preserve"> Nodir, below are scores and comments for Homework 3.</v>
      </c>
    </row>
    <row r="183" spans="1:7" s="10" customFormat="1" ht="12.75" hidden="1" x14ac:dyDescent="0.2">
      <c r="A183" s="11"/>
      <c r="B183" s="11" t="str">
        <f>B182</f>
        <v xml:space="preserve"> Nodir</v>
      </c>
      <c r="C183" s="11" t="s">
        <v>41</v>
      </c>
      <c r="D183" s="11">
        <v>7</v>
      </c>
      <c r="E183" s="11" t="s">
        <v>45</v>
      </c>
      <c r="F183" s="12" t="s">
        <v>516</v>
      </c>
      <c r="G183" s="12" t="str">
        <f t="shared" ref="G183:G190" si="39">_xlfn.CONCAT(C183," ",D183," ",E183," ",F183)</f>
        <v>Q1: 7 of 7.  A very thorough answer!</v>
      </c>
    </row>
    <row r="184" spans="1:7" s="10" customFormat="1" ht="12.75" hidden="1" x14ac:dyDescent="0.2">
      <c r="A184" s="11"/>
      <c r="B184" s="11" t="str">
        <f t="shared" ref="B184:B191" si="40">B183</f>
        <v xml:space="preserve"> Nodir</v>
      </c>
      <c r="C184" s="11" t="s">
        <v>44</v>
      </c>
      <c r="D184" s="11">
        <v>7</v>
      </c>
      <c r="E184" s="11" t="s">
        <v>45</v>
      </c>
      <c r="F184" s="12" t="s">
        <v>85</v>
      </c>
      <c r="G184" s="12" t="str">
        <f t="shared" si="39"/>
        <v>Q2: 7 of 7.  An excellent answer!</v>
      </c>
    </row>
    <row r="185" spans="1:7" s="10" customFormat="1" ht="140.25" hidden="1" x14ac:dyDescent="0.2">
      <c r="A185" s="11"/>
      <c r="B185" s="11" t="str">
        <f t="shared" si="40"/>
        <v xml:space="preserve"> Nodir</v>
      </c>
      <c r="C185" s="11" t="s">
        <v>47</v>
      </c>
      <c r="D185" s="11">
        <v>7</v>
      </c>
      <c r="E185" s="11" t="s">
        <v>45</v>
      </c>
      <c r="F185" s="12" t="s">
        <v>415</v>
      </c>
      <c r="G185" s="12" t="str">
        <f t="shared" si="39"/>
        <v>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186" spans="1:7" s="10" customFormat="1" ht="153" hidden="1" x14ac:dyDescent="0.2">
      <c r="A186" s="11"/>
      <c r="B186" s="11" t="str">
        <f t="shared" si="40"/>
        <v xml:space="preserve"> Nodir</v>
      </c>
      <c r="C186" s="11" t="s">
        <v>49</v>
      </c>
      <c r="D186" s="11">
        <v>6</v>
      </c>
      <c r="E186" s="11" t="s">
        <v>45</v>
      </c>
      <c r="F186" s="12" t="s">
        <v>527</v>
      </c>
      <c r="G186" s="12" t="str">
        <f t="shared" si="39"/>
        <v>Q4: 6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187" spans="1:7" s="10" customFormat="1" ht="12.75" hidden="1" x14ac:dyDescent="0.2">
      <c r="A187" s="11"/>
      <c r="B187" s="11" t="str">
        <f t="shared" si="40"/>
        <v xml:space="preserve"> Nodir</v>
      </c>
      <c r="C187" s="11" t="s">
        <v>51</v>
      </c>
      <c r="D187" s="11">
        <v>7</v>
      </c>
      <c r="E187" s="11" t="s">
        <v>45</v>
      </c>
      <c r="F187" s="12" t="s">
        <v>540</v>
      </c>
      <c r="G187" s="12" t="str">
        <f t="shared" si="39"/>
        <v>Q5: 7 of 7.  A compact and proper answer!</v>
      </c>
    </row>
    <row r="188" spans="1:7" s="10" customFormat="1" ht="127.5" hidden="1" x14ac:dyDescent="0.2">
      <c r="A188" s="11"/>
      <c r="B188" s="11" t="str">
        <f t="shared" si="40"/>
        <v xml:space="preserve"> Nodir</v>
      </c>
      <c r="C188" s="11" t="s">
        <v>53</v>
      </c>
      <c r="D188" s="11">
        <v>7</v>
      </c>
      <c r="E188" s="11" t="s">
        <v>45</v>
      </c>
      <c r="F188" s="12" t="s">
        <v>544</v>
      </c>
      <c r="G188" s="12" t="str">
        <f t="shared" si="39"/>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89" spans="1:7" s="10" customFormat="1" ht="12.75" hidden="1" x14ac:dyDescent="0.2">
      <c r="A189" s="11"/>
      <c r="B189" s="11" t="str">
        <f t="shared" si="40"/>
        <v xml:space="preserve"> Nodir</v>
      </c>
      <c r="C189" s="11" t="s">
        <v>54</v>
      </c>
      <c r="D189" s="11">
        <v>8</v>
      </c>
      <c r="E189" s="11" t="s">
        <v>42</v>
      </c>
      <c r="F189" s="12"/>
      <c r="G189" s="12" t="str">
        <f t="shared" si="39"/>
        <v xml:space="preserve">Q7: 8 of 8.  </v>
      </c>
    </row>
    <row r="190" spans="1:7" s="10" customFormat="1" ht="12.75" x14ac:dyDescent="0.2">
      <c r="A190" s="11"/>
      <c r="B190" s="11" t="str">
        <f t="shared" si="40"/>
        <v xml:space="preserve"> Nodir</v>
      </c>
      <c r="C190" s="11" t="s">
        <v>56</v>
      </c>
      <c r="D190" s="11">
        <f>SUM(D183:D189)</f>
        <v>49</v>
      </c>
      <c r="E190" s="11" t="s">
        <v>57</v>
      </c>
      <c r="F190" s="12"/>
      <c r="G190" s="12" t="str">
        <f t="shared" si="39"/>
        <v xml:space="preserve">Total: 49 of 50. </v>
      </c>
    </row>
    <row r="191" spans="1:7" s="10" customFormat="1" ht="331.5" x14ac:dyDescent="0.2">
      <c r="A191" s="11"/>
      <c r="B191" s="11" t="str">
        <f t="shared" si="40"/>
        <v xml:space="preserve"> Nodir</v>
      </c>
      <c r="C191" s="11" t="s">
        <v>58</v>
      </c>
      <c r="D191" s="11"/>
      <c r="E191" s="11"/>
      <c r="F191" s="12"/>
      <c r="G191" s="12" t="str">
        <f>_xlfn.CONCAT(G182," ",G183," ",G184," ",G185," ",G186," ",G187," ",G188," ",G189," ",G190)</f>
        <v xml:space="preserve"> Nodir, below are scores and comments for Homework 3. Q1: 7 of 7.  A very thorough answer! Q2: 7 of 7.  An excellent answer!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A compact and proper answer!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49 of 50. </v>
      </c>
    </row>
    <row r="192" spans="1:7" hidden="1" x14ac:dyDescent="0.25">
      <c r="A192" s="11" t="s">
        <v>153</v>
      </c>
      <c r="B192" s="11" t="str">
        <f>MID(A192,FIND(",",A192)+1,FIND(" ",A192)-4)</f>
        <v xml:space="preserve"> Sai </v>
      </c>
      <c r="C192" s="11" t="s">
        <v>412</v>
      </c>
      <c r="D192" s="11"/>
      <c r="E192" s="11"/>
      <c r="F192" s="12"/>
      <c r="G192" s="12" t="str">
        <f t="shared" si="9"/>
        <v xml:space="preserve"> Sai , below are scores and comments for Homework 3.</v>
      </c>
    </row>
    <row r="193" spans="1:7" s="10" customFormat="1" ht="12.75" hidden="1" x14ac:dyDescent="0.2">
      <c r="A193" s="11"/>
      <c r="B193" s="11" t="str">
        <f>B192</f>
        <v xml:space="preserve"> Sai </v>
      </c>
      <c r="C193" s="11" t="s">
        <v>41</v>
      </c>
      <c r="D193" s="11">
        <v>7</v>
      </c>
      <c r="E193" s="11" t="s">
        <v>45</v>
      </c>
      <c r="F193" s="12" t="s">
        <v>315</v>
      </c>
      <c r="G193" s="12" t="str">
        <f t="shared" ref="G193:G200" si="41">_xlfn.CONCAT(C193," ",D193," ",E193," ",F193)</f>
        <v>Q1: 7 of 7.  An insightful answer!</v>
      </c>
    </row>
    <row r="194" spans="1:7" s="10" customFormat="1" ht="12.75" hidden="1" x14ac:dyDescent="0.2">
      <c r="A194" s="11"/>
      <c r="B194" s="11" t="str">
        <f t="shared" ref="B194:B201" si="42">B193</f>
        <v xml:space="preserve"> Sai </v>
      </c>
      <c r="C194" s="11" t="s">
        <v>44</v>
      </c>
      <c r="D194" s="11">
        <v>7</v>
      </c>
      <c r="E194" s="11" t="s">
        <v>45</v>
      </c>
      <c r="F194" s="12" t="s">
        <v>79</v>
      </c>
      <c r="G194" s="12" t="str">
        <f t="shared" si="41"/>
        <v>Q2: 7 of 7.  A good answer!</v>
      </c>
    </row>
    <row r="195" spans="1:7" s="10" customFormat="1" ht="12.75" hidden="1" x14ac:dyDescent="0.2">
      <c r="A195" s="11"/>
      <c r="B195" s="11" t="str">
        <f t="shared" si="42"/>
        <v xml:space="preserve"> Sai </v>
      </c>
      <c r="C195" s="11" t="s">
        <v>47</v>
      </c>
      <c r="D195" s="11">
        <v>7</v>
      </c>
      <c r="E195" s="11" t="s">
        <v>45</v>
      </c>
      <c r="F195" s="12"/>
      <c r="G195" s="12" t="str">
        <f t="shared" si="41"/>
        <v xml:space="preserve">Q3: 7 of 7.  </v>
      </c>
    </row>
    <row r="196" spans="1:7" s="10" customFormat="1" ht="12.75" hidden="1" x14ac:dyDescent="0.2">
      <c r="A196" s="11"/>
      <c r="B196" s="11" t="str">
        <f t="shared" si="42"/>
        <v xml:space="preserve"> Sai </v>
      </c>
      <c r="C196" s="11" t="s">
        <v>49</v>
      </c>
      <c r="D196" s="11">
        <v>7</v>
      </c>
      <c r="E196" s="11" t="s">
        <v>45</v>
      </c>
      <c r="F196" s="12" t="s">
        <v>528</v>
      </c>
      <c r="G196" s="12" t="str">
        <f t="shared" si="41"/>
        <v>Q4: 7 of 7.  An upstanding answer!</v>
      </c>
    </row>
    <row r="197" spans="1:7" s="10" customFormat="1" ht="12.75" hidden="1" x14ac:dyDescent="0.2">
      <c r="A197" s="11"/>
      <c r="B197" s="11" t="str">
        <f t="shared" si="42"/>
        <v xml:space="preserve"> Sai </v>
      </c>
      <c r="C197" s="11" t="s">
        <v>51</v>
      </c>
      <c r="D197" s="11">
        <v>7</v>
      </c>
      <c r="E197" s="11" t="s">
        <v>45</v>
      </c>
      <c r="F197" s="12"/>
      <c r="G197" s="12" t="str">
        <f t="shared" si="41"/>
        <v xml:space="preserve">Q5: 7 of 7.  </v>
      </c>
    </row>
    <row r="198" spans="1:7" s="10" customFormat="1" ht="127.5" hidden="1" x14ac:dyDescent="0.2">
      <c r="A198" s="11"/>
      <c r="B198" s="11" t="str">
        <f t="shared" si="42"/>
        <v xml:space="preserve"> Sai </v>
      </c>
      <c r="C198" s="11" t="s">
        <v>53</v>
      </c>
      <c r="D198" s="11">
        <v>7</v>
      </c>
      <c r="E198" s="11" t="s">
        <v>45</v>
      </c>
      <c r="F198" s="12" t="s">
        <v>544</v>
      </c>
      <c r="G198" s="12" t="str">
        <f t="shared" si="41"/>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199" spans="1:7" s="10" customFormat="1" ht="12.75" hidden="1" x14ac:dyDescent="0.2">
      <c r="A199" s="11"/>
      <c r="B199" s="11" t="str">
        <f t="shared" si="42"/>
        <v xml:space="preserve"> Sai </v>
      </c>
      <c r="C199" s="11" t="s">
        <v>54</v>
      </c>
      <c r="D199" s="11">
        <v>8</v>
      </c>
      <c r="E199" s="11" t="s">
        <v>42</v>
      </c>
      <c r="F199" s="12"/>
      <c r="G199" s="12" t="str">
        <f t="shared" si="41"/>
        <v xml:space="preserve">Q7: 8 of 8.  </v>
      </c>
    </row>
    <row r="200" spans="1:7" s="10" customFormat="1" ht="12.75" x14ac:dyDescent="0.2">
      <c r="A200" s="11"/>
      <c r="B200" s="11" t="str">
        <f t="shared" si="42"/>
        <v xml:space="preserve"> Sai </v>
      </c>
      <c r="C200" s="11" t="s">
        <v>56</v>
      </c>
      <c r="D200" s="11">
        <f>SUM(D193:D199)</f>
        <v>50</v>
      </c>
      <c r="E200" s="11" t="s">
        <v>57</v>
      </c>
      <c r="F200" s="12"/>
      <c r="G200" s="12" t="str">
        <f t="shared" si="41"/>
        <v xml:space="preserve">Total: 50 of 50. </v>
      </c>
    </row>
    <row r="201" spans="1:7" s="10" customFormat="1" ht="127.5" x14ac:dyDescent="0.2">
      <c r="A201" s="11"/>
      <c r="B201" s="11" t="str">
        <f t="shared" si="42"/>
        <v xml:space="preserve"> Sai </v>
      </c>
      <c r="C201" s="11" t="s">
        <v>58</v>
      </c>
      <c r="D201" s="11"/>
      <c r="E201" s="11"/>
      <c r="F201" s="12"/>
      <c r="G201" s="12" t="str">
        <f>_xlfn.CONCAT(G192," ",G193," ",G194," ",G195," ",G196," ",G197," ",G198," ",G199," ",G200)</f>
        <v xml:space="preserve"> Sai , below are scores and comments for Homework 3. Q1: 7 of 7.  An insightful answer! Q2: 7 of 7.  A good answer! Q3: 7 of 7.   Q4: 7 of 7.  An upstanding answer! Q5: 7 of 7.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50 of 50. </v>
      </c>
    </row>
    <row r="202" spans="1:7" hidden="1" x14ac:dyDescent="0.25">
      <c r="A202" s="11" t="s">
        <v>139</v>
      </c>
      <c r="B202" s="11" t="str">
        <f t="shared" si="14"/>
        <v xml:space="preserve"> Venkata </v>
      </c>
      <c r="C202" s="11" t="s">
        <v>412</v>
      </c>
      <c r="D202" s="11"/>
      <c r="E202" s="11"/>
      <c r="F202" s="12"/>
      <c r="G202" s="12" t="str">
        <f t="shared" si="9"/>
        <v xml:space="preserve"> Venkata , below are scores and comments for Homework 3.</v>
      </c>
    </row>
    <row r="203" spans="1:7" s="10" customFormat="1" ht="51" hidden="1" x14ac:dyDescent="0.2">
      <c r="A203" s="11"/>
      <c r="B203" s="14" t="str">
        <f>B202</f>
        <v xml:space="preserve"> Venkata </v>
      </c>
      <c r="C203" s="11" t="s">
        <v>41</v>
      </c>
      <c r="D203" s="11">
        <v>0</v>
      </c>
      <c r="E203" s="11" t="s">
        <v>45</v>
      </c>
      <c r="F203" s="12" t="s">
        <v>511</v>
      </c>
      <c r="G203" s="12" t="str">
        <f t="shared" ref="G203:G210" si="43">_xlfn.CONCAT(C203," ",D203," ",E203," ",F203)</f>
        <v>Q1: 0 of 7.  Your answer, for all intent and purpose, is the same answer of another student.  If there is another instance of academic misconduct, I will report you to the Office of Community Standards.</v>
      </c>
    </row>
    <row r="204" spans="1:7" s="10" customFormat="1" ht="51" hidden="1" x14ac:dyDescent="0.2">
      <c r="A204" s="11"/>
      <c r="B204" s="14" t="str">
        <f t="shared" ref="B204:B211" si="44">B203</f>
        <v xml:space="preserve"> Venkata </v>
      </c>
      <c r="C204" s="11" t="s">
        <v>44</v>
      </c>
      <c r="D204" s="11">
        <v>0</v>
      </c>
      <c r="E204" s="11" t="s">
        <v>45</v>
      </c>
      <c r="F204" s="12" t="s">
        <v>511</v>
      </c>
      <c r="G204" s="12" t="str">
        <f t="shared" si="43"/>
        <v>Q2: 0 of 7.  Your answer, for all intent and purpose, is the same answer of another student.  If there is another instance of academic misconduct, I will report you to the Office of Community Standards.</v>
      </c>
    </row>
    <row r="205" spans="1:7" s="10" customFormat="1" ht="51" hidden="1" x14ac:dyDescent="0.2">
      <c r="A205" s="11"/>
      <c r="B205" s="14" t="str">
        <f t="shared" si="44"/>
        <v xml:space="preserve"> Venkata </v>
      </c>
      <c r="C205" s="11" t="s">
        <v>47</v>
      </c>
      <c r="D205" s="11">
        <v>0</v>
      </c>
      <c r="E205" s="11" t="s">
        <v>45</v>
      </c>
      <c r="F205" s="12" t="s">
        <v>511</v>
      </c>
      <c r="G205" s="12" t="str">
        <f t="shared" si="43"/>
        <v>Q3: 0 of 7.  Your answer, for all intent and purpose, is the same answer of another student.  If there is another instance of academic misconduct, I will report you to the Office of Community Standards.</v>
      </c>
    </row>
    <row r="206" spans="1:7" s="10" customFormat="1" ht="51" hidden="1" x14ac:dyDescent="0.2">
      <c r="A206" s="11"/>
      <c r="B206" s="14" t="str">
        <f t="shared" si="44"/>
        <v xml:space="preserve"> Venkata </v>
      </c>
      <c r="C206" s="11" t="s">
        <v>49</v>
      </c>
      <c r="D206" s="11">
        <v>0</v>
      </c>
      <c r="E206" s="11" t="s">
        <v>45</v>
      </c>
      <c r="F206" s="12" t="s">
        <v>511</v>
      </c>
      <c r="G206" s="12" t="str">
        <f t="shared" si="43"/>
        <v>Q4: 0 of 7.  Your answer, for all intent and purpose, is the same answer of another student.  If there is another instance of academic misconduct, I will report you to the Office of Community Standards.</v>
      </c>
    </row>
    <row r="207" spans="1:7" s="10" customFormat="1" ht="12.75" hidden="1" x14ac:dyDescent="0.2">
      <c r="A207" s="11"/>
      <c r="B207" s="11" t="str">
        <f t="shared" si="44"/>
        <v xml:space="preserve"> Venkata </v>
      </c>
      <c r="C207" s="11" t="s">
        <v>51</v>
      </c>
      <c r="D207" s="11">
        <v>7</v>
      </c>
      <c r="E207" s="11" t="s">
        <v>45</v>
      </c>
      <c r="F207" s="12" t="s">
        <v>540</v>
      </c>
      <c r="G207" s="12" t="str">
        <f t="shared" si="43"/>
        <v>Q5: 7 of 7.  A compact and proper answer!</v>
      </c>
    </row>
    <row r="208" spans="1:7" s="10" customFormat="1" ht="153" hidden="1" x14ac:dyDescent="0.2">
      <c r="A208" s="11"/>
      <c r="B208" s="11" t="str">
        <f t="shared" si="44"/>
        <v xml:space="preserve"> Venkata </v>
      </c>
      <c r="C208" s="11" t="s">
        <v>53</v>
      </c>
      <c r="D208" s="11">
        <v>6</v>
      </c>
      <c r="E208" s="11" t="s">
        <v>45</v>
      </c>
      <c r="F208" s="12" t="s">
        <v>545</v>
      </c>
      <c r="G208" s="12" t="str">
        <f t="shared" si="43"/>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09" spans="1:7" s="10" customFormat="1" ht="25.5" hidden="1" x14ac:dyDescent="0.2">
      <c r="A209" s="11"/>
      <c r="B209" s="11" t="str">
        <f t="shared" si="44"/>
        <v xml:space="preserve"> Venkata </v>
      </c>
      <c r="C209" s="11" t="s">
        <v>54</v>
      </c>
      <c r="D209" s="11">
        <v>7</v>
      </c>
      <c r="E209" s="11" t="s">
        <v>42</v>
      </c>
      <c r="F209" s="12" t="s">
        <v>553</v>
      </c>
      <c r="G209" s="12" t="str">
        <f t="shared" si="43"/>
        <v>Q7: 7 of 8.  Multiple paragraphs were requested for your submission.</v>
      </c>
    </row>
    <row r="210" spans="1:7" s="10" customFormat="1" ht="12.75" x14ac:dyDescent="0.2">
      <c r="A210" s="11"/>
      <c r="B210" s="11" t="str">
        <f t="shared" si="44"/>
        <v xml:space="preserve"> Venkata </v>
      </c>
      <c r="C210" s="11" t="s">
        <v>56</v>
      </c>
      <c r="D210" s="11">
        <f>SUM(D203:D209)</f>
        <v>20</v>
      </c>
      <c r="E210" s="11" t="s">
        <v>57</v>
      </c>
      <c r="F210" s="12"/>
      <c r="G210" s="12" t="str">
        <f t="shared" si="43"/>
        <v xml:space="preserve">Total: 20 of 50. </v>
      </c>
    </row>
    <row r="211" spans="1:7" s="10" customFormat="1" ht="293.25" x14ac:dyDescent="0.2">
      <c r="A211" s="11"/>
      <c r="B211" s="11" t="str">
        <f t="shared" si="44"/>
        <v xml:space="preserve"> Venkata </v>
      </c>
      <c r="C211" s="11" t="s">
        <v>58</v>
      </c>
      <c r="D211" s="11"/>
      <c r="E211" s="11"/>
      <c r="F211" s="12"/>
      <c r="G211" s="12" t="str">
        <f>_xlfn.CONCAT(G202," ",G203," ",G204," ",G205," ",G206," ",G207," ",G208," ",G209," ",G210)</f>
        <v xml:space="preserve"> Venkata , below are scores and comments for Homework 3. Q1: 0 of 7.  Your answer, for all intent and purpose, is the same answer of another student.  If there is another instance of academic misconduct, I will report you to the Office of Community Standards. Q2: 0 of 7.  Your answer, for all intent and purpose, is the same answer of another student.  If there is another instance of academic misconduct, I will report you to the Office of Community Standards. Q3: 0 of 7.  Your answer, for all intent and purpose, is the same answer of another student.  If there is another instance of academic misconduct, I will report you to the Office of Community Standards. Q4: 0 of 7.  Your answer, for all intent and purpose, is the same answer of another student.  If there is another instance of academic misconduct, I will report you to the Office of Community Standards. Q5: 7 of 7.  A compact and proper answer!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7 of 8.  Multiple paragraphs were requested for your submission. Total: 20 of 50. </v>
      </c>
    </row>
    <row r="212" spans="1:7" hidden="1" x14ac:dyDescent="0.25">
      <c r="A212" s="11" t="s">
        <v>150</v>
      </c>
      <c r="B212" s="11" t="str">
        <f>MID(A212,FIND(",",A212)+1,FIND(" ",A212)-4)</f>
        <v xml:space="preserve"> Sai</v>
      </c>
      <c r="C212" s="11" t="s">
        <v>412</v>
      </c>
      <c r="D212" s="11"/>
      <c r="E212" s="11"/>
      <c r="F212" s="12"/>
      <c r="G212" s="12" t="str">
        <f t="shared" si="9"/>
        <v xml:space="preserve"> Sai, below are scores and comments for Homework 3.</v>
      </c>
    </row>
    <row r="213" spans="1:7" s="10" customFormat="1" ht="12.75" hidden="1" x14ac:dyDescent="0.2">
      <c r="A213" s="11"/>
      <c r="B213" s="11" t="str">
        <f>B212</f>
        <v xml:space="preserve"> Sai</v>
      </c>
      <c r="C213" s="11" t="s">
        <v>41</v>
      </c>
      <c r="D213" s="11">
        <v>7</v>
      </c>
      <c r="E213" s="11" t="s">
        <v>45</v>
      </c>
      <c r="F213" s="12" t="s">
        <v>315</v>
      </c>
      <c r="G213" s="12" t="str">
        <f t="shared" ref="G213:G220" si="45">_xlfn.CONCAT(C213," ",D213," ",E213," ",F213)</f>
        <v>Q1: 7 of 7.  An insightful answer!</v>
      </c>
    </row>
    <row r="214" spans="1:7" s="10" customFormat="1" ht="12.75" hidden="1" x14ac:dyDescent="0.2">
      <c r="A214" s="11"/>
      <c r="B214" s="11" t="str">
        <f t="shared" ref="B214:B221" si="46">B213</f>
        <v xml:space="preserve"> Sai</v>
      </c>
      <c r="C214" s="11" t="s">
        <v>44</v>
      </c>
      <c r="D214" s="11">
        <v>7</v>
      </c>
      <c r="E214" s="11" t="s">
        <v>45</v>
      </c>
      <c r="F214" s="12" t="s">
        <v>198</v>
      </c>
      <c r="G214" s="12" t="str">
        <f t="shared" si="45"/>
        <v>Q2: 7 of 7.  A fine answer!</v>
      </c>
    </row>
    <row r="215" spans="1:7" s="10" customFormat="1" ht="140.25" hidden="1" x14ac:dyDescent="0.2">
      <c r="A215" s="11"/>
      <c r="B215" s="11" t="str">
        <f t="shared" si="46"/>
        <v xml:space="preserve"> Sai</v>
      </c>
      <c r="C215" s="11" t="s">
        <v>47</v>
      </c>
      <c r="D215" s="11">
        <v>6.5</v>
      </c>
      <c r="E215" s="11" t="s">
        <v>45</v>
      </c>
      <c r="F215" s="12" t="s">
        <v>521</v>
      </c>
      <c r="G215" s="12" t="str">
        <f t="shared" si="45"/>
        <v xml:space="preserve">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216" spans="1:7" s="10" customFormat="1" ht="191.25" hidden="1" x14ac:dyDescent="0.2">
      <c r="A216" s="11"/>
      <c r="B216" s="11" t="str">
        <f t="shared" si="46"/>
        <v xml:space="preserve"> Sai</v>
      </c>
      <c r="C216" s="11" t="s">
        <v>49</v>
      </c>
      <c r="D216" s="11">
        <v>6</v>
      </c>
      <c r="E216" s="11" t="s">
        <v>45</v>
      </c>
      <c r="F216" s="12" t="s">
        <v>531</v>
      </c>
      <c r="G216" s="12" t="str">
        <f t="shared" si="45"/>
        <v>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17" spans="1:7" s="10" customFormat="1" ht="76.5" hidden="1" x14ac:dyDescent="0.2">
      <c r="A217" s="11"/>
      <c r="B217" s="11" t="str">
        <f t="shared" si="46"/>
        <v xml:space="preserve"> Sai</v>
      </c>
      <c r="C217" s="11" t="s">
        <v>51</v>
      </c>
      <c r="D217" s="11">
        <v>6</v>
      </c>
      <c r="E217" s="11" t="s">
        <v>45</v>
      </c>
      <c r="F217" s="12" t="s">
        <v>539</v>
      </c>
      <c r="G217" s="12" t="str">
        <f t="shared" si="45"/>
        <v xml:space="preserve">Q5: 6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v>
      </c>
    </row>
    <row r="218" spans="1:7" s="10" customFormat="1" ht="127.5" hidden="1" x14ac:dyDescent="0.2">
      <c r="A218" s="11"/>
      <c r="B218" s="11" t="str">
        <f t="shared" si="46"/>
        <v xml:space="preserve"> Sai</v>
      </c>
      <c r="C218" s="11" t="s">
        <v>53</v>
      </c>
      <c r="D218" s="11">
        <v>7</v>
      </c>
      <c r="E218" s="11" t="s">
        <v>45</v>
      </c>
      <c r="F218" s="12" t="s">
        <v>544</v>
      </c>
      <c r="G218" s="12" t="str">
        <f t="shared" si="45"/>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19" spans="1:7" s="10" customFormat="1" ht="25.5" hidden="1" x14ac:dyDescent="0.2">
      <c r="A219" s="11"/>
      <c r="B219" s="11" t="str">
        <f t="shared" si="46"/>
        <v xml:space="preserve"> Sai</v>
      </c>
      <c r="C219" s="11" t="s">
        <v>54</v>
      </c>
      <c r="D219" s="11">
        <v>7</v>
      </c>
      <c r="E219" s="11" t="s">
        <v>42</v>
      </c>
      <c r="F219" s="12" t="s">
        <v>553</v>
      </c>
      <c r="G219" s="12" t="str">
        <f t="shared" si="45"/>
        <v>Q7: 7 of 8.  Multiple paragraphs were requested for your submission.</v>
      </c>
    </row>
    <row r="220" spans="1:7" s="10" customFormat="1" ht="12.75" x14ac:dyDescent="0.2">
      <c r="A220" s="11"/>
      <c r="B220" s="11" t="str">
        <f t="shared" si="46"/>
        <v xml:space="preserve"> Sai</v>
      </c>
      <c r="C220" s="11" t="s">
        <v>56</v>
      </c>
      <c r="D220" s="11">
        <f>SUM(D213:D219)</f>
        <v>46.5</v>
      </c>
      <c r="E220" s="11" t="s">
        <v>57</v>
      </c>
      <c r="F220" s="12"/>
      <c r="G220" s="12" t="str">
        <f t="shared" si="45"/>
        <v xml:space="preserve">Total: 46.5 of 50. </v>
      </c>
    </row>
    <row r="221" spans="1:7" s="10" customFormat="1" ht="409.5" x14ac:dyDescent="0.2">
      <c r="A221" s="11"/>
      <c r="B221" s="11" t="str">
        <f t="shared" si="46"/>
        <v xml:space="preserve"> Sai</v>
      </c>
      <c r="C221" s="11" t="s">
        <v>58</v>
      </c>
      <c r="D221" s="11"/>
      <c r="E221" s="11"/>
      <c r="F221" s="12"/>
      <c r="G221" s="12" t="str">
        <f>_xlfn.CONCAT(G212," ",G213," ",G214," ",G215," ",G216," ",G217," ",G218," ",G219," ",G220)</f>
        <v xml:space="preserve"> Sai, below are scores and comments for Homework 3. Q1: 7 of 7.  An insightful answer! Q2: 7 of 7.  A fine answer! 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6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7 of 8.  Multiple paragraphs were requested for your submission. Total: 46.5 of 50. </v>
      </c>
    </row>
    <row r="222" spans="1:7" hidden="1" x14ac:dyDescent="0.25">
      <c r="A222" s="11" t="s">
        <v>121</v>
      </c>
      <c r="B222" s="11" t="str">
        <f>MID(A222,FIND(",",A222)+1,FIND(" ",A222)-0)</f>
        <v xml:space="preserve"> Nayeem</v>
      </c>
      <c r="C222" s="11" t="s">
        <v>412</v>
      </c>
      <c r="D222" s="11"/>
      <c r="E222" s="11"/>
      <c r="F222" s="12"/>
      <c r="G222" s="12" t="str">
        <f t="shared" si="9"/>
        <v xml:space="preserve"> Nayeem, below are scores and comments for Homework 3.</v>
      </c>
    </row>
    <row r="223" spans="1:7" s="10" customFormat="1" ht="76.5" hidden="1" x14ac:dyDescent="0.2">
      <c r="A223" s="11"/>
      <c r="B223" s="11" t="str">
        <f>B222</f>
        <v xml:space="preserve"> Nayeem</v>
      </c>
      <c r="C223" s="11" t="s">
        <v>41</v>
      </c>
      <c r="D223" s="11">
        <v>6</v>
      </c>
      <c r="E223" s="11" t="s">
        <v>45</v>
      </c>
      <c r="F223" s="12" t="s">
        <v>514</v>
      </c>
      <c r="G223" s="12" t="str">
        <f t="shared" ref="G223:G230" si="47">_xlfn.CONCAT(C223," ",D223," ",E223," ",F223)</f>
        <v>Q1: 6 of 7.  You didn't mention how the entire suite of mentioned tools, social listening tools, search volume tools, data scraping tools, content analysis tools and online content count tools, could be used to meet the objective of increasing customer acquisition, engagement, or retention.</v>
      </c>
    </row>
    <row r="224" spans="1:7" s="10" customFormat="1" ht="51" hidden="1" x14ac:dyDescent="0.2">
      <c r="A224" s="11"/>
      <c r="B224" s="11" t="str">
        <f t="shared" ref="B224:B231" si="48">B223</f>
        <v xml:space="preserve"> Nayeem</v>
      </c>
      <c r="C224" s="11" t="s">
        <v>44</v>
      </c>
      <c r="D224" s="11">
        <v>5</v>
      </c>
      <c r="E224" s="11" t="s">
        <v>45</v>
      </c>
      <c r="F224" s="12" t="s">
        <v>519</v>
      </c>
      <c r="G224" s="12" t="str">
        <f t="shared" si="47"/>
        <v>Q2: 5 of 7.  Please see the lecture note for a precise definition of each element of STP, and their objectives.  You didn't address sufficiently address the second element of the request.</v>
      </c>
    </row>
    <row r="225" spans="1:7" s="10" customFormat="1" ht="140.25" hidden="1" x14ac:dyDescent="0.2">
      <c r="A225" s="11"/>
      <c r="B225" s="11" t="str">
        <f t="shared" si="48"/>
        <v xml:space="preserve"> Nayeem</v>
      </c>
      <c r="C225" s="11" t="s">
        <v>47</v>
      </c>
      <c r="D225" s="11">
        <v>6.5</v>
      </c>
      <c r="E225" s="11" t="s">
        <v>45</v>
      </c>
      <c r="F225" s="12" t="s">
        <v>521</v>
      </c>
      <c r="G225" s="12" t="str">
        <f t="shared" si="47"/>
        <v xml:space="preserve">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226" spans="1:7" s="10" customFormat="1" ht="191.25" hidden="1" x14ac:dyDescent="0.2">
      <c r="A226" s="11"/>
      <c r="B226" s="11" t="str">
        <f t="shared" si="48"/>
        <v xml:space="preserve"> Nayeem</v>
      </c>
      <c r="C226" s="11" t="s">
        <v>49</v>
      </c>
      <c r="D226" s="11">
        <v>6</v>
      </c>
      <c r="E226" s="11" t="s">
        <v>45</v>
      </c>
      <c r="F226" s="12" t="s">
        <v>531</v>
      </c>
      <c r="G226" s="12" t="str">
        <f t="shared" si="47"/>
        <v>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27" spans="1:7" s="10" customFormat="1" ht="76.5" hidden="1" x14ac:dyDescent="0.2">
      <c r="A227" s="11"/>
      <c r="B227" s="11" t="str">
        <f t="shared" si="48"/>
        <v xml:space="preserve"> Nayeem</v>
      </c>
      <c r="C227" s="11" t="s">
        <v>51</v>
      </c>
      <c r="D227" s="11">
        <v>5</v>
      </c>
      <c r="E227" s="11" t="s">
        <v>45</v>
      </c>
      <c r="F227" s="12" t="s">
        <v>539</v>
      </c>
      <c r="G227" s="12" t="str">
        <f t="shared" si="47"/>
        <v xml:space="preserve">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v>
      </c>
    </row>
    <row r="228" spans="1:7" s="10" customFormat="1" ht="153" hidden="1" x14ac:dyDescent="0.2">
      <c r="A228" s="11"/>
      <c r="B228" s="11" t="str">
        <f t="shared" si="48"/>
        <v xml:space="preserve"> Nayeem</v>
      </c>
      <c r="C228" s="11" t="s">
        <v>53</v>
      </c>
      <c r="D228" s="11">
        <v>6</v>
      </c>
      <c r="E228" s="11" t="s">
        <v>45</v>
      </c>
      <c r="F228" s="12" t="s">
        <v>545</v>
      </c>
      <c r="G228" s="12" t="str">
        <f t="shared" si="47"/>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29" spans="1:7" s="10" customFormat="1" ht="12.75" hidden="1" x14ac:dyDescent="0.2">
      <c r="A229" s="11"/>
      <c r="B229" s="11" t="str">
        <f t="shared" si="48"/>
        <v xml:space="preserve"> Nayeem</v>
      </c>
      <c r="C229" s="11" t="s">
        <v>54</v>
      </c>
      <c r="D229" s="11">
        <v>8</v>
      </c>
      <c r="E229" s="11" t="s">
        <v>42</v>
      </c>
      <c r="F229" s="12"/>
      <c r="G229" s="12" t="str">
        <f t="shared" si="47"/>
        <v xml:space="preserve">Q7: 8 of 8.  </v>
      </c>
    </row>
    <row r="230" spans="1:7" s="10" customFormat="1" ht="12.75" x14ac:dyDescent="0.2">
      <c r="A230" s="11"/>
      <c r="B230" s="11" t="str">
        <f t="shared" si="48"/>
        <v xml:space="preserve"> Nayeem</v>
      </c>
      <c r="C230" s="11" t="s">
        <v>56</v>
      </c>
      <c r="D230" s="11">
        <f>SUM(D223:D229)</f>
        <v>42.5</v>
      </c>
      <c r="E230" s="11" t="s">
        <v>57</v>
      </c>
      <c r="F230" s="12"/>
      <c r="G230" s="12" t="str">
        <f t="shared" si="47"/>
        <v xml:space="preserve">Total: 42.5 of 50. </v>
      </c>
    </row>
    <row r="231" spans="1:7" s="10" customFormat="1" ht="409.5" x14ac:dyDescent="0.2">
      <c r="A231" s="11"/>
      <c r="B231" s="11" t="str">
        <f t="shared" si="48"/>
        <v xml:space="preserve"> Nayeem</v>
      </c>
      <c r="C231" s="11" t="s">
        <v>58</v>
      </c>
      <c r="D231" s="11"/>
      <c r="E231" s="11"/>
      <c r="F231" s="12"/>
      <c r="G231" s="12" t="str">
        <f>_xlfn.CONCAT(G222," ",G223," ",G224," ",G225," ",G226," ",G227," ",G228," ",G229," ",G230)</f>
        <v xml:space="preserve"> Nayeem, below are scores and comments for Homework 3. Q1: 6 of 7.  You didn't mention how the entire suite of mentioned tools, social listening tools, search volume tools, data scraping tools, content analysis tools and online content count tools, could be used to meet the objective of increasing customer acquisition, engagement, or retention. Q2: 5 of 7.  Please see the lecture note for a precise definition of each element of STP, and their objectives.  You didn't address sufficiently address the second element of the request. 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42.5 of 50. </v>
      </c>
    </row>
    <row r="232" spans="1:7" hidden="1" x14ac:dyDescent="0.25">
      <c r="A232" s="11" t="s">
        <v>142</v>
      </c>
      <c r="B232" s="11" t="str">
        <f>MID(A232,FIND(",",A232)+1,FIND(" ",A232)-0)</f>
        <v xml:space="preserve"> Keerthi</v>
      </c>
      <c r="C232" s="11" t="s">
        <v>412</v>
      </c>
      <c r="D232" s="11"/>
      <c r="E232" s="11"/>
      <c r="F232" s="12"/>
      <c r="G232" s="12" t="str">
        <f t="shared" si="9"/>
        <v xml:space="preserve"> Keerthi, below are scores and comments for Homework 3.</v>
      </c>
    </row>
    <row r="233" spans="1:7" s="10" customFormat="1" ht="12.75" hidden="1" x14ac:dyDescent="0.2">
      <c r="A233" s="11"/>
      <c r="B233" s="11" t="str">
        <f>B232</f>
        <v xml:space="preserve"> Keerthi</v>
      </c>
      <c r="C233" s="11" t="s">
        <v>41</v>
      </c>
      <c r="D233" s="11">
        <v>7</v>
      </c>
      <c r="E233" s="11" t="s">
        <v>45</v>
      </c>
      <c r="F233" s="12" t="s">
        <v>315</v>
      </c>
      <c r="G233" s="12" t="str">
        <f t="shared" ref="G233:G240" si="49">_xlfn.CONCAT(C233," ",D233," ",E233," ",F233)</f>
        <v>Q1: 7 of 7.  An insightful answer!</v>
      </c>
    </row>
    <row r="234" spans="1:7" s="10" customFormat="1" ht="12.75" hidden="1" x14ac:dyDescent="0.2">
      <c r="A234" s="11"/>
      <c r="B234" s="11" t="str">
        <f t="shared" ref="B234:B241" si="50">B233</f>
        <v xml:space="preserve"> Keerthi</v>
      </c>
      <c r="C234" s="11" t="s">
        <v>44</v>
      </c>
      <c r="D234" s="11">
        <v>7</v>
      </c>
      <c r="E234" s="11" t="s">
        <v>45</v>
      </c>
      <c r="F234" s="12" t="s">
        <v>198</v>
      </c>
      <c r="G234" s="12" t="str">
        <f t="shared" si="49"/>
        <v>Q2: 7 of 7.  A fine answer!</v>
      </c>
    </row>
    <row r="235" spans="1:7" s="10" customFormat="1" ht="38.25" hidden="1" x14ac:dyDescent="0.2">
      <c r="A235" s="11"/>
      <c r="B235" s="11" t="str">
        <f t="shared" si="50"/>
        <v xml:space="preserve"> Keerthi</v>
      </c>
      <c r="C235" s="11" t="s">
        <v>47</v>
      </c>
      <c r="D235" s="11">
        <v>7</v>
      </c>
      <c r="E235" s="11" t="s">
        <v>45</v>
      </c>
      <c r="F235" s="12" t="s">
        <v>522</v>
      </c>
      <c r="G235" s="12" t="str">
        <f t="shared" si="49"/>
        <v>Q3: 7 of 7.  A good answer except for the use of the following phrase:  'secret trends'.  It is odd to use this phrase when discussing cluster analysis.</v>
      </c>
    </row>
    <row r="236" spans="1:7" s="10" customFormat="1" ht="12.75" hidden="1" x14ac:dyDescent="0.2">
      <c r="A236" s="11"/>
      <c r="B236" s="11" t="str">
        <f t="shared" si="50"/>
        <v xml:space="preserve"> Keerthi</v>
      </c>
      <c r="C236" s="11" t="s">
        <v>49</v>
      </c>
      <c r="D236" s="11">
        <v>7</v>
      </c>
      <c r="E236" s="11" t="s">
        <v>45</v>
      </c>
      <c r="F236" s="12" t="s">
        <v>528</v>
      </c>
      <c r="G236" s="12" t="str">
        <f t="shared" si="49"/>
        <v>Q4: 7 of 7.  An upstanding answer!</v>
      </c>
    </row>
    <row r="237" spans="1:7" s="10" customFormat="1" ht="12.75" hidden="1" x14ac:dyDescent="0.2">
      <c r="A237" s="11"/>
      <c r="B237" s="11" t="str">
        <f t="shared" si="50"/>
        <v xml:space="preserve"> Keerthi</v>
      </c>
      <c r="C237" s="11" t="s">
        <v>51</v>
      </c>
      <c r="D237" s="11">
        <v>7</v>
      </c>
      <c r="E237" s="11" t="s">
        <v>45</v>
      </c>
      <c r="F237" s="12"/>
      <c r="G237" s="12" t="str">
        <f t="shared" si="49"/>
        <v xml:space="preserve">Q5: 7 of 7.  </v>
      </c>
    </row>
    <row r="238" spans="1:7" s="10" customFormat="1" ht="127.5" hidden="1" x14ac:dyDescent="0.2">
      <c r="A238" s="11"/>
      <c r="B238" s="11" t="str">
        <f t="shared" si="50"/>
        <v xml:space="preserve"> Keerthi</v>
      </c>
      <c r="C238" s="11" t="s">
        <v>53</v>
      </c>
      <c r="D238" s="11">
        <v>7</v>
      </c>
      <c r="E238" s="11" t="s">
        <v>45</v>
      </c>
      <c r="F238" s="12" t="s">
        <v>544</v>
      </c>
      <c r="G238" s="12" t="str">
        <f t="shared" si="49"/>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39" spans="1:7" s="10" customFormat="1" ht="12.75" hidden="1" x14ac:dyDescent="0.2">
      <c r="A239" s="11"/>
      <c r="B239" s="11" t="str">
        <f t="shared" si="50"/>
        <v xml:space="preserve"> Keerthi</v>
      </c>
      <c r="C239" s="11" t="s">
        <v>54</v>
      </c>
      <c r="D239" s="11">
        <v>8</v>
      </c>
      <c r="E239" s="11" t="s">
        <v>42</v>
      </c>
      <c r="F239" s="12"/>
      <c r="G239" s="12" t="str">
        <f t="shared" si="49"/>
        <v xml:space="preserve">Q7: 8 of 8.  </v>
      </c>
    </row>
    <row r="240" spans="1:7" s="10" customFormat="1" ht="12.75" x14ac:dyDescent="0.2">
      <c r="A240" s="11"/>
      <c r="B240" s="11" t="str">
        <f t="shared" si="50"/>
        <v xml:space="preserve"> Keerthi</v>
      </c>
      <c r="C240" s="11" t="s">
        <v>56</v>
      </c>
      <c r="D240" s="11">
        <f>SUM(D233:D239)</f>
        <v>50</v>
      </c>
      <c r="E240" s="11" t="s">
        <v>57</v>
      </c>
      <c r="F240" s="12"/>
      <c r="G240" s="12" t="str">
        <f t="shared" si="49"/>
        <v xml:space="preserve">Total: 50 of 50. </v>
      </c>
    </row>
    <row r="241" spans="1:7" s="10" customFormat="1" ht="153" x14ac:dyDescent="0.2">
      <c r="A241" s="11"/>
      <c r="B241" s="11" t="str">
        <f t="shared" si="50"/>
        <v xml:space="preserve"> Keerthi</v>
      </c>
      <c r="C241" s="11" t="s">
        <v>58</v>
      </c>
      <c r="D241" s="11"/>
      <c r="E241" s="11"/>
      <c r="F241" s="12"/>
      <c r="G241" s="12" t="str">
        <f>_xlfn.CONCAT(G232," ",G233," ",G234," ",G235," ",G236," ",G237," ",G238," ",G239," ",G240)</f>
        <v xml:space="preserve"> Keerthi, below are scores and comments for Homework 3. Q1: 7 of 7.  An insightful answer! Q2: 7 of 7.  A fine answer! Q3: 7 of 7.  A good answer except for the use of the following phrase:  'secret trends'.  It is odd to use this phrase when discussing cluster analysis. Q4: 7 of 7.  An upstanding answer! Q5: 7 of 7.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50 of 50. </v>
      </c>
    </row>
    <row r="242" spans="1:7" hidden="1" x14ac:dyDescent="0.25">
      <c r="A242" s="11" t="s">
        <v>137</v>
      </c>
      <c r="B242" s="11" t="str">
        <f t="shared" si="14"/>
        <v xml:space="preserve"> Soumya</v>
      </c>
      <c r="C242" s="11" t="s">
        <v>412</v>
      </c>
      <c r="D242" s="11"/>
      <c r="E242" s="11"/>
      <c r="F242" s="12"/>
      <c r="G242" s="12" t="str">
        <f t="shared" si="9"/>
        <v xml:space="preserve"> Soumya, below are scores and comments for Homework 3.</v>
      </c>
    </row>
    <row r="243" spans="1:7" s="10" customFormat="1" ht="76.5" hidden="1" x14ac:dyDescent="0.2">
      <c r="A243" s="11"/>
      <c r="B243" s="11" t="str">
        <f>B242</f>
        <v xml:space="preserve"> Soumya</v>
      </c>
      <c r="C243" s="11" t="s">
        <v>41</v>
      </c>
      <c r="D243" s="11">
        <v>6</v>
      </c>
      <c r="E243" s="11" t="s">
        <v>45</v>
      </c>
      <c r="F243" s="12" t="s">
        <v>514</v>
      </c>
      <c r="G243" s="12" t="str">
        <f t="shared" ref="G243:G250" si="51">_xlfn.CONCAT(C243," ",D243," ",E243," ",F243)</f>
        <v>Q1: 6 of 7.  You didn't mention how the entire suite of mentioned tools, social listening tools, search volume tools, data scraping tools, content analysis tools and online content count tools, could be used to meet the objective of increasing customer acquisition, engagement, or retention.</v>
      </c>
    </row>
    <row r="244" spans="1:7" s="10" customFormat="1" ht="12.75" hidden="1" x14ac:dyDescent="0.2">
      <c r="A244" s="11"/>
      <c r="B244" s="11" t="str">
        <f t="shared" ref="B244:B251" si="52">B243</f>
        <v xml:space="preserve"> Soumya</v>
      </c>
      <c r="C244" s="11" t="s">
        <v>44</v>
      </c>
      <c r="D244" s="11">
        <v>7</v>
      </c>
      <c r="E244" s="11" t="s">
        <v>45</v>
      </c>
      <c r="F244" s="12" t="s">
        <v>198</v>
      </c>
      <c r="G244" s="12" t="str">
        <f t="shared" si="51"/>
        <v>Q2: 7 of 7.  A fine answer!</v>
      </c>
    </row>
    <row r="245" spans="1:7" s="10" customFormat="1" ht="12.75" hidden="1" x14ac:dyDescent="0.2">
      <c r="A245" s="11"/>
      <c r="B245" s="11" t="str">
        <f t="shared" si="52"/>
        <v xml:space="preserve"> Soumya</v>
      </c>
      <c r="C245" s="11" t="s">
        <v>47</v>
      </c>
      <c r="D245" s="11">
        <v>7</v>
      </c>
      <c r="E245" s="11" t="s">
        <v>45</v>
      </c>
      <c r="F245" s="12" t="s">
        <v>523</v>
      </c>
      <c r="G245" s="12" t="str">
        <f t="shared" si="51"/>
        <v>Q3: 7 of 7.  A good answer.</v>
      </c>
    </row>
    <row r="246" spans="1:7" s="10" customFormat="1" ht="153" hidden="1" x14ac:dyDescent="0.2">
      <c r="A246" s="11"/>
      <c r="B246" s="11" t="str">
        <f t="shared" si="52"/>
        <v xml:space="preserve"> Soumya</v>
      </c>
      <c r="C246" s="11" t="s">
        <v>49</v>
      </c>
      <c r="D246" s="11">
        <v>6.5</v>
      </c>
      <c r="E246" s="11" t="s">
        <v>45</v>
      </c>
      <c r="F246" s="12" t="s">
        <v>527</v>
      </c>
      <c r="G246" s="12" t="str">
        <f t="shared" si="51"/>
        <v>Q4: 6.5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247" spans="1:7" s="10" customFormat="1" ht="12.75" hidden="1" x14ac:dyDescent="0.2">
      <c r="A247" s="11"/>
      <c r="B247" s="11" t="str">
        <f t="shared" si="52"/>
        <v xml:space="preserve"> Soumya</v>
      </c>
      <c r="C247" s="11" t="s">
        <v>51</v>
      </c>
      <c r="D247" s="11">
        <v>7</v>
      </c>
      <c r="E247" s="11" t="s">
        <v>45</v>
      </c>
      <c r="F247" s="12"/>
      <c r="G247" s="12" t="str">
        <f t="shared" si="51"/>
        <v xml:space="preserve">Q5: 7 of 7.  </v>
      </c>
    </row>
    <row r="248" spans="1:7" s="10" customFormat="1" ht="127.5" hidden="1" x14ac:dyDescent="0.2">
      <c r="A248" s="11"/>
      <c r="B248" s="11" t="str">
        <f t="shared" si="52"/>
        <v xml:space="preserve"> Soumya</v>
      </c>
      <c r="C248" s="11" t="s">
        <v>53</v>
      </c>
      <c r="D248" s="11">
        <v>7</v>
      </c>
      <c r="E248" s="11" t="s">
        <v>45</v>
      </c>
      <c r="F248" s="12" t="s">
        <v>544</v>
      </c>
      <c r="G248" s="12" t="str">
        <f t="shared" si="51"/>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49" spans="1:7" s="10" customFormat="1" ht="12.75" hidden="1" x14ac:dyDescent="0.2">
      <c r="A249" s="11"/>
      <c r="B249" s="11" t="str">
        <f t="shared" si="52"/>
        <v xml:space="preserve"> Soumya</v>
      </c>
      <c r="C249" s="11" t="s">
        <v>54</v>
      </c>
      <c r="D249" s="11">
        <v>8</v>
      </c>
      <c r="E249" s="11" t="s">
        <v>42</v>
      </c>
      <c r="F249" s="12" t="s">
        <v>554</v>
      </c>
      <c r="G249" s="12" t="str">
        <f t="shared" si="51"/>
        <v>Q7: 8 of 8.  Please indent paragraphs.</v>
      </c>
    </row>
    <row r="250" spans="1:7" s="10" customFormat="1" ht="12.75" x14ac:dyDescent="0.2">
      <c r="A250" s="11"/>
      <c r="B250" s="11" t="str">
        <f t="shared" si="52"/>
        <v xml:space="preserve"> Soumya</v>
      </c>
      <c r="C250" s="11" t="s">
        <v>56</v>
      </c>
      <c r="D250" s="11">
        <f>SUM(D243:D249)</f>
        <v>48.5</v>
      </c>
      <c r="E250" s="11" t="s">
        <v>57</v>
      </c>
      <c r="F250" s="12"/>
      <c r="G250" s="12" t="str">
        <f t="shared" si="51"/>
        <v xml:space="preserve">Total: 48.5 of 50. </v>
      </c>
    </row>
    <row r="251" spans="1:7" s="10" customFormat="1" ht="280.5" x14ac:dyDescent="0.2">
      <c r="A251" s="11"/>
      <c r="B251" s="11" t="str">
        <f t="shared" si="52"/>
        <v xml:space="preserve"> Soumya</v>
      </c>
      <c r="C251" s="11" t="s">
        <v>58</v>
      </c>
      <c r="D251" s="11"/>
      <c r="E251" s="11"/>
      <c r="F251" s="12"/>
      <c r="G251" s="12" t="str">
        <f>_xlfn.CONCAT(G242," ",G243," ",G244," ",G245," ",G246," ",G247," ",G248," ",G249," ",G250)</f>
        <v xml:space="preserve"> Soumya, below are scores and comments for Homework 3. Q1: 6 of 7.  You didn't mention how the entire suite of mentioned tools, social listening tools, search volume tools, data scraping tools, content analysis tools and online content count tools, could be used to meet the objective of increasing customer acquisition, engagement, or retention. Q2: 7 of 7.  A fine answer! Q3: 7 of 7.  A good answer. Q4: 6.5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Please indent paragraphs. Total: 48.5 of 50. </v>
      </c>
    </row>
    <row r="252" spans="1:7" hidden="1" x14ac:dyDescent="0.25">
      <c r="A252" s="11" t="s">
        <v>151</v>
      </c>
      <c r="B252" s="11" t="str">
        <f t="shared" si="14"/>
        <v xml:space="preserve"> Venkata</v>
      </c>
      <c r="C252" s="11" t="s">
        <v>412</v>
      </c>
      <c r="D252" s="11"/>
      <c r="E252" s="11"/>
      <c r="F252" s="12"/>
      <c r="G252" s="12" t="str">
        <f t="shared" si="9"/>
        <v xml:space="preserve"> Venkata, below are scores and comments for Homework 3.</v>
      </c>
    </row>
    <row r="253" spans="1:7" s="10" customFormat="1" ht="12.75" hidden="1" x14ac:dyDescent="0.2">
      <c r="A253" s="11"/>
      <c r="B253" s="11" t="str">
        <f>B252</f>
        <v xml:space="preserve"> Venkata</v>
      </c>
      <c r="C253" s="11" t="s">
        <v>41</v>
      </c>
      <c r="D253" s="11">
        <v>7</v>
      </c>
      <c r="E253" s="11" t="s">
        <v>45</v>
      </c>
      <c r="F253" s="12" t="s">
        <v>315</v>
      </c>
      <c r="G253" s="12" t="str">
        <f t="shared" ref="G253:G260" si="53">_xlfn.CONCAT(C253," ",D253," ",E253," ",F253)</f>
        <v>Q1: 7 of 7.  An insightful answer!</v>
      </c>
    </row>
    <row r="254" spans="1:7" s="10" customFormat="1" ht="12.75" hidden="1" x14ac:dyDescent="0.2">
      <c r="A254" s="11"/>
      <c r="B254" s="11" t="str">
        <f t="shared" ref="B254:B261" si="54">B253</f>
        <v xml:space="preserve"> Venkata</v>
      </c>
      <c r="C254" s="11" t="s">
        <v>44</v>
      </c>
      <c r="D254" s="11">
        <v>7</v>
      </c>
      <c r="E254" s="11" t="s">
        <v>45</v>
      </c>
      <c r="F254" s="12" t="s">
        <v>339</v>
      </c>
      <c r="G254" s="12" t="str">
        <f t="shared" si="53"/>
        <v>Q2: 7 of 7.  A succinct answer!</v>
      </c>
    </row>
    <row r="255" spans="1:7" s="10" customFormat="1" ht="140.25" hidden="1" x14ac:dyDescent="0.2">
      <c r="A255" s="11"/>
      <c r="B255" s="11" t="str">
        <f t="shared" si="54"/>
        <v xml:space="preserve"> Venkata</v>
      </c>
      <c r="C255" s="11" t="s">
        <v>47</v>
      </c>
      <c r="D255" s="11">
        <v>4.5</v>
      </c>
      <c r="E255" s="11" t="s">
        <v>45</v>
      </c>
      <c r="F255" s="12" t="s">
        <v>521</v>
      </c>
      <c r="G255" s="12" t="str">
        <f t="shared" si="53"/>
        <v xml:space="preserve">Q3: 4.5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256" spans="1:7" s="10" customFormat="1" ht="191.25" hidden="1" x14ac:dyDescent="0.2">
      <c r="A256" s="11"/>
      <c r="B256" s="11" t="str">
        <f t="shared" si="54"/>
        <v xml:space="preserve"> Venkata</v>
      </c>
      <c r="C256" s="11" t="s">
        <v>49</v>
      </c>
      <c r="D256" s="11">
        <v>5</v>
      </c>
      <c r="E256" s="11" t="s">
        <v>45</v>
      </c>
      <c r="F256" s="12" t="s">
        <v>531</v>
      </c>
      <c r="G256" s="12" t="str">
        <f t="shared" si="53"/>
        <v>Q4: 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57" spans="1:7" s="10" customFormat="1" ht="76.5" hidden="1" x14ac:dyDescent="0.2">
      <c r="A257" s="11"/>
      <c r="B257" s="11" t="str">
        <f t="shared" si="54"/>
        <v xml:space="preserve"> Venkata</v>
      </c>
      <c r="C257" s="11" t="s">
        <v>51</v>
      </c>
      <c r="D257" s="11">
        <v>5</v>
      </c>
      <c r="E257" s="11" t="s">
        <v>45</v>
      </c>
      <c r="F257" s="12" t="s">
        <v>539</v>
      </c>
      <c r="G257" s="12" t="str">
        <f t="shared" si="53"/>
        <v xml:space="preserve">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v>
      </c>
    </row>
    <row r="258" spans="1:7" s="10" customFormat="1" ht="153" hidden="1" x14ac:dyDescent="0.2">
      <c r="A258" s="11"/>
      <c r="B258" s="11" t="str">
        <f t="shared" si="54"/>
        <v xml:space="preserve"> Venkata</v>
      </c>
      <c r="C258" s="11" t="s">
        <v>53</v>
      </c>
      <c r="D258" s="11">
        <v>6</v>
      </c>
      <c r="E258" s="11" t="s">
        <v>45</v>
      </c>
      <c r="F258" s="12" t="s">
        <v>545</v>
      </c>
      <c r="G258" s="12" t="str">
        <f t="shared" si="53"/>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59" spans="1:7" s="10" customFormat="1" ht="12.75" hidden="1" x14ac:dyDescent="0.2">
      <c r="A259" s="11"/>
      <c r="B259" s="11" t="str">
        <f t="shared" si="54"/>
        <v xml:space="preserve"> Venkata</v>
      </c>
      <c r="C259" s="11" t="s">
        <v>54</v>
      </c>
      <c r="D259" s="11">
        <v>8</v>
      </c>
      <c r="E259" s="11" t="s">
        <v>42</v>
      </c>
      <c r="F259" s="12"/>
      <c r="G259" s="12" t="str">
        <f t="shared" si="53"/>
        <v xml:space="preserve">Q7: 8 of 8.  </v>
      </c>
    </row>
    <row r="260" spans="1:7" s="10" customFormat="1" ht="12.75" x14ac:dyDescent="0.2">
      <c r="A260" s="11"/>
      <c r="B260" s="11" t="str">
        <f t="shared" si="54"/>
        <v xml:space="preserve"> Venkata</v>
      </c>
      <c r="C260" s="11" t="s">
        <v>56</v>
      </c>
      <c r="D260" s="11">
        <f>SUM(D253:D259)</f>
        <v>42.5</v>
      </c>
      <c r="E260" s="11" t="s">
        <v>57</v>
      </c>
      <c r="F260" s="12"/>
      <c r="G260" s="12" t="str">
        <f t="shared" si="53"/>
        <v xml:space="preserve">Total: 42.5 of 50. </v>
      </c>
    </row>
    <row r="261" spans="1:7" s="10" customFormat="1" ht="409.5" x14ac:dyDescent="0.2">
      <c r="A261" s="11"/>
      <c r="B261" s="11" t="str">
        <f t="shared" si="54"/>
        <v xml:space="preserve"> Venkata</v>
      </c>
      <c r="C261" s="11" t="s">
        <v>58</v>
      </c>
      <c r="D261" s="11"/>
      <c r="E261" s="11"/>
      <c r="F261" s="12"/>
      <c r="G261" s="12" t="str">
        <f>_xlfn.CONCAT(G252," ",G253," ",G254," ",G255," ",G256," ",G257," ",G258," ",G259," ",G260)</f>
        <v xml:space="preserve"> Venkata, below are scores and comments for Homework 3. Q1: 7 of 7.  An insightful answer! Q2: 7 of 7.  A succinct answer! Q3: 4.5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5 of 7.  You need to provide more information on how a niche business may  approach selecting target segments relative to that of a category leader.  This truly becomes an opportunity for the niche business to find a segment or segments where the category leader is not meeting the needs and wants of the segment(s).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42.5 of 50. </v>
      </c>
    </row>
    <row r="262" spans="1:7" hidden="1" x14ac:dyDescent="0.25">
      <c r="A262" s="11" t="s">
        <v>138</v>
      </c>
      <c r="B262" s="11" t="str">
        <f>MID(A262,FIND(",",A262)+1,FIND(" ",A262)-5)</f>
        <v xml:space="preserve"> Vinay </v>
      </c>
      <c r="C262" s="11" t="s">
        <v>412</v>
      </c>
      <c r="D262" s="11"/>
      <c r="E262" s="11"/>
      <c r="F262" s="12"/>
      <c r="G262" s="12" t="str">
        <f t="shared" si="9"/>
        <v xml:space="preserve"> Vinay , below are scores and comments for Homework 3.</v>
      </c>
    </row>
    <row r="263" spans="1:7" s="10" customFormat="1" ht="51" hidden="1" x14ac:dyDescent="0.2">
      <c r="A263" s="11"/>
      <c r="B263" s="11" t="str">
        <f>B262</f>
        <v xml:space="preserve"> Vinay </v>
      </c>
      <c r="C263" s="11" t="s">
        <v>41</v>
      </c>
      <c r="D263" s="11">
        <v>2</v>
      </c>
      <c r="E263" s="11" t="s">
        <v>45</v>
      </c>
      <c r="F263" s="12" t="s">
        <v>513</v>
      </c>
      <c r="G263" s="12" t="str">
        <f t="shared" ref="G263:G270" si="55">_xlfn.CONCAT(C263," ",D263," ",E263," ",F263)</f>
        <v>Q1: 2 of 7.  You didn't mention the use of several of the tools requested: social listening tools, search volume tools, data scraping tools, content analysis tools and online content count tools.</v>
      </c>
    </row>
    <row r="264" spans="1:7" s="10" customFormat="1" ht="51" hidden="1" x14ac:dyDescent="0.2">
      <c r="A264" s="11"/>
      <c r="B264" s="11" t="str">
        <f t="shared" ref="B264:B271" si="56">B263</f>
        <v xml:space="preserve"> Vinay </v>
      </c>
      <c r="C264" s="11" t="s">
        <v>44</v>
      </c>
      <c r="D264" s="11">
        <v>5</v>
      </c>
      <c r="E264" s="11" t="s">
        <v>45</v>
      </c>
      <c r="F264" s="12" t="s">
        <v>519</v>
      </c>
      <c r="G264" s="12" t="str">
        <f t="shared" si="55"/>
        <v>Q2: 5 of 7.  Please see the lecture note for a precise definition of each element of STP, and their objectives.  You didn't address sufficiently address the second element of the request.</v>
      </c>
    </row>
    <row r="265" spans="1:7" s="10" customFormat="1" ht="140.25" hidden="1" x14ac:dyDescent="0.2">
      <c r="A265" s="11"/>
      <c r="B265" s="11" t="str">
        <f t="shared" si="56"/>
        <v xml:space="preserve"> Vinay </v>
      </c>
      <c r="C265" s="11" t="s">
        <v>47</v>
      </c>
      <c r="D265" s="11">
        <v>6.5</v>
      </c>
      <c r="E265" s="11" t="s">
        <v>45</v>
      </c>
      <c r="F265" s="12" t="s">
        <v>521</v>
      </c>
      <c r="G265" s="12" t="str">
        <f t="shared" si="55"/>
        <v xml:space="preserve">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v>
      </c>
    </row>
    <row r="266" spans="1:7" s="10" customFormat="1" ht="165.75" hidden="1" x14ac:dyDescent="0.2">
      <c r="A266" s="11"/>
      <c r="B266" s="11" t="str">
        <f t="shared" si="56"/>
        <v xml:space="preserve"> Vinay </v>
      </c>
      <c r="C266" s="11" t="s">
        <v>49</v>
      </c>
      <c r="D266" s="11">
        <v>6</v>
      </c>
      <c r="E266" s="11" t="s">
        <v>45</v>
      </c>
      <c r="F266" s="12" t="s">
        <v>532</v>
      </c>
      <c r="G266" s="12" t="str">
        <f t="shared" si="55"/>
        <v xml:space="preserve">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67" spans="1:7" s="10" customFormat="1" ht="12.75" hidden="1" x14ac:dyDescent="0.2">
      <c r="A267" s="11"/>
      <c r="B267" s="11" t="str">
        <f t="shared" si="56"/>
        <v xml:space="preserve"> Vinay </v>
      </c>
      <c r="C267" s="11" t="s">
        <v>51</v>
      </c>
      <c r="D267" s="11">
        <v>7</v>
      </c>
      <c r="E267" s="11" t="s">
        <v>45</v>
      </c>
      <c r="F267" s="12" t="s">
        <v>540</v>
      </c>
      <c r="G267" s="12" t="str">
        <f t="shared" si="55"/>
        <v>Q5: 7 of 7.  A compact and proper answer!</v>
      </c>
    </row>
    <row r="268" spans="1:7" s="10" customFormat="1" ht="153" hidden="1" x14ac:dyDescent="0.2">
      <c r="A268" s="11"/>
      <c r="B268" s="11" t="str">
        <f t="shared" si="56"/>
        <v xml:space="preserve"> Vinay </v>
      </c>
      <c r="C268" s="11" t="s">
        <v>53</v>
      </c>
      <c r="D268" s="11">
        <v>6</v>
      </c>
      <c r="E268" s="11" t="s">
        <v>45</v>
      </c>
      <c r="F268" s="12" t="s">
        <v>545</v>
      </c>
      <c r="G268" s="12" t="str">
        <f t="shared" si="55"/>
        <v xml:space="preserve">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69" spans="1:7" s="10" customFormat="1" ht="12.75" hidden="1" x14ac:dyDescent="0.2">
      <c r="A269" s="11"/>
      <c r="B269" s="11" t="str">
        <f t="shared" si="56"/>
        <v xml:space="preserve"> Vinay </v>
      </c>
      <c r="C269" s="11" t="s">
        <v>54</v>
      </c>
      <c r="D269" s="11">
        <v>8</v>
      </c>
      <c r="E269" s="11" t="s">
        <v>42</v>
      </c>
      <c r="F269" s="12"/>
      <c r="G269" s="12" t="str">
        <f t="shared" si="55"/>
        <v xml:space="preserve">Q7: 8 of 8.  </v>
      </c>
    </row>
    <row r="270" spans="1:7" s="10" customFormat="1" ht="12.75" x14ac:dyDescent="0.2">
      <c r="A270" s="11"/>
      <c r="B270" s="11" t="str">
        <f t="shared" si="56"/>
        <v xml:space="preserve"> Vinay </v>
      </c>
      <c r="C270" s="11" t="s">
        <v>56</v>
      </c>
      <c r="D270" s="11">
        <f>SUM(D263:D269)</f>
        <v>40.5</v>
      </c>
      <c r="E270" s="11" t="s">
        <v>57</v>
      </c>
      <c r="F270" s="12"/>
      <c r="G270" s="12" t="str">
        <f t="shared" si="55"/>
        <v xml:space="preserve">Total: 40.5 of 50. </v>
      </c>
    </row>
    <row r="271" spans="1:7" s="10" customFormat="1" ht="408" x14ac:dyDescent="0.2">
      <c r="A271" s="11"/>
      <c r="B271" s="11" t="str">
        <f t="shared" si="56"/>
        <v xml:space="preserve"> Vinay </v>
      </c>
      <c r="C271" s="11" t="s">
        <v>58</v>
      </c>
      <c r="D271" s="11"/>
      <c r="E271" s="11"/>
      <c r="F271" s="12"/>
      <c r="G271" s="12" t="str">
        <f>_xlfn.CONCAT(G262," ",G263," ",G264," ",G265," ",G266," ",G267," ",G268," ",G269," ",G270)</f>
        <v xml:space="preserve"> Vinay , below are scores and comments for Homework 3. Q1: 2 of 7.  You didn't mention the use of several of the tools requested: social listening tools, search volume tools, data scraping tools, content analysis tools and online content count tools. Q2: 5 of 7.  Please see the lecture note for a precise definition of each element of STP, and their objectives.  You didn't address sufficiently address the second element of the request. Q3: 6.5 of 7.  A deeper review of clustering is expected.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6 of 7.  You didn't identify the entire set of the high-level steps of K-means clustering, which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 compact and proper answer! Q6: 6 of 7.  It was expected you would provide more insights on how the marketing mix may differ across segments. ...  Note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40.5 of 50. </v>
      </c>
    </row>
    <row r="272" spans="1:7" hidden="1" x14ac:dyDescent="0.25">
      <c r="A272" s="11" t="s">
        <v>140</v>
      </c>
      <c r="B272" s="11" t="str">
        <f>MID(A272,FIND(",",A272)+1,FIND(" ",A272)-1)</f>
        <v xml:space="preserve"> Sukesh</v>
      </c>
      <c r="C272" s="11" t="s">
        <v>412</v>
      </c>
      <c r="D272" s="11"/>
      <c r="E272" s="11"/>
      <c r="F272" s="12"/>
      <c r="G272" s="12" t="str">
        <f t="shared" si="9"/>
        <v xml:space="preserve"> Sukesh, below are scores and comments for Homework 3.</v>
      </c>
    </row>
    <row r="273" spans="1:7" s="10" customFormat="1" ht="12.75" hidden="1" x14ac:dyDescent="0.2">
      <c r="A273" s="11"/>
      <c r="B273" s="11" t="str">
        <f>B272</f>
        <v xml:space="preserve"> Sukesh</v>
      </c>
      <c r="C273" s="11" t="s">
        <v>41</v>
      </c>
      <c r="D273" s="11">
        <v>0</v>
      </c>
      <c r="E273" s="11" t="s">
        <v>45</v>
      </c>
      <c r="F273" s="12" t="s">
        <v>512</v>
      </c>
      <c r="G273" s="12" t="str">
        <f t="shared" ref="G273:G280" si="57">_xlfn.CONCAT(C273," ",D273," ",E273," ",F273)</f>
        <v>Q1: 0 of 7.  A response wasn't provided.</v>
      </c>
    </row>
    <row r="274" spans="1:7" s="10" customFormat="1" ht="12.75" hidden="1" x14ac:dyDescent="0.2">
      <c r="A274" s="11"/>
      <c r="B274" s="11" t="str">
        <f t="shared" ref="B274:B281" si="58">B273</f>
        <v xml:space="preserve"> Sukesh</v>
      </c>
      <c r="C274" s="11" t="s">
        <v>44</v>
      </c>
      <c r="D274" s="11">
        <v>0</v>
      </c>
      <c r="E274" s="11" t="s">
        <v>45</v>
      </c>
      <c r="F274" s="12" t="s">
        <v>512</v>
      </c>
      <c r="G274" s="12" t="str">
        <f t="shared" si="57"/>
        <v>Q2: 0 of 7.  A response wasn't provided.</v>
      </c>
    </row>
    <row r="275" spans="1:7" s="10" customFormat="1" ht="12.75" hidden="1" x14ac:dyDescent="0.2">
      <c r="A275" s="11"/>
      <c r="B275" s="11" t="str">
        <f t="shared" si="58"/>
        <v xml:space="preserve"> Sukesh</v>
      </c>
      <c r="C275" s="11" t="s">
        <v>47</v>
      </c>
      <c r="D275" s="11">
        <v>0</v>
      </c>
      <c r="E275" s="11" t="s">
        <v>45</v>
      </c>
      <c r="F275" s="12" t="s">
        <v>524</v>
      </c>
      <c r="G275" s="12" t="str">
        <f t="shared" si="57"/>
        <v>Q3: 0 of 7.  An answer wasn't provided.</v>
      </c>
    </row>
    <row r="276" spans="1:7" s="10" customFormat="1" ht="12.75" hidden="1" x14ac:dyDescent="0.2">
      <c r="A276" s="11"/>
      <c r="B276" s="11" t="str">
        <f t="shared" si="58"/>
        <v xml:space="preserve"> Sukesh</v>
      </c>
      <c r="C276" s="11" t="s">
        <v>49</v>
      </c>
      <c r="D276" s="11">
        <v>0</v>
      </c>
      <c r="E276" s="11" t="s">
        <v>45</v>
      </c>
      <c r="F276" s="12" t="s">
        <v>524</v>
      </c>
      <c r="G276" s="12" t="str">
        <f t="shared" si="57"/>
        <v>Q4: 0 of 7.  An answer wasn't provided.</v>
      </c>
    </row>
    <row r="277" spans="1:7" s="10" customFormat="1" ht="12.75" hidden="1" x14ac:dyDescent="0.2">
      <c r="A277" s="11"/>
      <c r="B277" s="11" t="str">
        <f t="shared" si="58"/>
        <v xml:space="preserve"> Sukesh</v>
      </c>
      <c r="C277" s="11" t="s">
        <v>51</v>
      </c>
      <c r="D277" s="11">
        <v>0</v>
      </c>
      <c r="E277" s="11" t="s">
        <v>45</v>
      </c>
      <c r="F277" s="12" t="s">
        <v>524</v>
      </c>
      <c r="G277" s="12" t="str">
        <f t="shared" si="57"/>
        <v>Q5: 0 of 7.  An answer wasn't provided.</v>
      </c>
    </row>
    <row r="278" spans="1:7" s="10" customFormat="1" ht="12.75" hidden="1" x14ac:dyDescent="0.2">
      <c r="A278" s="11"/>
      <c r="B278" s="11" t="str">
        <f t="shared" si="58"/>
        <v xml:space="preserve"> Sukesh</v>
      </c>
      <c r="C278" s="11" t="s">
        <v>53</v>
      </c>
      <c r="D278" s="11">
        <v>0</v>
      </c>
      <c r="E278" s="11" t="s">
        <v>45</v>
      </c>
      <c r="F278" s="12" t="s">
        <v>524</v>
      </c>
      <c r="G278" s="12" t="str">
        <f t="shared" si="57"/>
        <v>Q6: 0 of 7.  An answer wasn't provided.</v>
      </c>
    </row>
    <row r="279" spans="1:7" s="10" customFormat="1" ht="12.75" hidden="1" x14ac:dyDescent="0.2">
      <c r="A279" s="11"/>
      <c r="B279" s="11" t="str">
        <f t="shared" si="58"/>
        <v xml:space="preserve"> Sukesh</v>
      </c>
      <c r="C279" s="11" t="s">
        <v>54</v>
      </c>
      <c r="D279" s="11">
        <v>0</v>
      </c>
      <c r="E279" s="11" t="s">
        <v>42</v>
      </c>
      <c r="F279" s="12" t="s">
        <v>524</v>
      </c>
      <c r="G279" s="12" t="str">
        <f t="shared" si="57"/>
        <v>Q7: 0 of 8.  An answer wasn't provided.</v>
      </c>
    </row>
    <row r="280" spans="1:7" s="10" customFormat="1" ht="12.75" x14ac:dyDescent="0.2">
      <c r="A280" s="11"/>
      <c r="B280" s="11" t="str">
        <f t="shared" si="58"/>
        <v xml:space="preserve"> Sukesh</v>
      </c>
      <c r="C280" s="11" t="s">
        <v>56</v>
      </c>
      <c r="D280" s="11">
        <f>SUM(D273:D279)</f>
        <v>0</v>
      </c>
      <c r="E280" s="11" t="s">
        <v>57</v>
      </c>
      <c r="F280" s="12"/>
      <c r="G280" s="12" t="str">
        <f t="shared" si="57"/>
        <v xml:space="preserve">Total: 0 of 50. </v>
      </c>
    </row>
    <row r="281" spans="1:7" s="10" customFormat="1" ht="63.75" x14ac:dyDescent="0.2">
      <c r="A281" s="11"/>
      <c r="B281" s="11" t="str">
        <f t="shared" si="58"/>
        <v xml:space="preserve"> Sukesh</v>
      </c>
      <c r="C281" s="11" t="s">
        <v>58</v>
      </c>
      <c r="D281" s="11"/>
      <c r="E281" s="11"/>
      <c r="F281" s="12"/>
      <c r="G281" s="12" t="str">
        <f>_xlfn.CONCAT(G272," ",G273," ",G274," ",G275," ",G276," ",G277," ",G278," ",G279," ",G280)</f>
        <v xml:space="preserve"> Sukesh, below are scores and comments for Homework 3. Q1: 0 of 7.  A response wasn't provided. Q2: 0 of 7.  A response wasn't provided. Q3: 0 of 7.  An answer wasn't provided. Q4: 0 of 7.  An answer wasn't provided. Q5: 0 of 7.  An answer wasn't provided. Q6: 0 of 7.  An answer wasn't provided. Q7: 0 of 8.  An answer wasn't provided. Total: 0 of 50. </v>
      </c>
    </row>
    <row r="282" spans="1:7" hidden="1" x14ac:dyDescent="0.25">
      <c r="A282" s="11" t="s">
        <v>155</v>
      </c>
      <c r="B282" s="11" t="str">
        <f t="shared" si="14"/>
        <v xml:space="preserve"> Sai </v>
      </c>
      <c r="C282" s="11" t="s">
        <v>412</v>
      </c>
      <c r="D282" s="11"/>
      <c r="E282" s="11"/>
      <c r="F282" s="12"/>
      <c r="G282" s="12" t="str">
        <f t="shared" si="9"/>
        <v xml:space="preserve"> Sai , below are scores and comments for Homework 3.</v>
      </c>
    </row>
    <row r="283" spans="1:7" s="10" customFormat="1" ht="12.75" hidden="1" x14ac:dyDescent="0.2">
      <c r="A283" s="11"/>
      <c r="B283" s="11" t="str">
        <f>B282</f>
        <v xml:space="preserve"> Sai </v>
      </c>
      <c r="C283" s="11" t="s">
        <v>41</v>
      </c>
      <c r="D283" s="11">
        <v>7</v>
      </c>
      <c r="E283" s="11" t="s">
        <v>45</v>
      </c>
      <c r="F283" s="12" t="s">
        <v>315</v>
      </c>
      <c r="G283" s="12" t="str">
        <f t="shared" ref="G283:G290" si="59">_xlfn.CONCAT(C283," ",D283," ",E283," ",F283)</f>
        <v>Q1: 7 of 7.  An insightful answer!</v>
      </c>
    </row>
    <row r="284" spans="1:7" s="10" customFormat="1" ht="12.75" hidden="1" x14ac:dyDescent="0.2">
      <c r="A284" s="11"/>
      <c r="B284" s="11" t="str">
        <f t="shared" ref="B284:B291" si="60">B283</f>
        <v xml:space="preserve"> Sai </v>
      </c>
      <c r="C284" s="11" t="s">
        <v>44</v>
      </c>
      <c r="D284" s="11">
        <v>7</v>
      </c>
      <c r="E284" s="11" t="s">
        <v>45</v>
      </c>
      <c r="F284" s="12" t="s">
        <v>79</v>
      </c>
      <c r="G284" s="12" t="str">
        <f t="shared" si="59"/>
        <v>Q2: 7 of 7.  A good answer!</v>
      </c>
    </row>
    <row r="285" spans="1:7" s="10" customFormat="1" ht="12.75" hidden="1" x14ac:dyDescent="0.2">
      <c r="A285" s="11"/>
      <c r="B285" s="11" t="str">
        <f t="shared" si="60"/>
        <v xml:space="preserve"> Sai </v>
      </c>
      <c r="C285" s="11" t="s">
        <v>47</v>
      </c>
      <c r="D285" s="11">
        <v>7</v>
      </c>
      <c r="E285" s="11" t="s">
        <v>45</v>
      </c>
      <c r="F285" s="12" t="s">
        <v>525</v>
      </c>
      <c r="G285" s="12" t="str">
        <f t="shared" si="59"/>
        <v>Q3: 7 of 7.  A  good answer!</v>
      </c>
    </row>
    <row r="286" spans="1:7" s="10" customFormat="1" ht="12.75" hidden="1" x14ac:dyDescent="0.2">
      <c r="A286" s="11"/>
      <c r="B286" s="11" t="str">
        <f t="shared" si="60"/>
        <v xml:space="preserve"> Sai </v>
      </c>
      <c r="C286" s="11" t="s">
        <v>49</v>
      </c>
      <c r="D286" s="11">
        <v>7</v>
      </c>
      <c r="E286" s="11" t="s">
        <v>45</v>
      </c>
      <c r="F286" s="12" t="s">
        <v>526</v>
      </c>
      <c r="G286" s="12" t="str">
        <f t="shared" si="59"/>
        <v>Q4: 7 of 7.  Though long-winded, your answer was good.</v>
      </c>
    </row>
    <row r="287" spans="1:7" s="10" customFormat="1" ht="12.75" hidden="1" x14ac:dyDescent="0.2">
      <c r="A287" s="11"/>
      <c r="B287" s="11" t="str">
        <f t="shared" si="60"/>
        <v xml:space="preserve"> Sai </v>
      </c>
      <c r="C287" s="11" t="s">
        <v>51</v>
      </c>
      <c r="D287" s="11">
        <v>7</v>
      </c>
      <c r="E287" s="11" t="s">
        <v>45</v>
      </c>
      <c r="F287" s="12"/>
      <c r="G287" s="12" t="str">
        <f t="shared" si="59"/>
        <v xml:space="preserve">Q5: 7 of 7.  </v>
      </c>
    </row>
    <row r="288" spans="1:7" s="10" customFormat="1" ht="127.5" hidden="1" x14ac:dyDescent="0.2">
      <c r="A288" s="11"/>
      <c r="B288" s="11" t="str">
        <f t="shared" si="60"/>
        <v xml:space="preserve"> Sai </v>
      </c>
      <c r="C288" s="11" t="s">
        <v>53</v>
      </c>
      <c r="D288" s="11">
        <v>7</v>
      </c>
      <c r="E288" s="11" t="s">
        <v>45</v>
      </c>
      <c r="F288" s="12" t="s">
        <v>544</v>
      </c>
      <c r="G288" s="12" t="str">
        <f t="shared" si="59"/>
        <v xml:space="preserve">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v>
      </c>
    </row>
    <row r="289" spans="1:7" s="10" customFormat="1" ht="12.75" hidden="1" x14ac:dyDescent="0.2">
      <c r="A289" s="11"/>
      <c r="B289" s="11" t="str">
        <f t="shared" si="60"/>
        <v xml:space="preserve"> Sai </v>
      </c>
      <c r="C289" s="11" t="s">
        <v>54</v>
      </c>
      <c r="D289" s="11">
        <v>8</v>
      </c>
      <c r="E289" s="11" t="s">
        <v>42</v>
      </c>
      <c r="F289" s="12"/>
      <c r="G289" s="12" t="str">
        <f t="shared" si="59"/>
        <v xml:space="preserve">Q7: 8 of 8.  </v>
      </c>
    </row>
    <row r="290" spans="1:7" s="10" customFormat="1" ht="12.75" x14ac:dyDescent="0.2">
      <c r="A290" s="11"/>
      <c r="B290" s="11" t="str">
        <f t="shared" si="60"/>
        <v xml:space="preserve"> Sai </v>
      </c>
      <c r="C290" s="11" t="s">
        <v>56</v>
      </c>
      <c r="D290" s="11">
        <f>SUM(D283:D289)</f>
        <v>50</v>
      </c>
      <c r="E290" s="11" t="s">
        <v>57</v>
      </c>
      <c r="F290" s="12"/>
      <c r="G290" s="12" t="str">
        <f t="shared" si="59"/>
        <v xml:space="preserve">Total: 50 of 50. </v>
      </c>
    </row>
    <row r="291" spans="1:7" s="10" customFormat="1" ht="127.5" x14ac:dyDescent="0.2">
      <c r="A291" s="11"/>
      <c r="B291" s="11" t="str">
        <f t="shared" si="60"/>
        <v xml:space="preserve"> Sai </v>
      </c>
      <c r="C291" s="11" t="s">
        <v>58</v>
      </c>
      <c r="D291" s="11"/>
      <c r="E291" s="11"/>
      <c r="F291" s="12"/>
      <c r="G291" s="12" t="str">
        <f>_xlfn.CONCAT(G282," ",G283," ",G284," ",G285," ",G286," ",G287," ",G288," ",G289," ",G290)</f>
        <v xml:space="preserve"> Sai , below are scores and comments for Homework 3. Q1: 7 of 7.  An insightful answer! Q2: 7 of 7.  A good answer! Q3: 7 of 7.  A  good answer! Q4: 7 of 7.  Though long-winded, your answer was good. Q5: 7 of 7.   Q6: 7 of 7.  For each targeted segment, variation on how the segments respond to different mixes of product, price, placement, promotion and possibly people, physical evidence and processes must be considered.  If the cross-segment responses don't vary or the marginal per person costs to market the segments distinctly isn't substantially different, segment-level specific positioning is unwarranted. Thus a fundamental  question to address is, 'Do responses differ across segments?'  Q7: 8 of 8.   Total: 50 of 50. </v>
      </c>
    </row>
  </sheetData>
  <autoFilter ref="A1:G291" xr:uid="{BF632341-7B2A-4559-9EF1-472F0D00B946}">
    <filterColumn colId="2">
      <filters>
        <filter val="Final:"/>
        <filter val="Total:"/>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55B15-6947-4209-AEBA-21169D5971D5}">
  <sheetPr>
    <tabColor theme="5" tint="-0.499984740745262"/>
  </sheetPr>
  <dimension ref="A1:L34"/>
  <sheetViews>
    <sheetView workbookViewId="0">
      <pane ySplit="4" topLeftCell="A34" activePane="bottomLeft" state="frozen"/>
      <selection activeCell="C1" sqref="C1"/>
      <selection pane="bottomLeft" activeCell="B6" sqref="B6:C34"/>
    </sheetView>
  </sheetViews>
  <sheetFormatPr defaultRowHeight="15" x14ac:dyDescent="0.25"/>
  <cols>
    <col min="1" max="1" width="9.140625" style="10" customWidth="1"/>
    <col min="2" max="2" width="16.7109375" style="10" customWidth="1"/>
    <col min="3" max="3" width="8.42578125" style="10" customWidth="1"/>
    <col min="4" max="4" width="6.42578125" style="10" bestFit="1" customWidth="1"/>
    <col min="5" max="5" width="8.140625" style="10" bestFit="1" customWidth="1"/>
    <col min="6" max="6" width="7.85546875" style="10" bestFit="1" customWidth="1"/>
    <col min="7" max="7" width="5.7109375" style="10" bestFit="1" customWidth="1"/>
    <col min="8" max="9" width="6.7109375" style="10" customWidth="1"/>
    <col min="10" max="10" width="6.140625" style="10" customWidth="1"/>
    <col min="11" max="11" width="28" style="10" customWidth="1"/>
    <col min="12" max="12" width="65.140625" style="10" customWidth="1"/>
  </cols>
  <sheetData>
    <row r="1" spans="1:12" x14ac:dyDescent="0.25">
      <c r="K1" s="10" t="s">
        <v>638</v>
      </c>
    </row>
    <row r="2" spans="1:12" ht="63.75" x14ac:dyDescent="0.25">
      <c r="K2" s="12" t="s">
        <v>637</v>
      </c>
    </row>
    <row r="4" spans="1:12" s="32" customFormat="1" x14ac:dyDescent="0.25">
      <c r="A4" s="21"/>
      <c r="B4" s="21"/>
      <c r="C4" s="21"/>
      <c r="D4" s="21" t="s">
        <v>564</v>
      </c>
      <c r="E4" s="34" t="s">
        <v>565</v>
      </c>
      <c r="F4" s="21" t="s">
        <v>566</v>
      </c>
      <c r="G4" s="34" t="s">
        <v>567</v>
      </c>
      <c r="H4" s="21" t="s">
        <v>568</v>
      </c>
      <c r="I4" s="34" t="s">
        <v>569</v>
      </c>
      <c r="J4" s="21"/>
      <c r="K4" s="21"/>
      <c r="L4" s="21"/>
    </row>
    <row r="5" spans="1:12" ht="25.5" x14ac:dyDescent="0.25">
      <c r="B5" s="18" t="s">
        <v>206</v>
      </c>
      <c r="C5" s="18" t="s">
        <v>33</v>
      </c>
      <c r="D5" s="19" t="s">
        <v>570</v>
      </c>
      <c r="E5" s="20" t="s">
        <v>571</v>
      </c>
      <c r="F5" s="19" t="s">
        <v>572</v>
      </c>
      <c r="G5" s="20" t="s">
        <v>573</v>
      </c>
      <c r="H5" s="19" t="s">
        <v>574</v>
      </c>
      <c r="I5" s="20" t="s">
        <v>575</v>
      </c>
      <c r="J5" s="21" t="s">
        <v>213</v>
      </c>
      <c r="K5" s="21" t="s">
        <v>37</v>
      </c>
      <c r="L5" s="21" t="s">
        <v>214</v>
      </c>
    </row>
    <row r="6" spans="1:12" ht="153" x14ac:dyDescent="0.25">
      <c r="A6" s="10" t="s">
        <v>576</v>
      </c>
      <c r="B6" s="12" t="s">
        <v>29</v>
      </c>
      <c r="C6" s="12" t="s">
        <v>266</v>
      </c>
      <c r="D6" s="12">
        <v>12.5</v>
      </c>
      <c r="E6" s="22">
        <v>12.5</v>
      </c>
      <c r="F6" s="12">
        <v>12.5</v>
      </c>
      <c r="G6" s="22">
        <v>12.5</v>
      </c>
      <c r="H6" s="12">
        <v>9.4</v>
      </c>
      <c r="I6" s="22">
        <v>12.5</v>
      </c>
      <c r="J6" s="12">
        <f t="shared" ref="J6:J34" si="0">SUM(D6:I6)</f>
        <v>71.900000000000006</v>
      </c>
      <c r="K6" s="12" t="s">
        <v>626</v>
      </c>
      <c r="L6" s="12" t="str">
        <f>_xlfn.CONCAT(C6,", Below are my comments for Python Lab 2. ",$A$6,"  Each of the 6 elements of the lab are worth 12.5 points each.  ",K6," Your scores are:  ",D6,", ", E6,", ", F6,", ", G6,", ", H6,", and ", I6,".    Thus your score is ", J6," out of 75.")</f>
        <v xml:space="preserve"> Yash ,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Using the Elbow Graph as a reference, a more thorough explanation was needed on why you chose the number of clusters you listed. Your scores are:  12.5, 12.5, 12.5, 12.5, 9.4, and 12.5.    Thus your score is 71.9 out of 75.</v>
      </c>
    </row>
    <row r="7" spans="1:12" s="26" customFormat="1" ht="153" x14ac:dyDescent="0.25">
      <c r="A7" s="23"/>
      <c r="B7" s="15" t="s">
        <v>2</v>
      </c>
      <c r="C7" s="15" t="s">
        <v>267</v>
      </c>
      <c r="D7" s="15">
        <v>12.5</v>
      </c>
      <c r="E7" s="35">
        <v>12.5</v>
      </c>
      <c r="F7" s="15">
        <v>12.5</v>
      </c>
      <c r="G7" s="35">
        <v>12.5</v>
      </c>
      <c r="H7" s="15">
        <v>9.4</v>
      </c>
      <c r="I7" s="35">
        <v>12.5</v>
      </c>
      <c r="J7" s="15">
        <f t="shared" si="0"/>
        <v>71.900000000000006</v>
      </c>
      <c r="K7" s="15" t="s">
        <v>627</v>
      </c>
      <c r="L7" s="15" t="str">
        <f>_xlfn.CONCAT(C7,", Below are my comments for Python Lab 2. ",$A$6,"  Each of the 6 elements of the lab are worth 12.5 points each.  ",K7," Your scores are:  ",D7,", ", E7,", ", F7,", ", G7,", ", H7,", and ", I7,".    Thus your score is ", J7," out of 75.")</f>
        <v xml:space="preserve"> Hamza,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Using the Elbow Graph as a reference, a more thorough explanation was needed on why you chose the number of clusters you listed.   Your scores are:  12.5, 12.5, 12.5, 12.5, 9.4, and 12.5.    Thus your score is 71.9 out of 75.</v>
      </c>
    </row>
    <row r="8" spans="1:12" ht="140.25" x14ac:dyDescent="0.25">
      <c r="B8" s="12" t="s">
        <v>3</v>
      </c>
      <c r="C8" s="12" t="s">
        <v>268</v>
      </c>
      <c r="D8" s="12">
        <v>9.4</v>
      </c>
      <c r="E8" s="22">
        <v>12.5</v>
      </c>
      <c r="F8" s="12">
        <v>12.5</v>
      </c>
      <c r="G8" s="22">
        <v>9.4</v>
      </c>
      <c r="H8" s="12">
        <v>12.5</v>
      </c>
      <c r="I8" s="22">
        <v>12.5</v>
      </c>
      <c r="J8" s="12">
        <f t="shared" si="0"/>
        <v>68.8</v>
      </c>
      <c r="K8" s="12" t="s">
        <v>639</v>
      </c>
      <c r="L8" s="12" t="str">
        <f>_xlfn.CONCAT(C8,", Below are my comments for Python Lab 2. ",$A$6,"  Each of the 6 elements of the lab are worth 12.5 points each.  ",K8," Your scores are:  ",D8,", ", E8,", ", F8,", ", G8,", ", H8,", and ", I8,".    Thus your score is ", J8," out of 75.")</f>
        <v xml:space="preserve"> Mary,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 didn't mention why standardization of features is required. Using the Elbow Graph as a reference, a more thorough explanation was needed on why you chose the number of clusters you listed. Your scores are:  9.4, 12.5, 12.5, 9.4, 12.5, and 12.5.    Thus your score is 68.8 out of 75.</v>
      </c>
    </row>
    <row r="9" spans="1:12" ht="153" x14ac:dyDescent="0.25">
      <c r="B9" s="12" t="s">
        <v>4</v>
      </c>
      <c r="C9" s="12" t="s">
        <v>269</v>
      </c>
      <c r="D9" s="12">
        <v>12.5</v>
      </c>
      <c r="E9" s="22">
        <v>12.5</v>
      </c>
      <c r="F9" s="12">
        <v>12.5</v>
      </c>
      <c r="G9" s="22">
        <v>12.5</v>
      </c>
      <c r="H9" s="12">
        <v>9.4</v>
      </c>
      <c r="I9" s="22">
        <v>12.5</v>
      </c>
      <c r="J9" s="12">
        <f t="shared" ref="J9" si="1">SUM(D9:I9)</f>
        <v>71.900000000000006</v>
      </c>
      <c r="K9" s="12" t="s">
        <v>627</v>
      </c>
      <c r="L9" s="12" t="str">
        <f t="shared" ref="L9:L34" si="2">_xlfn.CONCAT(C9,", Below are my comments for Python Lab 2. ",$A$6,"  Each of the 6 elements of the lab are worth 12.5 points each.  ",K9," Your scores are:  ",D9,", ", E9,", ", F9,", ", G9,", ", H9,", and ", I9,".    Thus your score is ", J9," out of 75.")</f>
        <v xml:space="preserve"> Sravanthi,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Using the Elbow Graph as a reference, a more thorough explanation was needed on why you chose the number of clusters you listed.   Your scores are:  12.5, 12.5, 12.5, 12.5, 9.4, and 12.5.    Thus your score is 71.9 out of 75.</v>
      </c>
    </row>
    <row r="10" spans="1:12" ht="140.25" x14ac:dyDescent="0.25">
      <c r="B10" s="12" t="s">
        <v>5</v>
      </c>
      <c r="C10" s="12" t="s">
        <v>270</v>
      </c>
      <c r="D10" s="12">
        <v>9.4</v>
      </c>
      <c r="E10" s="22">
        <v>12.5</v>
      </c>
      <c r="F10" s="12">
        <v>12.5</v>
      </c>
      <c r="G10" s="22">
        <v>12.5</v>
      </c>
      <c r="H10" s="12">
        <v>12.5</v>
      </c>
      <c r="I10" s="22">
        <v>9.4</v>
      </c>
      <c r="J10" s="12">
        <f t="shared" si="0"/>
        <v>68.8</v>
      </c>
      <c r="K10" s="12" t="s">
        <v>640</v>
      </c>
      <c r="L10" s="12" t="str">
        <f t="shared" si="2"/>
        <v xml:space="preserve"> Vaishali,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 didn't mention why standardization of features is required. I don't understand the following sentence given your cluster 1 has 17 competitors: 'cluster with 2 has largest cluster of competitors.' Your scores are:  9.4, 12.5, 12.5, 12.5, 12.5, and 9.4.    Thus your score is 68.8 out of 75.</v>
      </c>
    </row>
    <row r="11" spans="1:12" ht="140.25" x14ac:dyDescent="0.25">
      <c r="B11" s="12" t="s">
        <v>6</v>
      </c>
      <c r="C11" s="12" t="s">
        <v>271</v>
      </c>
      <c r="D11" s="12">
        <v>12.5</v>
      </c>
      <c r="E11" s="22">
        <v>12.5</v>
      </c>
      <c r="F11" s="12">
        <v>12.5</v>
      </c>
      <c r="G11" s="22">
        <v>12.5</v>
      </c>
      <c r="H11" s="12">
        <v>12.5</v>
      </c>
      <c r="I11" s="22">
        <v>9.4</v>
      </c>
      <c r="J11" s="12">
        <f t="shared" si="0"/>
        <v>71.900000000000006</v>
      </c>
      <c r="K11" s="12" t="s">
        <v>629</v>
      </c>
      <c r="L11" s="12" t="str">
        <f t="shared" si="2"/>
        <v xml:space="preserve"> Josephine,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For the last step you needed to present for the largest cluster the centroid in the unstandardized metric of each feature. Your scores are:  12.5, 12.5, 12.5, 12.5, 12.5, and 9.4.    Thus your score is 71.9 out of 75.</v>
      </c>
    </row>
    <row r="12" spans="1:12" ht="114.75" x14ac:dyDescent="0.25">
      <c r="B12" s="12" t="s">
        <v>7</v>
      </c>
      <c r="C12" s="12" t="s">
        <v>272</v>
      </c>
      <c r="D12" s="12">
        <v>12.5</v>
      </c>
      <c r="E12" s="22">
        <v>12.5</v>
      </c>
      <c r="F12" s="12">
        <v>12.5</v>
      </c>
      <c r="G12" s="22">
        <v>12.5</v>
      </c>
      <c r="H12" s="12">
        <v>12.5</v>
      </c>
      <c r="I12" s="22">
        <v>12.5</v>
      </c>
      <c r="J12" s="12">
        <f t="shared" si="0"/>
        <v>75</v>
      </c>
      <c r="K12" s="12"/>
      <c r="L12" s="12" t="str">
        <f t="shared" si="2"/>
        <v xml:space="preserve"> Preethi,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Your scores are:  12.5, 12.5, 12.5, 12.5, 12.5, and 12.5.    Thus your score is 75 out of 75.</v>
      </c>
    </row>
    <row r="13" spans="1:12" ht="191.25" x14ac:dyDescent="0.25">
      <c r="B13" s="12" t="s">
        <v>8</v>
      </c>
      <c r="C13" s="12" t="s">
        <v>273</v>
      </c>
      <c r="D13" s="12">
        <v>12.5</v>
      </c>
      <c r="E13" s="22">
        <v>12.5</v>
      </c>
      <c r="F13" s="12">
        <v>12.5</v>
      </c>
      <c r="G13" s="22">
        <v>6.25</v>
      </c>
      <c r="H13" s="12">
        <v>6.25</v>
      </c>
      <c r="I13" s="22">
        <v>6.25</v>
      </c>
      <c r="J13" s="12">
        <f t="shared" si="0"/>
        <v>56.25</v>
      </c>
      <c r="K13" s="12" t="s">
        <v>628</v>
      </c>
      <c r="L13" s="12" t="str">
        <f t="shared" si="2"/>
        <v xml:space="preserve"> Amulya,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The Elbow Graph was truncated, and thus not too usable. Using the Elbow Graph as a reference, a more thorough explanation was needed on why you chose the number of clusters you listed.  I didn't see a screenshot where you listed the number of competitors in each cluster.  I also didn't see the largest cluster's unstandardized centroid values. Your scores are:  12.5, 12.5, 12.5, 6.25, 6.25, and 6.25.    Thus your score is 56.25 out of 75.</v>
      </c>
    </row>
    <row r="14" spans="1:12" ht="140.25" x14ac:dyDescent="0.25">
      <c r="B14" s="12" t="s">
        <v>9</v>
      </c>
      <c r="C14" s="12" t="s">
        <v>274</v>
      </c>
      <c r="D14" s="12">
        <v>12.5</v>
      </c>
      <c r="E14" s="22">
        <v>12.5</v>
      </c>
      <c r="F14" s="12">
        <v>12.5</v>
      </c>
      <c r="G14" s="22">
        <v>12.5</v>
      </c>
      <c r="H14" s="12">
        <v>12.5</v>
      </c>
      <c r="I14" s="22">
        <v>9.4</v>
      </c>
      <c r="J14" s="12">
        <f t="shared" si="0"/>
        <v>71.900000000000006</v>
      </c>
      <c r="K14" s="12" t="s">
        <v>646</v>
      </c>
      <c r="L14" s="12" t="str">
        <f t="shared" si="2"/>
        <v xml:space="preserve"> Sandeep,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 wrote, 'Cluster 0 is the largest cluster of competitors and has a size of 1 and revenue of $730038456.0.'  Cluster 1 only has one competitor, and thus isn't the largest with respect to the number of competitors. Your scores are:  12.5, 12.5, 12.5, 12.5, 12.5, and 9.4.    Thus your score is 71.9 out of 75.</v>
      </c>
    </row>
    <row r="15" spans="1:12" ht="153" x14ac:dyDescent="0.25">
      <c r="B15" s="12" t="s">
        <v>647</v>
      </c>
      <c r="C15" s="12" t="s">
        <v>275</v>
      </c>
      <c r="D15" s="12">
        <v>12.5</v>
      </c>
      <c r="E15" s="22">
        <v>12.5</v>
      </c>
      <c r="F15" s="12">
        <v>12.5</v>
      </c>
      <c r="G15" s="22">
        <v>12.5</v>
      </c>
      <c r="H15" s="12">
        <v>12.5</v>
      </c>
      <c r="I15" s="22">
        <v>9.4</v>
      </c>
      <c r="J15" s="12">
        <f t="shared" si="0"/>
        <v>71.900000000000006</v>
      </c>
      <c r="K15" s="12" t="s">
        <v>641</v>
      </c>
      <c r="L15" s="12" t="str">
        <f t="shared" si="2"/>
        <v xml:space="preserve"> Venkata,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 wrote, 'The largest cluster is cluster 6 which is a group of competitors with an anual revenue of 7.30385e8 and a Conversion Rate of 7.144000.' Your cluster 6 has one competitor, while cluster 0 has 9 competitors.  Your scores are:  12.5, 12.5, 12.5, 12.5, 12.5, and 9.4.    Thus your score is 71.9 out of 75.</v>
      </c>
    </row>
    <row r="16" spans="1:12" ht="165.75" x14ac:dyDescent="0.25">
      <c r="B16" s="12" t="s">
        <v>11</v>
      </c>
      <c r="C16" s="12" t="s">
        <v>276</v>
      </c>
      <c r="D16" s="12">
        <v>12.5</v>
      </c>
      <c r="E16" s="22">
        <v>12.5</v>
      </c>
      <c r="F16" s="12">
        <v>12.5</v>
      </c>
      <c r="G16" s="22">
        <v>9.4</v>
      </c>
      <c r="H16" s="12">
        <v>12.5</v>
      </c>
      <c r="I16" s="22">
        <v>9.4</v>
      </c>
      <c r="J16" s="12">
        <f t="shared" si="0"/>
        <v>68.8</v>
      </c>
      <c r="K16" s="12" t="s">
        <v>630</v>
      </c>
      <c r="L16" s="12" t="str">
        <f t="shared" si="2"/>
        <v xml:space="preserve"> Tejaswini,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Using the Elbow Graph as a reference, a more thorough explanation was needed on why you chose the number of clusters you listed.   For the last step you needed to present for the largest cluster the centroid in the unstandardized metric of each feature. Your scores are:  12.5, 12.5, 12.5, 9.4, 12.5, and 9.4.    Thus your score is 68.8 out of 75.</v>
      </c>
    </row>
    <row r="17" spans="1:12" ht="114.75" x14ac:dyDescent="0.25">
      <c r="B17" s="12" t="s">
        <v>12</v>
      </c>
      <c r="C17" s="12" t="s">
        <v>277</v>
      </c>
      <c r="D17" s="12">
        <v>12.5</v>
      </c>
      <c r="E17" s="22">
        <v>12.5</v>
      </c>
      <c r="F17" s="12">
        <v>12.5</v>
      </c>
      <c r="G17" s="22">
        <v>12.5</v>
      </c>
      <c r="H17" s="12">
        <v>12.5</v>
      </c>
      <c r="I17" s="22">
        <v>12.5</v>
      </c>
      <c r="J17" s="12">
        <f t="shared" si="0"/>
        <v>75</v>
      </c>
      <c r="K17" s="12"/>
      <c r="L17" s="12" t="str">
        <f t="shared" si="2"/>
        <v xml:space="preserve"> Uday ,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Your scores are:  12.5, 12.5, 12.5, 12.5, 12.5, and 12.5.    Thus your score is 75 out of 75.</v>
      </c>
    </row>
    <row r="18" spans="1:12" ht="140.25" x14ac:dyDescent="0.25">
      <c r="B18" s="12" t="s">
        <v>13</v>
      </c>
      <c r="C18" s="12" t="s">
        <v>278</v>
      </c>
      <c r="D18" s="12">
        <v>12.5</v>
      </c>
      <c r="E18" s="22">
        <v>12.5</v>
      </c>
      <c r="F18" s="12">
        <v>12.5</v>
      </c>
      <c r="G18" s="22">
        <v>12.5</v>
      </c>
      <c r="H18" s="12">
        <v>12.5</v>
      </c>
      <c r="I18" s="22">
        <v>9.4</v>
      </c>
      <c r="J18" s="12">
        <f t="shared" si="0"/>
        <v>71.900000000000006</v>
      </c>
      <c r="K18" s="12" t="s">
        <v>642</v>
      </c>
      <c r="L18" s="12" t="str">
        <f t="shared" si="2"/>
        <v xml:space="preserve"> Abdul,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 wrote, 'Cluster size of the largest competitors is 1 with cluster value of 7.300385e+08.'  The listed revenue value is for cluster 0;  you cluster 1 has the largest number of competitors.  Your scores are:  12.5, 12.5, 12.5, 12.5, 12.5, and 9.4.    Thus your score is 71.9 out of 75.</v>
      </c>
    </row>
    <row r="19" spans="1:12" s="26" customFormat="1" ht="178.5" x14ac:dyDescent="0.25">
      <c r="A19" s="23"/>
      <c r="B19" s="15" t="s">
        <v>14</v>
      </c>
      <c r="C19" s="15" t="s">
        <v>279</v>
      </c>
      <c r="D19" s="15">
        <v>9.4</v>
      </c>
      <c r="E19" s="35">
        <v>12.5</v>
      </c>
      <c r="F19" s="15">
        <v>9.4</v>
      </c>
      <c r="G19" s="35">
        <v>9.4</v>
      </c>
      <c r="H19" s="15">
        <v>12.5</v>
      </c>
      <c r="I19" s="35">
        <v>12.5</v>
      </c>
      <c r="J19" s="15">
        <f t="shared" si="0"/>
        <v>65.699999999999989</v>
      </c>
      <c r="K19" s="15" t="s">
        <v>632</v>
      </c>
      <c r="L19" s="15" t="str">
        <f t="shared" si="2"/>
        <v xml:space="preserve"> Yannick,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While you completed a standardization process, you didn't explain why it is needed.  Your Elbow Graph has an Error scale that is incorrect (for all clusters).  Using the Elbow Graph as a reference, a more thorough explanation was needed on why you chose the number of clusters you listed. Your scores are:  9.4, 12.5, 9.4, 9.4, 12.5, and 12.5.    Thus your score is 65.7 out of 75.</v>
      </c>
    </row>
    <row r="20" spans="1:12" s="26" customFormat="1" ht="153" x14ac:dyDescent="0.25">
      <c r="A20" s="23"/>
      <c r="B20" s="15" t="s">
        <v>15</v>
      </c>
      <c r="C20" s="15" t="s">
        <v>280</v>
      </c>
      <c r="D20" s="15">
        <v>12.5</v>
      </c>
      <c r="E20" s="35">
        <v>9.4</v>
      </c>
      <c r="F20" s="15">
        <v>12.5</v>
      </c>
      <c r="G20" s="35">
        <v>12.5</v>
      </c>
      <c r="H20" s="15">
        <v>9.4</v>
      </c>
      <c r="I20" s="35">
        <v>12.5</v>
      </c>
      <c r="J20" s="15">
        <f t="shared" si="0"/>
        <v>68.8</v>
      </c>
      <c r="K20" s="15" t="s">
        <v>631</v>
      </c>
      <c r="L20" s="15" t="str">
        <f t="shared" si="2"/>
        <v xml:space="preserve"> Ajay,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Word truncated some of your code;  thus I couldn't review all cells for completeness and precision.  I couldn't identify the number of competitors in the largest cluster. Your scores are:  12.5, 9.4, 12.5, 12.5, 9.4, and 12.5.    Thus your score is 68.8 out of 75.</v>
      </c>
    </row>
    <row r="21" spans="1:12" ht="114.75" x14ac:dyDescent="0.25">
      <c r="B21" s="12" t="s">
        <v>16</v>
      </c>
      <c r="C21" s="12" t="s">
        <v>281</v>
      </c>
      <c r="D21" s="12">
        <v>12.5</v>
      </c>
      <c r="E21" s="22">
        <v>12.5</v>
      </c>
      <c r="F21" s="12">
        <v>12.5</v>
      </c>
      <c r="G21" s="22">
        <v>12.5</v>
      </c>
      <c r="H21" s="12">
        <v>12.5</v>
      </c>
      <c r="I21" s="22">
        <v>12.5</v>
      </c>
      <c r="J21" s="12">
        <f t="shared" si="0"/>
        <v>75</v>
      </c>
      <c r="K21" s="12"/>
      <c r="L21" s="12" t="str">
        <f t="shared" si="2"/>
        <v xml:space="preserve"> Nithin,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Your scores are:  12.5, 12.5, 12.5, 12.5, 12.5, and 12.5.    Thus your score is 75 out of 75.</v>
      </c>
    </row>
    <row r="22" spans="1:12" ht="153" x14ac:dyDescent="0.25">
      <c r="B22" s="12" t="s">
        <v>30</v>
      </c>
      <c r="C22" s="12" t="s">
        <v>282</v>
      </c>
      <c r="D22" s="12">
        <v>12.5</v>
      </c>
      <c r="E22" s="22">
        <v>12.5</v>
      </c>
      <c r="F22" s="12">
        <v>12.5</v>
      </c>
      <c r="G22" s="22">
        <v>9.4</v>
      </c>
      <c r="H22" s="12">
        <v>12.5</v>
      </c>
      <c r="I22" s="22">
        <v>12.5</v>
      </c>
      <c r="J22" s="12">
        <f t="shared" si="0"/>
        <v>71.900000000000006</v>
      </c>
      <c r="K22" s="12" t="s">
        <v>626</v>
      </c>
      <c r="L22" s="12" t="str">
        <f t="shared" si="2"/>
        <v xml:space="preserve"> Nargis,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Using the Elbow Graph as a reference, a more thorough explanation was needed on why you chose the number of clusters you listed. Your scores are:  12.5, 12.5, 12.5, 9.4, 12.5, and 12.5.    Thus your score is 71.9 out of 75.</v>
      </c>
    </row>
    <row r="23" spans="1:12" ht="140.25" x14ac:dyDescent="0.25">
      <c r="B23" s="12" t="s">
        <v>17</v>
      </c>
      <c r="C23" s="12" t="s">
        <v>283</v>
      </c>
      <c r="D23" s="12">
        <v>12.5</v>
      </c>
      <c r="E23" s="22">
        <v>12.5</v>
      </c>
      <c r="F23" s="12">
        <v>12.5</v>
      </c>
      <c r="G23" s="22">
        <v>12.5</v>
      </c>
      <c r="H23" s="12">
        <v>12.5</v>
      </c>
      <c r="I23" s="22">
        <v>9.4</v>
      </c>
      <c r="J23" s="12">
        <f t="shared" si="0"/>
        <v>71.900000000000006</v>
      </c>
      <c r="K23" s="12" t="s">
        <v>648</v>
      </c>
      <c r="L23" s="12" t="str">
        <f t="shared" si="2"/>
        <v xml:space="preserve"> Sai,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 wrote, 'Largest cluster of competitors is 0 with cluster center value of 730038456.0'.  Your cluster 1 has 13 competitors, thus it is the largest cluster with regards to competitor count. Your scores are:  12.5, 12.5, 12.5, 12.5, 12.5, and 9.4.    Thus your score is 71.9 out of 75.</v>
      </c>
    </row>
    <row r="24" spans="1:12" ht="127.5" x14ac:dyDescent="0.25">
      <c r="B24" s="12" t="s">
        <v>18</v>
      </c>
      <c r="C24" s="12" t="s">
        <v>284</v>
      </c>
      <c r="D24" s="12">
        <v>12.5</v>
      </c>
      <c r="E24" s="22">
        <v>12.5</v>
      </c>
      <c r="F24" s="12">
        <v>12.5</v>
      </c>
      <c r="G24" s="22">
        <v>9.4</v>
      </c>
      <c r="H24" s="12">
        <v>12.5</v>
      </c>
      <c r="I24" s="22">
        <v>12.5</v>
      </c>
      <c r="J24" s="12">
        <f t="shared" si="0"/>
        <v>71.900000000000006</v>
      </c>
      <c r="K24" s="12" t="s">
        <v>637</v>
      </c>
      <c r="L24" s="12" t="str">
        <f t="shared" si="2"/>
        <v xml:space="preserve"> Nodir,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Using the Elbow Graph as a reference, a more thorough explanation was needed on why you chose the number of clusters you listed. Your scores are:  12.5, 12.5, 12.5, 9.4, 12.5, and 12.5.    Thus your score is 71.9 out of 75.</v>
      </c>
    </row>
    <row r="25" spans="1:12" ht="114.75" x14ac:dyDescent="0.25">
      <c r="B25" s="12" t="s">
        <v>19</v>
      </c>
      <c r="C25" s="12" t="s">
        <v>285</v>
      </c>
      <c r="D25" s="12">
        <v>12.5</v>
      </c>
      <c r="E25" s="22">
        <v>12.5</v>
      </c>
      <c r="F25" s="12">
        <v>12.5</v>
      </c>
      <c r="G25" s="22">
        <v>12.5</v>
      </c>
      <c r="H25" s="12">
        <v>12.5</v>
      </c>
      <c r="I25" s="22">
        <v>12.5</v>
      </c>
      <c r="J25" s="12">
        <f t="shared" si="0"/>
        <v>75</v>
      </c>
      <c r="K25" s="12"/>
      <c r="L25" s="12" t="str">
        <f t="shared" si="2"/>
        <v xml:space="preserve"> Sai ,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Your scores are:  12.5, 12.5, 12.5, 12.5, 12.5, and 12.5.    Thus your score is 75 out of 75.</v>
      </c>
    </row>
    <row r="26" spans="1:12" ht="153" x14ac:dyDescent="0.25">
      <c r="B26" s="12" t="s">
        <v>20</v>
      </c>
      <c r="C26" s="12" t="s">
        <v>286</v>
      </c>
      <c r="D26" s="12">
        <v>12.5</v>
      </c>
      <c r="E26" s="22">
        <v>12.5</v>
      </c>
      <c r="F26" s="12">
        <v>12.5</v>
      </c>
      <c r="G26" s="22">
        <v>9.4</v>
      </c>
      <c r="H26" s="12">
        <v>12.5</v>
      </c>
      <c r="I26" s="22">
        <v>12.5</v>
      </c>
      <c r="J26" s="12">
        <f t="shared" si="0"/>
        <v>71.900000000000006</v>
      </c>
      <c r="K26" s="12" t="s">
        <v>626</v>
      </c>
      <c r="L26" s="12" t="str">
        <f t="shared" si="2"/>
        <v xml:space="preserve"> Venkata ,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Using the Elbow Graph as a reference, a more thorough explanation was needed on why you chose the number of clusters you listed. Your scores are:  12.5, 12.5, 12.5, 9.4, 12.5, and 12.5.    Thus your score is 71.9 out of 75.</v>
      </c>
    </row>
    <row r="27" spans="1:12" ht="165.75" x14ac:dyDescent="0.25">
      <c r="B27" s="12" t="s">
        <v>21</v>
      </c>
      <c r="C27" s="12" t="s">
        <v>283</v>
      </c>
      <c r="D27" s="12">
        <v>9.4</v>
      </c>
      <c r="E27" s="22">
        <v>12.5</v>
      </c>
      <c r="F27" s="12">
        <v>12.5</v>
      </c>
      <c r="G27" s="22">
        <v>9.4</v>
      </c>
      <c r="H27" s="12">
        <v>12.5</v>
      </c>
      <c r="I27" s="22">
        <v>12.5</v>
      </c>
      <c r="J27" s="12">
        <f t="shared" ref="J27" si="3">SUM(D27:I27)</f>
        <v>68.8</v>
      </c>
      <c r="K27" s="12" t="s">
        <v>633</v>
      </c>
      <c r="L27" s="12" t="str">
        <f t="shared" si="2"/>
        <v xml:space="preserve"> Sai,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While you completed a standardization process, you didn't explain why it is needed.   Using the Elbow Graph as a reference, a more thorough explanation was needed on why you chose the number of clusters you listed. Your scores are:  9.4, 12.5, 12.5, 9.4, 12.5, and 12.5.    Thus your score is 68.8 out of 75.</v>
      </c>
    </row>
    <row r="28" spans="1:12" ht="165.75" x14ac:dyDescent="0.25">
      <c r="B28" s="12" t="s">
        <v>22</v>
      </c>
      <c r="C28" s="12" t="s">
        <v>287</v>
      </c>
      <c r="D28" s="12">
        <v>12.5</v>
      </c>
      <c r="E28" s="22">
        <v>12.5</v>
      </c>
      <c r="F28" s="12">
        <v>12.5</v>
      </c>
      <c r="G28" s="22">
        <v>12.5</v>
      </c>
      <c r="H28" s="12">
        <v>12.5</v>
      </c>
      <c r="I28" s="22">
        <v>9.4</v>
      </c>
      <c r="J28" s="12">
        <f t="shared" si="0"/>
        <v>71.900000000000006</v>
      </c>
      <c r="K28" s="12" t="s">
        <v>643</v>
      </c>
      <c r="L28" s="12" t="str">
        <f t="shared" si="2"/>
        <v xml:space="preserve"> Nayeem,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 wrote, 'The largest cluster of competitors is cluster 0 with cluster center values of 730038456.0 , Growth rate of 2.4% , 2.560000e+06 visits and 7.144% conversion rate.'  Your cluster 1 has 10 competitors, which is the largest cluster with respect to competitor cout;  your cluster 0 only has 1 competitor Your scores are:  12.5, 12.5, 12.5, 12.5, 12.5, and 9.4.    Thus your score is 71.9 out of 75.</v>
      </c>
    </row>
    <row r="29" spans="1:12" s="26" customFormat="1" ht="153" x14ac:dyDescent="0.25">
      <c r="A29" s="23"/>
      <c r="B29" s="15" t="s">
        <v>23</v>
      </c>
      <c r="C29" s="15" t="s">
        <v>288</v>
      </c>
      <c r="D29" s="15">
        <v>12.5</v>
      </c>
      <c r="E29" s="35">
        <v>9.4</v>
      </c>
      <c r="F29" s="15">
        <v>12.5</v>
      </c>
      <c r="G29" s="35">
        <v>12.5</v>
      </c>
      <c r="H29" s="15">
        <v>12.5</v>
      </c>
      <c r="I29" s="35">
        <v>9.5</v>
      </c>
      <c r="J29" s="15">
        <f t="shared" si="0"/>
        <v>68.900000000000006</v>
      </c>
      <c r="K29" s="15" t="s">
        <v>634</v>
      </c>
      <c r="L29" s="15" t="str">
        <f t="shared" si="2"/>
        <v xml:space="preserve"> Keerthi,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Your Elbow Graph suggest improper data processing.  You standardized 5 variables, where I believe one is Web Site, which is unwarrented. Your scores are:  12.5, 9.4, 12.5, 12.5, 12.5, and 9.5.    Thus your score is 68.9 out of 75.</v>
      </c>
    </row>
    <row r="30" spans="1:12" ht="165.75" x14ac:dyDescent="0.25">
      <c r="B30" s="12" t="s">
        <v>24</v>
      </c>
      <c r="C30" s="12" t="s">
        <v>289</v>
      </c>
      <c r="D30" s="12">
        <v>9.4</v>
      </c>
      <c r="E30" s="22">
        <v>12.5</v>
      </c>
      <c r="F30" s="12">
        <v>12.5</v>
      </c>
      <c r="G30" s="22">
        <v>9.4</v>
      </c>
      <c r="H30" s="12">
        <v>12.5</v>
      </c>
      <c r="I30" s="22">
        <v>12.5</v>
      </c>
      <c r="J30" s="12">
        <f t="shared" si="0"/>
        <v>68.8</v>
      </c>
      <c r="K30" s="12" t="s">
        <v>633</v>
      </c>
      <c r="L30" s="12" t="str">
        <f t="shared" si="2"/>
        <v xml:space="preserve"> Soumya,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While you completed a standardization process, you didn't explain why it is needed.   Using the Elbow Graph as a reference, a more thorough explanation was needed on why you chose the number of clusters you listed. Your scores are:  9.4, 12.5, 12.5, 9.4, 12.5, and 12.5.    Thus your score is 68.8 out of 75.</v>
      </c>
    </row>
    <row r="31" spans="1:12" ht="165.75" x14ac:dyDescent="0.25">
      <c r="B31" s="12" t="s">
        <v>25</v>
      </c>
      <c r="C31" s="12" t="s">
        <v>275</v>
      </c>
      <c r="D31" s="12">
        <v>12.5</v>
      </c>
      <c r="E31" s="22">
        <v>12.5</v>
      </c>
      <c r="F31" s="12">
        <v>12.5</v>
      </c>
      <c r="G31" s="22">
        <v>12.5</v>
      </c>
      <c r="H31" s="12">
        <v>12.5</v>
      </c>
      <c r="I31" s="22">
        <v>9.4</v>
      </c>
      <c r="J31" s="12">
        <f t="shared" si="0"/>
        <v>71.900000000000006</v>
      </c>
      <c r="K31" s="12" t="s">
        <v>644</v>
      </c>
      <c r="L31" s="12" t="str">
        <f t="shared" si="2"/>
        <v xml:space="preserve"> Venkata,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use a spell checker for text.  You wrote, 'Cluster 0 is the largest cluster of competitors with a cluster value of 730038456.0 for Revenue and a Growth Rate of 7.144% per year.'  Your cluster 1 has 10 competitors, and hence is the cluster with the most competitors.  Cluster 0 only has 1 competitor Your scores are:  12.5, 12.5, 12.5, 12.5, 12.5, and 9.4.    Thus your score is 71.9 out of 75.</v>
      </c>
    </row>
    <row r="32" spans="1:12" ht="165.75" x14ac:dyDescent="0.25">
      <c r="B32" s="12" t="s">
        <v>26</v>
      </c>
      <c r="C32" s="12" t="s">
        <v>290</v>
      </c>
      <c r="D32" s="12">
        <v>12.5</v>
      </c>
      <c r="E32" s="22">
        <v>12.5</v>
      </c>
      <c r="F32" s="12">
        <v>12.5</v>
      </c>
      <c r="G32" s="22">
        <v>12.5</v>
      </c>
      <c r="H32" s="12">
        <v>12.5</v>
      </c>
      <c r="I32" s="22">
        <v>9.4</v>
      </c>
      <c r="J32" s="12">
        <f t="shared" si="0"/>
        <v>71.900000000000006</v>
      </c>
      <c r="K32" s="12" t="s">
        <v>645</v>
      </c>
      <c r="L32" s="12" t="str">
        <f t="shared" si="2"/>
        <v xml:space="preserve"> Vinay ,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Your wrote, 'The cluster with the largest cluster of competitors is the cluster 0 with a cluster size of 730038456.0. Cluster 1 has high Revenue , moderate Growth rate and low visits and Conversion rates.'  Your cluster 1 has 13 competitors, and thus has the most competitors of any cluster.  Your cluster 0 only has 1 competitor. Your scores are:  12.5, 12.5, 12.5, 12.5, 12.5, and 9.4.    Thus your score is 71.9 out of 75.</v>
      </c>
    </row>
    <row r="33" spans="2:12" ht="191.25" x14ac:dyDescent="0.25">
      <c r="B33" s="12" t="s">
        <v>27</v>
      </c>
      <c r="C33" s="12" t="s">
        <v>291</v>
      </c>
      <c r="D33" s="12">
        <v>9.4</v>
      </c>
      <c r="E33" s="22">
        <v>12.5</v>
      </c>
      <c r="F33" s="12">
        <v>12.5</v>
      </c>
      <c r="G33" s="22">
        <v>6.25</v>
      </c>
      <c r="H33" s="12">
        <v>9.4</v>
      </c>
      <c r="I33" s="22">
        <v>9.4</v>
      </c>
      <c r="J33" s="12">
        <f t="shared" si="0"/>
        <v>59.449999999999996</v>
      </c>
      <c r="K33" s="12" t="s">
        <v>635</v>
      </c>
      <c r="L33" s="12" t="str">
        <f t="shared" si="2"/>
        <v xml:space="preserve"> Sukesh,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It is very challenging to read the totability of text in your Word document.  I don't understand why you're making reference to the silouette coefficient of Peter Rousseeuw.  You didn't list the number of competitors in each cluster. For the last step you needed to present for the largest cluster the centroid in the unstandardized metric of each feature. Your scores are:  9.4, 12.5, 12.5, 6.25, 9.4, and 9.4.    Thus your score is 59.45 out of 75.</v>
      </c>
    </row>
    <row r="34" spans="2:12" ht="178.5" x14ac:dyDescent="0.25">
      <c r="B34" s="12" t="s">
        <v>28</v>
      </c>
      <c r="C34" s="12" t="s">
        <v>285</v>
      </c>
      <c r="D34" s="12">
        <v>12.5</v>
      </c>
      <c r="E34" s="22">
        <v>12.5</v>
      </c>
      <c r="F34" s="12">
        <v>12.5</v>
      </c>
      <c r="G34" s="22">
        <v>9.4</v>
      </c>
      <c r="H34" s="12">
        <v>9.4</v>
      </c>
      <c r="I34" s="22">
        <v>9.4</v>
      </c>
      <c r="J34" s="12">
        <f t="shared" si="0"/>
        <v>65.7</v>
      </c>
      <c r="K34" s="12" t="s">
        <v>636</v>
      </c>
      <c r="L34" s="12" t="str">
        <f t="shared" si="2"/>
        <v xml:space="preserve"> Sai ,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recommend submitting an IPython Notebook for the final lab so you may obtain extra credit. Using the Elbow Graph as a reference, a more thorough explanation was needed on why you chose the number of clusters you listed. You didn't list the number of competitors in each cluster. For the last step you needed to present for the largest cluster the centroid in the unstandardized metric of each feature. Your scores are:  12.5, 12.5, 12.5, 9.4, 9.4, and 9.4.    Thus your score is 65.7 out of 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A1EF3-73DB-4F9C-A625-B5C1E33C65FC}">
  <sheetPr filterMode="1">
    <tabColor theme="5" tint="-0.499984740745262"/>
  </sheetPr>
  <dimension ref="A1:G291"/>
  <sheetViews>
    <sheetView zoomScaleNormal="100" workbookViewId="0">
      <selection activeCell="L281" sqref="L281"/>
    </sheetView>
  </sheetViews>
  <sheetFormatPr defaultRowHeight="15" x14ac:dyDescent="0.25"/>
  <cols>
    <col min="1" max="1" width="12.7109375" style="11" customWidth="1"/>
    <col min="2" max="2" width="12.7109375" customWidth="1"/>
    <col min="3" max="3" width="6.42578125" customWidth="1"/>
    <col min="4" max="4" width="6.85546875" customWidth="1"/>
    <col min="5" max="5" width="12.7109375" customWidth="1"/>
    <col min="6" max="6" width="47.85546875" style="31" hidden="1" customWidth="1"/>
    <col min="7" max="7" width="60.7109375" customWidth="1"/>
  </cols>
  <sheetData>
    <row r="1" spans="1:7" s="10" customFormat="1" ht="12.75" x14ac:dyDescent="0.2">
      <c r="A1" s="29" t="s">
        <v>32</v>
      </c>
      <c r="B1" s="29" t="s">
        <v>33</v>
      </c>
      <c r="C1" s="29" t="s">
        <v>34</v>
      </c>
      <c r="D1" s="29" t="s">
        <v>35</v>
      </c>
      <c r="E1" s="29" t="s">
        <v>36</v>
      </c>
      <c r="F1" s="30" t="s">
        <v>37</v>
      </c>
      <c r="G1" s="30" t="s">
        <v>38</v>
      </c>
    </row>
    <row r="2" spans="1:7" s="10" customFormat="1" ht="12.75" hidden="1" x14ac:dyDescent="0.2">
      <c r="A2" s="11" t="s">
        <v>132</v>
      </c>
      <c r="B2" s="17" t="str">
        <f>MID(A2,FIND(",",A2)+1,FIND(" ",A2)-2)</f>
        <v xml:space="preserve"> Yash </v>
      </c>
      <c r="C2" s="11" t="s">
        <v>412</v>
      </c>
      <c r="D2" s="11"/>
      <c r="E2" s="11"/>
      <c r="F2" s="12"/>
      <c r="G2" s="12" t="str">
        <f>_xlfn.CONCAT(B2,C2)</f>
        <v xml:space="preserve"> Yash , below are scores and comments for Homework 3.</v>
      </c>
    </row>
    <row r="3" spans="1:7" s="10" customFormat="1" ht="25.5" hidden="1" x14ac:dyDescent="0.2">
      <c r="A3" s="11"/>
      <c r="B3" s="17" t="str">
        <f>B2</f>
        <v xml:space="preserve"> Yash </v>
      </c>
      <c r="C3" s="11" t="s">
        <v>41</v>
      </c>
      <c r="D3" s="11">
        <v>7</v>
      </c>
      <c r="E3" s="11" t="s">
        <v>45</v>
      </c>
      <c r="F3" s="12" t="s">
        <v>650</v>
      </c>
      <c r="G3" s="12" t="str">
        <f t="shared" ref="G3:G10" si="0">_xlfn.CONCAT(C3," ",D3," ",E3," ",F3)</f>
        <v xml:space="preserve">Q1: 7 of 7.  Did you obtain your answer from a Generative AI application, such as GPT version 3.5 of OpenAi? </v>
      </c>
    </row>
    <row r="4" spans="1:7" s="10" customFormat="1" ht="12.75" hidden="1" x14ac:dyDescent="0.2">
      <c r="A4" s="11"/>
      <c r="B4" s="17" t="str">
        <f t="shared" ref="B4:B11" si="1">B3</f>
        <v xml:space="preserve"> Yash </v>
      </c>
      <c r="C4" s="11" t="s">
        <v>44</v>
      </c>
      <c r="D4" s="11">
        <v>7</v>
      </c>
      <c r="E4" s="11" t="s">
        <v>45</v>
      </c>
      <c r="F4" s="12"/>
      <c r="G4" s="12" t="str">
        <f t="shared" si="0"/>
        <v xml:space="preserve">Q2: 7 of 7.  </v>
      </c>
    </row>
    <row r="5" spans="1:7" s="10" customFormat="1" ht="12.75" hidden="1" x14ac:dyDescent="0.2">
      <c r="A5" s="11"/>
      <c r="B5" s="17" t="str">
        <f t="shared" si="1"/>
        <v xml:space="preserve"> Yash </v>
      </c>
      <c r="C5" s="11" t="s">
        <v>47</v>
      </c>
      <c r="D5" s="11">
        <v>7</v>
      </c>
      <c r="E5" s="11" t="s">
        <v>45</v>
      </c>
      <c r="F5" s="12"/>
      <c r="G5" s="12" t="str">
        <f t="shared" si="0"/>
        <v xml:space="preserve">Q3: 7 of 7.  </v>
      </c>
    </row>
    <row r="6" spans="1:7" s="10" customFormat="1" ht="191.25" hidden="1" x14ac:dyDescent="0.2">
      <c r="A6" s="11"/>
      <c r="B6" s="17" t="str">
        <f t="shared" si="1"/>
        <v xml:space="preserve"> Yash </v>
      </c>
      <c r="C6" s="11" t="s">
        <v>49</v>
      </c>
      <c r="D6" s="11">
        <v>7</v>
      </c>
      <c r="E6" s="11" t="s">
        <v>45</v>
      </c>
      <c r="F6" s="12" t="s">
        <v>662</v>
      </c>
      <c r="G6" s="12" t="str">
        <f t="shared" si="0"/>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7" spans="1:7" s="10" customFormat="1" ht="25.5" hidden="1" x14ac:dyDescent="0.2">
      <c r="A7" s="11"/>
      <c r="B7" s="17" t="str">
        <f t="shared" si="1"/>
        <v xml:space="preserve"> Yash </v>
      </c>
      <c r="C7" s="11" t="s">
        <v>51</v>
      </c>
      <c r="D7" s="11">
        <v>5.5</v>
      </c>
      <c r="E7" s="11" t="s">
        <v>45</v>
      </c>
      <c r="F7" s="12" t="s">
        <v>667</v>
      </c>
      <c r="G7" s="12" t="str">
        <f t="shared" si="0"/>
        <v>Q5: 5.5 of 7.  You didn't discuss the issues with using 'straight averages."</v>
      </c>
    </row>
    <row r="8" spans="1:7" s="10" customFormat="1" ht="12.75" hidden="1" x14ac:dyDescent="0.2">
      <c r="A8" s="11"/>
      <c r="B8" s="17" t="str">
        <f t="shared" si="1"/>
        <v xml:space="preserve"> Yash </v>
      </c>
      <c r="C8" s="11" t="s">
        <v>53</v>
      </c>
      <c r="D8" s="11">
        <v>7</v>
      </c>
      <c r="E8" s="11" t="s">
        <v>45</v>
      </c>
      <c r="F8" s="12" t="s">
        <v>102</v>
      </c>
      <c r="G8" s="12" t="str">
        <f t="shared" si="0"/>
        <v xml:space="preserve">Q6: 7 of 7.   </v>
      </c>
    </row>
    <row r="9" spans="1:7" s="10" customFormat="1" ht="12.75" hidden="1" x14ac:dyDescent="0.2">
      <c r="A9" s="11"/>
      <c r="B9" s="17" t="str">
        <f t="shared" si="1"/>
        <v xml:space="preserve"> Yash </v>
      </c>
      <c r="C9" s="11" t="s">
        <v>54</v>
      </c>
      <c r="D9" s="11">
        <v>8</v>
      </c>
      <c r="E9" s="11" t="s">
        <v>42</v>
      </c>
      <c r="F9" s="12" t="s">
        <v>102</v>
      </c>
      <c r="G9" s="12" t="str">
        <f t="shared" si="0"/>
        <v xml:space="preserve">Q7: 8 of 8.   </v>
      </c>
    </row>
    <row r="10" spans="1:7" s="10" customFormat="1" ht="12.75" x14ac:dyDescent="0.2">
      <c r="A10" s="11"/>
      <c r="B10" s="17" t="str">
        <f t="shared" si="1"/>
        <v xml:space="preserve"> Yash </v>
      </c>
      <c r="C10" s="11" t="s">
        <v>56</v>
      </c>
      <c r="D10" s="11">
        <f>SUM(D3:D9)</f>
        <v>48.5</v>
      </c>
      <c r="E10" s="11" t="s">
        <v>57</v>
      </c>
      <c r="F10" s="12" t="s">
        <v>102</v>
      </c>
      <c r="G10" s="12" t="str">
        <f t="shared" si="0"/>
        <v xml:space="preserve">Total: 48.5 of 50.  </v>
      </c>
    </row>
    <row r="11" spans="1:7" s="10" customFormat="1" ht="229.5" x14ac:dyDescent="0.2">
      <c r="A11" s="11"/>
      <c r="B11" s="17" t="str">
        <f t="shared" si="1"/>
        <v xml:space="preserve"> Yash </v>
      </c>
      <c r="C11" s="11" t="s">
        <v>58</v>
      </c>
      <c r="D11" s="11"/>
      <c r="E11" s="11"/>
      <c r="F11" s="12" t="s">
        <v>102</v>
      </c>
      <c r="G11" s="12" t="str">
        <f>_xlfn.CONCAT(G2," ",G3," ",G4," ",G5," ",G6," ",G7," ",G8," ",G9," ",G10)</f>
        <v xml:space="preserve"> Yash , below are scores and comments for Homework 3. Q1: 7 of 7.  Did you obtain your answer from a Generative AI application, such as GPT version 3.5 of OpenAi?  Q2: 7 of 7.   Q3: 7 of 7.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5.5 of 7.  You didn't discuss the issues with using 'straight averages." Q6: 7 of 7.    Q7: 8 of 8.    Total: 48.5 of 50.  </v>
      </c>
    </row>
    <row r="12" spans="1:7" hidden="1" x14ac:dyDescent="0.25">
      <c r="A12" s="11" t="s">
        <v>154</v>
      </c>
      <c r="B12" s="11" t="str">
        <f>MID(A12,FIND(",",A12)+1,FIND(" ",A12)-2)</f>
        <v xml:space="preserve"> Hamza</v>
      </c>
      <c r="C12" s="11" t="s">
        <v>412</v>
      </c>
      <c r="D12" s="11"/>
      <c r="E12" s="11"/>
      <c r="F12" s="12" t="s">
        <v>102</v>
      </c>
      <c r="G12" s="12" t="str">
        <f t="shared" ref="G12:G32" si="2">_xlfn.CONCAT(B12,C12)</f>
        <v xml:space="preserve"> Hamza, below are scores and comments for Homework 3.</v>
      </c>
    </row>
    <row r="13" spans="1:7" s="10" customFormat="1" ht="12.75" hidden="1" x14ac:dyDescent="0.2">
      <c r="A13" s="11"/>
      <c r="B13" s="11" t="str">
        <f>B12</f>
        <v xml:space="preserve"> Hamza</v>
      </c>
      <c r="C13" s="11" t="s">
        <v>41</v>
      </c>
      <c r="D13" s="11">
        <v>5.5</v>
      </c>
      <c r="E13" s="11" t="s">
        <v>45</v>
      </c>
      <c r="F13" s="12" t="s">
        <v>661</v>
      </c>
      <c r="G13" s="12" t="str">
        <f t="shared" ref="G13:G20" si="3">_xlfn.CONCAT(C13," ",D13," ",E13," ",F13)</f>
        <v>Q1: 5.5 of 7.  See the textbook for potential 'solutions' to these issues.</v>
      </c>
    </row>
    <row r="14" spans="1:7" s="10" customFormat="1" ht="63.75" hidden="1" x14ac:dyDescent="0.2">
      <c r="A14" s="11"/>
      <c r="B14" s="11" t="str">
        <f t="shared" ref="B14:B21" si="4">B13</f>
        <v xml:space="preserve"> Hamza</v>
      </c>
      <c r="C14" s="11" t="s">
        <v>44</v>
      </c>
      <c r="D14" s="11">
        <v>7</v>
      </c>
      <c r="E14" s="11" t="s">
        <v>45</v>
      </c>
      <c r="F14" s="12" t="s">
        <v>591</v>
      </c>
      <c r="G14" s="12" t="str">
        <f t="shared" si="3"/>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5" spans="1:7" s="10" customFormat="1" ht="12.75" hidden="1" x14ac:dyDescent="0.2">
      <c r="A15" s="11"/>
      <c r="B15" s="11" t="str">
        <f t="shared" si="4"/>
        <v xml:space="preserve"> Hamza</v>
      </c>
      <c r="C15" s="11" t="s">
        <v>47</v>
      </c>
      <c r="D15" s="11">
        <v>7</v>
      </c>
      <c r="E15" s="11" t="s">
        <v>45</v>
      </c>
      <c r="F15" s="12"/>
      <c r="G15" s="12" t="str">
        <f t="shared" si="3"/>
        <v xml:space="preserve">Q3: 7 of 7.  </v>
      </c>
    </row>
    <row r="16" spans="1:7" s="10" customFormat="1" ht="191.25" hidden="1" x14ac:dyDescent="0.2">
      <c r="A16" s="11"/>
      <c r="B16" s="11" t="str">
        <f t="shared" si="4"/>
        <v xml:space="preserve"> Hamza</v>
      </c>
      <c r="C16" s="11" t="s">
        <v>49</v>
      </c>
      <c r="D16" s="11">
        <v>7</v>
      </c>
      <c r="E16" s="11" t="s">
        <v>45</v>
      </c>
      <c r="F16" s="12" t="s">
        <v>662</v>
      </c>
      <c r="G16" s="12" t="str">
        <f t="shared" si="3"/>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7" spans="1:7" s="10" customFormat="1" ht="191.25" hidden="1" x14ac:dyDescent="0.2">
      <c r="A17" s="11"/>
      <c r="B17" s="11" t="str">
        <f t="shared" si="4"/>
        <v xml:space="preserve"> Hamza</v>
      </c>
      <c r="C17" s="11" t="s">
        <v>51</v>
      </c>
      <c r="D17" s="11">
        <v>6</v>
      </c>
      <c r="E17" s="11" t="s">
        <v>45</v>
      </c>
      <c r="F17" s="12" t="s">
        <v>668</v>
      </c>
      <c r="G17" s="12" t="str">
        <f t="shared" si="3"/>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8" spans="1:7" s="10" customFormat="1" ht="102" hidden="1" x14ac:dyDescent="0.2">
      <c r="A18" s="11"/>
      <c r="B18" s="11" t="str">
        <f t="shared" si="4"/>
        <v xml:space="preserve"> Hamza</v>
      </c>
      <c r="C18" s="11" t="s">
        <v>53</v>
      </c>
      <c r="D18" s="11">
        <v>6.5</v>
      </c>
      <c r="E18" s="11" t="s">
        <v>45</v>
      </c>
      <c r="F18" s="12" t="s">
        <v>681</v>
      </c>
      <c r="G18" s="12" t="str">
        <f t="shared" si="3"/>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19" spans="1:7" s="10" customFormat="1" ht="12.75" hidden="1" x14ac:dyDescent="0.2">
      <c r="A19" s="11"/>
      <c r="B19" s="11" t="str">
        <f t="shared" si="4"/>
        <v xml:space="preserve"> Hamza</v>
      </c>
      <c r="C19" s="11" t="s">
        <v>54</v>
      </c>
      <c r="D19" s="11">
        <v>8</v>
      </c>
      <c r="E19" s="11" t="s">
        <v>42</v>
      </c>
      <c r="F19" s="12"/>
      <c r="G19" s="12" t="str">
        <f t="shared" si="3"/>
        <v xml:space="preserve">Q7: 8 of 8.  </v>
      </c>
    </row>
    <row r="20" spans="1:7" s="10" customFormat="1" ht="12.75" x14ac:dyDescent="0.2">
      <c r="A20" s="11"/>
      <c r="B20" s="11" t="str">
        <f t="shared" si="4"/>
        <v xml:space="preserve"> Hamza</v>
      </c>
      <c r="C20" s="11" t="s">
        <v>56</v>
      </c>
      <c r="D20" s="11">
        <f>SUM(D13:D19)</f>
        <v>47</v>
      </c>
      <c r="E20" s="11" t="s">
        <v>57</v>
      </c>
      <c r="F20" s="12"/>
      <c r="G20" s="12" t="str">
        <f t="shared" si="3"/>
        <v xml:space="preserve">Total: 47 of 50. </v>
      </c>
    </row>
    <row r="21" spans="1:7" s="10" customFormat="1" ht="409.5" x14ac:dyDescent="0.2">
      <c r="A21" s="11"/>
      <c r="B21" s="11" t="str">
        <f t="shared" si="4"/>
        <v xml:space="preserve"> Hamza</v>
      </c>
      <c r="C21" s="11" t="s">
        <v>58</v>
      </c>
      <c r="D21" s="11"/>
      <c r="E21" s="11"/>
      <c r="F21" s="12"/>
      <c r="G21" s="12" t="str">
        <f>_xlfn.CONCAT(G12," ",G13," ",G14," ",G15," ",G16," ",G17," ",G18," ",G19," ",G20)</f>
        <v xml:space="preserve"> Hamza, below are scores and comments for Homework 3. Q1: 5.5 of 7.  See the textbook for potential 'solutions' to these issues. Q2: 7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Total: 47 of 50. </v>
      </c>
    </row>
    <row r="22" spans="1:7" hidden="1" x14ac:dyDescent="0.25">
      <c r="A22" s="11" t="s">
        <v>156</v>
      </c>
      <c r="B22" s="11" t="str">
        <f>MID(A22,FIND(",",A22)+1,FIND(" ",A22)-2)</f>
        <v xml:space="preserve"> Mary</v>
      </c>
      <c r="C22" s="11" t="s">
        <v>412</v>
      </c>
      <c r="D22" s="11"/>
      <c r="E22" s="11"/>
      <c r="F22" s="12"/>
      <c r="G22" s="12" t="str">
        <f t="shared" si="2"/>
        <v xml:space="preserve"> Mary, below are scores and comments for Homework 3.</v>
      </c>
    </row>
    <row r="23" spans="1:7" s="10" customFormat="1" ht="12.75" hidden="1" x14ac:dyDescent="0.2">
      <c r="A23" s="11"/>
      <c r="B23" s="11" t="str">
        <f>B22</f>
        <v xml:space="preserve"> Mary</v>
      </c>
      <c r="C23" s="11" t="s">
        <v>41</v>
      </c>
      <c r="D23" s="11">
        <v>7</v>
      </c>
      <c r="E23" s="11" t="s">
        <v>45</v>
      </c>
      <c r="F23" s="12" t="s">
        <v>661</v>
      </c>
      <c r="G23" s="12" t="str">
        <f t="shared" ref="G23:G30" si="5">_xlfn.CONCAT(C23," ",D23," ",E23," ",F23)</f>
        <v>Q1: 7 of 7.  See the textbook for potential 'solutions' to these issues.</v>
      </c>
    </row>
    <row r="24" spans="1:7" s="10" customFormat="1" ht="127.5" hidden="1" x14ac:dyDescent="0.2">
      <c r="A24" s="11"/>
      <c r="B24" s="11" t="str">
        <f t="shared" ref="B24:B31" si="6">B23</f>
        <v xml:space="preserve"> Mary</v>
      </c>
      <c r="C24" s="11" t="s">
        <v>44</v>
      </c>
      <c r="D24" s="11">
        <v>5</v>
      </c>
      <c r="E24" s="11" t="s">
        <v>45</v>
      </c>
      <c r="F24" s="12" t="s">
        <v>655</v>
      </c>
      <c r="G24" s="12" t="str">
        <f t="shared" si="5"/>
        <v xml:space="preserve">Q2: 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5" spans="1:7" s="10" customFormat="1" ht="409.5" hidden="1" x14ac:dyDescent="0.2">
      <c r="A25" s="11"/>
      <c r="B25" s="11" t="str">
        <f t="shared" si="6"/>
        <v xml:space="preserve"> Mary</v>
      </c>
      <c r="C25" s="11" t="s">
        <v>47</v>
      </c>
      <c r="D25" s="11">
        <v>6</v>
      </c>
      <c r="E25" s="11" t="s">
        <v>45</v>
      </c>
      <c r="F25" s="12" t="s">
        <v>660</v>
      </c>
      <c r="G25" s="12" t="str">
        <f t="shared" si="5"/>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26" spans="1:7" s="10" customFormat="1" ht="191.25" hidden="1" x14ac:dyDescent="0.2">
      <c r="A26" s="11"/>
      <c r="B26" s="11" t="str">
        <f t="shared" si="6"/>
        <v xml:space="preserve"> Mary</v>
      </c>
      <c r="C26" s="11" t="s">
        <v>49</v>
      </c>
      <c r="D26" s="11">
        <v>7</v>
      </c>
      <c r="E26" s="11" t="s">
        <v>45</v>
      </c>
      <c r="F26" s="12" t="s">
        <v>662</v>
      </c>
      <c r="G26" s="12" t="str">
        <f t="shared" si="5"/>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27" spans="1:7" s="10" customFormat="1" ht="191.25" hidden="1" x14ac:dyDescent="0.2">
      <c r="A27" s="11"/>
      <c r="B27" s="11" t="str">
        <f t="shared" si="6"/>
        <v xml:space="preserve"> Mary</v>
      </c>
      <c r="C27" s="11" t="s">
        <v>51</v>
      </c>
      <c r="D27" s="11">
        <v>6</v>
      </c>
      <c r="E27" s="11" t="s">
        <v>45</v>
      </c>
      <c r="F27" s="12" t="s">
        <v>668</v>
      </c>
      <c r="G27" s="12" t="str">
        <f t="shared" si="5"/>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8" spans="1:7" s="10" customFormat="1" ht="12.75" hidden="1" x14ac:dyDescent="0.2">
      <c r="A28" s="11"/>
      <c r="B28" s="11" t="str">
        <f t="shared" si="6"/>
        <v xml:space="preserve"> Mary</v>
      </c>
      <c r="C28" s="11" t="s">
        <v>53</v>
      </c>
      <c r="D28" s="11">
        <v>7</v>
      </c>
      <c r="E28" s="11" t="s">
        <v>45</v>
      </c>
      <c r="F28" s="12" t="s">
        <v>102</v>
      </c>
      <c r="G28" s="12" t="str">
        <f t="shared" si="5"/>
        <v xml:space="preserve">Q6: 7 of 7.   </v>
      </c>
    </row>
    <row r="29" spans="1:7" s="10" customFormat="1" ht="12.75" hidden="1" x14ac:dyDescent="0.2">
      <c r="A29" s="11"/>
      <c r="B29" s="11" t="str">
        <f t="shared" si="6"/>
        <v xml:space="preserve"> Mary</v>
      </c>
      <c r="C29" s="11" t="s">
        <v>54</v>
      </c>
      <c r="D29" s="11">
        <v>8</v>
      </c>
      <c r="E29" s="11" t="s">
        <v>42</v>
      </c>
      <c r="F29" s="12"/>
      <c r="G29" s="12" t="str">
        <f t="shared" si="5"/>
        <v xml:space="preserve">Q7: 8 of 8.  </v>
      </c>
    </row>
    <row r="30" spans="1:7" s="10" customFormat="1" ht="12.75" x14ac:dyDescent="0.2">
      <c r="A30" s="11"/>
      <c r="B30" s="11" t="str">
        <f t="shared" si="6"/>
        <v xml:space="preserve"> Mary</v>
      </c>
      <c r="C30" s="11" t="s">
        <v>56</v>
      </c>
      <c r="D30" s="11">
        <f>SUM(D23:D29)</f>
        <v>46</v>
      </c>
      <c r="E30" s="11" t="s">
        <v>57</v>
      </c>
      <c r="F30" s="12"/>
      <c r="G30" s="12" t="str">
        <f t="shared" si="5"/>
        <v xml:space="preserve">Total: 46 of 50. </v>
      </c>
    </row>
    <row r="31" spans="1:7" s="10" customFormat="1" ht="409.5" x14ac:dyDescent="0.2">
      <c r="A31" s="11"/>
      <c r="B31" s="11" t="str">
        <f t="shared" si="6"/>
        <v xml:space="preserve"> Mary</v>
      </c>
      <c r="C31" s="11" t="s">
        <v>58</v>
      </c>
      <c r="D31" s="11"/>
      <c r="E31" s="11"/>
      <c r="F31" s="12"/>
      <c r="G31" s="12" t="str">
        <f>_xlfn.CONCAT(G22," ",G23," ",G24," ",G25," ",G26," ",G27," ",G28," ",G29," ",G30)</f>
        <v xml:space="preserve"> Mary, below are scores and comments for Homework 3. Q1: 7 of 7.  See the textbook for potential 'solutions' to these issues. Q2: 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46 of 50. </v>
      </c>
    </row>
    <row r="32" spans="1:7" hidden="1" x14ac:dyDescent="0.25">
      <c r="A32" s="11" t="s">
        <v>157</v>
      </c>
      <c r="B32" s="11" t="str">
        <f>MID(A32,FIND(",",A32)+1,FIND(" ",A32)-2)</f>
        <v xml:space="preserve"> Sravanthi</v>
      </c>
      <c r="C32" s="11" t="s">
        <v>412</v>
      </c>
      <c r="D32" s="11"/>
      <c r="E32" s="11"/>
      <c r="F32" s="12"/>
      <c r="G32" s="12" t="str">
        <f t="shared" si="2"/>
        <v xml:space="preserve"> Sravanthi, below are scores and comments for Homework 3.</v>
      </c>
    </row>
    <row r="33" spans="1:7" s="10" customFormat="1" ht="12.75" hidden="1" x14ac:dyDescent="0.2">
      <c r="A33" s="11"/>
      <c r="B33" s="11" t="str">
        <f>B32</f>
        <v xml:space="preserve"> Sravanthi</v>
      </c>
      <c r="C33" s="11" t="s">
        <v>41</v>
      </c>
      <c r="D33" s="11">
        <v>7</v>
      </c>
      <c r="E33" s="11" t="s">
        <v>45</v>
      </c>
      <c r="F33" s="12"/>
      <c r="G33" s="12" t="str">
        <f t="shared" ref="G33:G40" si="7">_xlfn.CONCAT(C33," ",D33," ",E33," ",F33)</f>
        <v xml:space="preserve">Q1: 7 of 7.  </v>
      </c>
    </row>
    <row r="34" spans="1:7" s="10" customFormat="1" ht="25.5" hidden="1" x14ac:dyDescent="0.2">
      <c r="A34" s="11"/>
      <c r="B34" s="11" t="str">
        <f t="shared" ref="B34:B41" si="8">B33</f>
        <v xml:space="preserve"> Sravanthi</v>
      </c>
      <c r="C34" s="11" t="s">
        <v>44</v>
      </c>
      <c r="D34" s="11">
        <v>7</v>
      </c>
      <c r="E34" s="11" t="s">
        <v>45</v>
      </c>
      <c r="F34" s="12" t="s">
        <v>656</v>
      </c>
      <c r="G34" s="12" t="str">
        <f t="shared" si="7"/>
        <v>Q2: 7 of 7.  Please check your grammar.  For example, it's 'Statistical significance,' not 'Statistical Significance.'</v>
      </c>
    </row>
    <row r="35" spans="1:7" s="10" customFormat="1" ht="12.75" hidden="1" x14ac:dyDescent="0.2">
      <c r="A35" s="11"/>
      <c r="B35" s="11" t="str">
        <f t="shared" si="8"/>
        <v xml:space="preserve"> Sravanthi</v>
      </c>
      <c r="C35" s="11" t="s">
        <v>47</v>
      </c>
      <c r="D35" s="11">
        <v>7</v>
      </c>
      <c r="E35" s="11" t="s">
        <v>45</v>
      </c>
      <c r="F35" s="12"/>
      <c r="G35" s="12" t="str">
        <f t="shared" si="7"/>
        <v xml:space="preserve">Q3: 7 of 7.  </v>
      </c>
    </row>
    <row r="36" spans="1:7" s="10" customFormat="1" ht="12.75" hidden="1" x14ac:dyDescent="0.2">
      <c r="A36" s="11"/>
      <c r="B36" s="11" t="str">
        <f t="shared" si="8"/>
        <v xml:space="preserve"> Sravanthi</v>
      </c>
      <c r="C36" s="11" t="s">
        <v>49</v>
      </c>
      <c r="D36" s="11">
        <v>7</v>
      </c>
      <c r="E36" s="11" t="s">
        <v>45</v>
      </c>
      <c r="F36" s="12"/>
      <c r="G36" s="12" t="str">
        <f t="shared" si="7"/>
        <v xml:space="preserve">Q4: 7 of 7.  </v>
      </c>
    </row>
    <row r="37" spans="1:7" s="10" customFormat="1" ht="191.25" hidden="1" x14ac:dyDescent="0.2">
      <c r="A37" s="11"/>
      <c r="B37" s="11" t="str">
        <f t="shared" si="8"/>
        <v xml:space="preserve"> Sravanthi</v>
      </c>
      <c r="C37" s="11" t="s">
        <v>51</v>
      </c>
      <c r="D37" s="11">
        <v>6</v>
      </c>
      <c r="E37" s="11" t="s">
        <v>45</v>
      </c>
      <c r="F37" s="12" t="s">
        <v>668</v>
      </c>
      <c r="G37" s="12" t="str">
        <f t="shared" si="7"/>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38" spans="1:7" s="10" customFormat="1" ht="12.75" hidden="1" x14ac:dyDescent="0.2">
      <c r="A38" s="11"/>
      <c r="B38" s="11" t="str">
        <f t="shared" si="8"/>
        <v xml:space="preserve"> Sravanthi</v>
      </c>
      <c r="C38" s="11" t="s">
        <v>53</v>
      </c>
      <c r="D38" s="11">
        <v>7</v>
      </c>
      <c r="E38" s="11" t="s">
        <v>45</v>
      </c>
      <c r="F38" s="12"/>
      <c r="G38" s="12" t="str">
        <f t="shared" si="7"/>
        <v xml:space="preserve">Q6: 7 of 7.  </v>
      </c>
    </row>
    <row r="39" spans="1:7" s="10" customFormat="1" ht="12.75" hidden="1" x14ac:dyDescent="0.2">
      <c r="A39" s="11"/>
      <c r="B39" s="11" t="str">
        <f t="shared" si="8"/>
        <v xml:space="preserve"> Sravanthi</v>
      </c>
      <c r="C39" s="11" t="s">
        <v>54</v>
      </c>
      <c r="D39" s="11">
        <v>8</v>
      </c>
      <c r="E39" s="11" t="s">
        <v>42</v>
      </c>
      <c r="F39" s="12" t="s">
        <v>674</v>
      </c>
      <c r="G39" s="12" t="str">
        <f t="shared" si="7"/>
        <v>Q7: 8 of 8.  An excellent summary!</v>
      </c>
    </row>
    <row r="40" spans="1:7" s="10" customFormat="1" ht="12.75" x14ac:dyDescent="0.2">
      <c r="A40" s="11"/>
      <c r="B40" s="11" t="str">
        <f t="shared" si="8"/>
        <v xml:space="preserve"> Sravanthi</v>
      </c>
      <c r="C40" s="11" t="s">
        <v>56</v>
      </c>
      <c r="D40" s="11">
        <f>SUM(D33:D39)</f>
        <v>49</v>
      </c>
      <c r="E40" s="11" t="s">
        <v>57</v>
      </c>
      <c r="F40" s="12"/>
      <c r="G40" s="12" t="str">
        <f t="shared" si="7"/>
        <v xml:space="preserve">Total: 49 of 50. </v>
      </c>
    </row>
    <row r="41" spans="1:7" s="10" customFormat="1" ht="204" x14ac:dyDescent="0.2">
      <c r="A41" s="11"/>
      <c r="B41" s="11" t="str">
        <f t="shared" si="8"/>
        <v xml:space="preserve"> Sravanthi</v>
      </c>
      <c r="C41" s="11" t="s">
        <v>58</v>
      </c>
      <c r="D41" s="11"/>
      <c r="E41" s="11"/>
      <c r="F41" s="12"/>
      <c r="G41" s="12" t="str">
        <f>_xlfn.CONCAT(G32," ",G33," ",G34," ",G35," ",G36," ",G37," ",G38," ",G39," ",G40)</f>
        <v xml:space="preserve"> Sravanthi, below are scores and comments for Homework 3. Q1: 7 of 7.   Q2: 7 of 7.  Please check your grammar.  For example, it's 'Statistical significance,' not 'Statistical Significance.'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An excellent summary! Total: 49 of 50. </v>
      </c>
    </row>
    <row r="42" spans="1:7" hidden="1" x14ac:dyDescent="0.25">
      <c r="A42" s="11" t="s">
        <v>146</v>
      </c>
      <c r="B42" s="11" t="str">
        <f>MID(A42,FIND(",",A42)+1,FIND(" ",A42)+1)</f>
        <v xml:space="preserve"> Vaishali</v>
      </c>
      <c r="C42" s="11" t="s">
        <v>412</v>
      </c>
      <c r="D42" s="11"/>
      <c r="E42" s="11"/>
      <c r="F42" s="12"/>
      <c r="G42" s="12" t="str">
        <f t="shared" ref="G42:G282" si="9">_xlfn.CONCAT(B42,C42)</f>
        <v xml:space="preserve"> Vaishali, below are scores and comments for Homework 3.</v>
      </c>
    </row>
    <row r="43" spans="1:7" s="10" customFormat="1" ht="12.75" hidden="1" x14ac:dyDescent="0.2">
      <c r="A43" s="11"/>
      <c r="B43" s="11" t="str">
        <f>B42</f>
        <v xml:space="preserve"> Vaishali</v>
      </c>
      <c r="C43" s="11" t="s">
        <v>41</v>
      </c>
      <c r="D43" s="11">
        <v>7</v>
      </c>
      <c r="E43" s="11" t="s">
        <v>45</v>
      </c>
      <c r="F43" s="12"/>
      <c r="G43" s="12" t="str">
        <f t="shared" ref="G43:G50" si="10">_xlfn.CONCAT(C43," ",D43," ",E43," ",F43)</f>
        <v xml:space="preserve">Q1: 7 of 7.  </v>
      </c>
    </row>
    <row r="44" spans="1:7" s="10" customFormat="1" ht="127.5" hidden="1" x14ac:dyDescent="0.2">
      <c r="A44" s="11"/>
      <c r="B44" s="11" t="str">
        <f t="shared" ref="B44:B51" si="11">B43</f>
        <v xml:space="preserve"> Vaishali</v>
      </c>
      <c r="C44" s="11" t="s">
        <v>44</v>
      </c>
      <c r="D44" s="11">
        <v>6</v>
      </c>
      <c r="E44" s="11" t="s">
        <v>45</v>
      </c>
      <c r="F44" s="12" t="s">
        <v>655</v>
      </c>
      <c r="G44" s="12" t="str">
        <f t="shared" si="10"/>
        <v xml:space="preserve">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45" spans="1:7" s="10" customFormat="1" ht="409.5" hidden="1" x14ac:dyDescent="0.2">
      <c r="A45" s="11"/>
      <c r="B45" s="11" t="str">
        <f t="shared" si="11"/>
        <v xml:space="preserve"> Vaishali</v>
      </c>
      <c r="C45" s="11" t="s">
        <v>47</v>
      </c>
      <c r="D45" s="11">
        <v>6.5</v>
      </c>
      <c r="E45" s="11" t="s">
        <v>45</v>
      </c>
      <c r="F45" s="12" t="s">
        <v>660</v>
      </c>
      <c r="G45" s="12" t="str">
        <f t="shared" si="10"/>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46" spans="1:7" s="10" customFormat="1" ht="12.75" hidden="1" x14ac:dyDescent="0.2">
      <c r="A46" s="11"/>
      <c r="B46" s="11" t="str">
        <f t="shared" si="11"/>
        <v xml:space="preserve"> Vaishali</v>
      </c>
      <c r="C46" s="11" t="s">
        <v>49</v>
      </c>
      <c r="D46" s="11">
        <v>6</v>
      </c>
      <c r="E46" s="11" t="s">
        <v>45</v>
      </c>
      <c r="F46" s="12" t="s">
        <v>663</v>
      </c>
      <c r="G46" s="12" t="str">
        <f t="shared" si="10"/>
        <v>Q4: 6 of 7.  For several issues you didn't list solutions or options.</v>
      </c>
    </row>
    <row r="47" spans="1:7" s="10" customFormat="1" ht="191.25" hidden="1" x14ac:dyDescent="0.2">
      <c r="A47" s="11"/>
      <c r="B47" s="11" t="str">
        <f t="shared" si="11"/>
        <v xml:space="preserve"> Vaishali</v>
      </c>
      <c r="C47" s="11" t="s">
        <v>51</v>
      </c>
      <c r="D47" s="11">
        <v>6</v>
      </c>
      <c r="E47" s="11" t="s">
        <v>45</v>
      </c>
      <c r="F47" s="12" t="s">
        <v>668</v>
      </c>
      <c r="G47" s="12" t="str">
        <f t="shared" si="10"/>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48" spans="1:7" s="10" customFormat="1" ht="114.75" hidden="1" x14ac:dyDescent="0.2">
      <c r="A48" s="11"/>
      <c r="B48" s="11" t="str">
        <f t="shared" si="11"/>
        <v xml:space="preserve"> Vaishali</v>
      </c>
      <c r="C48" s="11" t="s">
        <v>53</v>
      </c>
      <c r="D48" s="11">
        <v>6.5</v>
      </c>
      <c r="E48" s="11" t="s">
        <v>45</v>
      </c>
      <c r="F48" s="12" t="s">
        <v>682</v>
      </c>
      <c r="G48" s="12" t="str">
        <f t="shared" si="10"/>
        <v>Q6: 6.5 of 7.  Your first sentence was misleading.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49" spans="1:7" s="10" customFormat="1" ht="25.5" hidden="1" x14ac:dyDescent="0.2">
      <c r="A49" s="11"/>
      <c r="B49" s="11" t="str">
        <f t="shared" si="11"/>
        <v xml:space="preserve"> Vaishali</v>
      </c>
      <c r="C49" s="11" t="s">
        <v>54</v>
      </c>
      <c r="D49" s="11">
        <v>8</v>
      </c>
      <c r="E49" s="11" t="s">
        <v>42</v>
      </c>
      <c r="F49" s="12" t="s">
        <v>675</v>
      </c>
      <c r="G49" s="12" t="str">
        <f t="shared" si="10"/>
        <v>Q7: 8 of 8.  While an excellent summary, please check grammar, capitalization and punctuation.</v>
      </c>
    </row>
    <row r="50" spans="1:7" s="10" customFormat="1" ht="12.75" x14ac:dyDescent="0.2">
      <c r="A50" s="11"/>
      <c r="B50" s="11" t="str">
        <f t="shared" si="11"/>
        <v xml:space="preserve"> Vaishali</v>
      </c>
      <c r="C50" s="11" t="s">
        <v>56</v>
      </c>
      <c r="D50" s="11">
        <f>SUM(D43:D49)</f>
        <v>46</v>
      </c>
      <c r="E50" s="11" t="s">
        <v>57</v>
      </c>
      <c r="F50" s="12"/>
      <c r="G50" s="12" t="str">
        <f t="shared" si="10"/>
        <v xml:space="preserve">Total: 46 of 50. </v>
      </c>
    </row>
    <row r="51" spans="1:7" s="10" customFormat="1" ht="409.5" x14ac:dyDescent="0.2">
      <c r="A51" s="11"/>
      <c r="B51" s="11" t="str">
        <f t="shared" si="11"/>
        <v xml:space="preserve"> Vaishali</v>
      </c>
      <c r="C51" s="11" t="s">
        <v>58</v>
      </c>
      <c r="D51" s="11"/>
      <c r="E51" s="11"/>
      <c r="F51" s="12"/>
      <c r="G51" s="12" t="str">
        <f>_xlfn.CONCAT(G42," ",G43," ",G44," ",G45," ",G46," ",G47," ",G48," ",G49," ",G50)</f>
        <v xml:space="preserve"> Vaishali, below are scores and comments for Homework 3. Q1: 7 of 7.   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6.5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 of 7.  For several issues you didn't list solutions or options.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Your first sentence was misleading.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While an excellent summary, please check grammar, capitalization and punctuation. Total: 46 of 50. </v>
      </c>
    </row>
    <row r="52" spans="1:7" hidden="1" x14ac:dyDescent="0.25">
      <c r="A52" s="11" t="s">
        <v>134</v>
      </c>
      <c r="B52" s="11" t="str">
        <f>MID(A52,FIND(",",A52)+1,FIND(" ",A52)+4)</f>
        <v xml:space="preserve"> Josephine</v>
      </c>
      <c r="C52" s="11" t="s">
        <v>412</v>
      </c>
      <c r="D52" s="11"/>
      <c r="E52" s="11"/>
      <c r="F52" s="12"/>
      <c r="G52" s="12" t="str">
        <f t="shared" si="9"/>
        <v xml:space="preserve"> Josephine, below are scores and comments for Homework 3.</v>
      </c>
    </row>
    <row r="53" spans="1:7" s="10" customFormat="1" ht="12.75" hidden="1" x14ac:dyDescent="0.2">
      <c r="A53" s="11"/>
      <c r="B53" s="11" t="str">
        <f>B52</f>
        <v xml:space="preserve"> Josephine</v>
      </c>
      <c r="C53" s="11" t="s">
        <v>41</v>
      </c>
      <c r="D53" s="11">
        <v>7</v>
      </c>
      <c r="E53" s="11" t="s">
        <v>45</v>
      </c>
      <c r="F53" s="12"/>
      <c r="G53" s="12" t="str">
        <f t="shared" ref="G53:G60" si="12">_xlfn.CONCAT(C53," ",D53," ",E53," ",F53)</f>
        <v xml:space="preserve">Q1: 7 of 7.  </v>
      </c>
    </row>
    <row r="54" spans="1:7" s="10" customFormat="1" ht="12.75" hidden="1" x14ac:dyDescent="0.2">
      <c r="A54" s="11"/>
      <c r="B54" s="11" t="str">
        <f t="shared" ref="B54:B61" si="13">B53</f>
        <v xml:space="preserve"> Josephine</v>
      </c>
      <c r="C54" s="11" t="s">
        <v>44</v>
      </c>
      <c r="D54" s="11">
        <v>7</v>
      </c>
      <c r="E54" s="11" t="s">
        <v>45</v>
      </c>
      <c r="F54" s="12"/>
      <c r="G54" s="12" t="str">
        <f t="shared" si="12"/>
        <v xml:space="preserve">Q2: 7 of 7.  </v>
      </c>
    </row>
    <row r="55" spans="1:7" s="10" customFormat="1" ht="12.75" hidden="1" x14ac:dyDescent="0.2">
      <c r="A55" s="11"/>
      <c r="B55" s="11" t="str">
        <f t="shared" si="13"/>
        <v xml:space="preserve"> Josephine</v>
      </c>
      <c r="C55" s="11" t="s">
        <v>47</v>
      </c>
      <c r="D55" s="11">
        <v>7</v>
      </c>
      <c r="E55" s="11" t="s">
        <v>45</v>
      </c>
      <c r="F55" s="12" t="s">
        <v>192</v>
      </c>
      <c r="G55" s="12" t="str">
        <f t="shared" si="12"/>
        <v>Q3: 7 of 7.  A superb answer!</v>
      </c>
    </row>
    <row r="56" spans="1:7" s="10" customFormat="1" ht="12.75" hidden="1" x14ac:dyDescent="0.2">
      <c r="A56" s="11"/>
      <c r="B56" s="11" t="str">
        <f t="shared" si="13"/>
        <v xml:space="preserve"> Josephine</v>
      </c>
      <c r="C56" s="11" t="s">
        <v>49</v>
      </c>
      <c r="D56" s="11">
        <v>7</v>
      </c>
      <c r="E56" s="11" t="s">
        <v>45</v>
      </c>
      <c r="F56" s="12"/>
      <c r="G56" s="12" t="str">
        <f t="shared" si="12"/>
        <v xml:space="preserve">Q4: 7 of 7.  </v>
      </c>
    </row>
    <row r="57" spans="1:7" s="10" customFormat="1" ht="191.25" hidden="1" x14ac:dyDescent="0.2">
      <c r="A57" s="11"/>
      <c r="B57" s="11" t="str">
        <f t="shared" si="13"/>
        <v xml:space="preserve"> Josephine</v>
      </c>
      <c r="C57" s="11" t="s">
        <v>51</v>
      </c>
      <c r="D57" s="11">
        <v>7</v>
      </c>
      <c r="E57" s="11" t="s">
        <v>45</v>
      </c>
      <c r="F57" s="12" t="s">
        <v>668</v>
      </c>
      <c r="G57" s="12" t="str">
        <f t="shared" si="12"/>
        <v xml:space="preserve">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58" spans="1:7" s="10" customFormat="1" ht="12.75" hidden="1" x14ac:dyDescent="0.2">
      <c r="A58" s="11"/>
      <c r="B58" s="11" t="str">
        <f t="shared" si="13"/>
        <v xml:space="preserve"> Josephine</v>
      </c>
      <c r="C58" s="11" t="s">
        <v>53</v>
      </c>
      <c r="D58" s="11">
        <v>7</v>
      </c>
      <c r="E58" s="11" t="s">
        <v>45</v>
      </c>
      <c r="F58" s="12"/>
      <c r="G58" s="12" t="str">
        <f t="shared" si="12"/>
        <v xml:space="preserve">Q6: 7 of 7.  </v>
      </c>
    </row>
    <row r="59" spans="1:7" s="10" customFormat="1" ht="12.75" hidden="1" x14ac:dyDescent="0.2">
      <c r="A59" s="11"/>
      <c r="B59" s="11" t="str">
        <f t="shared" si="13"/>
        <v xml:space="preserve"> Josephine</v>
      </c>
      <c r="C59" s="11" t="s">
        <v>54</v>
      </c>
      <c r="D59" s="11">
        <v>8</v>
      </c>
      <c r="E59" s="11" t="s">
        <v>42</v>
      </c>
      <c r="F59" s="12"/>
      <c r="G59" s="12" t="str">
        <f t="shared" si="12"/>
        <v xml:space="preserve">Q7: 8 of 8.  </v>
      </c>
    </row>
    <row r="60" spans="1:7" s="10" customFormat="1" ht="12.75" x14ac:dyDescent="0.2">
      <c r="A60" s="11"/>
      <c r="B60" s="11" t="str">
        <f t="shared" si="13"/>
        <v xml:space="preserve"> Josephine</v>
      </c>
      <c r="C60" s="11" t="s">
        <v>56</v>
      </c>
      <c r="D60" s="11">
        <f>SUM(D53:D59)</f>
        <v>50</v>
      </c>
      <c r="E60" s="11" t="s">
        <v>57</v>
      </c>
      <c r="F60" s="12"/>
      <c r="G60" s="12" t="str">
        <f t="shared" si="12"/>
        <v xml:space="preserve">Total: 50 of 50. </v>
      </c>
    </row>
    <row r="61" spans="1:7" s="10" customFormat="1" ht="191.25" x14ac:dyDescent="0.2">
      <c r="A61" s="11"/>
      <c r="B61" s="11" t="str">
        <f t="shared" si="13"/>
        <v xml:space="preserve"> Josephine</v>
      </c>
      <c r="C61" s="11" t="s">
        <v>58</v>
      </c>
      <c r="D61" s="11"/>
      <c r="E61" s="11"/>
      <c r="F61" s="12"/>
      <c r="G61" s="12" t="str">
        <f>_xlfn.CONCAT(G52," ",G53," ",G54," ",G55," ",G56," ",G57," ",G58," ",G59," ",G60)</f>
        <v xml:space="preserve"> Josephine, below are scores and comments for Homework 3. Q1: 7 of 7.   Q2: 7 of 7.   Q3: 7 of 7.  A superb answer! Q4: 7 of 7.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50 of 50. </v>
      </c>
    </row>
    <row r="62" spans="1:7" hidden="1" x14ac:dyDescent="0.25">
      <c r="A62" s="11" t="s">
        <v>152</v>
      </c>
      <c r="B62" s="11" t="str">
        <f t="shared" ref="B62:B282" si="14">MID(A62,FIND(",",A62)+1,FIND(" ",A62)-2)</f>
        <v xml:space="preserve"> Preethi</v>
      </c>
      <c r="C62" s="11" t="s">
        <v>412</v>
      </c>
      <c r="D62" s="11"/>
      <c r="E62" s="11"/>
      <c r="F62" s="12"/>
      <c r="G62" s="12" t="str">
        <f t="shared" si="9"/>
        <v xml:space="preserve"> Preethi, below are scores and comments for Homework 3.</v>
      </c>
    </row>
    <row r="63" spans="1:7" s="10" customFormat="1" ht="12.75" hidden="1" x14ac:dyDescent="0.2">
      <c r="A63" s="11"/>
      <c r="B63" s="11" t="str">
        <f>B62</f>
        <v xml:space="preserve"> Preethi</v>
      </c>
      <c r="C63" s="11" t="s">
        <v>41</v>
      </c>
      <c r="D63" s="11">
        <v>7</v>
      </c>
      <c r="E63" s="11" t="s">
        <v>45</v>
      </c>
      <c r="F63" s="12"/>
      <c r="G63" s="12" t="str">
        <f t="shared" ref="G63:G70" si="15">_xlfn.CONCAT(C63," ",D63," ",E63," ",F63)</f>
        <v xml:space="preserve">Q1: 7 of 7.  </v>
      </c>
    </row>
    <row r="64" spans="1:7" s="10" customFormat="1" ht="127.5" hidden="1" x14ac:dyDescent="0.2">
      <c r="A64" s="11"/>
      <c r="B64" s="11" t="str">
        <f t="shared" ref="B64:B71" si="16">B63</f>
        <v xml:space="preserve"> Preethi</v>
      </c>
      <c r="C64" s="11" t="s">
        <v>44</v>
      </c>
      <c r="D64" s="11">
        <v>6</v>
      </c>
      <c r="E64" s="11" t="s">
        <v>45</v>
      </c>
      <c r="F64" s="12" t="s">
        <v>655</v>
      </c>
      <c r="G64" s="12" t="str">
        <f t="shared" si="15"/>
        <v xml:space="preserve">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65" spans="1:7" s="10" customFormat="1" ht="409.5" hidden="1" x14ac:dyDescent="0.2">
      <c r="A65" s="11"/>
      <c r="B65" s="11" t="str">
        <f t="shared" si="16"/>
        <v xml:space="preserve"> Preethi</v>
      </c>
      <c r="C65" s="11" t="s">
        <v>47</v>
      </c>
      <c r="D65" s="11">
        <v>5.5</v>
      </c>
      <c r="E65" s="11" t="s">
        <v>45</v>
      </c>
      <c r="F65" s="12" t="s">
        <v>660</v>
      </c>
      <c r="G65" s="12" t="str">
        <f t="shared" si="15"/>
        <v xml:space="preserve">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66" spans="1:7" s="10" customFormat="1" ht="12.75" hidden="1" x14ac:dyDescent="0.2">
      <c r="A66" s="11"/>
      <c r="B66" s="11" t="str">
        <f t="shared" si="16"/>
        <v xml:space="preserve"> Preethi</v>
      </c>
      <c r="C66" s="11" t="s">
        <v>49</v>
      </c>
      <c r="D66" s="11">
        <v>6</v>
      </c>
      <c r="E66" s="11" t="s">
        <v>45</v>
      </c>
      <c r="F66" s="12" t="s">
        <v>663</v>
      </c>
      <c r="G66" s="12" t="str">
        <f t="shared" si="15"/>
        <v>Q4: 6 of 7.  For several issues you didn't list solutions or options.</v>
      </c>
    </row>
    <row r="67" spans="1:7" s="10" customFormat="1" ht="191.25" hidden="1" x14ac:dyDescent="0.2">
      <c r="A67" s="11"/>
      <c r="B67" s="11" t="str">
        <f t="shared" si="16"/>
        <v xml:space="preserve"> Preethi</v>
      </c>
      <c r="C67" s="11" t="s">
        <v>51</v>
      </c>
      <c r="D67" s="11">
        <v>6</v>
      </c>
      <c r="E67" s="11" t="s">
        <v>45</v>
      </c>
      <c r="F67" s="12" t="s">
        <v>668</v>
      </c>
      <c r="G67" s="12" t="str">
        <f t="shared" si="15"/>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68" spans="1:7" s="10" customFormat="1" ht="114.75" hidden="1" x14ac:dyDescent="0.2">
      <c r="A68" s="11"/>
      <c r="B68" s="11" t="str">
        <f t="shared" si="16"/>
        <v xml:space="preserve"> Preethi</v>
      </c>
      <c r="C68" s="11" t="s">
        <v>53</v>
      </c>
      <c r="D68" s="11">
        <v>6.5</v>
      </c>
      <c r="E68" s="11" t="s">
        <v>45</v>
      </c>
      <c r="F68" s="12" t="s">
        <v>682</v>
      </c>
      <c r="G68" s="12" t="str">
        <f t="shared" si="15"/>
        <v>Q6: 6.5 of 7.  Your first sentence was misleading.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69" spans="1:7" s="10" customFormat="1" ht="127.5" hidden="1" x14ac:dyDescent="0.2">
      <c r="A69" s="11"/>
      <c r="B69" s="11" t="str">
        <f t="shared" si="16"/>
        <v xml:space="preserve"> Preethi</v>
      </c>
      <c r="C69" s="11" t="s">
        <v>54</v>
      </c>
      <c r="D69" s="11">
        <v>3</v>
      </c>
      <c r="E69" s="11" t="s">
        <v>42</v>
      </c>
      <c r="F69" s="12" t="s">
        <v>676</v>
      </c>
      <c r="G69" s="12" t="str">
        <f t="shared" si="15"/>
        <v>Q7: 3 of 8.  You wrote, 'We discussed the Tropicana case, in which the commercial campaign failed because A/B testing was not
performed. We've also talked about creating A/B tests and how working as a team throughout the entire company, rather than just on a single team, yields the best outcomes. A/B testing is frequently adaptively automated. A/B testing tools include Google Optimize, Mailchimp, and Abtasty (Weikel 2024).'  I neither reviewed a Tropicana case study nor mentioned Mailchimp tools or services.</v>
      </c>
    </row>
    <row r="70" spans="1:7" s="10" customFormat="1" ht="12.75" x14ac:dyDescent="0.2">
      <c r="A70" s="11"/>
      <c r="B70" s="11" t="str">
        <f t="shared" si="16"/>
        <v xml:space="preserve"> Preethi</v>
      </c>
      <c r="C70" s="11" t="s">
        <v>56</v>
      </c>
      <c r="D70" s="11">
        <f>SUM(D63:D69)</f>
        <v>40</v>
      </c>
      <c r="E70" s="11" t="s">
        <v>57</v>
      </c>
      <c r="F70" s="12"/>
      <c r="G70" s="12" t="str">
        <f t="shared" si="15"/>
        <v xml:space="preserve">Total: 40 of 50. </v>
      </c>
    </row>
    <row r="71" spans="1:7" s="10" customFormat="1" ht="409.5" x14ac:dyDescent="0.2">
      <c r="A71" s="11"/>
      <c r="B71" s="11" t="str">
        <f t="shared" si="16"/>
        <v xml:space="preserve"> Preethi</v>
      </c>
      <c r="C71" s="11" t="s">
        <v>58</v>
      </c>
      <c r="D71" s="11"/>
      <c r="E71" s="11"/>
      <c r="F71" s="12"/>
      <c r="G71" s="12" t="str">
        <f>_xlfn.CONCAT(G62," ",G63," ",G64," ",G65," ",G66," ",G67," ",G68," ",G69," ",G70)</f>
        <v xml:space="preserve"> Preethi, below are scores and comments for Homework 3. Q1: 7 of 7.   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 of 7.  For several issues you didn't list solutions or options.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Your first sentence was misleading.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3 of 8.  You wrote, 'We discussed the Tropicana case, in which the commercial campaign failed because A/B testing was not
performed. We've also talked about creating A/B tests and how working as a team throughout the entire company, rather than just on a single team, yields the best outcomes. A/B testing is frequently adaptively automated. A/B testing tools include Google Optimize, Mailchimp, and Abtasty (Weikel 2024).'  I neither reviewed a Tropicana case study nor mentioned Mailchimp tools or services. Total: 40 of 50. </v>
      </c>
    </row>
    <row r="72" spans="1:7" hidden="1" x14ac:dyDescent="0.25">
      <c r="A72" s="11" t="s">
        <v>147</v>
      </c>
      <c r="B72" s="11" t="str">
        <f t="shared" si="14"/>
        <v xml:space="preserve"> Amulya</v>
      </c>
      <c r="C72" s="11" t="s">
        <v>412</v>
      </c>
      <c r="D72" s="11"/>
      <c r="E72" s="11"/>
      <c r="F72" s="12"/>
      <c r="G72" s="12" t="str">
        <f t="shared" si="9"/>
        <v xml:space="preserve"> Amulya, below are scores and comments for Homework 3.</v>
      </c>
    </row>
    <row r="73" spans="1:7" s="10" customFormat="1" ht="12.75" hidden="1" x14ac:dyDescent="0.2">
      <c r="A73" s="11"/>
      <c r="B73" s="11" t="str">
        <f>B72</f>
        <v xml:space="preserve"> Amulya</v>
      </c>
      <c r="C73" s="11" t="s">
        <v>41</v>
      </c>
      <c r="D73" s="11">
        <v>7</v>
      </c>
      <c r="E73" s="11" t="s">
        <v>45</v>
      </c>
      <c r="F73" s="12"/>
      <c r="G73" s="12" t="str">
        <f t="shared" ref="G73:G80" si="17">_xlfn.CONCAT(C73," ",D73," ",E73," ",F73)</f>
        <v xml:space="preserve">Q1: 7 of 7.  </v>
      </c>
    </row>
    <row r="74" spans="1:7" s="10" customFormat="1" ht="38.25" hidden="1" x14ac:dyDescent="0.2">
      <c r="A74" s="11"/>
      <c r="B74" s="11" t="str">
        <f t="shared" ref="B74:B81" si="18">B73</f>
        <v xml:space="preserve"> Amulya</v>
      </c>
      <c r="C74" s="11" t="s">
        <v>44</v>
      </c>
      <c r="D74" s="11">
        <v>6.5</v>
      </c>
      <c r="E74" s="11" t="s">
        <v>45</v>
      </c>
      <c r="F74" s="12" t="s">
        <v>657</v>
      </c>
      <c r="G74" s="12" t="str">
        <f t="shared" si="17"/>
        <v>Q2: 6.5 of 7.  You should mention the importance of randomization of A/B testing, and how this process leads it to be the 'gold standard' of causal inference.</v>
      </c>
    </row>
    <row r="75" spans="1:7" s="10" customFormat="1" ht="409.5" hidden="1" x14ac:dyDescent="0.2">
      <c r="A75" s="11"/>
      <c r="B75" s="11" t="str">
        <f t="shared" si="18"/>
        <v xml:space="preserve"> Amulya</v>
      </c>
      <c r="C75" s="11" t="s">
        <v>47</v>
      </c>
      <c r="D75" s="11">
        <v>6.5</v>
      </c>
      <c r="E75" s="11" t="s">
        <v>45</v>
      </c>
      <c r="F75" s="12" t="s">
        <v>660</v>
      </c>
      <c r="G75" s="12" t="str">
        <f t="shared" si="17"/>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76" spans="1:7" s="10" customFormat="1" ht="216.75" hidden="1" x14ac:dyDescent="0.2">
      <c r="A76" s="11"/>
      <c r="B76" s="11" t="str">
        <f t="shared" si="18"/>
        <v xml:space="preserve"> Amulya</v>
      </c>
      <c r="C76" s="11" t="s">
        <v>49</v>
      </c>
      <c r="D76" s="11">
        <v>6.5</v>
      </c>
      <c r="E76" s="11" t="s">
        <v>45</v>
      </c>
      <c r="F76" s="12" t="s">
        <v>664</v>
      </c>
      <c r="G76" s="12" t="str">
        <f t="shared" si="17"/>
        <v>Q4: 6.5 of 7.  The last item you listed is very questionable, and should not be included.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77" spans="1:7" s="10" customFormat="1" ht="191.25" hidden="1" x14ac:dyDescent="0.2">
      <c r="A77" s="11"/>
      <c r="B77" s="11" t="str">
        <f t="shared" si="18"/>
        <v xml:space="preserve"> Amulya</v>
      </c>
      <c r="C77" s="11" t="s">
        <v>51</v>
      </c>
      <c r="D77" s="11">
        <v>7</v>
      </c>
      <c r="E77" s="11" t="s">
        <v>45</v>
      </c>
      <c r="F77" s="12" t="s">
        <v>668</v>
      </c>
      <c r="G77" s="12" t="str">
        <f t="shared" si="17"/>
        <v xml:space="preserve">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78" spans="1:7" s="10" customFormat="1" ht="114.75" hidden="1" x14ac:dyDescent="0.2">
      <c r="A78" s="11"/>
      <c r="B78" s="11" t="str">
        <f t="shared" si="18"/>
        <v xml:space="preserve"> Amulya</v>
      </c>
      <c r="C78" s="11" t="s">
        <v>53</v>
      </c>
      <c r="D78" s="11">
        <v>6</v>
      </c>
      <c r="E78" s="11" t="s">
        <v>45</v>
      </c>
      <c r="F78" s="12" t="s">
        <v>683</v>
      </c>
      <c r="G78" s="12" t="str">
        <f t="shared" si="17"/>
        <v>Q6: 6 of 7.  There is imprecision in your response.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79" spans="1:7" s="10" customFormat="1" ht="25.5" hidden="1" x14ac:dyDescent="0.2">
      <c r="A79" s="11"/>
      <c r="B79" s="11" t="str">
        <f t="shared" si="18"/>
        <v xml:space="preserve"> Amulya</v>
      </c>
      <c r="C79" s="11" t="s">
        <v>54</v>
      </c>
      <c r="D79" s="11">
        <v>8</v>
      </c>
      <c r="E79" s="11" t="s">
        <v>42</v>
      </c>
      <c r="F79" s="12" t="s">
        <v>675</v>
      </c>
      <c r="G79" s="12" t="str">
        <f t="shared" si="17"/>
        <v>Q7: 8 of 8.  While an excellent summary, please check grammar, capitalization and punctuation.</v>
      </c>
    </row>
    <row r="80" spans="1:7" s="10" customFormat="1" ht="12.75" x14ac:dyDescent="0.2">
      <c r="A80" s="11"/>
      <c r="B80" s="11" t="str">
        <f t="shared" si="18"/>
        <v xml:space="preserve"> Amulya</v>
      </c>
      <c r="C80" s="11" t="s">
        <v>56</v>
      </c>
      <c r="D80" s="11">
        <f>SUM(D73:D79)</f>
        <v>47.5</v>
      </c>
      <c r="E80" s="11" t="s">
        <v>57</v>
      </c>
      <c r="F80" s="12"/>
      <c r="G80" s="12" t="str">
        <f t="shared" si="17"/>
        <v xml:space="preserve">Total: 47.5 of 50. </v>
      </c>
    </row>
    <row r="81" spans="1:7" s="10" customFormat="1" ht="409.5" x14ac:dyDescent="0.2">
      <c r="A81" s="11"/>
      <c r="B81" s="11" t="str">
        <f t="shared" si="18"/>
        <v xml:space="preserve"> Amulya</v>
      </c>
      <c r="C81" s="11" t="s">
        <v>58</v>
      </c>
      <c r="D81" s="11"/>
      <c r="E81" s="11"/>
      <c r="F81" s="12"/>
      <c r="G81" s="12" t="str">
        <f>_xlfn.CONCAT(G72," ",G73," ",G74," ",G75," ",G76," ",G77," ",G78," ",G79," ",G80)</f>
        <v xml:space="preserve"> Amulya, below are scores and comments for Homework 3. Q1: 7 of 7.   Q2: 6.5 of 7.  You should mention the importance of randomization of A/B testing, and how this process leads it to be the 'gold standard' of causal inference. Q3: 6.5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6.5 of 7.  The last item you listed is very questionable, and should not be included.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 of 7.  There is imprecision in your response.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While an excellent summary, please check grammar, capitalization and punctuation. Total: 47.5 of 50. </v>
      </c>
    </row>
    <row r="82" spans="1:7" hidden="1" x14ac:dyDescent="0.25">
      <c r="A82" s="11" t="s">
        <v>136</v>
      </c>
      <c r="B82" s="11" t="str">
        <f>MID(A82,FIND(",",A82)+1,FIND(" ",A82)+1)</f>
        <v xml:space="preserve"> Sandeep</v>
      </c>
      <c r="C82" s="11" t="s">
        <v>412</v>
      </c>
      <c r="D82" s="11"/>
      <c r="E82" s="11"/>
      <c r="F82" s="12"/>
      <c r="G82" s="12" t="str">
        <f t="shared" si="9"/>
        <v xml:space="preserve"> Sandeep, below are scores and comments for Homework 3.</v>
      </c>
    </row>
    <row r="83" spans="1:7" s="10" customFormat="1" ht="127.5" hidden="1" x14ac:dyDescent="0.2">
      <c r="A83" s="11"/>
      <c r="B83" s="11" t="str">
        <f>B82</f>
        <v xml:space="preserve"> Sandeep</v>
      </c>
      <c r="C83" s="11" t="s">
        <v>41</v>
      </c>
      <c r="D83" s="11">
        <v>5.5</v>
      </c>
      <c r="E83" s="11" t="s">
        <v>45</v>
      </c>
      <c r="F83" s="12" t="s">
        <v>649</v>
      </c>
      <c r="G83" s="12" t="str">
        <f t="shared" ref="G83:G90" si="19">_xlfn.CONCAT(C83," ",D83," ",E83," ",F83)</f>
        <v>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84" spans="1:7" s="10" customFormat="1" ht="127.5" hidden="1" x14ac:dyDescent="0.2">
      <c r="A84" s="11"/>
      <c r="B84" s="11" t="str">
        <f t="shared" ref="B84:B91" si="20">B83</f>
        <v xml:space="preserve"> Sandeep</v>
      </c>
      <c r="C84" s="11" t="s">
        <v>44</v>
      </c>
      <c r="D84" s="11">
        <v>6</v>
      </c>
      <c r="E84" s="11" t="s">
        <v>45</v>
      </c>
      <c r="F84" s="12" t="s">
        <v>655</v>
      </c>
      <c r="G84" s="12" t="str">
        <f t="shared" si="19"/>
        <v xml:space="preserve">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85" spans="1:7" s="10" customFormat="1" ht="409.5" hidden="1" x14ac:dyDescent="0.2">
      <c r="A85" s="11"/>
      <c r="B85" s="11" t="str">
        <f t="shared" si="20"/>
        <v xml:space="preserve"> Sandeep</v>
      </c>
      <c r="C85" s="11" t="s">
        <v>47</v>
      </c>
      <c r="D85" s="11">
        <v>5.5</v>
      </c>
      <c r="E85" s="11" t="s">
        <v>45</v>
      </c>
      <c r="F85" s="12" t="s">
        <v>660</v>
      </c>
      <c r="G85" s="12" t="str">
        <f t="shared" si="19"/>
        <v xml:space="preserve">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86" spans="1:7" s="10" customFormat="1" ht="191.25" hidden="1" x14ac:dyDescent="0.2">
      <c r="A86" s="11"/>
      <c r="B86" s="11" t="str">
        <f t="shared" si="20"/>
        <v xml:space="preserve"> Sandeep</v>
      </c>
      <c r="C86" s="11" t="s">
        <v>49</v>
      </c>
      <c r="D86" s="11">
        <v>7</v>
      </c>
      <c r="E86" s="11" t="s">
        <v>45</v>
      </c>
      <c r="F86" s="12" t="s">
        <v>662</v>
      </c>
      <c r="G86" s="12" t="str">
        <f t="shared" si="19"/>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87" spans="1:7" s="10" customFormat="1" ht="191.25" hidden="1" x14ac:dyDescent="0.2">
      <c r="A87" s="11"/>
      <c r="B87" s="11" t="str">
        <f t="shared" si="20"/>
        <v xml:space="preserve"> Sandeep</v>
      </c>
      <c r="C87" s="11" t="s">
        <v>51</v>
      </c>
      <c r="D87" s="11">
        <v>6</v>
      </c>
      <c r="E87" s="11" t="s">
        <v>45</v>
      </c>
      <c r="F87" s="12" t="s">
        <v>668</v>
      </c>
      <c r="G87" s="12" t="str">
        <f t="shared" si="19"/>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88" spans="1:7" s="10" customFormat="1" ht="114.75" hidden="1" x14ac:dyDescent="0.2">
      <c r="A88" s="11"/>
      <c r="B88" s="11" t="str">
        <f t="shared" si="20"/>
        <v xml:space="preserve"> Sandeep</v>
      </c>
      <c r="C88" s="11" t="s">
        <v>53</v>
      </c>
      <c r="D88" s="11">
        <v>5.5</v>
      </c>
      <c r="E88" s="11" t="s">
        <v>45</v>
      </c>
      <c r="F88" s="12" t="s">
        <v>683</v>
      </c>
      <c r="G88" s="12" t="str">
        <f t="shared" si="19"/>
        <v>Q6: 5.5 of 7.  There is imprecision in your response.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89" spans="1:7" s="10" customFormat="1" ht="12.75" hidden="1" x14ac:dyDescent="0.2">
      <c r="A89" s="11"/>
      <c r="B89" s="11" t="str">
        <f t="shared" si="20"/>
        <v xml:space="preserve"> Sandeep</v>
      </c>
      <c r="C89" s="11" t="s">
        <v>54</v>
      </c>
      <c r="D89" s="11">
        <v>8</v>
      </c>
      <c r="E89" s="11" t="s">
        <v>42</v>
      </c>
      <c r="F89" s="12"/>
      <c r="G89" s="12" t="str">
        <f t="shared" si="19"/>
        <v xml:space="preserve">Q7: 8 of 8.  </v>
      </c>
    </row>
    <row r="90" spans="1:7" s="10" customFormat="1" ht="12.75" x14ac:dyDescent="0.2">
      <c r="A90" s="11"/>
      <c r="B90" s="11" t="str">
        <f t="shared" si="20"/>
        <v xml:space="preserve"> Sandeep</v>
      </c>
      <c r="C90" s="11" t="s">
        <v>56</v>
      </c>
      <c r="D90" s="11">
        <f>SUM(D83:D89)</f>
        <v>43.5</v>
      </c>
      <c r="E90" s="11" t="s">
        <v>57</v>
      </c>
      <c r="F90" s="12"/>
      <c r="G90" s="12" t="str">
        <f t="shared" si="19"/>
        <v xml:space="preserve">Total: 43.5 of 50. </v>
      </c>
    </row>
    <row r="91" spans="1:7" s="10" customFormat="1" ht="409.5" x14ac:dyDescent="0.2">
      <c r="A91" s="11"/>
      <c r="B91" s="11" t="str">
        <f t="shared" si="20"/>
        <v xml:space="preserve"> Sandeep</v>
      </c>
      <c r="C91" s="11" t="s">
        <v>58</v>
      </c>
      <c r="D91" s="11"/>
      <c r="E91" s="11"/>
      <c r="F91" s="12"/>
      <c r="G91" s="12" t="str">
        <f>_xlfn.CONCAT(G82," ",G83," ",G84," ",G85," ",G86," ",G87," ",G88," ",G89," ",G90)</f>
        <v xml:space="preserve"> Sandeep, below are scores and comments for Homework 3. 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5.5 of 7.  There is imprecision in your response.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Total: 43.5 of 50. </v>
      </c>
    </row>
    <row r="92" spans="1:7" hidden="1" x14ac:dyDescent="0.25">
      <c r="A92" s="11" t="s">
        <v>141</v>
      </c>
      <c r="B92" s="11" t="str">
        <f>MID(A92,FIND(",",A92)+1,FIND(" ",A92)-0)</f>
        <v xml:space="preserve"> Venkata</v>
      </c>
      <c r="C92" s="11" t="s">
        <v>412</v>
      </c>
      <c r="D92" s="11"/>
      <c r="E92" s="11"/>
      <c r="F92" s="12"/>
      <c r="G92" s="12" t="str">
        <f t="shared" si="9"/>
        <v xml:space="preserve"> Venkata, below are scores and comments for Homework 3.</v>
      </c>
    </row>
    <row r="93" spans="1:7" s="10" customFormat="1" ht="127.5" hidden="1" x14ac:dyDescent="0.2">
      <c r="A93" s="11"/>
      <c r="B93" s="11" t="str">
        <f>B92</f>
        <v xml:space="preserve"> Venkata</v>
      </c>
      <c r="C93" s="11" t="s">
        <v>41</v>
      </c>
      <c r="D93" s="11">
        <v>5.5</v>
      </c>
      <c r="E93" s="11" t="s">
        <v>45</v>
      </c>
      <c r="F93" s="12" t="s">
        <v>649</v>
      </c>
      <c r="G93" s="12" t="str">
        <f t="shared" ref="G93:G100" si="21">_xlfn.CONCAT(C93," ",D93," ",E93," ",F93)</f>
        <v>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94" spans="1:7" s="10" customFormat="1" ht="127.5" hidden="1" x14ac:dyDescent="0.2">
      <c r="A94" s="11"/>
      <c r="B94" s="11" t="str">
        <f t="shared" ref="B94:B101" si="22">B93</f>
        <v xml:space="preserve"> Venkata</v>
      </c>
      <c r="C94" s="11" t="s">
        <v>44</v>
      </c>
      <c r="D94" s="11">
        <v>6</v>
      </c>
      <c r="E94" s="11" t="s">
        <v>45</v>
      </c>
      <c r="F94" s="12" t="s">
        <v>655</v>
      </c>
      <c r="G94" s="12" t="str">
        <f t="shared" si="21"/>
        <v xml:space="preserve">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95" spans="1:7" s="10" customFormat="1" ht="409.5" hidden="1" x14ac:dyDescent="0.2">
      <c r="A95" s="11"/>
      <c r="B95" s="11" t="str">
        <f t="shared" si="22"/>
        <v xml:space="preserve"> Venkata</v>
      </c>
      <c r="C95" s="11" t="s">
        <v>47</v>
      </c>
      <c r="D95" s="11">
        <v>6</v>
      </c>
      <c r="E95" s="11" t="s">
        <v>45</v>
      </c>
      <c r="F95" s="12" t="s">
        <v>660</v>
      </c>
      <c r="G95" s="12" t="str">
        <f t="shared" si="21"/>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96" spans="1:7" s="10" customFormat="1" ht="191.25" hidden="1" x14ac:dyDescent="0.2">
      <c r="A96" s="11"/>
      <c r="B96" s="11" t="str">
        <f t="shared" si="22"/>
        <v xml:space="preserve"> Venkata</v>
      </c>
      <c r="C96" s="11" t="s">
        <v>49</v>
      </c>
      <c r="D96" s="11">
        <v>7</v>
      </c>
      <c r="E96" s="11" t="s">
        <v>45</v>
      </c>
      <c r="F96" s="12" t="s">
        <v>662</v>
      </c>
      <c r="G96" s="12" t="str">
        <f t="shared" si="21"/>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97" spans="1:7" s="10" customFormat="1" ht="191.25" hidden="1" x14ac:dyDescent="0.2">
      <c r="A97" s="11"/>
      <c r="B97" s="11" t="str">
        <f t="shared" si="22"/>
        <v xml:space="preserve"> Venkata</v>
      </c>
      <c r="C97" s="11" t="s">
        <v>51</v>
      </c>
      <c r="D97" s="11">
        <v>6</v>
      </c>
      <c r="E97" s="11" t="s">
        <v>45</v>
      </c>
      <c r="F97" s="12" t="s">
        <v>668</v>
      </c>
      <c r="G97" s="12" t="str">
        <f t="shared" si="21"/>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98" spans="1:7" s="10" customFormat="1" ht="114.75" hidden="1" x14ac:dyDescent="0.2">
      <c r="A98" s="11"/>
      <c r="B98" s="11" t="str">
        <f t="shared" si="22"/>
        <v xml:space="preserve"> Venkata</v>
      </c>
      <c r="C98" s="11" t="s">
        <v>53</v>
      </c>
      <c r="D98" s="11">
        <v>6.5</v>
      </c>
      <c r="E98" s="11" t="s">
        <v>45</v>
      </c>
      <c r="F98" s="12" t="s">
        <v>672</v>
      </c>
      <c r="G98" s="12" t="str">
        <f t="shared" si="21"/>
        <v>Q6: 6.5 of 7.  Your first sentence leads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99" spans="1:7" s="10" customFormat="1" ht="12.75" hidden="1" x14ac:dyDescent="0.2">
      <c r="A99" s="11"/>
      <c r="B99" s="11" t="str">
        <f t="shared" si="22"/>
        <v xml:space="preserve"> Venkata</v>
      </c>
      <c r="C99" s="11" t="s">
        <v>54</v>
      </c>
      <c r="D99" s="11">
        <v>8</v>
      </c>
      <c r="E99" s="11" t="s">
        <v>42</v>
      </c>
      <c r="F99" s="12"/>
      <c r="G99" s="12" t="str">
        <f t="shared" si="21"/>
        <v xml:space="preserve">Q7: 8 of 8.  </v>
      </c>
    </row>
    <row r="100" spans="1:7" s="10" customFormat="1" ht="12.75" x14ac:dyDescent="0.2">
      <c r="A100" s="11"/>
      <c r="B100" s="11" t="str">
        <f t="shared" si="22"/>
        <v xml:space="preserve"> Venkata</v>
      </c>
      <c r="C100" s="11" t="s">
        <v>56</v>
      </c>
      <c r="D100" s="11">
        <f>SUM(D93:D99)</f>
        <v>45</v>
      </c>
      <c r="E100" s="11" t="s">
        <v>57</v>
      </c>
      <c r="F100" s="12"/>
      <c r="G100" s="12" t="str">
        <f t="shared" si="21"/>
        <v xml:space="preserve">Total: 45 of 50. </v>
      </c>
    </row>
    <row r="101" spans="1:7" s="10" customFormat="1" ht="409.5" x14ac:dyDescent="0.2">
      <c r="A101" s="11"/>
      <c r="B101" s="11" t="str">
        <f t="shared" si="22"/>
        <v xml:space="preserve"> Venkata</v>
      </c>
      <c r="C101" s="11" t="s">
        <v>58</v>
      </c>
      <c r="D101" s="11"/>
      <c r="E101" s="11"/>
      <c r="F101" s="12"/>
      <c r="G101" s="12" t="str">
        <f>_xlfn.CONCAT(G92," ",G93," ",G94," ",G95," ",G96," ",G97," ",G98," ",G99," ",G100)</f>
        <v xml:space="preserve"> Venkata, below are scores and comments for Homework 3. 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Your first sentence leads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Total: 45 of 50. </v>
      </c>
    </row>
    <row r="102" spans="1:7" hidden="1" x14ac:dyDescent="0.25">
      <c r="A102" s="11" t="s">
        <v>145</v>
      </c>
      <c r="B102" s="11" t="str">
        <f>MID(A102,FIND(",",A102)+1,FIND(" ",A102)+2)</f>
        <v xml:space="preserve"> Tejaswini</v>
      </c>
      <c r="C102" s="11" t="s">
        <v>412</v>
      </c>
      <c r="D102" s="11"/>
      <c r="E102" s="11"/>
      <c r="F102" s="12"/>
      <c r="G102" s="12" t="str">
        <f t="shared" si="9"/>
        <v xml:space="preserve"> Tejaswini, below are scores and comments for Homework 3.</v>
      </c>
    </row>
    <row r="103" spans="1:7" s="10" customFormat="1" ht="127.5" hidden="1" x14ac:dyDescent="0.2">
      <c r="A103" s="11"/>
      <c r="B103" s="11" t="str">
        <f>B102</f>
        <v xml:space="preserve"> Tejaswini</v>
      </c>
      <c r="C103" s="11" t="s">
        <v>41</v>
      </c>
      <c r="D103" s="11">
        <v>6</v>
      </c>
      <c r="E103" s="11" t="s">
        <v>45</v>
      </c>
      <c r="F103" s="12" t="s">
        <v>649</v>
      </c>
      <c r="G103" s="12" t="str">
        <f t="shared" ref="G103:G110" si="23">_xlfn.CONCAT(C103," ",D103," ",E103," ",F103)</f>
        <v>Q1: 6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104" spans="1:7" s="10" customFormat="1" ht="63.75" hidden="1" x14ac:dyDescent="0.2">
      <c r="A104" s="11"/>
      <c r="B104" s="11" t="str">
        <f t="shared" ref="B104:B111" si="24">B103</f>
        <v xml:space="preserve"> Tejaswini</v>
      </c>
      <c r="C104" s="11" t="s">
        <v>44</v>
      </c>
      <c r="D104" s="11">
        <v>7</v>
      </c>
      <c r="E104" s="11" t="s">
        <v>45</v>
      </c>
      <c r="F104" s="12" t="s">
        <v>591</v>
      </c>
      <c r="G104" s="12" t="str">
        <f t="shared" si="23"/>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05" spans="1:7" s="10" customFormat="1" ht="409.5" hidden="1" x14ac:dyDescent="0.2">
      <c r="A105" s="11"/>
      <c r="B105" s="11" t="str">
        <f t="shared" si="24"/>
        <v xml:space="preserve"> Tejaswini</v>
      </c>
      <c r="C105" s="11" t="s">
        <v>47</v>
      </c>
      <c r="D105" s="11">
        <v>5.5</v>
      </c>
      <c r="E105" s="11" t="s">
        <v>45</v>
      </c>
      <c r="F105" s="12" t="s">
        <v>660</v>
      </c>
      <c r="G105" s="12" t="str">
        <f t="shared" si="23"/>
        <v xml:space="preserve">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06" spans="1:7" s="10" customFormat="1" ht="216.75" hidden="1" x14ac:dyDescent="0.2">
      <c r="A106" s="11"/>
      <c r="B106" s="11" t="str">
        <f t="shared" si="24"/>
        <v xml:space="preserve"> Tejaswini</v>
      </c>
      <c r="C106" s="11" t="s">
        <v>49</v>
      </c>
      <c r="D106" s="11">
        <v>5.5</v>
      </c>
      <c r="E106" s="11" t="s">
        <v>45</v>
      </c>
      <c r="F106" s="12" t="s">
        <v>684</v>
      </c>
      <c r="G106" s="12" t="str">
        <f t="shared" si="23"/>
        <v>Q4: 5.5 of 7.  Additional details on the issues and solutions was warranted.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07" spans="1:7" s="10" customFormat="1" ht="191.25" hidden="1" x14ac:dyDescent="0.2">
      <c r="A107" s="11"/>
      <c r="B107" s="11" t="str">
        <f t="shared" si="24"/>
        <v xml:space="preserve"> Tejaswini</v>
      </c>
      <c r="C107" s="11" t="s">
        <v>51</v>
      </c>
      <c r="D107" s="11">
        <v>6</v>
      </c>
      <c r="E107" s="11" t="s">
        <v>45</v>
      </c>
      <c r="F107" s="12" t="s">
        <v>668</v>
      </c>
      <c r="G107" s="12" t="str">
        <f t="shared" si="23"/>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08" spans="1:7" s="10" customFormat="1" ht="102" hidden="1" x14ac:dyDescent="0.2">
      <c r="A108" s="11"/>
      <c r="B108" s="11" t="str">
        <f t="shared" si="24"/>
        <v xml:space="preserve"> Tejaswini</v>
      </c>
      <c r="C108" s="11" t="s">
        <v>53</v>
      </c>
      <c r="D108" s="11">
        <v>6</v>
      </c>
      <c r="E108" s="11" t="s">
        <v>45</v>
      </c>
      <c r="F108" s="12" t="s">
        <v>681</v>
      </c>
      <c r="G108" s="12" t="str">
        <f t="shared" si="23"/>
        <v>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109" spans="1:7" s="10" customFormat="1" ht="25.5" hidden="1" x14ac:dyDescent="0.2">
      <c r="A109" s="11"/>
      <c r="B109" s="11" t="str">
        <f t="shared" si="24"/>
        <v xml:space="preserve"> Tejaswini</v>
      </c>
      <c r="C109" s="11" t="s">
        <v>54</v>
      </c>
      <c r="D109" s="11">
        <v>8</v>
      </c>
      <c r="E109" s="11" t="s">
        <v>42</v>
      </c>
      <c r="F109" s="12" t="s">
        <v>677</v>
      </c>
      <c r="G109" s="12" t="str">
        <f t="shared" si="23"/>
        <v>Q7: 8 of 8.  Please check and review grammar, capitalization and punctuation.</v>
      </c>
    </row>
    <row r="110" spans="1:7" s="10" customFormat="1" ht="12.75" x14ac:dyDescent="0.2">
      <c r="A110" s="11"/>
      <c r="B110" s="11" t="str">
        <f t="shared" si="24"/>
        <v xml:space="preserve"> Tejaswini</v>
      </c>
      <c r="C110" s="11" t="s">
        <v>56</v>
      </c>
      <c r="D110" s="11">
        <f>SUM(D103:D109)</f>
        <v>44</v>
      </c>
      <c r="E110" s="11" t="s">
        <v>57</v>
      </c>
      <c r="F110" s="12"/>
      <c r="G110" s="12" t="str">
        <f t="shared" si="23"/>
        <v xml:space="preserve">Total: 44 of 50. </v>
      </c>
    </row>
    <row r="111" spans="1:7" s="10" customFormat="1" ht="409.5" x14ac:dyDescent="0.2">
      <c r="A111" s="11"/>
      <c r="B111" s="11" t="str">
        <f t="shared" si="24"/>
        <v xml:space="preserve"> Tejaswini</v>
      </c>
      <c r="C111" s="11" t="s">
        <v>58</v>
      </c>
      <c r="D111" s="11"/>
      <c r="E111" s="11"/>
      <c r="F111" s="12"/>
      <c r="G111" s="12" t="str">
        <f>_xlfn.CONCAT(G102," ",G103," ",G104," ",G105," ",G106," ",G107," ",G108," ",G109," ",G110)</f>
        <v xml:space="preserve"> Tejaswini, below are scores and comments for Homework 3. Q1: 6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7 of 7.  Preparation also includes ensuring that the proper data will be collected and there will be sufficient computational resources available so that either frequentist statistical inference or Bayesian statistics may be used, and should be used, to analyze test results.  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5.5 of 7.  Additional details on the issues and solutions was warranted.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Please check and review grammar, capitalization and punctuation. Total: 44 of 50. </v>
      </c>
    </row>
    <row r="112" spans="1:7" hidden="1" x14ac:dyDescent="0.25">
      <c r="A112" s="11" t="s">
        <v>143</v>
      </c>
      <c r="B112" s="11" t="str">
        <f t="shared" si="14"/>
        <v xml:space="preserve"> Uday </v>
      </c>
      <c r="C112" s="11" t="s">
        <v>412</v>
      </c>
      <c r="D112" s="11"/>
      <c r="E112" s="11"/>
      <c r="F112" s="12"/>
      <c r="G112" s="12" t="str">
        <f t="shared" si="9"/>
        <v xml:space="preserve"> Uday , below are scores and comments for Homework 3.</v>
      </c>
    </row>
    <row r="113" spans="1:7" s="10" customFormat="1" ht="12.75" hidden="1" x14ac:dyDescent="0.2">
      <c r="A113" s="11"/>
      <c r="B113" s="11" t="str">
        <f>B112</f>
        <v xml:space="preserve"> Uday </v>
      </c>
      <c r="C113" s="11" t="s">
        <v>41</v>
      </c>
      <c r="D113" s="11">
        <v>7</v>
      </c>
      <c r="E113" s="11" t="s">
        <v>45</v>
      </c>
      <c r="F113" s="12"/>
      <c r="G113" s="12" t="str">
        <f t="shared" ref="G113:G120" si="25">_xlfn.CONCAT(C113," ",D113," ",E113," ",F113)</f>
        <v xml:space="preserve">Q1: 7 of 7.  </v>
      </c>
    </row>
    <row r="114" spans="1:7" s="10" customFormat="1" ht="38.25" hidden="1" x14ac:dyDescent="0.2">
      <c r="A114" s="11"/>
      <c r="B114" s="11" t="str">
        <f t="shared" ref="B114:B121" si="26">B113</f>
        <v xml:space="preserve"> Uday </v>
      </c>
      <c r="C114" s="11" t="s">
        <v>44</v>
      </c>
      <c r="D114" s="11">
        <v>6.5</v>
      </c>
      <c r="E114" s="11" t="s">
        <v>45</v>
      </c>
      <c r="F114" s="12" t="s">
        <v>657</v>
      </c>
      <c r="G114" s="12" t="str">
        <f t="shared" si="25"/>
        <v>Q2: 6.5 of 7.  You should mention the importance of randomization of A/B testing, and how this process leads it to be the 'gold standard' of causal inference.</v>
      </c>
    </row>
    <row r="115" spans="1:7" s="10" customFormat="1" ht="409.5" hidden="1" x14ac:dyDescent="0.2">
      <c r="A115" s="11"/>
      <c r="B115" s="11" t="str">
        <f t="shared" si="26"/>
        <v xml:space="preserve"> Uday </v>
      </c>
      <c r="C115" s="11" t="s">
        <v>47</v>
      </c>
      <c r="D115" s="11">
        <v>6</v>
      </c>
      <c r="E115" s="11" t="s">
        <v>45</v>
      </c>
      <c r="F115" s="12" t="s">
        <v>660</v>
      </c>
      <c r="G115" s="12" t="str">
        <f t="shared" si="25"/>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16" spans="1:7" s="10" customFormat="1" ht="25.5" hidden="1" x14ac:dyDescent="0.2">
      <c r="A116" s="11"/>
      <c r="B116" s="11" t="str">
        <f t="shared" si="26"/>
        <v xml:space="preserve"> Uday </v>
      </c>
      <c r="C116" s="11" t="s">
        <v>49</v>
      </c>
      <c r="D116" s="11">
        <v>5.5</v>
      </c>
      <c r="E116" s="11" t="s">
        <v>45</v>
      </c>
      <c r="F116" s="12" t="s">
        <v>665</v>
      </c>
      <c r="G116" s="12" t="str">
        <f t="shared" si="25"/>
        <v>Q4: 5.5 of 7.  The solutions you listed need to be mapped to specific issues.</v>
      </c>
    </row>
    <row r="117" spans="1:7" s="10" customFormat="1" ht="191.25" hidden="1" x14ac:dyDescent="0.2">
      <c r="A117" s="11"/>
      <c r="B117" s="11" t="str">
        <f t="shared" si="26"/>
        <v xml:space="preserve"> Uday </v>
      </c>
      <c r="C117" s="11" t="s">
        <v>51</v>
      </c>
      <c r="D117" s="11">
        <v>7</v>
      </c>
      <c r="E117" s="11" t="s">
        <v>45</v>
      </c>
      <c r="F117" s="12" t="s">
        <v>668</v>
      </c>
      <c r="G117" s="12" t="str">
        <f t="shared" si="25"/>
        <v xml:space="preserve">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18" spans="1:7" s="10" customFormat="1" ht="114.75" hidden="1" x14ac:dyDescent="0.2">
      <c r="A118" s="11"/>
      <c r="B118" s="11" t="str">
        <f t="shared" si="26"/>
        <v xml:space="preserve"> Uday </v>
      </c>
      <c r="C118" s="11" t="s">
        <v>53</v>
      </c>
      <c r="D118" s="11">
        <v>6.5</v>
      </c>
      <c r="E118" s="11" t="s">
        <v>45</v>
      </c>
      <c r="F118" s="12" t="s">
        <v>672</v>
      </c>
      <c r="G118" s="12" t="str">
        <f t="shared" si="25"/>
        <v>Q6: 6.5 of 7.  Your first sentence leads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119" spans="1:7" s="10" customFormat="1" ht="12.75" hidden="1" x14ac:dyDescent="0.2">
      <c r="A119" s="11"/>
      <c r="B119" s="11" t="str">
        <f t="shared" si="26"/>
        <v xml:space="preserve"> Uday </v>
      </c>
      <c r="C119" s="11" t="s">
        <v>54</v>
      </c>
      <c r="D119" s="11">
        <v>8</v>
      </c>
      <c r="E119" s="11" t="s">
        <v>42</v>
      </c>
      <c r="F119" s="12" t="s">
        <v>674</v>
      </c>
      <c r="G119" s="12" t="str">
        <f t="shared" si="25"/>
        <v>Q7: 8 of 8.  An excellent summary!</v>
      </c>
    </row>
    <row r="120" spans="1:7" s="10" customFormat="1" ht="12.75" x14ac:dyDescent="0.2">
      <c r="A120" s="11"/>
      <c r="B120" s="11" t="str">
        <f t="shared" si="26"/>
        <v xml:space="preserve"> Uday </v>
      </c>
      <c r="C120" s="11" t="s">
        <v>56</v>
      </c>
      <c r="D120" s="11">
        <f>SUM(D113:D119)</f>
        <v>46.5</v>
      </c>
      <c r="E120" s="11" t="s">
        <v>57</v>
      </c>
      <c r="F120" s="12"/>
      <c r="G120" s="12" t="str">
        <f t="shared" si="25"/>
        <v xml:space="preserve">Total: 46.5 of 50. </v>
      </c>
    </row>
    <row r="121" spans="1:7" s="10" customFormat="1" ht="409.5" x14ac:dyDescent="0.2">
      <c r="A121" s="11"/>
      <c r="B121" s="11" t="str">
        <f t="shared" si="26"/>
        <v xml:space="preserve"> Uday </v>
      </c>
      <c r="C121" s="11" t="s">
        <v>58</v>
      </c>
      <c r="D121" s="11"/>
      <c r="E121" s="11"/>
      <c r="F121" s="12"/>
      <c r="G121" s="12" t="str">
        <f>_xlfn.CONCAT(G112," ",G113," ",G114," ",G115," ",G116," ",G117," ",G118," ",G119," ",G120)</f>
        <v xml:space="preserve"> Uday , below are scores and comments for Homework 3. Q1: 7 of 7.   Q2: 6.5 of 7.  You should mention the importance of randomization of A/B testing, and how this process leads it to be the 'gold standard' of causal inference. 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5.5 of 7.  The solutions you listed need to be mapped to specific issues.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Your first sentence leads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An excellent summary! Total: 46.5 of 50. </v>
      </c>
    </row>
    <row r="122" spans="1:7" hidden="1" x14ac:dyDescent="0.25">
      <c r="A122" s="11" t="s">
        <v>148</v>
      </c>
      <c r="B122" s="11" t="str">
        <f>MID(A122,FIND(",",A122)+1,FIND(" ",A122)-4)</f>
        <v xml:space="preserve"> Abdul</v>
      </c>
      <c r="C122" s="11" t="s">
        <v>412</v>
      </c>
      <c r="D122" s="11"/>
      <c r="E122" s="11"/>
      <c r="F122" s="12"/>
      <c r="G122" s="12" t="str">
        <f t="shared" si="9"/>
        <v xml:space="preserve"> Abdul, below are scores and comments for Homework 3.</v>
      </c>
    </row>
    <row r="123" spans="1:7" s="10" customFormat="1" ht="127.5" hidden="1" x14ac:dyDescent="0.2">
      <c r="A123" s="11"/>
      <c r="B123" s="11" t="str">
        <f>B122</f>
        <v xml:space="preserve"> Abdul</v>
      </c>
      <c r="C123" s="11" t="s">
        <v>41</v>
      </c>
      <c r="D123" s="11">
        <v>6</v>
      </c>
      <c r="E123" s="11" t="s">
        <v>45</v>
      </c>
      <c r="F123" s="12" t="s">
        <v>649</v>
      </c>
      <c r="G123" s="12" t="str">
        <f t="shared" ref="G123:G130" si="27">_xlfn.CONCAT(C123," ",D123," ",E123," ",F123)</f>
        <v>Q1: 6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124" spans="1:7" s="10" customFormat="1" ht="153" hidden="1" x14ac:dyDescent="0.2">
      <c r="A124" s="11"/>
      <c r="B124" s="11" t="str">
        <f t="shared" ref="B124:B131" si="28">B123</f>
        <v xml:space="preserve"> Abdul</v>
      </c>
      <c r="C124" s="11" t="s">
        <v>44</v>
      </c>
      <c r="D124" s="11">
        <v>4.5</v>
      </c>
      <c r="E124" s="11" t="s">
        <v>45</v>
      </c>
      <c r="F124" s="12" t="s">
        <v>658</v>
      </c>
      <c r="G124" s="12" t="str">
        <f t="shared" si="27"/>
        <v>Q2: 4.5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Additionally, incremental information is expected about the design of the three specific A/B tests you mentioned.</v>
      </c>
    </row>
    <row r="125" spans="1:7" s="10" customFormat="1" ht="409.5" hidden="1" x14ac:dyDescent="0.2">
      <c r="A125" s="11"/>
      <c r="B125" s="11" t="str">
        <f t="shared" si="28"/>
        <v xml:space="preserve"> Abdul</v>
      </c>
      <c r="C125" s="11" t="s">
        <v>47</v>
      </c>
      <c r="D125" s="11">
        <v>6</v>
      </c>
      <c r="E125" s="11" t="s">
        <v>45</v>
      </c>
      <c r="F125" s="12" t="s">
        <v>660</v>
      </c>
      <c r="G125" s="12" t="str">
        <f t="shared" si="27"/>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26" spans="1:7" s="10" customFormat="1" ht="25.5" hidden="1" x14ac:dyDescent="0.2">
      <c r="A126" s="11"/>
      <c r="B126" s="11" t="str">
        <f t="shared" si="28"/>
        <v xml:space="preserve"> Abdul</v>
      </c>
      <c r="C126" s="11" t="s">
        <v>49</v>
      </c>
      <c r="D126" s="11">
        <v>5.5</v>
      </c>
      <c r="E126" s="11" t="s">
        <v>45</v>
      </c>
      <c r="F126" s="12" t="s">
        <v>665</v>
      </c>
      <c r="G126" s="12" t="str">
        <f t="shared" si="27"/>
        <v>Q4: 5.5 of 7.  The solutions you listed need to be mapped to specific issues.</v>
      </c>
    </row>
    <row r="127" spans="1:7" s="10" customFormat="1" ht="191.25" hidden="1" x14ac:dyDescent="0.2">
      <c r="A127" s="11"/>
      <c r="B127" s="11" t="str">
        <f t="shared" si="28"/>
        <v xml:space="preserve"> Abdul</v>
      </c>
      <c r="C127" s="11" t="s">
        <v>51</v>
      </c>
      <c r="D127" s="11">
        <v>6</v>
      </c>
      <c r="E127" s="11" t="s">
        <v>45</v>
      </c>
      <c r="F127" s="12" t="s">
        <v>668</v>
      </c>
      <c r="G127" s="12" t="str">
        <f t="shared" si="27"/>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28" spans="1:7" s="10" customFormat="1" ht="12.75" hidden="1" x14ac:dyDescent="0.2">
      <c r="A128" s="11"/>
      <c r="B128" s="11" t="str">
        <f t="shared" si="28"/>
        <v xml:space="preserve"> Abdul</v>
      </c>
      <c r="C128" s="11" t="s">
        <v>53</v>
      </c>
      <c r="D128" s="11">
        <v>7</v>
      </c>
      <c r="E128" s="11" t="s">
        <v>45</v>
      </c>
      <c r="F128" s="12"/>
      <c r="G128" s="12" t="str">
        <f t="shared" si="27"/>
        <v xml:space="preserve">Q6: 7 of 7.  </v>
      </c>
    </row>
    <row r="129" spans="1:7" s="10" customFormat="1" ht="25.5" hidden="1" x14ac:dyDescent="0.2">
      <c r="A129" s="11"/>
      <c r="B129" s="11" t="str">
        <f t="shared" si="28"/>
        <v xml:space="preserve"> Abdul</v>
      </c>
      <c r="C129" s="11" t="s">
        <v>54</v>
      </c>
      <c r="D129" s="11">
        <v>7</v>
      </c>
      <c r="E129" s="11" t="s">
        <v>42</v>
      </c>
      <c r="F129" s="12" t="s">
        <v>678</v>
      </c>
      <c r="G129" s="12" t="str">
        <f t="shared" si="27"/>
        <v>Q7: 7 of 8.  While your insights were novel, a few items we listed we didn't discuss during our class discussions.</v>
      </c>
    </row>
    <row r="130" spans="1:7" s="10" customFormat="1" ht="12.75" x14ac:dyDescent="0.2">
      <c r="A130" s="11"/>
      <c r="B130" s="11" t="str">
        <f t="shared" si="28"/>
        <v xml:space="preserve"> Abdul</v>
      </c>
      <c r="C130" s="11" t="s">
        <v>56</v>
      </c>
      <c r="D130" s="11">
        <f>SUM(D123:D129)</f>
        <v>42</v>
      </c>
      <c r="E130" s="11" t="s">
        <v>57</v>
      </c>
      <c r="F130" s="12"/>
      <c r="G130" s="12" t="str">
        <f t="shared" si="27"/>
        <v xml:space="preserve">Total: 42 of 50. </v>
      </c>
    </row>
    <row r="131" spans="1:7" s="10" customFormat="1" ht="409.5" x14ac:dyDescent="0.2">
      <c r="A131" s="11"/>
      <c r="B131" s="11" t="str">
        <f t="shared" si="28"/>
        <v xml:space="preserve"> Abdul</v>
      </c>
      <c r="C131" s="11" t="s">
        <v>58</v>
      </c>
      <c r="D131" s="11"/>
      <c r="E131" s="11"/>
      <c r="F131" s="12"/>
      <c r="G131" s="12" t="str">
        <f>_xlfn.CONCAT(G122," ",G123," ",G124," ",G125," ",G126," ",G127," ",G128," ",G129," ",G130)</f>
        <v xml:space="preserve"> Abdul, below are scores and comments for Homework 3. Q1: 6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4.5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Additionally, incremental information is expected about the design of the three specific A/B tests you mentioned. 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5.5 of 7.  The solutions you listed need to be mapped to specific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7 of 8.  While your insights were novel, a few items we listed we didn't discuss during our class discussions. Total: 42 of 50. </v>
      </c>
    </row>
    <row r="132" spans="1:7" hidden="1" x14ac:dyDescent="0.25">
      <c r="A132" s="11" t="s">
        <v>149</v>
      </c>
      <c r="B132" s="11" t="str">
        <f>MID(A132,FIND(",",A132)+1,FIND(" ",A132)-1)</f>
        <v xml:space="preserve"> Yannick</v>
      </c>
      <c r="C132" s="11" t="s">
        <v>412</v>
      </c>
      <c r="D132" s="11"/>
      <c r="E132" s="11"/>
      <c r="F132" s="12"/>
      <c r="G132" s="12" t="str">
        <f t="shared" si="9"/>
        <v xml:space="preserve"> Yannick, below are scores and comments for Homework 3.</v>
      </c>
    </row>
    <row r="133" spans="1:7" s="10" customFormat="1" ht="12.75" hidden="1" x14ac:dyDescent="0.2">
      <c r="A133" s="11"/>
      <c r="B133" s="11" t="str">
        <f>B132</f>
        <v xml:space="preserve"> Yannick</v>
      </c>
      <c r="C133" s="11" t="s">
        <v>41</v>
      </c>
      <c r="D133" s="11">
        <v>7</v>
      </c>
      <c r="E133" s="11" t="s">
        <v>45</v>
      </c>
      <c r="F133" s="12"/>
      <c r="G133" s="12" t="str">
        <f t="shared" ref="G133:G140" si="29">_xlfn.CONCAT(C133," ",D133," ",E133," ",F133)</f>
        <v xml:space="preserve">Q1: 7 of 7.  </v>
      </c>
    </row>
    <row r="134" spans="1:7" s="10" customFormat="1" ht="38.25" hidden="1" x14ac:dyDescent="0.2">
      <c r="A134" s="11"/>
      <c r="B134" s="11" t="str">
        <f t="shared" ref="B134:B141" si="30">B133</f>
        <v xml:space="preserve"> Yannick</v>
      </c>
      <c r="C134" s="11" t="s">
        <v>44</v>
      </c>
      <c r="D134" s="11">
        <v>6.5</v>
      </c>
      <c r="E134" s="11" t="s">
        <v>45</v>
      </c>
      <c r="F134" s="12" t="s">
        <v>657</v>
      </c>
      <c r="G134" s="12" t="str">
        <f t="shared" si="29"/>
        <v>Q2: 6.5 of 7.  You should mention the importance of randomization of A/B testing, and how this process leads it to be the 'gold standard' of causal inference.</v>
      </c>
    </row>
    <row r="135" spans="1:7" s="10" customFormat="1" ht="409.5" hidden="1" x14ac:dyDescent="0.2">
      <c r="A135" s="11"/>
      <c r="B135" s="11" t="str">
        <f t="shared" si="30"/>
        <v xml:space="preserve"> Yannick</v>
      </c>
      <c r="C135" s="11" t="s">
        <v>47</v>
      </c>
      <c r="D135" s="11">
        <v>6.5</v>
      </c>
      <c r="E135" s="11" t="s">
        <v>45</v>
      </c>
      <c r="F135" s="12" t="s">
        <v>660</v>
      </c>
      <c r="G135" s="12" t="str">
        <f t="shared" si="29"/>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36" spans="1:7" s="10" customFormat="1" ht="89.25" hidden="1" x14ac:dyDescent="0.2">
      <c r="A136" s="11"/>
      <c r="B136" s="11" t="str">
        <f t="shared" si="30"/>
        <v xml:space="preserve"> Yannick</v>
      </c>
      <c r="C136" s="11" t="s">
        <v>49</v>
      </c>
      <c r="D136" s="11">
        <v>6</v>
      </c>
      <c r="E136" s="11" t="s">
        <v>45</v>
      </c>
      <c r="F136" s="12" t="s">
        <v>685</v>
      </c>
      <c r="G136" s="12" t="str">
        <f t="shared" si="29"/>
        <v xml:space="preserve">Q4: 6 of 7.  Additional details on the issues and solutions was warranted.  Below are potential issues mentioned in the textbook. 
1)  Understanding false positives, and the frequency at which they occur.
2)  Running multiple tests concurrently can create overlap and </v>
      </c>
    </row>
    <row r="137" spans="1:7" s="10" customFormat="1" ht="191.25" hidden="1" x14ac:dyDescent="0.2">
      <c r="A137" s="11"/>
      <c r="B137" s="11" t="str">
        <f t="shared" si="30"/>
        <v xml:space="preserve"> Yannick</v>
      </c>
      <c r="C137" s="11" t="s">
        <v>51</v>
      </c>
      <c r="D137" s="11">
        <v>7</v>
      </c>
      <c r="E137" s="11" t="s">
        <v>45</v>
      </c>
      <c r="F137" s="12" t="s">
        <v>668</v>
      </c>
      <c r="G137" s="12" t="str">
        <f t="shared" si="29"/>
        <v xml:space="preserve">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38" spans="1:7" s="10" customFormat="1" ht="12.75" hidden="1" x14ac:dyDescent="0.2">
      <c r="A138" s="11"/>
      <c r="B138" s="11" t="str">
        <f t="shared" si="30"/>
        <v xml:space="preserve"> Yannick</v>
      </c>
      <c r="C138" s="11" t="s">
        <v>53</v>
      </c>
      <c r="D138" s="11">
        <v>7</v>
      </c>
      <c r="E138" s="11" t="s">
        <v>45</v>
      </c>
      <c r="F138" s="12"/>
      <c r="G138" s="12" t="str">
        <f t="shared" si="29"/>
        <v xml:space="preserve">Q6: 7 of 7.  </v>
      </c>
    </row>
    <row r="139" spans="1:7" s="10" customFormat="1" ht="12.75" hidden="1" x14ac:dyDescent="0.2">
      <c r="A139" s="11"/>
      <c r="B139" s="11" t="str">
        <f t="shared" si="30"/>
        <v xml:space="preserve"> Yannick</v>
      </c>
      <c r="C139" s="11" t="s">
        <v>54</v>
      </c>
      <c r="D139" s="11">
        <v>8</v>
      </c>
      <c r="E139" s="11" t="s">
        <v>42</v>
      </c>
      <c r="F139" s="12" t="s">
        <v>674</v>
      </c>
      <c r="G139" s="12" t="str">
        <f t="shared" si="29"/>
        <v>Q7: 8 of 8.  An excellent summary!</v>
      </c>
    </row>
    <row r="140" spans="1:7" s="10" customFormat="1" ht="12.75" x14ac:dyDescent="0.2">
      <c r="A140" s="11"/>
      <c r="B140" s="11" t="str">
        <f t="shared" si="30"/>
        <v xml:space="preserve"> Yannick</v>
      </c>
      <c r="C140" s="11" t="s">
        <v>56</v>
      </c>
      <c r="D140" s="11">
        <f>SUM(D133:D139)</f>
        <v>48</v>
      </c>
      <c r="E140" s="11" t="s">
        <v>57</v>
      </c>
      <c r="F140" s="12"/>
      <c r="G140" s="12" t="str">
        <f t="shared" si="29"/>
        <v xml:space="preserve">Total: 48 of 50. </v>
      </c>
    </row>
    <row r="141" spans="1:7" s="10" customFormat="1" ht="409.5" x14ac:dyDescent="0.2">
      <c r="A141" s="11"/>
      <c r="B141" s="11" t="str">
        <f t="shared" si="30"/>
        <v xml:space="preserve"> Yannick</v>
      </c>
      <c r="C141" s="11" t="s">
        <v>58</v>
      </c>
      <c r="D141" s="11"/>
      <c r="E141" s="11"/>
      <c r="F141" s="12"/>
      <c r="G141" s="12" t="str">
        <f>_xlfn.CONCAT(G132," ",G133," ",G134," ",G135," ",G136," ",G137," ",G138," ",G139," ",G140)</f>
        <v xml:space="preserve"> Yannick, below are scores and comments for Homework 3. Q1: 7 of 7.   Q2: 6.5 of 7.  You should mention the importance of randomization of A/B testing, and how this process leads it to be the 'gold standard' of causal inference. Q3: 6.5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 of 7.  Additional details on the issues and solutions was warranted.  Below are potential issues mentioned in the textbook. 
1)  Understanding false positives, and the frequency at which they occur.
2)  Running multiple tests concurrently can create overlap and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An excellent summary! Total: 48 of 50. </v>
      </c>
    </row>
    <row r="142" spans="1:7" hidden="1" x14ac:dyDescent="0.25">
      <c r="A142" s="11" t="s">
        <v>159</v>
      </c>
      <c r="B142" s="17" t="str">
        <f>MID(A142,FIND(",",A142)+1,FIND(" ",A142)-8)</f>
        <v xml:space="preserve"> Ajay</v>
      </c>
      <c r="C142" s="11" t="s">
        <v>412</v>
      </c>
      <c r="D142" s="11"/>
      <c r="E142" s="11"/>
      <c r="F142" s="12"/>
      <c r="G142" s="12" t="str">
        <f t="shared" si="9"/>
        <v xml:space="preserve"> Ajay, below are scores and comments for Homework 3.</v>
      </c>
    </row>
    <row r="143" spans="1:7" s="10" customFormat="1" ht="25.5" hidden="1" x14ac:dyDescent="0.2">
      <c r="A143" s="11"/>
      <c r="B143" s="17" t="str">
        <f>B142</f>
        <v xml:space="preserve"> Ajay</v>
      </c>
      <c r="C143" s="11" t="s">
        <v>41</v>
      </c>
      <c r="D143" s="11">
        <v>7</v>
      </c>
      <c r="E143" s="11" t="s">
        <v>45</v>
      </c>
      <c r="F143" s="12" t="s">
        <v>650</v>
      </c>
      <c r="G143" s="12" t="str">
        <f t="shared" ref="G143:G150" si="31">_xlfn.CONCAT(C143," ",D143," ",E143," ",F143)</f>
        <v xml:space="preserve">Q1: 7 of 7.  Did you obtain your answer from a Generative AI application, such as GPT version 3.5 of OpenAi? </v>
      </c>
    </row>
    <row r="144" spans="1:7" s="10" customFormat="1" ht="51" hidden="1" x14ac:dyDescent="0.2">
      <c r="A144" s="11"/>
      <c r="B144" s="17" t="str">
        <f t="shared" ref="B144:B151" si="32">B143</f>
        <v xml:space="preserve"> Ajay</v>
      </c>
      <c r="C144" s="11" t="s">
        <v>44</v>
      </c>
      <c r="D144" s="11">
        <v>6.5</v>
      </c>
      <c r="E144" s="11" t="s">
        <v>45</v>
      </c>
      <c r="F144" s="12" t="s">
        <v>659</v>
      </c>
      <c r="G144" s="12" t="str">
        <f t="shared" si="31"/>
        <v>Q2: 6.5 of 7.  The following statement needs to be expanded upon, ': Based on conclusions, implement fitting modifications in succeeding projects, fine-tune conjectures, and continue cyclic assessments for perpetual optimization.'</v>
      </c>
    </row>
    <row r="145" spans="1:7" s="10" customFormat="1" ht="191.25" hidden="1" x14ac:dyDescent="0.2">
      <c r="A145" s="11"/>
      <c r="B145" s="17" t="str">
        <f t="shared" si="32"/>
        <v xml:space="preserve"> Ajay</v>
      </c>
      <c r="C145" s="11" t="s">
        <v>47</v>
      </c>
      <c r="D145" s="11">
        <v>7</v>
      </c>
      <c r="E145" s="11" t="s">
        <v>45</v>
      </c>
      <c r="F145" s="12" t="s">
        <v>662</v>
      </c>
      <c r="G145" s="12" t="str">
        <f t="shared" si="31"/>
        <v>Q3: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46" spans="1:7" s="10" customFormat="1" ht="12.75" hidden="1" x14ac:dyDescent="0.2">
      <c r="A146" s="11"/>
      <c r="B146" s="17" t="str">
        <f t="shared" si="32"/>
        <v xml:space="preserve"> Ajay</v>
      </c>
      <c r="C146" s="11" t="s">
        <v>49</v>
      </c>
      <c r="D146" s="11">
        <v>7</v>
      </c>
      <c r="E146" s="11" t="s">
        <v>45</v>
      </c>
      <c r="F146" s="12"/>
      <c r="G146" s="12" t="str">
        <f t="shared" si="31"/>
        <v xml:space="preserve">Q4: 7 of 7.  </v>
      </c>
    </row>
    <row r="147" spans="1:7" s="10" customFormat="1" ht="191.25" hidden="1" x14ac:dyDescent="0.2">
      <c r="A147" s="11"/>
      <c r="B147" s="17" t="str">
        <f t="shared" si="32"/>
        <v xml:space="preserve"> Ajay</v>
      </c>
      <c r="C147" s="11" t="s">
        <v>51</v>
      </c>
      <c r="D147" s="11">
        <v>6</v>
      </c>
      <c r="E147" s="11" t="s">
        <v>45</v>
      </c>
      <c r="F147" s="12" t="s">
        <v>668</v>
      </c>
      <c r="G147" s="12" t="str">
        <f t="shared" si="31"/>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48" spans="1:7" s="10" customFormat="1" ht="102" hidden="1" x14ac:dyDescent="0.2">
      <c r="A148" s="11"/>
      <c r="B148" s="17" t="str">
        <f t="shared" si="32"/>
        <v xml:space="preserve"> Ajay</v>
      </c>
      <c r="C148" s="11" t="s">
        <v>53</v>
      </c>
      <c r="D148" s="11">
        <v>6</v>
      </c>
      <c r="E148" s="11" t="s">
        <v>45</v>
      </c>
      <c r="F148" s="12" t="s">
        <v>681</v>
      </c>
      <c r="G148" s="12" t="str">
        <f t="shared" si="31"/>
        <v>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149" spans="1:7" s="10" customFormat="1" ht="12.75" hidden="1" x14ac:dyDescent="0.2">
      <c r="A149" s="11"/>
      <c r="B149" s="17" t="str">
        <f t="shared" si="32"/>
        <v xml:space="preserve"> Ajay</v>
      </c>
      <c r="C149" s="11" t="s">
        <v>54</v>
      </c>
      <c r="D149" s="11">
        <v>8</v>
      </c>
      <c r="E149" s="11" t="s">
        <v>42</v>
      </c>
      <c r="F149" s="12"/>
      <c r="G149" s="12" t="str">
        <f t="shared" si="31"/>
        <v xml:space="preserve">Q7: 8 of 8.  </v>
      </c>
    </row>
    <row r="150" spans="1:7" s="10" customFormat="1" ht="12.75" x14ac:dyDescent="0.2">
      <c r="A150" s="11"/>
      <c r="B150" s="17" t="str">
        <f t="shared" si="32"/>
        <v xml:space="preserve"> Ajay</v>
      </c>
      <c r="C150" s="11" t="s">
        <v>56</v>
      </c>
      <c r="D150" s="11">
        <f>SUM(D143:D149)</f>
        <v>47.5</v>
      </c>
      <c r="E150" s="11" t="s">
        <v>57</v>
      </c>
      <c r="F150" s="12"/>
      <c r="G150" s="12" t="str">
        <f t="shared" si="31"/>
        <v xml:space="preserve">Total: 47.5 of 50. </v>
      </c>
    </row>
    <row r="151" spans="1:7" s="10" customFormat="1" ht="409.5" x14ac:dyDescent="0.2">
      <c r="A151" s="11"/>
      <c r="B151" s="17" t="str">
        <f t="shared" si="32"/>
        <v xml:space="preserve"> Ajay</v>
      </c>
      <c r="C151" s="11" t="s">
        <v>58</v>
      </c>
      <c r="D151" s="11"/>
      <c r="E151" s="11"/>
      <c r="F151" s="12"/>
      <c r="G151" s="12" t="str">
        <f>_xlfn.CONCAT(G142," ",G143," ",G144," ",G145," ",G146," ",G147," ",G148," ",G149," ",G150)</f>
        <v xml:space="preserve"> Ajay, below are scores and comments for Homework 3. Q1: 7 of 7.  Did you obtain your answer from a Generative AI application, such as GPT version 3.5 of OpenAi?  Q2: 6.5 of 7.  The following statement needs to be expanded upon, ': Based on conclusions, implement fitting modifications in succeeding projects, fine-tune conjectures, and continue cyclic assessments for perpetual optimization.' Q3: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Total: 47.5 of 50. </v>
      </c>
    </row>
    <row r="152" spans="1:7" hidden="1" x14ac:dyDescent="0.25">
      <c r="A152" s="11" t="s">
        <v>133</v>
      </c>
      <c r="B152" s="11" t="str">
        <f>MID(A152,FIND(",",A152)+1,FIND(" ",A152)-0)</f>
        <v xml:space="preserve"> Nithin</v>
      </c>
      <c r="C152" s="11" t="s">
        <v>412</v>
      </c>
      <c r="D152" s="11"/>
      <c r="E152" s="11"/>
      <c r="F152" s="12"/>
      <c r="G152" s="12" t="str">
        <f t="shared" si="9"/>
        <v xml:space="preserve"> Nithin, below are scores and comments for Homework 3.</v>
      </c>
    </row>
    <row r="153" spans="1:7" s="10" customFormat="1" ht="12.75" hidden="1" x14ac:dyDescent="0.2">
      <c r="A153" s="11"/>
      <c r="B153" s="11" t="str">
        <f>B152</f>
        <v xml:space="preserve"> Nithin</v>
      </c>
      <c r="C153" s="11" t="s">
        <v>41</v>
      </c>
      <c r="D153" s="11">
        <v>6</v>
      </c>
      <c r="E153" s="11" t="s">
        <v>45</v>
      </c>
      <c r="F153" s="12" t="s">
        <v>661</v>
      </c>
      <c r="G153" s="12" t="str">
        <f t="shared" ref="G153:G160" si="33">_xlfn.CONCAT(C153," ",D153," ",E153," ",F153)</f>
        <v>Q1: 6 of 7.  See the textbook for potential 'solutions' to these issues.</v>
      </c>
    </row>
    <row r="154" spans="1:7" s="10" customFormat="1" ht="127.5" hidden="1" x14ac:dyDescent="0.2">
      <c r="A154" s="11"/>
      <c r="B154" s="11" t="str">
        <f t="shared" ref="B154:B161" si="34">B153</f>
        <v xml:space="preserve"> Nithin</v>
      </c>
      <c r="C154" s="11" t="s">
        <v>44</v>
      </c>
      <c r="D154" s="11">
        <v>5</v>
      </c>
      <c r="E154" s="11" t="s">
        <v>45</v>
      </c>
      <c r="F154" s="12" t="s">
        <v>655</v>
      </c>
      <c r="G154" s="12" t="str">
        <f t="shared" si="33"/>
        <v xml:space="preserve">Q2: 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155" spans="1:7" s="10" customFormat="1" ht="409.5" hidden="1" x14ac:dyDescent="0.2">
      <c r="A155" s="11"/>
      <c r="B155" s="11" t="str">
        <f t="shared" si="34"/>
        <v xml:space="preserve"> Nithin</v>
      </c>
      <c r="C155" s="11" t="s">
        <v>47</v>
      </c>
      <c r="D155" s="11">
        <v>5</v>
      </c>
      <c r="E155" s="11" t="s">
        <v>45</v>
      </c>
      <c r="F155" s="12" t="s">
        <v>660</v>
      </c>
      <c r="G155" s="12" t="str">
        <f t="shared" si="33"/>
        <v xml:space="preserve">Q3: 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56" spans="1:7" s="10" customFormat="1" ht="89.25" hidden="1" x14ac:dyDescent="0.2">
      <c r="A156" s="11"/>
      <c r="B156" s="11" t="str">
        <f t="shared" si="34"/>
        <v xml:space="preserve"> Nithin</v>
      </c>
      <c r="C156" s="11" t="s">
        <v>49</v>
      </c>
      <c r="D156" s="11">
        <v>6</v>
      </c>
      <c r="E156" s="11" t="s">
        <v>45</v>
      </c>
      <c r="F156" s="12" t="s">
        <v>685</v>
      </c>
      <c r="G156" s="12" t="str">
        <f t="shared" si="33"/>
        <v xml:space="preserve">Q4: 6 of 7.  Additional details on the issues and solutions was warranted.  Below are potential issues mentioned in the textbook. 
1)  Understanding false positives, and the frequency at which they occur.
2)  Running multiple tests concurrently can create overlap and </v>
      </c>
    </row>
    <row r="157" spans="1:7" s="10" customFormat="1" ht="12.75" hidden="1" x14ac:dyDescent="0.2">
      <c r="A157" s="11"/>
      <c r="B157" s="11" t="str">
        <f t="shared" si="34"/>
        <v xml:space="preserve"> Nithin</v>
      </c>
      <c r="C157" s="11" t="s">
        <v>51</v>
      </c>
      <c r="D157" s="11">
        <v>5</v>
      </c>
      <c r="E157" s="11" t="s">
        <v>45</v>
      </c>
      <c r="F157" s="12" t="s">
        <v>669</v>
      </c>
      <c r="G157" s="12" t="str">
        <f t="shared" si="33"/>
        <v>Q5: 5 of 7.  You didn't address the last question</v>
      </c>
    </row>
    <row r="158" spans="1:7" s="10" customFormat="1" ht="102" hidden="1" x14ac:dyDescent="0.2">
      <c r="A158" s="11"/>
      <c r="B158" s="11" t="str">
        <f t="shared" si="34"/>
        <v xml:space="preserve"> Nithin</v>
      </c>
      <c r="C158" s="11" t="s">
        <v>53</v>
      </c>
      <c r="D158" s="11">
        <v>6</v>
      </c>
      <c r="E158" s="11" t="s">
        <v>45</v>
      </c>
      <c r="F158" s="12" t="s">
        <v>681</v>
      </c>
      <c r="G158" s="12" t="str">
        <f t="shared" si="33"/>
        <v>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159" spans="1:7" s="10" customFormat="1" ht="25.5" hidden="1" x14ac:dyDescent="0.2">
      <c r="A159" s="11"/>
      <c r="B159" s="11" t="str">
        <f t="shared" si="34"/>
        <v xml:space="preserve"> Nithin</v>
      </c>
      <c r="C159" s="11" t="s">
        <v>54</v>
      </c>
      <c r="D159" s="11">
        <v>7.5</v>
      </c>
      <c r="E159" s="11" t="s">
        <v>42</v>
      </c>
      <c r="F159" s="12" t="s">
        <v>679</v>
      </c>
      <c r="G159" s="12" t="str">
        <f t="shared" si="33"/>
        <v>Q7: 7.5 of 8.  Please ensure your responses are in several paragraphs, and simply not one 'run-on paragraph.'</v>
      </c>
    </row>
    <row r="160" spans="1:7" s="10" customFormat="1" ht="12.75" x14ac:dyDescent="0.2">
      <c r="A160" s="11"/>
      <c r="B160" s="11" t="str">
        <f t="shared" si="34"/>
        <v xml:space="preserve"> Nithin</v>
      </c>
      <c r="C160" s="11" t="s">
        <v>56</v>
      </c>
      <c r="D160" s="11">
        <f>SUM(D153:D159)</f>
        <v>40.5</v>
      </c>
      <c r="E160" s="11" t="s">
        <v>57</v>
      </c>
      <c r="F160" s="12"/>
      <c r="G160" s="12" t="str">
        <f t="shared" si="33"/>
        <v xml:space="preserve">Total: 40.5 of 50. </v>
      </c>
    </row>
    <row r="161" spans="1:7" s="10" customFormat="1" ht="409.5" x14ac:dyDescent="0.2">
      <c r="A161" s="11"/>
      <c r="B161" s="11" t="str">
        <f t="shared" si="34"/>
        <v xml:space="preserve"> Nithin</v>
      </c>
      <c r="C161" s="11" t="s">
        <v>58</v>
      </c>
      <c r="D161" s="11"/>
      <c r="E161" s="11"/>
      <c r="F161" s="12"/>
      <c r="G161" s="12" t="str">
        <f>_xlfn.CONCAT(G152," ",G153," ",G154," ",G155," ",G156," ",G157," ",G158," ",G159," ",G160)</f>
        <v xml:space="preserve"> Nithin, below are scores and comments for Homework 3. Q1: 6 of 7.  See the textbook for potential 'solutions' to these issues. Q2: 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 of 7.  Additional details on the issues and solutions was warranted.  Below are potential issues mentioned in the textbook. 
1)  Understanding false positives, and the frequency at which they occur.
2)  Running multiple tests concurrently can create overlap and  Q5: 5 of 7.  You didn't address the last question 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7.5 of 8.  Please ensure your responses are in several paragraphs, and simply not one 'run-on paragraph.' Total: 40.5 of 50. </v>
      </c>
    </row>
    <row r="162" spans="1:7" hidden="1" x14ac:dyDescent="0.25">
      <c r="A162" s="11" t="s">
        <v>144</v>
      </c>
      <c r="B162" s="11" t="str">
        <f>MID(A162,FIND(",",A162)+1,FIND(" ",A162)-1)</f>
        <v xml:space="preserve"> Nargis</v>
      </c>
      <c r="C162" s="11" t="s">
        <v>412</v>
      </c>
      <c r="D162" s="11"/>
      <c r="E162" s="11"/>
      <c r="F162" s="12"/>
      <c r="G162" s="12" t="str">
        <f t="shared" si="9"/>
        <v xml:space="preserve"> Nargis, below are scores and comments for Homework 3.</v>
      </c>
    </row>
    <row r="163" spans="1:7" s="10" customFormat="1" ht="12.75" hidden="1" x14ac:dyDescent="0.2">
      <c r="A163" s="11"/>
      <c r="B163" s="11" t="str">
        <f>B162</f>
        <v xml:space="preserve"> Nargis</v>
      </c>
      <c r="C163" s="11" t="s">
        <v>41</v>
      </c>
      <c r="D163" s="11">
        <v>7</v>
      </c>
      <c r="E163" s="11" t="s">
        <v>45</v>
      </c>
      <c r="F163" s="12"/>
      <c r="G163" s="12" t="str">
        <f t="shared" ref="G163:G170" si="35">_xlfn.CONCAT(C163," ",D163," ",E163," ",F163)</f>
        <v xml:space="preserve">Q1: 7 of 7.  </v>
      </c>
    </row>
    <row r="164" spans="1:7" s="10" customFormat="1" ht="38.25" hidden="1" x14ac:dyDescent="0.2">
      <c r="A164" s="11"/>
      <c r="B164" s="11" t="str">
        <f t="shared" ref="B164:B171" si="36">B163</f>
        <v xml:space="preserve"> Nargis</v>
      </c>
      <c r="C164" s="11" t="s">
        <v>44</v>
      </c>
      <c r="D164" s="11">
        <v>6.5</v>
      </c>
      <c r="E164" s="11" t="s">
        <v>45</v>
      </c>
      <c r="F164" s="12" t="s">
        <v>657</v>
      </c>
      <c r="G164" s="12" t="str">
        <f t="shared" si="35"/>
        <v>Q2: 6.5 of 7.  You should mention the importance of randomization of A/B testing, and how this process leads it to be the 'gold standard' of causal inference.</v>
      </c>
    </row>
    <row r="165" spans="1:7" s="10" customFormat="1" ht="409.5" hidden="1" x14ac:dyDescent="0.2">
      <c r="A165" s="11"/>
      <c r="B165" s="11" t="str">
        <f t="shared" si="36"/>
        <v xml:space="preserve"> Nargis</v>
      </c>
      <c r="C165" s="11" t="s">
        <v>47</v>
      </c>
      <c r="D165" s="11">
        <v>6</v>
      </c>
      <c r="E165" s="11" t="s">
        <v>45</v>
      </c>
      <c r="F165" s="12" t="s">
        <v>660</v>
      </c>
      <c r="G165" s="12" t="str">
        <f t="shared" si="35"/>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66" spans="1:7" s="10" customFormat="1" ht="191.25" hidden="1" x14ac:dyDescent="0.2">
      <c r="A166" s="11"/>
      <c r="B166" s="11" t="str">
        <f t="shared" si="36"/>
        <v xml:space="preserve"> Nargis</v>
      </c>
      <c r="C166" s="11" t="s">
        <v>49</v>
      </c>
      <c r="D166" s="11">
        <v>7</v>
      </c>
      <c r="E166" s="11" t="s">
        <v>45</v>
      </c>
      <c r="F166" s="12" t="s">
        <v>662</v>
      </c>
      <c r="G166" s="12" t="str">
        <f t="shared" si="35"/>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67" spans="1:7" s="10" customFormat="1" ht="191.25" hidden="1" x14ac:dyDescent="0.2">
      <c r="A167" s="11"/>
      <c r="B167" s="11" t="str">
        <f t="shared" si="36"/>
        <v xml:space="preserve"> Nargis</v>
      </c>
      <c r="C167" s="11" t="s">
        <v>51</v>
      </c>
      <c r="D167" s="11">
        <v>6</v>
      </c>
      <c r="E167" s="11" t="s">
        <v>45</v>
      </c>
      <c r="F167" s="12" t="s">
        <v>668</v>
      </c>
      <c r="G167" s="12" t="str">
        <f t="shared" si="35"/>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68" spans="1:7" s="10" customFormat="1" ht="12.75" hidden="1" x14ac:dyDescent="0.2">
      <c r="A168" s="11"/>
      <c r="B168" s="11" t="str">
        <f t="shared" si="36"/>
        <v xml:space="preserve"> Nargis</v>
      </c>
      <c r="C168" s="11" t="s">
        <v>53</v>
      </c>
      <c r="D168" s="11">
        <v>7</v>
      </c>
      <c r="E168" s="11" t="s">
        <v>45</v>
      </c>
      <c r="F168" s="12"/>
      <c r="G168" s="12" t="str">
        <f t="shared" si="35"/>
        <v xml:space="preserve">Q6: 7 of 7.  </v>
      </c>
    </row>
    <row r="169" spans="1:7" s="10" customFormat="1" ht="12.75" hidden="1" x14ac:dyDescent="0.2">
      <c r="A169" s="11"/>
      <c r="B169" s="11" t="str">
        <f t="shared" si="36"/>
        <v xml:space="preserve"> Nargis</v>
      </c>
      <c r="C169" s="11" t="s">
        <v>54</v>
      </c>
      <c r="D169" s="11">
        <v>8</v>
      </c>
      <c r="E169" s="11" t="s">
        <v>42</v>
      </c>
      <c r="F169" s="12" t="s">
        <v>674</v>
      </c>
      <c r="G169" s="12" t="str">
        <f t="shared" si="35"/>
        <v>Q7: 8 of 8.  An excellent summary!</v>
      </c>
    </row>
    <row r="170" spans="1:7" s="10" customFormat="1" ht="12.75" x14ac:dyDescent="0.2">
      <c r="A170" s="11"/>
      <c r="B170" s="11" t="str">
        <f t="shared" si="36"/>
        <v xml:space="preserve"> Nargis</v>
      </c>
      <c r="C170" s="11" t="s">
        <v>56</v>
      </c>
      <c r="D170" s="11">
        <f>SUM(D163:D169)</f>
        <v>47.5</v>
      </c>
      <c r="E170" s="11" t="s">
        <v>57</v>
      </c>
      <c r="F170" s="12"/>
      <c r="G170" s="12" t="str">
        <f t="shared" si="35"/>
        <v xml:space="preserve">Total: 47.5 of 50. </v>
      </c>
    </row>
    <row r="171" spans="1:7" s="10" customFormat="1" ht="409.5" x14ac:dyDescent="0.2">
      <c r="A171" s="11"/>
      <c r="B171" s="11" t="str">
        <f t="shared" si="36"/>
        <v xml:space="preserve"> Nargis</v>
      </c>
      <c r="C171" s="11" t="s">
        <v>58</v>
      </c>
      <c r="D171" s="11"/>
      <c r="E171" s="11"/>
      <c r="F171" s="12"/>
      <c r="G171" s="12" t="str">
        <f>_xlfn.CONCAT(G162," ",G163," ",G164," ",G165," ",G166," ",G167," ",G168," ",G169," ",G170)</f>
        <v xml:space="preserve"> Nargis, below are scores and comments for Homework 3. Q1: 7 of 7.   Q2: 6.5 of 7.  You should mention the importance of randomization of A/B testing, and how this process leads it to be the 'gold standard' of causal inference. 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An excellent summary! Total: 47.5 of 50. </v>
      </c>
    </row>
    <row r="172" spans="1:7" hidden="1" x14ac:dyDescent="0.25">
      <c r="A172" s="11" t="s">
        <v>135</v>
      </c>
      <c r="B172" s="11" t="str">
        <f>MID(A172,FIND(",",A172)+1,FIND(" ",A172)-4)</f>
        <v xml:space="preserve"> Sai</v>
      </c>
      <c r="C172" s="11" t="s">
        <v>412</v>
      </c>
      <c r="D172" s="11"/>
      <c r="E172" s="11"/>
      <c r="F172" s="12"/>
      <c r="G172" s="12" t="str">
        <f t="shared" si="9"/>
        <v xml:space="preserve"> Sai, below are scores and comments for Homework 3.</v>
      </c>
    </row>
    <row r="173" spans="1:7" s="10" customFormat="1" ht="12.75" hidden="1" x14ac:dyDescent="0.2">
      <c r="A173" s="11"/>
      <c r="B173" s="37" t="str">
        <f>B172</f>
        <v xml:space="preserve"> Sai</v>
      </c>
      <c r="C173" s="11" t="s">
        <v>41</v>
      </c>
      <c r="D173" s="11">
        <v>2</v>
      </c>
      <c r="E173" s="11" t="s">
        <v>45</v>
      </c>
      <c r="F173" s="12" t="s">
        <v>661</v>
      </c>
      <c r="G173" s="12" t="str">
        <f t="shared" ref="G173:G180" si="37">_xlfn.CONCAT(C173," ",D173," ",E173," ",F173)</f>
        <v>Q1: 2 of 7.  See the textbook for potential 'solutions' to these issues.</v>
      </c>
    </row>
    <row r="174" spans="1:7" s="10" customFormat="1" ht="12.75" hidden="1" x14ac:dyDescent="0.2">
      <c r="A174" s="11"/>
      <c r="B174" s="37" t="str">
        <f t="shared" ref="B174:B181" si="38">B173</f>
        <v xml:space="preserve"> Sai</v>
      </c>
      <c r="C174" s="11" t="s">
        <v>44</v>
      </c>
      <c r="D174" s="11">
        <v>2</v>
      </c>
      <c r="E174" s="11" t="s">
        <v>45</v>
      </c>
      <c r="F174" s="12" t="s">
        <v>651</v>
      </c>
      <c r="G174" s="12" t="str">
        <f t="shared" si="37"/>
        <v>Q2: 2 of 7.  Your answer didn't address the question posed.</v>
      </c>
    </row>
    <row r="175" spans="1:7" s="10" customFormat="1" ht="12.75" hidden="1" x14ac:dyDescent="0.2">
      <c r="A175" s="11"/>
      <c r="B175" s="37" t="str">
        <f t="shared" si="38"/>
        <v xml:space="preserve"> Sai</v>
      </c>
      <c r="C175" s="11" t="s">
        <v>47</v>
      </c>
      <c r="D175" s="11">
        <v>2</v>
      </c>
      <c r="E175" s="11" t="s">
        <v>45</v>
      </c>
      <c r="F175" s="12" t="s">
        <v>651</v>
      </c>
      <c r="G175" s="12" t="str">
        <f t="shared" si="37"/>
        <v>Q3: 2 of 7.  Your answer didn't address the question posed.</v>
      </c>
    </row>
    <row r="176" spans="1:7" s="10" customFormat="1" ht="12.75" hidden="1" x14ac:dyDescent="0.2">
      <c r="A176" s="11"/>
      <c r="B176" s="37" t="str">
        <f t="shared" si="38"/>
        <v xml:space="preserve"> Sai</v>
      </c>
      <c r="C176" s="11" t="s">
        <v>49</v>
      </c>
      <c r="D176" s="11">
        <v>2</v>
      </c>
      <c r="E176" s="11" t="s">
        <v>45</v>
      </c>
      <c r="F176" s="12" t="s">
        <v>651</v>
      </c>
      <c r="G176" s="12" t="str">
        <f t="shared" si="37"/>
        <v>Q4: 2 of 7.  Your answer didn't address the question posed.</v>
      </c>
    </row>
    <row r="177" spans="1:7" s="10" customFormat="1" ht="12.75" hidden="1" x14ac:dyDescent="0.2">
      <c r="A177" s="11"/>
      <c r="B177" s="37" t="str">
        <f t="shared" si="38"/>
        <v xml:space="preserve"> Sai</v>
      </c>
      <c r="C177" s="11" t="s">
        <v>51</v>
      </c>
      <c r="D177" s="11">
        <v>2</v>
      </c>
      <c r="E177" s="11" t="s">
        <v>45</v>
      </c>
      <c r="F177" s="12" t="s">
        <v>651</v>
      </c>
      <c r="G177" s="12" t="str">
        <f t="shared" si="37"/>
        <v>Q5: 2 of 7.  Your answer didn't address the question posed.</v>
      </c>
    </row>
    <row r="178" spans="1:7" s="10" customFormat="1" ht="12.75" hidden="1" x14ac:dyDescent="0.2">
      <c r="A178" s="11"/>
      <c r="B178" s="37" t="str">
        <f t="shared" si="38"/>
        <v xml:space="preserve"> Sai</v>
      </c>
      <c r="C178" s="11" t="s">
        <v>53</v>
      </c>
      <c r="D178" s="11">
        <v>2</v>
      </c>
      <c r="E178" s="11" t="s">
        <v>45</v>
      </c>
      <c r="F178" s="12" t="s">
        <v>651</v>
      </c>
      <c r="G178" s="12" t="str">
        <f t="shared" si="37"/>
        <v>Q6: 2 of 7.  Your answer didn't address the question posed.</v>
      </c>
    </row>
    <row r="179" spans="1:7" s="10" customFormat="1" ht="12.75" hidden="1" x14ac:dyDescent="0.2">
      <c r="A179" s="11"/>
      <c r="B179" s="37" t="str">
        <f t="shared" si="38"/>
        <v xml:space="preserve"> Sai</v>
      </c>
      <c r="C179" s="11" t="s">
        <v>54</v>
      </c>
      <c r="D179" s="11">
        <v>3</v>
      </c>
      <c r="E179" s="11" t="s">
        <v>42</v>
      </c>
      <c r="F179" s="12" t="s">
        <v>651</v>
      </c>
      <c r="G179" s="12" t="str">
        <f t="shared" si="37"/>
        <v>Q7: 3 of 8.  Your answer didn't address the question posed.</v>
      </c>
    </row>
    <row r="180" spans="1:7" s="10" customFormat="1" ht="12.75" x14ac:dyDescent="0.2">
      <c r="A180" s="11"/>
      <c r="B180" s="11" t="str">
        <f t="shared" si="38"/>
        <v xml:space="preserve"> Sai</v>
      </c>
      <c r="C180" s="11" t="s">
        <v>56</v>
      </c>
      <c r="D180" s="11">
        <f>SUM(D173:D179)</f>
        <v>15</v>
      </c>
      <c r="E180" s="11" t="s">
        <v>57</v>
      </c>
      <c r="F180" s="12"/>
      <c r="G180" s="12" t="str">
        <f t="shared" si="37"/>
        <v xml:space="preserve">Total: 15 of 50. </v>
      </c>
    </row>
    <row r="181" spans="1:7" s="10" customFormat="1" ht="89.25" x14ac:dyDescent="0.2">
      <c r="A181" s="11"/>
      <c r="B181" s="11" t="str">
        <f t="shared" si="38"/>
        <v xml:space="preserve"> Sai</v>
      </c>
      <c r="C181" s="11" t="s">
        <v>58</v>
      </c>
      <c r="D181" s="11"/>
      <c r="E181" s="11"/>
      <c r="F181" s="12"/>
      <c r="G181" s="12" t="str">
        <f>_xlfn.CONCAT(G172," ",G173," ",G174," ",G175," ",G176," ",G177," ",G178," ",G179," ",G180)</f>
        <v xml:space="preserve"> Sai, below are scores and comments for Homework 3. Q1: 2 of 7.  See the textbook for potential 'solutions' to these issues. Q2: 2 of 7.  Your answer didn't address the question posed. Q3: 2 of 7.  Your answer didn't address the question posed. Q4: 2 of 7.  Your answer didn't address the question posed. Q5: 2 of 7.  Your answer didn't address the question posed. Q6: 2 of 7.  Your answer didn't address the question posed. Q7: 3 of 8.  Your answer didn't address the question posed. Total: 15 of 50. </v>
      </c>
    </row>
    <row r="182" spans="1:7" hidden="1" x14ac:dyDescent="0.25">
      <c r="A182" s="11" t="s">
        <v>158</v>
      </c>
      <c r="B182" s="11" t="str">
        <f t="shared" si="14"/>
        <v xml:space="preserve"> Nodir</v>
      </c>
      <c r="C182" s="11" t="s">
        <v>412</v>
      </c>
      <c r="D182" s="11"/>
      <c r="E182" s="11"/>
      <c r="F182" s="12"/>
      <c r="G182" s="12" t="str">
        <f t="shared" si="9"/>
        <v xml:space="preserve"> Nodir, below are scores and comments for Homework 3.</v>
      </c>
    </row>
    <row r="183" spans="1:7" s="10" customFormat="1" ht="127.5" hidden="1" x14ac:dyDescent="0.2">
      <c r="A183" s="11"/>
      <c r="B183" s="11" t="str">
        <f>B182</f>
        <v xml:space="preserve"> Nodir</v>
      </c>
      <c r="C183" s="11" t="s">
        <v>41</v>
      </c>
      <c r="D183" s="11">
        <v>6.5</v>
      </c>
      <c r="E183" s="11" t="s">
        <v>45</v>
      </c>
      <c r="F183" s="12" t="s">
        <v>649</v>
      </c>
      <c r="G183" s="12" t="str">
        <f t="shared" ref="G183:G190" si="39">_xlfn.CONCAT(C183," ",D183," ",E183," ",F183)</f>
        <v>Q1: 6.5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184" spans="1:7" s="10" customFormat="1" ht="127.5" hidden="1" x14ac:dyDescent="0.2">
      <c r="A184" s="11"/>
      <c r="B184" s="11" t="str">
        <f t="shared" ref="B184:B191" si="40">B183</f>
        <v xml:space="preserve"> Nodir</v>
      </c>
      <c r="C184" s="11" t="s">
        <v>44</v>
      </c>
      <c r="D184" s="11">
        <v>6.5</v>
      </c>
      <c r="E184" s="11" t="s">
        <v>45</v>
      </c>
      <c r="F184" s="12" t="s">
        <v>655</v>
      </c>
      <c r="G184" s="12" t="str">
        <f t="shared" si="39"/>
        <v xml:space="preserve">Q2: 6.5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185" spans="1:7" s="10" customFormat="1" ht="12.75" hidden="1" x14ac:dyDescent="0.2">
      <c r="A185" s="11"/>
      <c r="B185" s="11" t="str">
        <f t="shared" si="40"/>
        <v xml:space="preserve"> Nodir</v>
      </c>
      <c r="C185" s="11" t="s">
        <v>47</v>
      </c>
      <c r="D185" s="11">
        <v>7</v>
      </c>
      <c r="E185" s="11" t="s">
        <v>45</v>
      </c>
      <c r="F185" s="12"/>
      <c r="G185" s="12" t="str">
        <f t="shared" si="39"/>
        <v xml:space="preserve">Q3: 7 of 7.  </v>
      </c>
    </row>
    <row r="186" spans="1:7" s="10" customFormat="1" ht="191.25" hidden="1" x14ac:dyDescent="0.2">
      <c r="A186" s="11"/>
      <c r="B186" s="11" t="str">
        <f t="shared" si="40"/>
        <v xml:space="preserve"> Nodir</v>
      </c>
      <c r="C186" s="11" t="s">
        <v>49</v>
      </c>
      <c r="D186" s="11">
        <v>7</v>
      </c>
      <c r="E186" s="11" t="s">
        <v>45</v>
      </c>
      <c r="F186" s="12" t="s">
        <v>662</v>
      </c>
      <c r="G186" s="12" t="str">
        <f t="shared" si="39"/>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87" spans="1:7" s="10" customFormat="1" ht="25.5" hidden="1" x14ac:dyDescent="0.2">
      <c r="A187" s="11"/>
      <c r="B187" s="11" t="str">
        <f t="shared" si="40"/>
        <v xml:space="preserve"> Nodir</v>
      </c>
      <c r="C187" s="11" t="s">
        <v>51</v>
      </c>
      <c r="D187" s="11">
        <v>5.5</v>
      </c>
      <c r="E187" s="11" t="s">
        <v>45</v>
      </c>
      <c r="F187" s="12" t="s">
        <v>670</v>
      </c>
      <c r="G187" s="12" t="str">
        <f t="shared" si="39"/>
        <v>Q5: 5.5 of 7.  Additional information was expected when comparing the three approaches.</v>
      </c>
    </row>
    <row r="188" spans="1:7" s="10" customFormat="1" ht="12.75" hidden="1" x14ac:dyDescent="0.2">
      <c r="A188" s="11"/>
      <c r="B188" s="11" t="str">
        <f t="shared" si="40"/>
        <v xml:space="preserve"> Nodir</v>
      </c>
      <c r="C188" s="11" t="s">
        <v>53</v>
      </c>
      <c r="D188" s="11">
        <v>7</v>
      </c>
      <c r="E188" s="11" t="s">
        <v>45</v>
      </c>
      <c r="F188" s="12"/>
      <c r="G188" s="12" t="str">
        <f t="shared" si="39"/>
        <v xml:space="preserve">Q6: 7 of 7.  </v>
      </c>
    </row>
    <row r="189" spans="1:7" s="10" customFormat="1" ht="12.75" hidden="1" x14ac:dyDescent="0.2">
      <c r="A189" s="11"/>
      <c r="B189" s="11" t="str">
        <f t="shared" si="40"/>
        <v xml:space="preserve"> Nodir</v>
      </c>
      <c r="C189" s="11" t="s">
        <v>54</v>
      </c>
      <c r="D189" s="11">
        <v>8</v>
      </c>
      <c r="E189" s="11" t="s">
        <v>42</v>
      </c>
      <c r="F189" s="12" t="s">
        <v>674</v>
      </c>
      <c r="G189" s="12" t="str">
        <f t="shared" si="39"/>
        <v>Q7: 8 of 8.  An excellent summary!</v>
      </c>
    </row>
    <row r="190" spans="1:7" s="10" customFormat="1" ht="12.75" x14ac:dyDescent="0.2">
      <c r="A190" s="11"/>
      <c r="B190" s="11" t="str">
        <f t="shared" si="40"/>
        <v xml:space="preserve"> Nodir</v>
      </c>
      <c r="C190" s="11" t="s">
        <v>56</v>
      </c>
      <c r="D190" s="11">
        <f>SUM(D183:D189)</f>
        <v>47.5</v>
      </c>
      <c r="E190" s="11" t="s">
        <v>57</v>
      </c>
      <c r="F190" s="12"/>
      <c r="G190" s="12" t="str">
        <f t="shared" si="39"/>
        <v xml:space="preserve">Total: 47.5 of 50. </v>
      </c>
    </row>
    <row r="191" spans="1:7" s="10" customFormat="1" ht="408" x14ac:dyDescent="0.2">
      <c r="A191" s="11"/>
      <c r="B191" s="11" t="str">
        <f t="shared" si="40"/>
        <v xml:space="preserve"> Nodir</v>
      </c>
      <c r="C191" s="11" t="s">
        <v>58</v>
      </c>
      <c r="D191" s="11"/>
      <c r="E191" s="11"/>
      <c r="F191" s="12"/>
      <c r="G191" s="12" t="str">
        <f>_xlfn.CONCAT(G182," ",G183," ",G184," ",G185," ",G186," ",G187," ",G188," ",G189," ",G190)</f>
        <v xml:space="preserve"> Nodir, below are scores and comments for Homework 3. Q1: 6.5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6.5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5.5 of 7.  Additional information was expected when comparing the three approaches. Q6: 7 of 7.   Q7: 8 of 8.  An excellent summary! Total: 47.5 of 50. </v>
      </c>
    </row>
    <row r="192" spans="1:7" hidden="1" x14ac:dyDescent="0.25">
      <c r="A192" s="11" t="s">
        <v>153</v>
      </c>
      <c r="B192" s="11" t="str">
        <f>MID(A192,FIND(",",A192)+1,FIND(" ",A192)-4)</f>
        <v xml:space="preserve"> Sai </v>
      </c>
      <c r="C192" s="11" t="s">
        <v>412</v>
      </c>
      <c r="D192" s="11"/>
      <c r="E192" s="11"/>
      <c r="F192" s="12"/>
      <c r="G192" s="12" t="str">
        <f t="shared" si="9"/>
        <v xml:space="preserve"> Sai , below are scores and comments for Homework 3.</v>
      </c>
    </row>
    <row r="193" spans="1:7" s="10" customFormat="1" ht="25.5" hidden="1" x14ac:dyDescent="0.2">
      <c r="A193" s="11"/>
      <c r="B193" s="11" t="str">
        <f>B192</f>
        <v xml:space="preserve"> Sai </v>
      </c>
      <c r="C193" s="11" t="s">
        <v>41</v>
      </c>
      <c r="D193" s="11">
        <v>7</v>
      </c>
      <c r="E193" s="11" t="s">
        <v>45</v>
      </c>
      <c r="F193" s="12" t="s">
        <v>652</v>
      </c>
      <c r="G193" s="12" t="str">
        <f t="shared" ref="G193:G200" si="41">_xlfn.CONCAT(C193," ",D193," ",E193," ",F193)</f>
        <v>Q1: 7 of 7.  An answer that considers the material discussed!  How wonderful!</v>
      </c>
    </row>
    <row r="194" spans="1:7" s="10" customFormat="1" ht="127.5" hidden="1" x14ac:dyDescent="0.2">
      <c r="A194" s="11"/>
      <c r="B194" s="11" t="str">
        <f t="shared" ref="B194:B201" si="42">B193</f>
        <v xml:space="preserve"> Sai </v>
      </c>
      <c r="C194" s="11" t="s">
        <v>44</v>
      </c>
      <c r="D194" s="11">
        <v>6</v>
      </c>
      <c r="E194" s="11" t="s">
        <v>45</v>
      </c>
      <c r="F194" s="12" t="s">
        <v>655</v>
      </c>
      <c r="G194" s="12" t="str">
        <f t="shared" si="41"/>
        <v xml:space="preserve">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195" spans="1:7" s="10" customFormat="1" ht="12.75" hidden="1" x14ac:dyDescent="0.2">
      <c r="A195" s="11"/>
      <c r="B195" s="11" t="str">
        <f t="shared" si="42"/>
        <v xml:space="preserve"> Sai </v>
      </c>
      <c r="C195" s="11" t="s">
        <v>47</v>
      </c>
      <c r="D195" s="11">
        <v>7</v>
      </c>
      <c r="E195" s="11" t="s">
        <v>45</v>
      </c>
      <c r="F195" s="12"/>
      <c r="G195" s="12" t="str">
        <f t="shared" si="41"/>
        <v xml:space="preserve">Q3: 7 of 7.  </v>
      </c>
    </row>
    <row r="196" spans="1:7" s="10" customFormat="1" ht="191.25" hidden="1" x14ac:dyDescent="0.2">
      <c r="A196" s="11"/>
      <c r="B196" s="11" t="str">
        <f t="shared" si="42"/>
        <v xml:space="preserve"> Sai </v>
      </c>
      <c r="C196" s="11" t="s">
        <v>49</v>
      </c>
      <c r="D196" s="11">
        <v>7</v>
      </c>
      <c r="E196" s="11" t="s">
        <v>45</v>
      </c>
      <c r="F196" s="12" t="s">
        <v>662</v>
      </c>
      <c r="G196" s="12" t="str">
        <f t="shared" si="41"/>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97" spans="1:7" s="10" customFormat="1" ht="191.25" hidden="1" x14ac:dyDescent="0.2">
      <c r="A197" s="11"/>
      <c r="B197" s="11" t="str">
        <f t="shared" si="42"/>
        <v xml:space="preserve"> Sai </v>
      </c>
      <c r="C197" s="11" t="s">
        <v>51</v>
      </c>
      <c r="D197" s="11">
        <v>6</v>
      </c>
      <c r="E197" s="11" t="s">
        <v>45</v>
      </c>
      <c r="F197" s="12" t="s">
        <v>668</v>
      </c>
      <c r="G197" s="12" t="str">
        <f t="shared" si="41"/>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198" spans="1:7" s="10" customFormat="1" ht="102" hidden="1" x14ac:dyDescent="0.2">
      <c r="A198" s="11"/>
      <c r="B198" s="11" t="str">
        <f t="shared" si="42"/>
        <v xml:space="preserve"> Sai </v>
      </c>
      <c r="C198" s="11" t="s">
        <v>53</v>
      </c>
      <c r="D198" s="11">
        <v>6.5</v>
      </c>
      <c r="E198" s="11" t="s">
        <v>45</v>
      </c>
      <c r="F198" s="12" t="s">
        <v>681</v>
      </c>
      <c r="G198" s="12" t="str">
        <f t="shared" si="41"/>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199" spans="1:7" s="10" customFormat="1" ht="12.75" hidden="1" x14ac:dyDescent="0.2">
      <c r="A199" s="11"/>
      <c r="B199" s="11" t="str">
        <f t="shared" si="42"/>
        <v xml:space="preserve"> Sai </v>
      </c>
      <c r="C199" s="11" t="s">
        <v>54</v>
      </c>
      <c r="D199" s="11">
        <v>8</v>
      </c>
      <c r="E199" s="11" t="s">
        <v>42</v>
      </c>
      <c r="F199" s="12" t="s">
        <v>674</v>
      </c>
      <c r="G199" s="12" t="str">
        <f t="shared" si="41"/>
        <v>Q7: 8 of 8.  An excellent summary!</v>
      </c>
    </row>
    <row r="200" spans="1:7" s="10" customFormat="1" ht="12.75" x14ac:dyDescent="0.2">
      <c r="A200" s="11"/>
      <c r="B200" s="11" t="str">
        <f t="shared" si="42"/>
        <v xml:space="preserve"> Sai </v>
      </c>
      <c r="C200" s="11" t="s">
        <v>56</v>
      </c>
      <c r="D200" s="11">
        <f>SUM(D193:D199)</f>
        <v>47.5</v>
      </c>
      <c r="E200" s="11" t="s">
        <v>57</v>
      </c>
      <c r="F200" s="12"/>
      <c r="G200" s="12" t="str">
        <f t="shared" si="41"/>
        <v xml:space="preserve">Total: 47.5 of 50. </v>
      </c>
    </row>
    <row r="201" spans="1:7" s="10" customFormat="1" ht="409.5" x14ac:dyDescent="0.2">
      <c r="A201" s="11"/>
      <c r="B201" s="11" t="str">
        <f t="shared" si="42"/>
        <v xml:space="preserve"> Sai </v>
      </c>
      <c r="C201" s="11" t="s">
        <v>58</v>
      </c>
      <c r="D201" s="11"/>
      <c r="E201" s="11"/>
      <c r="F201" s="12"/>
      <c r="G201" s="12" t="str">
        <f>_xlfn.CONCAT(G192," ",G193," ",G194," ",G195," ",G196," ",G197," ",G198," ",G199," ",G200)</f>
        <v xml:space="preserve"> Sai , below are scores and comments for Homework 3. Q1: 7 of 7.  An answer that considers the material discussed!  How wonderful! Q2: 6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An excellent summary! Total: 47.5 of 50. </v>
      </c>
    </row>
    <row r="202" spans="1:7" hidden="1" x14ac:dyDescent="0.25">
      <c r="A202" s="11" t="s">
        <v>139</v>
      </c>
      <c r="B202" s="11" t="str">
        <f t="shared" si="14"/>
        <v xml:space="preserve"> Venkata </v>
      </c>
      <c r="C202" s="11" t="s">
        <v>412</v>
      </c>
      <c r="D202" s="11"/>
      <c r="E202" s="11"/>
      <c r="F202" s="12"/>
      <c r="G202" s="12" t="str">
        <f t="shared" si="9"/>
        <v xml:space="preserve"> Venkata , below are scores and comments for Homework 3.</v>
      </c>
    </row>
    <row r="203" spans="1:7" s="10" customFormat="1" ht="127.5" hidden="1" x14ac:dyDescent="0.2">
      <c r="A203" s="11"/>
      <c r="B203" s="11" t="str">
        <f>B202</f>
        <v xml:space="preserve"> Venkata </v>
      </c>
      <c r="C203" s="11" t="s">
        <v>41</v>
      </c>
      <c r="D203" s="11">
        <v>5.5</v>
      </c>
      <c r="E203" s="11" t="s">
        <v>45</v>
      </c>
      <c r="F203" s="12" t="s">
        <v>649</v>
      </c>
      <c r="G203" s="12" t="str">
        <f t="shared" ref="G203:G210" si="43">_xlfn.CONCAT(C203," ",D203," ",E203," ",F203)</f>
        <v>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204" spans="1:7" s="10" customFormat="1" ht="127.5" hidden="1" x14ac:dyDescent="0.2">
      <c r="A204" s="11"/>
      <c r="B204" s="11" t="str">
        <f t="shared" ref="B204:B211" si="44">B203</f>
        <v xml:space="preserve"> Venkata </v>
      </c>
      <c r="C204" s="11" t="s">
        <v>44</v>
      </c>
      <c r="D204" s="11">
        <v>5.5</v>
      </c>
      <c r="E204" s="11" t="s">
        <v>45</v>
      </c>
      <c r="F204" s="12" t="s">
        <v>655</v>
      </c>
      <c r="G204" s="12" t="str">
        <f t="shared" si="43"/>
        <v xml:space="preserve">Q2: 5.5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05" spans="1:7" s="10" customFormat="1" ht="409.5" hidden="1" x14ac:dyDescent="0.2">
      <c r="A205" s="11"/>
      <c r="B205" s="11" t="str">
        <f t="shared" si="44"/>
        <v xml:space="preserve"> Venkata </v>
      </c>
      <c r="C205" s="11" t="s">
        <v>47</v>
      </c>
      <c r="D205" s="11">
        <v>4.5</v>
      </c>
      <c r="E205" s="11" t="s">
        <v>45</v>
      </c>
      <c r="F205" s="12" t="s">
        <v>660</v>
      </c>
      <c r="G205" s="12" t="str">
        <f t="shared" si="43"/>
        <v xml:space="preserve">Q3: 4.5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206" spans="1:7" s="10" customFormat="1" ht="89.25" hidden="1" x14ac:dyDescent="0.2">
      <c r="A206" s="11"/>
      <c r="B206" s="11" t="str">
        <f t="shared" si="44"/>
        <v xml:space="preserve"> Venkata </v>
      </c>
      <c r="C206" s="11" t="s">
        <v>49</v>
      </c>
      <c r="D206" s="11">
        <v>6</v>
      </c>
      <c r="E206" s="11" t="s">
        <v>45</v>
      </c>
      <c r="F206" s="12" t="s">
        <v>685</v>
      </c>
      <c r="G206" s="12" t="str">
        <f t="shared" si="43"/>
        <v xml:space="preserve">Q4: 6 of 7.  Additional details on the issues and solutions was warranted.  Below are potential issues mentioned in the textbook. 
1)  Understanding false positives, and the frequency at which they occur.
2)  Running multiple tests concurrently can create overlap and </v>
      </c>
    </row>
    <row r="207" spans="1:7" s="10" customFormat="1" ht="191.25" hidden="1" x14ac:dyDescent="0.2">
      <c r="A207" s="11"/>
      <c r="B207" s="11" t="str">
        <f t="shared" si="44"/>
        <v xml:space="preserve"> Venkata </v>
      </c>
      <c r="C207" s="11" t="s">
        <v>51</v>
      </c>
      <c r="D207" s="11">
        <v>5.5</v>
      </c>
      <c r="E207" s="11" t="s">
        <v>45</v>
      </c>
      <c r="F207" s="12" t="s">
        <v>668</v>
      </c>
      <c r="G207" s="12" t="str">
        <f t="shared" si="43"/>
        <v xml:space="preserve">Q5: 5.5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08" spans="1:7" s="10" customFormat="1" ht="102" hidden="1" x14ac:dyDescent="0.2">
      <c r="A208" s="11"/>
      <c r="B208" s="11" t="str">
        <f t="shared" si="44"/>
        <v xml:space="preserve"> Venkata </v>
      </c>
      <c r="C208" s="11" t="s">
        <v>53</v>
      </c>
      <c r="D208" s="11">
        <v>6.5</v>
      </c>
      <c r="E208" s="11" t="s">
        <v>45</v>
      </c>
      <c r="F208" s="12" t="s">
        <v>681</v>
      </c>
      <c r="G208" s="12" t="str">
        <f t="shared" si="43"/>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209" spans="1:7" s="10" customFormat="1" ht="25.5" hidden="1" x14ac:dyDescent="0.2">
      <c r="A209" s="11"/>
      <c r="B209" s="11" t="str">
        <f t="shared" si="44"/>
        <v xml:space="preserve"> Venkata </v>
      </c>
      <c r="C209" s="11" t="s">
        <v>54</v>
      </c>
      <c r="D209" s="11">
        <v>7.5</v>
      </c>
      <c r="E209" s="11" t="s">
        <v>42</v>
      </c>
      <c r="F209" s="12" t="s">
        <v>679</v>
      </c>
      <c r="G209" s="12" t="str">
        <f t="shared" si="43"/>
        <v>Q7: 7.5 of 8.  Please ensure your responses are in several paragraphs, and simply not one 'run-on paragraph.'</v>
      </c>
    </row>
    <row r="210" spans="1:7" s="10" customFormat="1" ht="12.75" x14ac:dyDescent="0.2">
      <c r="A210" s="11"/>
      <c r="B210" s="11" t="str">
        <f t="shared" si="44"/>
        <v xml:space="preserve"> Venkata </v>
      </c>
      <c r="C210" s="11" t="s">
        <v>56</v>
      </c>
      <c r="D210" s="11">
        <f>SUM(D203:D209)</f>
        <v>41</v>
      </c>
      <c r="E210" s="11" t="s">
        <v>57</v>
      </c>
      <c r="F210" s="12"/>
      <c r="G210" s="12" t="str">
        <f t="shared" si="43"/>
        <v xml:space="preserve">Total: 41 of 50. </v>
      </c>
    </row>
    <row r="211" spans="1:7" s="10" customFormat="1" ht="409.5" x14ac:dyDescent="0.2">
      <c r="A211" s="11"/>
      <c r="B211" s="11" t="str">
        <f t="shared" si="44"/>
        <v xml:space="preserve"> Venkata </v>
      </c>
      <c r="C211" s="11" t="s">
        <v>58</v>
      </c>
      <c r="D211" s="11"/>
      <c r="E211" s="11"/>
      <c r="F211" s="12"/>
      <c r="G211" s="12" t="str">
        <f>_xlfn.CONCAT(G202," ",G203," ",G204," ",G205," ",G206," ",G207," ",G208," ",G209," ",G210)</f>
        <v xml:space="preserve"> Venkata , below are scores and comments for Homework 3. 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5.5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4.5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 of 7.  Additional details on the issues and solutions was warranted.  Below are potential issues mentioned in the textbook. 
1)  Understanding false positives, and the frequency at which they occur.
2)  Running multiple tests concurrently can create overlap and  Q5: 5.5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7.5 of 8.  Please ensure your responses are in several paragraphs, and simply not one 'run-on paragraph.' Total: 41 of 50. </v>
      </c>
    </row>
    <row r="212" spans="1:7" hidden="1" x14ac:dyDescent="0.25">
      <c r="A212" s="11" t="s">
        <v>150</v>
      </c>
      <c r="B212" s="11" t="str">
        <f>MID(A212,FIND(",",A212)+1,FIND(" ",A212)-4)</f>
        <v xml:space="preserve"> Sai</v>
      </c>
      <c r="C212" s="11" t="s">
        <v>412</v>
      </c>
      <c r="D212" s="11"/>
      <c r="E212" s="11"/>
      <c r="F212" s="12"/>
      <c r="G212" s="12" t="str">
        <f t="shared" si="9"/>
        <v xml:space="preserve"> Sai, below are scores and comments for Homework 3.</v>
      </c>
    </row>
    <row r="213" spans="1:7" s="10" customFormat="1" ht="127.5" hidden="1" x14ac:dyDescent="0.2">
      <c r="A213" s="11"/>
      <c r="B213" s="11" t="str">
        <f>B212</f>
        <v xml:space="preserve"> Sai</v>
      </c>
      <c r="C213" s="11" t="s">
        <v>41</v>
      </c>
      <c r="D213" s="11">
        <v>6</v>
      </c>
      <c r="E213" s="11" t="s">
        <v>45</v>
      </c>
      <c r="F213" s="12" t="s">
        <v>649</v>
      </c>
      <c r="G213" s="12" t="str">
        <f t="shared" ref="G213:G220" si="45">_xlfn.CONCAT(C213," ",D213," ",E213," ",F213)</f>
        <v>Q1: 6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214" spans="1:7" s="10" customFormat="1" ht="127.5" hidden="1" x14ac:dyDescent="0.2">
      <c r="A214" s="11"/>
      <c r="B214" s="11" t="str">
        <f t="shared" ref="B214:B221" si="46">B213</f>
        <v xml:space="preserve"> Sai</v>
      </c>
      <c r="C214" s="11" t="s">
        <v>44</v>
      </c>
      <c r="D214" s="11">
        <v>5.5</v>
      </c>
      <c r="E214" s="11" t="s">
        <v>45</v>
      </c>
      <c r="F214" s="12" t="s">
        <v>655</v>
      </c>
      <c r="G214" s="12" t="str">
        <f t="shared" si="45"/>
        <v xml:space="preserve">Q2: 5.5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15" spans="1:7" s="10" customFormat="1" ht="409.5" hidden="1" x14ac:dyDescent="0.2">
      <c r="A215" s="11"/>
      <c r="B215" s="11" t="str">
        <f t="shared" si="46"/>
        <v xml:space="preserve"> Sai</v>
      </c>
      <c r="C215" s="11" t="s">
        <v>47</v>
      </c>
      <c r="D215" s="11">
        <v>5</v>
      </c>
      <c r="E215" s="11" t="s">
        <v>45</v>
      </c>
      <c r="F215" s="12" t="s">
        <v>660</v>
      </c>
      <c r="G215" s="12" t="str">
        <f t="shared" si="45"/>
        <v xml:space="preserve">Q3: 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216" spans="1:7" s="10" customFormat="1" ht="191.25" hidden="1" x14ac:dyDescent="0.2">
      <c r="A216" s="11"/>
      <c r="B216" s="11" t="str">
        <f t="shared" si="46"/>
        <v xml:space="preserve"> Sai</v>
      </c>
      <c r="C216" s="11" t="s">
        <v>49</v>
      </c>
      <c r="D216" s="11">
        <v>7</v>
      </c>
      <c r="E216" s="11" t="s">
        <v>45</v>
      </c>
      <c r="F216" s="12" t="s">
        <v>662</v>
      </c>
      <c r="G216" s="12" t="str">
        <f t="shared" si="45"/>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217" spans="1:7" s="10" customFormat="1" ht="12.75" hidden="1" x14ac:dyDescent="0.2">
      <c r="A217" s="11"/>
      <c r="B217" s="11" t="str">
        <f t="shared" si="46"/>
        <v xml:space="preserve"> Sai</v>
      </c>
      <c r="C217" s="11" t="s">
        <v>51</v>
      </c>
      <c r="D217" s="11">
        <v>5</v>
      </c>
      <c r="E217" s="11" t="s">
        <v>45</v>
      </c>
      <c r="F217" s="12" t="s">
        <v>669</v>
      </c>
      <c r="G217" s="12" t="str">
        <f t="shared" si="45"/>
        <v>Q5: 5 of 7.  You didn't address the last question</v>
      </c>
    </row>
    <row r="218" spans="1:7" s="10" customFormat="1" ht="12.75" hidden="1" x14ac:dyDescent="0.2">
      <c r="A218" s="11"/>
      <c r="B218" s="11" t="str">
        <f t="shared" si="46"/>
        <v xml:space="preserve"> Sai</v>
      </c>
      <c r="C218" s="11" t="s">
        <v>53</v>
      </c>
      <c r="D218" s="11">
        <v>7</v>
      </c>
      <c r="E218" s="11" t="s">
        <v>45</v>
      </c>
      <c r="F218" s="12"/>
      <c r="G218" s="12" t="str">
        <f t="shared" si="45"/>
        <v xml:space="preserve">Q6: 7 of 7.  </v>
      </c>
    </row>
    <row r="219" spans="1:7" s="10" customFormat="1" ht="12.75" hidden="1" x14ac:dyDescent="0.2">
      <c r="A219" s="11"/>
      <c r="B219" s="11" t="str">
        <f t="shared" si="46"/>
        <v xml:space="preserve"> Sai</v>
      </c>
      <c r="C219" s="11" t="s">
        <v>54</v>
      </c>
      <c r="D219" s="11">
        <v>8</v>
      </c>
      <c r="E219" s="11" t="s">
        <v>42</v>
      </c>
      <c r="F219" s="12"/>
      <c r="G219" s="12" t="str">
        <f t="shared" si="45"/>
        <v xml:space="preserve">Q7: 8 of 8.  </v>
      </c>
    </row>
    <row r="220" spans="1:7" s="10" customFormat="1" ht="12.75" x14ac:dyDescent="0.2">
      <c r="A220" s="11"/>
      <c r="B220" s="11" t="str">
        <f t="shared" si="46"/>
        <v xml:space="preserve"> Sai</v>
      </c>
      <c r="C220" s="11" t="s">
        <v>56</v>
      </c>
      <c r="D220" s="11">
        <f>SUM(D213:D219)</f>
        <v>43.5</v>
      </c>
      <c r="E220" s="11" t="s">
        <v>57</v>
      </c>
      <c r="F220" s="12"/>
      <c r="G220" s="12" t="str">
        <f t="shared" si="45"/>
        <v xml:space="preserve">Total: 43.5 of 50. </v>
      </c>
    </row>
    <row r="221" spans="1:7" s="10" customFormat="1" ht="409.5" x14ac:dyDescent="0.2">
      <c r="A221" s="11"/>
      <c r="B221" s="11" t="str">
        <f t="shared" si="46"/>
        <v xml:space="preserve"> Sai</v>
      </c>
      <c r="C221" s="11" t="s">
        <v>58</v>
      </c>
      <c r="D221" s="11"/>
      <c r="E221" s="11"/>
      <c r="F221" s="12"/>
      <c r="G221" s="12" t="str">
        <f>_xlfn.CONCAT(G212," ",G213," ",G214," ",G215," ",G216," ",G217," ",G218," ",G219," ",G220)</f>
        <v xml:space="preserve"> Sai, below are scores and comments for Homework 3. Q1: 6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5.5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5 of 7.  You didn't address the last question Q6: 7 of 7.   Q7: 8 of 8.   Total: 43.5 of 50. </v>
      </c>
    </row>
    <row r="222" spans="1:7" hidden="1" x14ac:dyDescent="0.25">
      <c r="A222" s="11" t="s">
        <v>121</v>
      </c>
      <c r="B222" s="11" t="str">
        <f>MID(A222,FIND(",",A222)+1,FIND(" ",A222)-0)</f>
        <v xml:space="preserve"> Nayeem</v>
      </c>
      <c r="C222" s="11" t="s">
        <v>412</v>
      </c>
      <c r="D222" s="11"/>
      <c r="E222" s="11"/>
      <c r="F222" s="12"/>
      <c r="G222" s="12" t="str">
        <f t="shared" si="9"/>
        <v xml:space="preserve"> Nayeem, below are scores and comments for Homework 3.</v>
      </c>
    </row>
    <row r="223" spans="1:7" s="10" customFormat="1" ht="127.5" hidden="1" x14ac:dyDescent="0.2">
      <c r="A223" s="11"/>
      <c r="B223" s="11" t="str">
        <f>B222</f>
        <v xml:space="preserve"> Nayeem</v>
      </c>
      <c r="C223" s="11" t="s">
        <v>41</v>
      </c>
      <c r="D223" s="11">
        <v>5.5</v>
      </c>
      <c r="E223" s="11" t="s">
        <v>45</v>
      </c>
      <c r="F223" s="12" t="s">
        <v>649</v>
      </c>
      <c r="G223" s="12" t="str">
        <f t="shared" ref="G223:G230" si="47">_xlfn.CONCAT(C223," ",D223," ",E223," ",F223)</f>
        <v>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v>
      </c>
    </row>
    <row r="224" spans="1:7" s="10" customFormat="1" ht="127.5" hidden="1" x14ac:dyDescent="0.2">
      <c r="A224" s="11"/>
      <c r="B224" s="11" t="str">
        <f t="shared" ref="B224:B231" si="48">B223</f>
        <v xml:space="preserve"> Nayeem</v>
      </c>
      <c r="C224" s="11" t="s">
        <v>44</v>
      </c>
      <c r="D224" s="11">
        <v>5</v>
      </c>
      <c r="E224" s="11" t="s">
        <v>45</v>
      </c>
      <c r="F224" s="12" t="s">
        <v>655</v>
      </c>
      <c r="G224" s="12" t="str">
        <f t="shared" si="47"/>
        <v xml:space="preserve">Q2: 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25" spans="1:7" s="10" customFormat="1" ht="409.5" hidden="1" x14ac:dyDescent="0.2">
      <c r="A225" s="11"/>
      <c r="B225" s="11" t="str">
        <f t="shared" si="48"/>
        <v xml:space="preserve"> Nayeem</v>
      </c>
      <c r="C225" s="11" t="s">
        <v>47</v>
      </c>
      <c r="D225" s="11">
        <v>4.5</v>
      </c>
      <c r="E225" s="11" t="s">
        <v>45</v>
      </c>
      <c r="F225" s="12" t="s">
        <v>660</v>
      </c>
      <c r="G225" s="12" t="str">
        <f t="shared" si="47"/>
        <v xml:space="preserve">Q3: 4.5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226" spans="1:7" s="10" customFormat="1" ht="25.5" hidden="1" x14ac:dyDescent="0.2">
      <c r="A226" s="11"/>
      <c r="B226" s="11" t="str">
        <f t="shared" si="48"/>
        <v xml:space="preserve"> Nayeem</v>
      </c>
      <c r="C226" s="11" t="s">
        <v>49</v>
      </c>
      <c r="D226" s="11">
        <v>5.5</v>
      </c>
      <c r="E226" s="11" t="s">
        <v>45</v>
      </c>
      <c r="F226" s="12" t="s">
        <v>665</v>
      </c>
      <c r="G226" s="12" t="str">
        <f t="shared" si="47"/>
        <v>Q4: 5.5 of 7.  The solutions you listed need to be mapped to specific issues.</v>
      </c>
    </row>
    <row r="227" spans="1:7" s="10" customFormat="1" ht="216.75" hidden="1" x14ac:dyDescent="0.2">
      <c r="A227" s="11"/>
      <c r="B227" s="11" t="str">
        <f t="shared" si="48"/>
        <v xml:space="preserve"> Nayeem</v>
      </c>
      <c r="C227" s="11" t="s">
        <v>51</v>
      </c>
      <c r="D227" s="11">
        <v>5.5</v>
      </c>
      <c r="E227" s="11" t="s">
        <v>45</v>
      </c>
      <c r="F227" s="12" t="s">
        <v>671</v>
      </c>
      <c r="G227" s="12" t="str">
        <f t="shared" si="47"/>
        <v xml:space="preserve">Q5: 5.5 of 7.  Additional information was expected when comparing the three approaches.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28" spans="1:7" s="10" customFormat="1" ht="102" hidden="1" x14ac:dyDescent="0.2">
      <c r="A228" s="11"/>
      <c r="B228" s="11" t="str">
        <f t="shared" si="48"/>
        <v xml:space="preserve"> Nayeem</v>
      </c>
      <c r="C228" s="11" t="s">
        <v>53</v>
      </c>
      <c r="D228" s="11">
        <v>5.5</v>
      </c>
      <c r="E228" s="11" t="s">
        <v>45</v>
      </c>
      <c r="F228" s="12" t="s">
        <v>681</v>
      </c>
      <c r="G228" s="12" t="str">
        <f t="shared" si="47"/>
        <v>Q6: 5.5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229" spans="1:7" s="10" customFormat="1" ht="12.75" hidden="1" x14ac:dyDescent="0.2">
      <c r="A229" s="11"/>
      <c r="B229" s="11" t="str">
        <f t="shared" si="48"/>
        <v xml:space="preserve"> Nayeem</v>
      </c>
      <c r="C229" s="11" t="s">
        <v>54</v>
      </c>
      <c r="D229" s="11">
        <v>8</v>
      </c>
      <c r="E229" s="11" t="s">
        <v>42</v>
      </c>
      <c r="F229" s="12"/>
      <c r="G229" s="12" t="str">
        <f t="shared" si="47"/>
        <v xml:space="preserve">Q7: 8 of 8.  </v>
      </c>
    </row>
    <row r="230" spans="1:7" s="10" customFormat="1" ht="12.75" x14ac:dyDescent="0.2">
      <c r="A230" s="11"/>
      <c r="B230" s="11" t="str">
        <f t="shared" si="48"/>
        <v xml:space="preserve"> Nayeem</v>
      </c>
      <c r="C230" s="11" t="s">
        <v>56</v>
      </c>
      <c r="D230" s="11">
        <f>SUM(D223:D229)</f>
        <v>39.5</v>
      </c>
      <c r="E230" s="11" t="s">
        <v>57</v>
      </c>
      <c r="F230" s="12"/>
      <c r="G230" s="12" t="str">
        <f t="shared" si="47"/>
        <v xml:space="preserve">Total: 39.5 of 50. </v>
      </c>
    </row>
    <row r="231" spans="1:7" s="10" customFormat="1" ht="409.5" x14ac:dyDescent="0.2">
      <c r="A231" s="11"/>
      <c r="B231" s="11" t="str">
        <f t="shared" si="48"/>
        <v xml:space="preserve"> Nayeem</v>
      </c>
      <c r="C231" s="11" t="s">
        <v>58</v>
      </c>
      <c r="D231" s="11"/>
      <c r="E231" s="11"/>
      <c r="F231" s="12"/>
      <c r="G231" s="12" t="str">
        <f>_xlfn.CONCAT(G222," ",G223," ",G224," ",G225," ",G226," ",G227," ",G228," ",G229," ",G230)</f>
        <v xml:space="preserve"> Nayeem, below are scores and comments for Homework 3. Q1: 5.5 of 7.  Within your answer it was expected that you would mention that relying just on intuition for decision-making tends to limit perspective, yields inaccuracies, increases risk by not validating conjectures by data and analytics, data-driven marketing decisions provide measurable results and insights into the effectiveness of strategies, companies that leverage data analytics and insights gain a competitive advantage over their competitors, and intuition is susceptible to several types of biases, such as confirmation bias. Q2: 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4.5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5.5 of 7.  The solutions you listed need to be mapped to specific issues. Q5: 5.5 of 7.  Additional information was expected when comparing the three approaches.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5.5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Total: 39.5 of 50. </v>
      </c>
    </row>
    <row r="232" spans="1:7" hidden="1" x14ac:dyDescent="0.25">
      <c r="A232" s="11" t="s">
        <v>142</v>
      </c>
      <c r="B232" s="11" t="str">
        <f>MID(A232,FIND(",",A232)+1,FIND(" ",A232)-0)</f>
        <v xml:space="preserve"> Keerthi</v>
      </c>
      <c r="C232" s="11" t="s">
        <v>412</v>
      </c>
      <c r="D232" s="11"/>
      <c r="E232" s="11"/>
      <c r="F232" s="12"/>
      <c r="G232" s="12" t="str">
        <f t="shared" si="9"/>
        <v xml:space="preserve"> Keerthi, below are scores and comments for Homework 3.</v>
      </c>
    </row>
    <row r="233" spans="1:7" s="10" customFormat="1" ht="12.75" hidden="1" x14ac:dyDescent="0.2">
      <c r="A233" s="11"/>
      <c r="B233" s="11" t="str">
        <f>B232</f>
        <v xml:space="preserve"> Keerthi</v>
      </c>
      <c r="C233" s="11" t="s">
        <v>41</v>
      </c>
      <c r="D233" s="11">
        <v>7</v>
      </c>
      <c r="E233" s="11" t="s">
        <v>45</v>
      </c>
      <c r="F233" s="12" t="s">
        <v>653</v>
      </c>
      <c r="G233" s="12" t="str">
        <f t="shared" ref="G233:G240" si="49">_xlfn.CONCAT(C233," ",D233," ",E233," ",F233)</f>
        <v>Q1: 7 of 7.  While your answer is sufficient, it is too colloquial.</v>
      </c>
    </row>
    <row r="234" spans="1:7" s="10" customFormat="1" ht="12.75" hidden="1" x14ac:dyDescent="0.2">
      <c r="A234" s="11"/>
      <c r="B234" s="11" t="str">
        <f t="shared" ref="B234:B241" si="50">B233</f>
        <v xml:space="preserve"> Keerthi</v>
      </c>
      <c r="C234" s="11" t="s">
        <v>44</v>
      </c>
      <c r="D234" s="11">
        <v>7</v>
      </c>
      <c r="E234" s="11" t="s">
        <v>45</v>
      </c>
      <c r="F234" s="12" t="s">
        <v>85</v>
      </c>
      <c r="G234" s="12" t="str">
        <f t="shared" si="49"/>
        <v>Q2: 7 of 7.  An excellent answer!</v>
      </c>
    </row>
    <row r="235" spans="1:7" s="10" customFormat="1" ht="51" hidden="1" x14ac:dyDescent="0.2">
      <c r="A235" s="11"/>
      <c r="B235" s="11" t="str">
        <f t="shared" si="50"/>
        <v xml:space="preserve"> Keerthi</v>
      </c>
      <c r="C235" s="11" t="s">
        <v>47</v>
      </c>
      <c r="D235" s="11">
        <v>4</v>
      </c>
      <c r="E235" s="11" t="s">
        <v>45</v>
      </c>
      <c r="F235" s="36" t="s">
        <v>686</v>
      </c>
      <c r="G235" s="12" t="str">
        <f t="shared" si="49"/>
        <v>Q3: 4 of 7.  Your answer is, for all intent and purpose, identical to that of another student.  This indicates either you are paraphrasing another solution, or have the same reference.  At a minimum, you must cite your source(s).</v>
      </c>
    </row>
    <row r="236" spans="1:7" s="10" customFormat="1" ht="191.25" hidden="1" x14ac:dyDescent="0.2">
      <c r="A236" s="11"/>
      <c r="B236" s="11" t="str">
        <f t="shared" si="50"/>
        <v xml:space="preserve"> Keerthi</v>
      </c>
      <c r="C236" s="11" t="s">
        <v>49</v>
      </c>
      <c r="D236" s="11">
        <v>7</v>
      </c>
      <c r="E236" s="11" t="s">
        <v>45</v>
      </c>
      <c r="F236" s="12" t="s">
        <v>662</v>
      </c>
      <c r="G236" s="12" t="str">
        <f t="shared" si="49"/>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237" spans="1:7" s="10" customFormat="1" ht="191.25" hidden="1" x14ac:dyDescent="0.2">
      <c r="A237" s="11"/>
      <c r="B237" s="11" t="str">
        <f t="shared" si="50"/>
        <v xml:space="preserve"> Keerthi</v>
      </c>
      <c r="C237" s="11" t="s">
        <v>51</v>
      </c>
      <c r="D237" s="11">
        <v>7</v>
      </c>
      <c r="E237" s="11" t="s">
        <v>45</v>
      </c>
      <c r="F237" s="12" t="s">
        <v>668</v>
      </c>
      <c r="G237" s="12" t="str">
        <f t="shared" si="49"/>
        <v xml:space="preserve">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38" spans="1:7" s="10" customFormat="1" ht="12.75" hidden="1" x14ac:dyDescent="0.2">
      <c r="A238" s="11"/>
      <c r="B238" s="11" t="str">
        <f t="shared" si="50"/>
        <v xml:space="preserve"> Keerthi</v>
      </c>
      <c r="C238" s="11" t="s">
        <v>53</v>
      </c>
      <c r="D238" s="11">
        <v>7</v>
      </c>
      <c r="E238" s="11" t="s">
        <v>45</v>
      </c>
      <c r="F238" s="12"/>
      <c r="G238" s="12" t="str">
        <f t="shared" si="49"/>
        <v xml:space="preserve">Q6: 7 of 7.  </v>
      </c>
    </row>
    <row r="239" spans="1:7" s="10" customFormat="1" ht="12.75" hidden="1" x14ac:dyDescent="0.2">
      <c r="A239" s="11"/>
      <c r="B239" s="11" t="str">
        <f t="shared" si="50"/>
        <v xml:space="preserve"> Keerthi</v>
      </c>
      <c r="C239" s="11" t="s">
        <v>54</v>
      </c>
      <c r="D239" s="11">
        <v>8</v>
      </c>
      <c r="E239" s="11" t="s">
        <v>42</v>
      </c>
      <c r="F239" s="12"/>
      <c r="G239" s="12" t="str">
        <f t="shared" si="49"/>
        <v xml:space="preserve">Q7: 8 of 8.  </v>
      </c>
    </row>
    <row r="240" spans="1:7" s="10" customFormat="1" ht="12.75" x14ac:dyDescent="0.2">
      <c r="A240" s="11"/>
      <c r="B240" s="11" t="str">
        <f t="shared" si="50"/>
        <v xml:space="preserve"> Keerthi</v>
      </c>
      <c r="C240" s="11" t="s">
        <v>56</v>
      </c>
      <c r="D240" s="11">
        <f>SUM(D233:D239)</f>
        <v>47</v>
      </c>
      <c r="E240" s="11" t="s">
        <v>57</v>
      </c>
      <c r="F240" s="12"/>
      <c r="G240" s="12" t="str">
        <f t="shared" si="49"/>
        <v xml:space="preserve">Total: 47 of 50. </v>
      </c>
    </row>
    <row r="241" spans="1:7" s="10" customFormat="1" ht="408" x14ac:dyDescent="0.2">
      <c r="A241" s="11"/>
      <c r="B241" s="11" t="str">
        <f t="shared" si="50"/>
        <v xml:space="preserve"> Keerthi</v>
      </c>
      <c r="C241" s="11" t="s">
        <v>58</v>
      </c>
      <c r="D241" s="11"/>
      <c r="E241" s="11"/>
      <c r="F241" s="12"/>
      <c r="G241" s="12" t="str">
        <f>_xlfn.CONCAT(G232," ",G233," ",G234," ",G235," ",G236," ",G237," ",G238," ",G239," ",G240)</f>
        <v xml:space="preserve"> Keerthi, below are scores and comments for Homework 3. Q1: 7 of 7.  While your answer is sufficient, it is too colloquial. Q2: 7 of 7.  An excellent answer! Q3: 4 of 7.  Your answer is, for all intent and purpose, identical to that of another student.  This indicates either you are paraphrasing another solution, or have the same reference.  At a minimum, you must cite your source(s).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47 of 50. </v>
      </c>
    </row>
    <row r="242" spans="1:7" hidden="1" x14ac:dyDescent="0.25">
      <c r="A242" s="11" t="s">
        <v>137</v>
      </c>
      <c r="B242" s="11" t="str">
        <f t="shared" si="14"/>
        <v xml:space="preserve"> Soumya</v>
      </c>
      <c r="C242" s="11" t="s">
        <v>412</v>
      </c>
      <c r="D242" s="11"/>
      <c r="E242" s="11"/>
      <c r="F242" s="12"/>
      <c r="G242" s="12" t="str">
        <f t="shared" si="9"/>
        <v xml:space="preserve"> Soumya, below are scores and comments for Homework 3.</v>
      </c>
    </row>
    <row r="243" spans="1:7" s="10" customFormat="1" ht="12.75" hidden="1" x14ac:dyDescent="0.2">
      <c r="A243" s="11"/>
      <c r="B243" s="11" t="str">
        <f>B242</f>
        <v xml:space="preserve"> Soumya</v>
      </c>
      <c r="C243" s="11" t="s">
        <v>41</v>
      </c>
      <c r="D243" s="11">
        <v>7</v>
      </c>
      <c r="E243" s="11" t="s">
        <v>45</v>
      </c>
      <c r="F243" s="12"/>
      <c r="G243" s="12" t="str">
        <f t="shared" ref="G243:G250" si="51">_xlfn.CONCAT(C243," ",D243," ",E243," ",F243)</f>
        <v xml:space="preserve">Q1: 7 of 7.  </v>
      </c>
    </row>
    <row r="244" spans="1:7" s="10" customFormat="1" ht="38.25" hidden="1" x14ac:dyDescent="0.2">
      <c r="A244" s="11"/>
      <c r="B244" s="11" t="str">
        <f t="shared" ref="B244:B251" si="52">B243</f>
        <v xml:space="preserve"> Soumya</v>
      </c>
      <c r="C244" s="11" t="s">
        <v>44</v>
      </c>
      <c r="D244" s="11">
        <v>6.5</v>
      </c>
      <c r="E244" s="11" t="s">
        <v>45</v>
      </c>
      <c r="F244" s="12" t="s">
        <v>657</v>
      </c>
      <c r="G244" s="12" t="str">
        <f t="shared" si="51"/>
        <v>Q2: 6.5 of 7.  You should mention the importance of randomization of A/B testing, and how this process leads it to be the 'gold standard' of causal inference.</v>
      </c>
    </row>
    <row r="245" spans="1:7" s="10" customFormat="1" ht="12.75" hidden="1" x14ac:dyDescent="0.2">
      <c r="A245" s="11"/>
      <c r="B245" s="11" t="str">
        <f t="shared" si="52"/>
        <v xml:space="preserve"> Soumya</v>
      </c>
      <c r="C245" s="11" t="s">
        <v>47</v>
      </c>
      <c r="D245" s="11">
        <v>7</v>
      </c>
      <c r="E245" s="11" t="s">
        <v>45</v>
      </c>
      <c r="F245" s="12"/>
      <c r="G245" s="12" t="str">
        <f t="shared" si="51"/>
        <v xml:space="preserve">Q3: 7 of 7.  </v>
      </c>
    </row>
    <row r="246" spans="1:7" s="10" customFormat="1" ht="191.25" hidden="1" x14ac:dyDescent="0.2">
      <c r="A246" s="11"/>
      <c r="B246" s="11" t="str">
        <f t="shared" si="52"/>
        <v xml:space="preserve"> Soumya</v>
      </c>
      <c r="C246" s="11" t="s">
        <v>49</v>
      </c>
      <c r="D246" s="11">
        <v>7</v>
      </c>
      <c r="E246" s="11" t="s">
        <v>45</v>
      </c>
      <c r="F246" s="12" t="s">
        <v>662</v>
      </c>
      <c r="G246" s="12" t="str">
        <f t="shared" si="51"/>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247" spans="1:7" s="10" customFormat="1" ht="191.25" hidden="1" x14ac:dyDescent="0.2">
      <c r="A247" s="11"/>
      <c r="B247" s="11" t="str">
        <f t="shared" si="52"/>
        <v xml:space="preserve"> Soumya</v>
      </c>
      <c r="C247" s="11" t="s">
        <v>51</v>
      </c>
      <c r="D247" s="11">
        <v>6</v>
      </c>
      <c r="E247" s="11" t="s">
        <v>45</v>
      </c>
      <c r="F247" s="12" t="s">
        <v>668</v>
      </c>
      <c r="G247" s="12" t="str">
        <f t="shared" si="51"/>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48" spans="1:7" s="10" customFormat="1" ht="12.75" hidden="1" x14ac:dyDescent="0.2">
      <c r="A248" s="11"/>
      <c r="B248" s="11" t="str">
        <f t="shared" si="52"/>
        <v xml:space="preserve"> Soumya</v>
      </c>
      <c r="C248" s="11" t="s">
        <v>53</v>
      </c>
      <c r="D248" s="11">
        <v>7</v>
      </c>
      <c r="E248" s="11" t="s">
        <v>45</v>
      </c>
      <c r="F248" s="12"/>
      <c r="G248" s="12" t="str">
        <f t="shared" si="51"/>
        <v xml:space="preserve">Q6: 7 of 7.  </v>
      </c>
    </row>
    <row r="249" spans="1:7" s="10" customFormat="1" ht="12.75" hidden="1" x14ac:dyDescent="0.2">
      <c r="A249" s="11"/>
      <c r="B249" s="11" t="str">
        <f t="shared" si="52"/>
        <v xml:space="preserve"> Soumya</v>
      </c>
      <c r="C249" s="11" t="s">
        <v>54</v>
      </c>
      <c r="D249" s="11">
        <v>8</v>
      </c>
      <c r="E249" s="11" t="s">
        <v>42</v>
      </c>
      <c r="F249" s="12"/>
      <c r="G249" s="12" t="str">
        <f t="shared" si="51"/>
        <v xml:space="preserve">Q7: 8 of 8.  </v>
      </c>
    </row>
    <row r="250" spans="1:7" s="10" customFormat="1" ht="12.75" x14ac:dyDescent="0.2">
      <c r="A250" s="11"/>
      <c r="B250" s="11" t="str">
        <f t="shared" si="52"/>
        <v xml:space="preserve"> Soumya</v>
      </c>
      <c r="C250" s="11" t="s">
        <v>56</v>
      </c>
      <c r="D250" s="11">
        <f>SUM(D243:D249)</f>
        <v>48.5</v>
      </c>
      <c r="E250" s="11" t="s">
        <v>57</v>
      </c>
      <c r="F250" s="12"/>
      <c r="G250" s="12" t="str">
        <f t="shared" si="51"/>
        <v xml:space="preserve">Total: 48.5 of 50. </v>
      </c>
    </row>
    <row r="251" spans="1:7" s="10" customFormat="1" ht="382.5" x14ac:dyDescent="0.2">
      <c r="A251" s="11"/>
      <c r="B251" s="11" t="str">
        <f t="shared" si="52"/>
        <v xml:space="preserve"> Soumya</v>
      </c>
      <c r="C251" s="11" t="s">
        <v>58</v>
      </c>
      <c r="D251" s="11"/>
      <c r="E251" s="11"/>
      <c r="F251" s="12"/>
      <c r="G251" s="12" t="str">
        <f>_xlfn.CONCAT(G242," ",G243," ",G244," ",G245," ",G246," ",G247," ",G248," ",G249," ",G250)</f>
        <v xml:space="preserve"> Soumya, below are scores and comments for Homework 3. Q1: 7 of 7.   Q2: 6.5 of 7.  You should mention the importance of randomization of A/B testing, and how this process leads it to be the 'gold standard' of causal inference. Q3: 7 of 7.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48.5 of 50. </v>
      </c>
    </row>
    <row r="252" spans="1:7" hidden="1" x14ac:dyDescent="0.25">
      <c r="A252" s="11" t="s">
        <v>151</v>
      </c>
      <c r="B252" s="11" t="str">
        <f t="shared" si="14"/>
        <v xml:space="preserve"> Venkata</v>
      </c>
      <c r="C252" s="11" t="s">
        <v>412</v>
      </c>
      <c r="D252" s="11"/>
      <c r="E252" s="11"/>
      <c r="F252" s="12"/>
      <c r="G252" s="12" t="str">
        <f t="shared" si="9"/>
        <v xml:space="preserve"> Venkata, below are scores and comments for Homework 3.</v>
      </c>
    </row>
    <row r="253" spans="1:7" s="10" customFormat="1" ht="12.75" hidden="1" x14ac:dyDescent="0.2">
      <c r="A253" s="11"/>
      <c r="B253" s="11" t="str">
        <f>B252</f>
        <v xml:space="preserve"> Venkata</v>
      </c>
      <c r="C253" s="11" t="s">
        <v>41</v>
      </c>
      <c r="D253" s="11">
        <v>7</v>
      </c>
      <c r="E253" s="11" t="s">
        <v>45</v>
      </c>
      <c r="F253" s="12"/>
      <c r="G253" s="12" t="str">
        <f t="shared" ref="G253:G260" si="53">_xlfn.CONCAT(C253," ",D253," ",E253," ",F253)</f>
        <v xml:space="preserve">Q1: 7 of 7.  </v>
      </c>
    </row>
    <row r="254" spans="1:7" s="10" customFormat="1" ht="127.5" hidden="1" x14ac:dyDescent="0.2">
      <c r="A254" s="11"/>
      <c r="B254" s="11" t="str">
        <f t="shared" ref="B254:B261" si="54">B253</f>
        <v xml:space="preserve"> Venkata</v>
      </c>
      <c r="C254" s="11" t="s">
        <v>44</v>
      </c>
      <c r="D254" s="11">
        <v>5.5</v>
      </c>
      <c r="E254" s="11" t="s">
        <v>45</v>
      </c>
      <c r="F254" s="12" t="s">
        <v>655</v>
      </c>
      <c r="G254" s="12" t="str">
        <f t="shared" si="53"/>
        <v xml:space="preserve">Q2: 5.5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55" spans="1:7" s="10" customFormat="1" ht="409.5" hidden="1" x14ac:dyDescent="0.2">
      <c r="A255" s="11"/>
      <c r="B255" s="11" t="str">
        <f t="shared" si="54"/>
        <v xml:space="preserve"> Venkata</v>
      </c>
      <c r="C255" s="11" t="s">
        <v>47</v>
      </c>
      <c r="D255" s="11">
        <v>5.5</v>
      </c>
      <c r="E255" s="11" t="s">
        <v>45</v>
      </c>
      <c r="F255" s="12" t="s">
        <v>660</v>
      </c>
      <c r="G255" s="12" t="str">
        <f t="shared" si="53"/>
        <v xml:space="preserve">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256" spans="1:7" s="10" customFormat="1" ht="25.5" hidden="1" x14ac:dyDescent="0.2">
      <c r="A256" s="11"/>
      <c r="B256" s="11" t="str">
        <f t="shared" si="54"/>
        <v xml:space="preserve"> Venkata</v>
      </c>
      <c r="C256" s="11" t="s">
        <v>49</v>
      </c>
      <c r="D256" s="11">
        <v>7</v>
      </c>
      <c r="E256" s="11" t="s">
        <v>45</v>
      </c>
      <c r="F256" s="12" t="s">
        <v>666</v>
      </c>
      <c r="G256" s="12" t="str">
        <f t="shared" si="53"/>
        <v>Q4: 7 of 7.  Please check your grammar and capitalization.  For example, 'The solution may be to Increase …'</v>
      </c>
    </row>
    <row r="257" spans="1:7" s="10" customFormat="1" ht="191.25" hidden="1" x14ac:dyDescent="0.2">
      <c r="A257" s="11"/>
      <c r="B257" s="11" t="str">
        <f t="shared" si="54"/>
        <v xml:space="preserve"> Venkata</v>
      </c>
      <c r="C257" s="11" t="s">
        <v>51</v>
      </c>
      <c r="D257" s="11">
        <v>6</v>
      </c>
      <c r="E257" s="11" t="s">
        <v>45</v>
      </c>
      <c r="F257" s="12" t="s">
        <v>668</v>
      </c>
      <c r="G257" s="12" t="str">
        <f t="shared" si="53"/>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58" spans="1:7" s="10" customFormat="1" ht="12.75" hidden="1" x14ac:dyDescent="0.2">
      <c r="A258" s="11"/>
      <c r="B258" s="11" t="str">
        <f t="shared" si="54"/>
        <v xml:space="preserve"> Venkata</v>
      </c>
      <c r="C258" s="11" t="s">
        <v>53</v>
      </c>
      <c r="D258" s="11">
        <v>7</v>
      </c>
      <c r="E258" s="11" t="s">
        <v>45</v>
      </c>
      <c r="F258" s="12"/>
      <c r="G258" s="12" t="str">
        <f t="shared" si="53"/>
        <v xml:space="preserve">Q6: 7 of 7.  </v>
      </c>
    </row>
    <row r="259" spans="1:7" s="10" customFormat="1" ht="12.75" hidden="1" x14ac:dyDescent="0.2">
      <c r="A259" s="11"/>
      <c r="B259" s="11" t="str">
        <f t="shared" si="54"/>
        <v xml:space="preserve"> Venkata</v>
      </c>
      <c r="C259" s="11" t="s">
        <v>54</v>
      </c>
      <c r="D259" s="11">
        <v>8</v>
      </c>
      <c r="E259" s="11" t="s">
        <v>42</v>
      </c>
      <c r="F259" s="12"/>
      <c r="G259" s="12" t="str">
        <f t="shared" si="53"/>
        <v xml:space="preserve">Q7: 8 of 8.  </v>
      </c>
    </row>
    <row r="260" spans="1:7" s="10" customFormat="1" ht="12.75" x14ac:dyDescent="0.2">
      <c r="A260" s="11"/>
      <c r="B260" s="11" t="str">
        <f t="shared" si="54"/>
        <v xml:space="preserve"> Venkata</v>
      </c>
      <c r="C260" s="11" t="s">
        <v>56</v>
      </c>
      <c r="D260" s="11">
        <f>SUM(D253:D259)</f>
        <v>46</v>
      </c>
      <c r="E260" s="11" t="s">
        <v>57</v>
      </c>
      <c r="F260" s="12"/>
      <c r="G260" s="12" t="str">
        <f t="shared" si="53"/>
        <v xml:space="preserve">Total: 46 of 50. </v>
      </c>
    </row>
    <row r="261" spans="1:7" s="10" customFormat="1" ht="409.5" x14ac:dyDescent="0.2">
      <c r="A261" s="11"/>
      <c r="B261" s="11" t="str">
        <f t="shared" si="54"/>
        <v xml:space="preserve"> Venkata</v>
      </c>
      <c r="C261" s="11" t="s">
        <v>58</v>
      </c>
      <c r="D261" s="11"/>
      <c r="E261" s="11"/>
      <c r="F261" s="12"/>
      <c r="G261" s="12" t="str">
        <f>_xlfn.CONCAT(G252," ",G253," ",G254," ",G255," ",G256," ",G257," ",G258," ",G259," ",G260)</f>
        <v xml:space="preserve"> Venkata, below are scores and comments for Homework 3. Q1: 7 of 7.   Q2: 5.5 of 7.  Several important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5.5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Please check your grammar and capitalization.  For example, 'The solution may be to Increase …'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46 of 50. </v>
      </c>
    </row>
    <row r="262" spans="1:7" hidden="1" x14ac:dyDescent="0.25">
      <c r="A262" s="11" t="s">
        <v>138</v>
      </c>
      <c r="B262" s="11" t="str">
        <f>MID(A262,FIND(",",A262)+1,FIND(" ",A262)-5)</f>
        <v xml:space="preserve"> Vinay </v>
      </c>
      <c r="C262" s="11" t="s">
        <v>412</v>
      </c>
      <c r="D262" s="11"/>
      <c r="E262" s="11"/>
      <c r="F262" s="12"/>
      <c r="G262" s="12" t="str">
        <f t="shared" si="9"/>
        <v xml:space="preserve"> Vinay , below are scores and comments for Homework 3.</v>
      </c>
    </row>
    <row r="263" spans="1:7" s="10" customFormat="1" ht="25.5" hidden="1" x14ac:dyDescent="0.2">
      <c r="A263" s="11"/>
      <c r="B263" s="11" t="str">
        <f>B262</f>
        <v xml:space="preserve"> Vinay </v>
      </c>
      <c r="C263" s="11" t="s">
        <v>41</v>
      </c>
      <c r="D263" s="11">
        <v>7</v>
      </c>
      <c r="E263" s="11" t="s">
        <v>45</v>
      </c>
      <c r="F263" s="12" t="s">
        <v>654</v>
      </c>
      <c r="G263" s="12" t="str">
        <f t="shared" ref="G263:G270" si="55">_xlfn.CONCAT(C263," ",D263," ",E263," ",F263)</f>
        <v>Q1: 7 of 7.  Please proofread your submissions.  I'm rather confident you wanted to use 'when' in lieu of 'hen'.</v>
      </c>
    </row>
    <row r="264" spans="1:7" s="10" customFormat="1" ht="12.75" hidden="1" x14ac:dyDescent="0.2">
      <c r="A264" s="11"/>
      <c r="B264" s="11" t="str">
        <f t="shared" ref="B264:B271" si="56">B263</f>
        <v xml:space="preserve"> Vinay </v>
      </c>
      <c r="C264" s="11" t="s">
        <v>44</v>
      </c>
      <c r="D264" s="11">
        <v>7</v>
      </c>
      <c r="E264" s="11" t="s">
        <v>45</v>
      </c>
      <c r="F264" s="12"/>
      <c r="G264" s="12" t="str">
        <f t="shared" si="55"/>
        <v xml:space="preserve">Q2: 7 of 7.  </v>
      </c>
    </row>
    <row r="265" spans="1:7" s="10" customFormat="1" ht="409.5" hidden="1" x14ac:dyDescent="0.2">
      <c r="A265" s="11"/>
      <c r="B265" s="11" t="str">
        <f t="shared" si="56"/>
        <v xml:space="preserve"> Vinay </v>
      </c>
      <c r="C265" s="11" t="s">
        <v>47</v>
      </c>
      <c r="D265" s="11">
        <v>6</v>
      </c>
      <c r="E265" s="11" t="s">
        <v>45</v>
      </c>
      <c r="F265" s="12" t="s">
        <v>660</v>
      </c>
      <c r="G265" s="12" t="str">
        <f t="shared" si="55"/>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266" spans="1:7" s="10" customFormat="1" ht="191.25" hidden="1" x14ac:dyDescent="0.2">
      <c r="A266" s="11"/>
      <c r="B266" s="11" t="str">
        <f t="shared" si="56"/>
        <v xml:space="preserve"> Vinay </v>
      </c>
      <c r="C266" s="11" t="s">
        <v>49</v>
      </c>
      <c r="D266" s="11">
        <v>7</v>
      </c>
      <c r="E266" s="11" t="s">
        <v>45</v>
      </c>
      <c r="F266" s="12" t="s">
        <v>662</v>
      </c>
      <c r="G266" s="12" t="str">
        <f t="shared" si="55"/>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267" spans="1:7" s="10" customFormat="1" ht="191.25" hidden="1" x14ac:dyDescent="0.2">
      <c r="A267" s="11"/>
      <c r="B267" s="11" t="str">
        <f t="shared" si="56"/>
        <v xml:space="preserve"> Vinay </v>
      </c>
      <c r="C267" s="11" t="s">
        <v>51</v>
      </c>
      <c r="D267" s="11">
        <v>6</v>
      </c>
      <c r="E267" s="11" t="s">
        <v>45</v>
      </c>
      <c r="F267" s="12" t="s">
        <v>668</v>
      </c>
      <c r="G267" s="12" t="str">
        <f t="shared" si="55"/>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68" spans="1:7" s="10" customFormat="1" ht="102" hidden="1" x14ac:dyDescent="0.2">
      <c r="A268" s="11"/>
      <c r="B268" s="11" t="str">
        <f t="shared" si="56"/>
        <v xml:space="preserve"> Vinay </v>
      </c>
      <c r="C268" s="11" t="s">
        <v>53</v>
      </c>
      <c r="D268" s="11">
        <v>5</v>
      </c>
      <c r="E268" s="11" t="s">
        <v>45</v>
      </c>
      <c r="F268" s="12" t="s">
        <v>681</v>
      </c>
      <c r="G268" s="12" t="str">
        <f t="shared" si="55"/>
        <v>Q6: 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269" spans="1:7" s="10" customFormat="1" ht="12.75" hidden="1" x14ac:dyDescent="0.2">
      <c r="A269" s="11"/>
      <c r="B269" s="11" t="str">
        <f t="shared" si="56"/>
        <v xml:space="preserve"> Vinay </v>
      </c>
      <c r="C269" s="11" t="s">
        <v>54</v>
      </c>
      <c r="D269" s="11">
        <v>8</v>
      </c>
      <c r="E269" s="11" t="s">
        <v>42</v>
      </c>
      <c r="F269" s="12"/>
      <c r="G269" s="12" t="str">
        <f t="shared" si="55"/>
        <v xml:space="preserve">Q7: 8 of 8.  </v>
      </c>
    </row>
    <row r="270" spans="1:7" s="10" customFormat="1" ht="12.75" x14ac:dyDescent="0.2">
      <c r="A270" s="11"/>
      <c r="B270" s="11" t="str">
        <f t="shared" si="56"/>
        <v xml:space="preserve"> Vinay </v>
      </c>
      <c r="C270" s="11" t="s">
        <v>56</v>
      </c>
      <c r="D270" s="11">
        <f>SUM(D263:D269)</f>
        <v>46</v>
      </c>
      <c r="E270" s="11" t="s">
        <v>57</v>
      </c>
      <c r="F270" s="12" t="s">
        <v>102</v>
      </c>
      <c r="G270" s="12" t="str">
        <f t="shared" si="55"/>
        <v xml:space="preserve">Total: 46 of 50.  </v>
      </c>
    </row>
    <row r="271" spans="1:7" s="10" customFormat="1" ht="409.5" x14ac:dyDescent="0.2">
      <c r="A271" s="11"/>
      <c r="B271" s="11" t="str">
        <f t="shared" si="56"/>
        <v xml:space="preserve"> Vinay </v>
      </c>
      <c r="C271" s="11" t="s">
        <v>58</v>
      </c>
      <c r="D271" s="11"/>
      <c r="E271" s="11"/>
      <c r="F271" s="12"/>
      <c r="G271" s="12" t="str">
        <f>_xlfn.CONCAT(G262," ",G263," ",G264," ",G265," ",G266," ",G267," ",G268," ",G269," ",G270)</f>
        <v xml:space="preserve"> Vinay , below are scores and comments for Homework 3. Q1: 7 of 7.  Please proofread your submissions.  I'm rather confident you wanted to use 'when' in lieu of 'hen'. Q2: 7 of 7.   Q3: 6 of 7.  There is an expectation that additional challenges and benefits for each of the two testing processes would be provided.  That which follows, sourced from  https://cxl.com/blog/bandit-tests/, provides additional information of the processes.
I)  Issues with traditional A/B testing:
 A) It jumps discretely from exploration to exploitation, where one might be able to transition more smoothly.
 B) During the exploratory phase (of the test), it wastes resources exploring inferior options in order to gather as much data as possible.
II)  Benefits and Limitations of Bandit Testing versus Traditional A/B testing. 
 A) Benefits of Bandit Testing include: 
  1) Bandit algorithms try to minimize opportunity costs and minimize regret (the difference between the actual payoff and the payoff one would have collected had one played the optimal—best—options at every opportunity).
  2)  They are more efficient because they move traffic towards winning variations gradually, instead of forcing one to wait for a 'final answer' at the end of an experiment. 
  3)  They are faster because samples that would have gone to obviously inferior variations can be assigned to potential winners. 
  4)  The extra data collected on the high-performing variations can help separate the 'good' arms from the 'best' ones more quickly.
 B) Limitations of Bandit Testing include:
  1) There are numerous bandit method variants, where there are limitations and benefits of each. Examples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A) If one has a research question where he/she wants to understand the effect of a treatment and have some certainty around the estimates, a standard A/B test experiment will be ideal.
 B) Quoting a reference of the article,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Total: 46 of 50.  </v>
      </c>
    </row>
    <row r="272" spans="1:7" hidden="1" x14ac:dyDescent="0.25">
      <c r="A272" s="11" t="s">
        <v>140</v>
      </c>
      <c r="B272" s="11" t="str">
        <f>MID(A272,FIND(",",A272)+1,FIND(" ",A272)-1)</f>
        <v xml:space="preserve"> Sukesh</v>
      </c>
      <c r="C272" s="11" t="s">
        <v>412</v>
      </c>
      <c r="D272" s="11"/>
      <c r="E272" s="11"/>
      <c r="F272" s="12"/>
      <c r="G272" s="12" t="str">
        <f t="shared" si="9"/>
        <v xml:space="preserve"> Sukesh, below are scores and comments for Homework 3.</v>
      </c>
    </row>
    <row r="273" spans="1:7" s="10" customFormat="1" ht="12.75" hidden="1" x14ac:dyDescent="0.2">
      <c r="A273" s="11"/>
      <c r="B273" s="11" t="str">
        <f>B272</f>
        <v xml:space="preserve"> Sukesh</v>
      </c>
      <c r="C273" s="11" t="s">
        <v>41</v>
      </c>
      <c r="D273" s="11">
        <v>7</v>
      </c>
      <c r="E273" s="11" t="s">
        <v>45</v>
      </c>
      <c r="F273" s="12"/>
      <c r="G273" s="12" t="str">
        <f t="shared" ref="G273:G280" si="57">_xlfn.CONCAT(C273," ",D273," ",E273," ",F273)</f>
        <v xml:space="preserve">Q1: 7 of 7.  </v>
      </c>
    </row>
    <row r="274" spans="1:7" s="10" customFormat="1" ht="38.25" hidden="1" x14ac:dyDescent="0.2">
      <c r="A274" s="11"/>
      <c r="B274" s="11" t="str">
        <f t="shared" ref="B274:B281" si="58">B273</f>
        <v xml:space="preserve"> Sukesh</v>
      </c>
      <c r="C274" s="11" t="s">
        <v>44</v>
      </c>
      <c r="D274" s="11">
        <v>6</v>
      </c>
      <c r="E274" s="11" t="s">
        <v>45</v>
      </c>
      <c r="F274" s="12" t="s">
        <v>657</v>
      </c>
      <c r="G274" s="12" t="str">
        <f t="shared" si="57"/>
        <v>Q2: 6 of 7.  You should mention the importance of randomization of A/B testing, and how this process leads it to be the 'gold standard' of causal inference.</v>
      </c>
    </row>
    <row r="275" spans="1:7" s="10" customFormat="1" ht="12.75" hidden="1" x14ac:dyDescent="0.2">
      <c r="A275" s="11"/>
      <c r="B275" s="11" t="str">
        <f t="shared" si="58"/>
        <v xml:space="preserve"> Sukesh</v>
      </c>
      <c r="C275" s="11" t="s">
        <v>47</v>
      </c>
      <c r="D275" s="11">
        <v>7</v>
      </c>
      <c r="E275" s="11" t="s">
        <v>45</v>
      </c>
      <c r="F275" s="12" t="s">
        <v>102</v>
      </c>
      <c r="G275" s="12" t="str">
        <f t="shared" si="57"/>
        <v xml:space="preserve">Q3: 7 of 7.   </v>
      </c>
    </row>
    <row r="276" spans="1:7" s="10" customFormat="1" ht="191.25" hidden="1" x14ac:dyDescent="0.2">
      <c r="A276" s="11"/>
      <c r="B276" s="11" t="str">
        <f t="shared" si="58"/>
        <v xml:space="preserve"> Sukesh</v>
      </c>
      <c r="C276" s="11" t="s">
        <v>49</v>
      </c>
      <c r="D276" s="11">
        <v>7</v>
      </c>
      <c r="E276" s="11" t="s">
        <v>45</v>
      </c>
      <c r="F276" s="12" t="s">
        <v>662</v>
      </c>
      <c r="G276" s="12" t="str">
        <f t="shared" si="57"/>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277" spans="1:7" s="10" customFormat="1" ht="12.75" hidden="1" x14ac:dyDescent="0.2">
      <c r="A277" s="11"/>
      <c r="B277" s="11" t="str">
        <f t="shared" si="58"/>
        <v xml:space="preserve"> Sukesh</v>
      </c>
      <c r="C277" s="11" t="s">
        <v>51</v>
      </c>
      <c r="D277" s="11">
        <v>5</v>
      </c>
      <c r="E277" s="11" t="s">
        <v>45</v>
      </c>
      <c r="F277" s="12" t="s">
        <v>669</v>
      </c>
      <c r="G277" s="12" t="str">
        <f t="shared" si="57"/>
        <v>Q5: 5 of 7.  You didn't address the last question</v>
      </c>
    </row>
    <row r="278" spans="1:7" s="10" customFormat="1" ht="114.75" hidden="1" x14ac:dyDescent="0.2">
      <c r="A278" s="11"/>
      <c r="B278" s="11" t="str">
        <f t="shared" si="58"/>
        <v xml:space="preserve"> Sukesh</v>
      </c>
      <c r="C278" s="11" t="s">
        <v>53</v>
      </c>
      <c r="D278" s="11">
        <v>6.5</v>
      </c>
      <c r="E278" s="11" t="s">
        <v>45</v>
      </c>
      <c r="F278" s="12" t="s">
        <v>673</v>
      </c>
      <c r="G278" s="12" t="str">
        <f t="shared" si="57"/>
        <v>Q6: 6.5 of 7.  Your first few sentences leads the reader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279" spans="1:7" s="10" customFormat="1" ht="25.5" hidden="1" x14ac:dyDescent="0.2">
      <c r="A279" s="11"/>
      <c r="B279" s="11" t="str">
        <f t="shared" si="58"/>
        <v xml:space="preserve"> Sukesh</v>
      </c>
      <c r="C279" s="11" t="s">
        <v>54</v>
      </c>
      <c r="D279" s="11">
        <v>3</v>
      </c>
      <c r="E279" s="11" t="s">
        <v>42</v>
      </c>
      <c r="F279" s="12" t="s">
        <v>680</v>
      </c>
      <c r="G279" s="12" t="str">
        <f t="shared" si="57"/>
        <v>Q7: 3 of 8.  The last three paragraphs you presented are neither related to the lecture, practicum nor textbook.</v>
      </c>
    </row>
    <row r="280" spans="1:7" s="10" customFormat="1" ht="12.75" x14ac:dyDescent="0.2">
      <c r="A280" s="11"/>
      <c r="B280" s="11" t="str">
        <f t="shared" si="58"/>
        <v xml:space="preserve"> Sukesh</v>
      </c>
      <c r="C280" s="11" t="s">
        <v>56</v>
      </c>
      <c r="D280" s="11">
        <f>SUM(D273:D279)</f>
        <v>41.5</v>
      </c>
      <c r="E280" s="11" t="s">
        <v>57</v>
      </c>
      <c r="F280" s="12" t="s">
        <v>102</v>
      </c>
      <c r="G280" s="12" t="str">
        <f t="shared" si="57"/>
        <v xml:space="preserve">Total: 41.5 of 50.  </v>
      </c>
    </row>
    <row r="281" spans="1:7" s="10" customFormat="1" ht="344.25" x14ac:dyDescent="0.2">
      <c r="A281" s="11"/>
      <c r="B281" s="11" t="str">
        <f t="shared" si="58"/>
        <v xml:space="preserve"> Sukesh</v>
      </c>
      <c r="C281" s="11" t="s">
        <v>58</v>
      </c>
      <c r="D281" s="11"/>
      <c r="E281" s="11"/>
      <c r="F281" s="12"/>
      <c r="G281" s="12" t="str">
        <f>_xlfn.CONCAT(G272," ",G273," ",G274," ",G275," ",G276," ",G277," ",G278," ",G279," ",G280)</f>
        <v xml:space="preserve"> Sukesh, below are scores and comments for Homework 3. Q1: 7 of 7.   Q2: 6 of 7.  You should mention the importance of randomization of A/B testing, and how this process leads it to be the 'gold standard' of causal inference. Q3: 7 of 7.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5 of 7.  You didn't address the last question Q6: 6.5 of 7.  Your first few sentences leads the reader to ambiguity  and confusion.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3 of 8.  The last three paragraphs you presented are neither related to the lecture, practicum nor textbook. Total: 41.5 of 50.  </v>
      </c>
    </row>
    <row r="282" spans="1:7" ht="25.5" hidden="1" x14ac:dyDescent="0.25">
      <c r="A282" s="11" t="s">
        <v>155</v>
      </c>
      <c r="B282" s="17" t="str">
        <f t="shared" si="14"/>
        <v xml:space="preserve"> Sai </v>
      </c>
      <c r="C282" s="11" t="s">
        <v>412</v>
      </c>
      <c r="D282" s="11"/>
      <c r="E282" s="11"/>
      <c r="F282" s="12" t="s">
        <v>650</v>
      </c>
      <c r="G282" s="12" t="str">
        <f t="shared" si="9"/>
        <v xml:space="preserve"> Sai , below are scores and comments for Homework 3.</v>
      </c>
    </row>
    <row r="283" spans="1:7" s="10" customFormat="1" ht="12.75" hidden="1" x14ac:dyDescent="0.2">
      <c r="A283" s="11"/>
      <c r="B283" s="17" t="str">
        <f>B282</f>
        <v xml:space="preserve"> Sai </v>
      </c>
      <c r="C283" s="11" t="s">
        <v>41</v>
      </c>
      <c r="D283" s="11">
        <v>7</v>
      </c>
      <c r="E283" s="11" t="s">
        <v>45</v>
      </c>
      <c r="F283" s="12"/>
      <c r="G283" s="12" t="str">
        <f t="shared" ref="G283:G290" si="59">_xlfn.CONCAT(C283," ",D283," ",E283," ",F283)</f>
        <v xml:space="preserve">Q1: 7 of 7.  </v>
      </c>
    </row>
    <row r="284" spans="1:7" s="10" customFormat="1" ht="12.75" hidden="1" x14ac:dyDescent="0.2">
      <c r="A284" s="11"/>
      <c r="B284" s="17" t="str">
        <f t="shared" ref="B284:B291" si="60">B283</f>
        <v xml:space="preserve"> Sai </v>
      </c>
      <c r="C284" s="11" t="s">
        <v>44</v>
      </c>
      <c r="D284" s="11">
        <v>7</v>
      </c>
      <c r="E284" s="11" t="s">
        <v>45</v>
      </c>
      <c r="F284" s="12" t="s">
        <v>102</v>
      </c>
      <c r="G284" s="12" t="str">
        <f t="shared" si="59"/>
        <v xml:space="preserve">Q2: 7 of 7.   </v>
      </c>
    </row>
    <row r="285" spans="1:7" s="10" customFormat="1" ht="51" hidden="1" x14ac:dyDescent="0.2">
      <c r="A285" s="11"/>
      <c r="B285" s="17" t="str">
        <f t="shared" si="60"/>
        <v xml:space="preserve"> Sai </v>
      </c>
      <c r="C285" s="11" t="s">
        <v>47</v>
      </c>
      <c r="D285" s="11">
        <v>5</v>
      </c>
      <c r="E285" s="11" t="s">
        <v>45</v>
      </c>
      <c r="F285" s="36" t="s">
        <v>686</v>
      </c>
      <c r="G285" s="12" t="str">
        <f t="shared" si="59"/>
        <v>Q3: 5 of 7.  Your answer is, for all intent and purpose, identical to that of another student.  This indicates either you are paraphrasing another solution, or have the same reference.  At a minimum, you must cite your source(s).</v>
      </c>
    </row>
    <row r="286" spans="1:7" s="10" customFormat="1" ht="191.25" hidden="1" x14ac:dyDescent="0.2">
      <c r="A286" s="11"/>
      <c r="B286" s="17" t="str">
        <f t="shared" si="60"/>
        <v xml:space="preserve"> Sai </v>
      </c>
      <c r="C286" s="11" t="s">
        <v>49</v>
      </c>
      <c r="D286" s="11">
        <v>7</v>
      </c>
      <c r="E286" s="11" t="s">
        <v>45</v>
      </c>
      <c r="F286" s="12" t="s">
        <v>662</v>
      </c>
      <c r="G286" s="12" t="str">
        <f t="shared" si="59"/>
        <v>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287" spans="1:7" s="10" customFormat="1" ht="191.25" hidden="1" x14ac:dyDescent="0.2">
      <c r="A287" s="11"/>
      <c r="B287" s="17" t="str">
        <f t="shared" si="60"/>
        <v xml:space="preserve"> Sai </v>
      </c>
      <c r="C287" s="11" t="s">
        <v>51</v>
      </c>
      <c r="D287" s="11">
        <v>6</v>
      </c>
      <c r="E287" s="11" t="s">
        <v>45</v>
      </c>
      <c r="F287" s="12" t="s">
        <v>668</v>
      </c>
      <c r="G287" s="12" t="str">
        <f t="shared" si="59"/>
        <v xml:space="preserve">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v>
      </c>
    </row>
    <row r="288" spans="1:7" s="10" customFormat="1" ht="102" hidden="1" x14ac:dyDescent="0.2">
      <c r="A288" s="11"/>
      <c r="B288" s="17" t="str">
        <f t="shared" si="60"/>
        <v xml:space="preserve"> Sai </v>
      </c>
      <c r="C288" s="11" t="s">
        <v>53</v>
      </c>
      <c r="D288" s="11">
        <v>6</v>
      </c>
      <c r="E288" s="11" t="s">
        <v>45</v>
      </c>
      <c r="F288" s="12" t="s">
        <v>681</v>
      </c>
      <c r="G288" s="12" t="str">
        <f t="shared" si="59"/>
        <v>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v>
      </c>
    </row>
    <row r="289" spans="1:7" s="10" customFormat="1" ht="12.75" hidden="1" x14ac:dyDescent="0.2">
      <c r="A289" s="11"/>
      <c r="B289" s="17" t="str">
        <f t="shared" si="60"/>
        <v xml:space="preserve"> Sai </v>
      </c>
      <c r="C289" s="11" t="s">
        <v>54</v>
      </c>
      <c r="D289" s="11">
        <v>8</v>
      </c>
      <c r="E289" s="11" t="s">
        <v>42</v>
      </c>
      <c r="F289" s="12"/>
      <c r="G289" s="12" t="str">
        <f t="shared" si="59"/>
        <v xml:space="preserve">Q7: 8 of 8.  </v>
      </c>
    </row>
    <row r="290" spans="1:7" s="10" customFormat="1" ht="12.75" x14ac:dyDescent="0.2">
      <c r="A290" s="11"/>
      <c r="B290" s="17" t="str">
        <f t="shared" si="60"/>
        <v xml:space="preserve"> Sai </v>
      </c>
      <c r="C290" s="11" t="s">
        <v>56</v>
      </c>
      <c r="D290" s="11">
        <f>SUM(D283:D289)</f>
        <v>46</v>
      </c>
      <c r="E290" s="11" t="s">
        <v>57</v>
      </c>
      <c r="F290" s="12"/>
      <c r="G290" s="12" t="str">
        <f t="shared" si="59"/>
        <v xml:space="preserve">Total: 46 of 50. </v>
      </c>
    </row>
    <row r="291" spans="1:7" s="10" customFormat="1" ht="409.5" x14ac:dyDescent="0.2">
      <c r="A291" s="11"/>
      <c r="B291" s="17" t="str">
        <f t="shared" si="60"/>
        <v xml:space="preserve"> Sai </v>
      </c>
      <c r="C291" s="11" t="s">
        <v>58</v>
      </c>
      <c r="D291" s="11"/>
      <c r="E291" s="11"/>
      <c r="F291" s="12"/>
      <c r="G291" s="12" t="str">
        <f>_xlfn.CONCAT(G282," ",G283," ",G284," ",G285," ",G286," ",G287," ",G288," ",G289," ",G290)</f>
        <v xml:space="preserve"> Sai , below are scores and comments for Homework 3. Q1: 7 of 7.   Q2: 7 of 7.    Q3: 5 of 7.  Your answer is, for all intent and purpose, identical to that of another student.  This indicates either you are paraphrasing another solution, or have the same reference.  At a minimum, you must cite your source(s). Q4: 7 of 7.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You didn't explicitly mention the conversion rate at the dependent variable. Q7: 8 of 8.   Total: 46 of 50. </v>
      </c>
    </row>
  </sheetData>
  <autoFilter ref="A1:G291" xr:uid="{BF632341-7B2A-4559-9EF1-472F0D00B946}">
    <filterColumn colId="2">
      <filters>
        <filter val="Final:"/>
        <filter val="Total:"/>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9B845-1747-40FA-8602-55D7DA1898A6}">
  <sheetPr filterMode="1">
    <tabColor theme="5" tint="-0.499984740745262"/>
  </sheetPr>
  <dimension ref="A1:G320"/>
  <sheetViews>
    <sheetView zoomScale="75" zoomScaleNormal="75" workbookViewId="0">
      <selection activeCell="D1" sqref="D1"/>
    </sheetView>
  </sheetViews>
  <sheetFormatPr defaultRowHeight="15" x14ac:dyDescent="0.25"/>
  <cols>
    <col min="1" max="1" width="12.7109375" style="11" customWidth="1"/>
    <col min="2" max="2" width="12.7109375" customWidth="1"/>
    <col min="3" max="3" width="6.42578125" customWidth="1"/>
    <col min="4" max="4" width="6.85546875" customWidth="1"/>
    <col min="5" max="5" width="12.7109375" customWidth="1"/>
    <col min="6" max="6" width="58.42578125" style="31" hidden="1" customWidth="1"/>
    <col min="7" max="7" width="60.7109375" customWidth="1"/>
  </cols>
  <sheetData>
    <row r="1" spans="1:7" s="10" customFormat="1" ht="17.25" customHeight="1" x14ac:dyDescent="0.2">
      <c r="A1" s="29" t="s">
        <v>32</v>
      </c>
      <c r="B1" s="29" t="s">
        <v>33</v>
      </c>
      <c r="C1" s="29" t="s">
        <v>34</v>
      </c>
      <c r="D1" s="29" t="s">
        <v>35</v>
      </c>
      <c r="E1" s="29" t="s">
        <v>36</v>
      </c>
      <c r="F1" s="30" t="s">
        <v>37</v>
      </c>
      <c r="G1" s="30" t="s">
        <v>38</v>
      </c>
    </row>
    <row r="2" spans="1:7" s="10" customFormat="1" ht="12.75" hidden="1" x14ac:dyDescent="0.2">
      <c r="A2" s="11" t="s">
        <v>132</v>
      </c>
      <c r="B2" s="11" t="str">
        <f>MID(A2,FIND(",",A2)+1,FIND(" ",A2)-2)</f>
        <v xml:space="preserve"> Yash </v>
      </c>
      <c r="C2" s="11" t="s">
        <v>687</v>
      </c>
      <c r="D2" s="11"/>
      <c r="E2" s="11"/>
      <c r="F2" s="12"/>
      <c r="G2" s="12" t="str">
        <f>_xlfn.CONCAT(TRIM(B2),C2)</f>
        <v>Yash, below are scores and comments for Homework 5.</v>
      </c>
    </row>
    <row r="3" spans="1:7" s="10" customFormat="1" ht="76.5" hidden="1" x14ac:dyDescent="0.2">
      <c r="A3" s="11"/>
      <c r="B3" s="11" t="str">
        <f>B2</f>
        <v xml:space="preserve"> Yash </v>
      </c>
      <c r="C3" s="11" t="s">
        <v>41</v>
      </c>
      <c r="D3" s="11">
        <v>5</v>
      </c>
      <c r="E3" s="11" t="s">
        <v>688</v>
      </c>
      <c r="F3" s="12" t="s">
        <v>769</v>
      </c>
      <c r="G3" s="12" t="str">
        <f t="shared" ref="G3:G11" si="0">_xlfn.CONCAT(C3," ",D3," ",E3," ",F3)</f>
        <v>Q1: 5 of 6.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v>
      </c>
    </row>
    <row r="4" spans="1:7" s="10" customFormat="1" ht="12.75" hidden="1" x14ac:dyDescent="0.2">
      <c r="A4" s="11"/>
      <c r="B4" s="11" t="str">
        <f t="shared" ref="B4:B12" si="1">B3</f>
        <v xml:space="preserve"> Yash </v>
      </c>
      <c r="C4" s="11" t="s">
        <v>44</v>
      </c>
      <c r="D4" s="11">
        <v>6</v>
      </c>
      <c r="E4" s="11" t="s">
        <v>688</v>
      </c>
      <c r="F4" s="12"/>
      <c r="G4" s="12" t="str">
        <f t="shared" si="0"/>
        <v xml:space="preserve">Q2: 6 of 6.  </v>
      </c>
    </row>
    <row r="5" spans="1:7" s="10" customFormat="1" ht="229.5" hidden="1" x14ac:dyDescent="0.2">
      <c r="A5" s="11"/>
      <c r="B5" s="11" t="str">
        <f t="shared" si="1"/>
        <v xml:space="preserve"> Yash </v>
      </c>
      <c r="C5" s="11" t="s">
        <v>47</v>
      </c>
      <c r="D5" s="11">
        <v>6</v>
      </c>
      <c r="E5" s="11" t="s">
        <v>688</v>
      </c>
      <c r="F5" s="12" t="s">
        <v>760</v>
      </c>
      <c r="G5" s="12" t="str">
        <f t="shared" si="0"/>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6" spans="1:7" s="10" customFormat="1" ht="38.25" hidden="1" x14ac:dyDescent="0.2">
      <c r="A6" s="11"/>
      <c r="B6" s="11" t="str">
        <f t="shared" si="1"/>
        <v xml:space="preserve"> Yash </v>
      </c>
      <c r="C6" s="11" t="s">
        <v>49</v>
      </c>
      <c r="D6" s="11">
        <v>6</v>
      </c>
      <c r="E6" s="11" t="s">
        <v>688</v>
      </c>
      <c r="F6" s="12" t="s">
        <v>742</v>
      </c>
      <c r="G6" s="12" t="str">
        <f t="shared" si="0"/>
        <v xml:space="preserve">Q4: 6 of 6.  Though a marketing mix model's dependent variable is almost never profit of a (say) brand, your answer is sufficient given your assumption. </v>
      </c>
    </row>
    <row r="7" spans="1:7" s="10" customFormat="1" ht="242.25" hidden="1" x14ac:dyDescent="0.2">
      <c r="A7" s="11"/>
      <c r="B7" s="11" t="str">
        <f t="shared" si="1"/>
        <v xml:space="preserve"> Yash </v>
      </c>
      <c r="C7" s="11" t="s">
        <v>51</v>
      </c>
      <c r="D7" s="11">
        <v>5.4</v>
      </c>
      <c r="E7" s="11" t="s">
        <v>688</v>
      </c>
      <c r="F7" s="12" t="s">
        <v>746</v>
      </c>
      <c r="G7" s="12" t="str">
        <f t="shared" si="0"/>
        <v>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8" spans="1:7" s="10" customFormat="1" ht="51" hidden="1" x14ac:dyDescent="0.2">
      <c r="A8" s="11"/>
      <c r="B8" s="11" t="str">
        <f t="shared" si="1"/>
        <v xml:space="preserve"> Yash </v>
      </c>
      <c r="C8" s="11" t="s">
        <v>53</v>
      </c>
      <c r="D8" s="11">
        <v>5.5</v>
      </c>
      <c r="E8" s="11" t="s">
        <v>688</v>
      </c>
      <c r="F8" s="12" t="s">
        <v>770</v>
      </c>
      <c r="G8" s="12" t="str">
        <f t="shared" si="0"/>
        <v>Q6: 5.5 of 6.  One should use partial R-squared in lieu of R-squared if considering such goodness of fit measures for determining the model specification.  Please attempt to use just one font type when providing an answer to each questions.</v>
      </c>
    </row>
    <row r="9" spans="1:7" s="10" customFormat="1" ht="12.75" hidden="1" x14ac:dyDescent="0.2">
      <c r="A9" s="11"/>
      <c r="B9" s="11" t="str">
        <f t="shared" si="1"/>
        <v xml:space="preserve"> Yash </v>
      </c>
      <c r="C9" s="11" t="s">
        <v>54</v>
      </c>
      <c r="D9" s="11">
        <v>6</v>
      </c>
      <c r="E9" s="11" t="s">
        <v>688</v>
      </c>
      <c r="F9" s="12" t="s">
        <v>102</v>
      </c>
      <c r="G9" s="12" t="str">
        <f t="shared" si="0"/>
        <v xml:space="preserve">Q7: 6 of 6.   </v>
      </c>
    </row>
    <row r="10" spans="1:7" s="10" customFormat="1" ht="89.25" hidden="1" x14ac:dyDescent="0.2">
      <c r="A10" s="11"/>
      <c r="B10" s="11" t="str">
        <f t="shared" si="1"/>
        <v xml:space="preserve"> Yash </v>
      </c>
      <c r="C10" s="11" t="s">
        <v>695</v>
      </c>
      <c r="D10" s="11">
        <v>4</v>
      </c>
      <c r="E10" s="11" t="s">
        <v>42</v>
      </c>
      <c r="F10" s="12" t="s">
        <v>754</v>
      </c>
      <c r="G10" s="12" t="str">
        <f t="shared" si="0"/>
        <v>Q8: 4 of 8.  We didn't discuss a Samsung case study, or application of marketing mix modeling.  I don't understand the following sentence and its relationship to the request posed: 'As I continue to reflect on and apply these concepts, I would be curious to know how companies are adapting their in light of emerging technologies and changing consumer interaction patterns post my current knowledge cutoff in early 2023.'</v>
      </c>
    </row>
    <row r="11" spans="1:7" s="10" customFormat="1" ht="12.75" x14ac:dyDescent="0.2">
      <c r="A11" s="11"/>
      <c r="B11" s="11" t="str">
        <f>B10</f>
        <v xml:space="preserve"> Yash </v>
      </c>
      <c r="C11" s="11" t="s">
        <v>56</v>
      </c>
      <c r="D11" s="11">
        <f>SUM(D3:D10)</f>
        <v>43.9</v>
      </c>
      <c r="E11" s="11" t="s">
        <v>57</v>
      </c>
      <c r="F11" s="12" t="s">
        <v>102</v>
      </c>
      <c r="G11" s="12" t="str">
        <f t="shared" si="0"/>
        <v xml:space="preserve">Total: 43.9 of 50.  </v>
      </c>
    </row>
    <row r="12" spans="1:7" s="10" customFormat="1" ht="409.5" x14ac:dyDescent="0.2">
      <c r="A12" s="11"/>
      <c r="B12" s="11" t="str">
        <f t="shared" si="1"/>
        <v xml:space="preserve"> Yash </v>
      </c>
      <c r="C12" s="11" t="s">
        <v>58</v>
      </c>
      <c r="D12" s="11"/>
      <c r="E12" s="11"/>
      <c r="F12" s="12" t="s">
        <v>102</v>
      </c>
      <c r="G12" s="12" t="str">
        <f>_xlfn.CONCAT(G2," ",G3," ",G4," ",G5," ",G6," ",G7," ",G8," ",G9," ",G10," ",G11)</f>
        <v xml:space="preserve">Yash, below are scores and comments for Homework 5. Q1: 5 of 6.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One should use partial R-squared in lieu of R-squared if considering such goodness of fit measures for determining the model specification.  Please attempt to use just one font type when providing an answer to each questions. Q7: 6 of 6.    Q8: 4 of 8.  We didn't discuss a Samsung case study, or application of marketing mix modeling.  I don't understand the following sentence and its relationship to the request posed: 'As I continue to reflect on and apply these concepts, I would be curious to know how companies are adapting their in light of emerging technologies and changing consumer interaction patterns post my current knowledge cutoff in early 2023.' Total: 43.9 of 50.  </v>
      </c>
    </row>
    <row r="13" spans="1:7" hidden="1" x14ac:dyDescent="0.25">
      <c r="A13" s="11" t="s">
        <v>154</v>
      </c>
      <c r="B13" s="11" t="str">
        <f>MID(A13,FIND(",",A13)+1,FIND(" ",A13)-2)</f>
        <v xml:space="preserve"> Hamza</v>
      </c>
      <c r="C13" s="11" t="s">
        <v>687</v>
      </c>
      <c r="D13" s="11"/>
      <c r="E13" s="11"/>
      <c r="F13" s="12"/>
      <c r="G13" s="12" t="str">
        <f t="shared" ref="G13" si="2">_xlfn.CONCAT(TRIM(B13),C13)</f>
        <v>Hamza, below are scores and comments for Homework 5.</v>
      </c>
    </row>
    <row r="14" spans="1:7" s="10" customFormat="1" ht="102" hidden="1" x14ac:dyDescent="0.2">
      <c r="A14" s="11"/>
      <c r="B14" s="11" t="str">
        <f>B13</f>
        <v xml:space="preserve"> Hamza</v>
      </c>
      <c r="C14" s="11" t="s">
        <v>41</v>
      </c>
      <c r="D14" s="11">
        <v>6</v>
      </c>
      <c r="E14" s="11" t="s">
        <v>688</v>
      </c>
      <c r="F14" s="12" t="s">
        <v>737</v>
      </c>
      <c r="G14" s="12" t="str">
        <f t="shared" ref="G14:G22" si="3">_xlfn.CONCAT(C14," ",D14," ",E14," ",F14)</f>
        <v>Q1: 6 of 6.  While cost-plus markup is standard for many companies, I recommend determining if you can estimate own item and cross-price elasticities, and then use these estimated price elasticities for price optimization.  Though your company is not a monopolist selling a single good, the following links are reasonable places to begin your studies if you're interested in the approach: https://en.wikipedia.org/wiki/Monopoly_price and https://personal.utdallas.edu/~metin/Or6377/Folios/basicpro.pdf</v>
      </c>
    </row>
    <row r="15" spans="1:7" s="10" customFormat="1" ht="38.25" hidden="1" x14ac:dyDescent="0.2">
      <c r="A15" s="11"/>
      <c r="B15" s="11" t="str">
        <f t="shared" ref="B15:B22" si="4">B14</f>
        <v xml:space="preserve"> Hamza</v>
      </c>
      <c r="C15" s="11" t="s">
        <v>44</v>
      </c>
      <c r="D15" s="11">
        <v>5</v>
      </c>
      <c r="E15" s="11" t="s">
        <v>688</v>
      </c>
      <c r="F15" s="12" t="s">
        <v>773</v>
      </c>
      <c r="G15" s="12" t="str">
        <f t="shared" si="3"/>
        <v>Q2: 5 of 6.  A deeper and more thorough explanation on the challenges of using linear regression to estimate the effectiveness of the marketing mix components is warranted.</v>
      </c>
    </row>
    <row r="16" spans="1:7" s="10" customFormat="1" ht="229.5" hidden="1" x14ac:dyDescent="0.2">
      <c r="A16" s="11"/>
      <c r="B16" s="11" t="str">
        <f t="shared" si="4"/>
        <v xml:space="preserve"> Hamza</v>
      </c>
      <c r="C16" s="11" t="s">
        <v>47</v>
      </c>
      <c r="D16" s="11">
        <v>6</v>
      </c>
      <c r="E16" s="11" t="s">
        <v>688</v>
      </c>
      <c r="F16" s="12" t="s">
        <v>760</v>
      </c>
      <c r="G16" s="12" t="str">
        <f t="shared" si="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7" spans="1:7" s="10" customFormat="1" ht="38.25" hidden="1" x14ac:dyDescent="0.2">
      <c r="A17" s="11"/>
      <c r="B17" s="11" t="str">
        <f t="shared" si="4"/>
        <v xml:space="preserve"> Hamza</v>
      </c>
      <c r="C17" s="11" t="s">
        <v>49</v>
      </c>
      <c r="D17" s="11">
        <v>6</v>
      </c>
      <c r="E17" s="11" t="s">
        <v>688</v>
      </c>
      <c r="F17" s="12" t="s">
        <v>742</v>
      </c>
      <c r="G17" s="12" t="str">
        <f t="shared" si="3"/>
        <v xml:space="preserve">Q4: 6 of 6.  Though a marketing mix model's dependent variable is almost never profit of a (say) brand, your answer is sufficient given your assumption. </v>
      </c>
    </row>
    <row r="18" spans="1:7" s="10" customFormat="1" ht="242.25" hidden="1" x14ac:dyDescent="0.2">
      <c r="A18" s="11"/>
      <c r="B18" s="11" t="str">
        <f t="shared" si="4"/>
        <v xml:space="preserve"> Hamza</v>
      </c>
      <c r="C18" s="11" t="s">
        <v>51</v>
      </c>
      <c r="D18" s="11">
        <v>5.4</v>
      </c>
      <c r="E18" s="11" t="s">
        <v>688</v>
      </c>
      <c r="F18" s="12" t="s">
        <v>746</v>
      </c>
      <c r="G18" s="12" t="str">
        <f t="shared" si="3"/>
        <v>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19" spans="1:7" s="10" customFormat="1" ht="174" hidden="1" customHeight="1" x14ac:dyDescent="0.2">
      <c r="A19" s="11"/>
      <c r="B19" s="11" t="str">
        <f t="shared" si="4"/>
        <v xml:space="preserve"> Hamza</v>
      </c>
      <c r="C19" s="11" t="s">
        <v>53</v>
      </c>
      <c r="D19" s="11">
        <v>5.5</v>
      </c>
      <c r="E19" s="11" t="s">
        <v>688</v>
      </c>
      <c r="F19" s="12" t="s">
        <v>761</v>
      </c>
      <c r="G19" s="12" t="str">
        <f t="shared" si="3"/>
        <v xml:space="preserve">Q6: 5.5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v>
      </c>
    </row>
    <row r="20" spans="1:7" s="10" customFormat="1" ht="12.75" hidden="1" x14ac:dyDescent="0.2">
      <c r="A20" s="11"/>
      <c r="B20" s="11" t="str">
        <f t="shared" si="4"/>
        <v xml:space="preserve"> Hamza</v>
      </c>
      <c r="C20" s="11" t="s">
        <v>54</v>
      </c>
      <c r="D20" s="11">
        <v>6</v>
      </c>
      <c r="E20" s="11" t="s">
        <v>688</v>
      </c>
      <c r="F20" s="12"/>
      <c r="G20" s="12" t="str">
        <f t="shared" si="3"/>
        <v xml:space="preserve">Q7: 6 of 6.  </v>
      </c>
    </row>
    <row r="21" spans="1:7" s="10" customFormat="1" ht="12.75" hidden="1" x14ac:dyDescent="0.2">
      <c r="A21" s="11"/>
      <c r="B21" s="11" t="str">
        <f t="shared" si="4"/>
        <v xml:space="preserve"> Hamza</v>
      </c>
      <c r="C21" s="11" t="s">
        <v>695</v>
      </c>
      <c r="D21" s="11">
        <v>8</v>
      </c>
      <c r="E21" s="11" t="s">
        <v>42</v>
      </c>
      <c r="F21" s="12"/>
      <c r="G21" s="12" t="str">
        <f t="shared" si="3"/>
        <v xml:space="preserve">Q8: 8 of 8.  </v>
      </c>
    </row>
    <row r="22" spans="1:7" s="10" customFormat="1" ht="12.75" x14ac:dyDescent="0.2">
      <c r="A22" s="11"/>
      <c r="B22" s="11" t="str">
        <f t="shared" si="4"/>
        <v xml:space="preserve"> Hamza</v>
      </c>
      <c r="C22" s="11" t="s">
        <v>56</v>
      </c>
      <c r="D22" s="11">
        <f t="shared" ref="D22" si="5">SUM(D14:D21)</f>
        <v>47.9</v>
      </c>
      <c r="E22" s="11" t="s">
        <v>57</v>
      </c>
      <c r="F22" s="12"/>
      <c r="G22" s="12" t="str">
        <f t="shared" si="3"/>
        <v xml:space="preserve">Total: 47.9 of 50. </v>
      </c>
    </row>
    <row r="23" spans="1:7" s="10" customFormat="1" ht="409.5" x14ac:dyDescent="0.2">
      <c r="A23" s="11"/>
      <c r="B23" s="11" t="str">
        <f>B22</f>
        <v xml:space="preserve"> Hamza</v>
      </c>
      <c r="C23" s="11" t="s">
        <v>58</v>
      </c>
      <c r="D23" s="11"/>
      <c r="E23" s="11"/>
      <c r="F23" s="12"/>
      <c r="G23" s="12" t="str">
        <f t="shared" ref="G23" si="6">_xlfn.CONCAT(G13," ",G14," ",G15," ",G16," ",G17," ",G18," ",G19," ",G20," ",G21," ",G22)</f>
        <v xml:space="preserve">Hamza, below are scores and comments for Homework 5. Q1: 6 of 6.  While cost-plus markup is standard for many companies, I recommend determining if you can estimate own item and cross-price elasticities, and then use these estimated price elasticities for price optimization.  Though your company is not a monopolist selling a single good, the following links are reasonable places to begin your studies if you're interested in the approach: https://en.wikipedia.org/wiki/Monopoly_price and https://personal.utdallas.edu/~metin/Or6377/Folios/basicpro.pdf Q2: 5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Q7: 6 of 6.   Q8: 8 of 8.   Total: 47.9 of 50. </v>
      </c>
    </row>
    <row r="24" spans="1:7" hidden="1" x14ac:dyDescent="0.25">
      <c r="A24" s="11" t="s">
        <v>156</v>
      </c>
      <c r="B24" s="11" t="str">
        <f>MID(A24,FIND(",",A24)+1,FIND(" ",A24)-2)</f>
        <v xml:space="preserve"> Mary</v>
      </c>
      <c r="C24" s="11" t="s">
        <v>687</v>
      </c>
      <c r="D24" s="11"/>
      <c r="E24" s="11"/>
      <c r="F24" s="12"/>
      <c r="G24" s="12" t="str">
        <f t="shared" ref="G24" si="7">_xlfn.CONCAT(TRIM(B24),C24)</f>
        <v>Mary, below are scores and comments for Homework 5.</v>
      </c>
    </row>
    <row r="25" spans="1:7" s="10" customFormat="1" ht="63.75" hidden="1" x14ac:dyDescent="0.2">
      <c r="A25" s="11"/>
      <c r="B25" s="11" t="str">
        <f>B24</f>
        <v xml:space="preserve"> Mary</v>
      </c>
      <c r="C25" s="11" t="s">
        <v>41</v>
      </c>
      <c r="D25" s="11">
        <v>5</v>
      </c>
      <c r="E25" s="11" t="s">
        <v>688</v>
      </c>
      <c r="F25" s="12" t="s">
        <v>748</v>
      </c>
      <c r="G25" s="12" t="str">
        <f t="shared" ref="G25:G33" si="8">_xlfn.CONCAT(C25," ",D25," ",E25," ",F25)</f>
        <v xml:space="preserve">Q1: 5 of 6.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v>
      </c>
    </row>
    <row r="26" spans="1:7" s="10" customFormat="1" ht="38.25" hidden="1" x14ac:dyDescent="0.2">
      <c r="A26" s="11"/>
      <c r="B26" s="11" t="str">
        <f t="shared" ref="B26:B33" si="9">B25</f>
        <v xml:space="preserve"> Mary</v>
      </c>
      <c r="C26" s="11" t="s">
        <v>44</v>
      </c>
      <c r="D26" s="11">
        <v>5</v>
      </c>
      <c r="E26" s="11" t="s">
        <v>688</v>
      </c>
      <c r="F26" s="12" t="s">
        <v>773</v>
      </c>
      <c r="G26" s="12" t="str">
        <f t="shared" si="8"/>
        <v>Q2: 5 of 6.  A deeper and more thorough explanation on the challenges of using linear regression to estimate the effectiveness of the marketing mix components is warranted.</v>
      </c>
    </row>
    <row r="27" spans="1:7" s="10" customFormat="1" ht="229.5" hidden="1" x14ac:dyDescent="0.2">
      <c r="A27" s="11"/>
      <c r="B27" s="11" t="str">
        <f t="shared" si="9"/>
        <v xml:space="preserve"> Mary</v>
      </c>
      <c r="C27" s="11" t="s">
        <v>47</v>
      </c>
      <c r="D27" s="11">
        <v>6</v>
      </c>
      <c r="E27" s="11" t="s">
        <v>688</v>
      </c>
      <c r="F27" s="12" t="s">
        <v>760</v>
      </c>
      <c r="G27" s="12" t="str">
        <f t="shared" si="8"/>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8" spans="1:7" s="10" customFormat="1" ht="38.25" hidden="1" x14ac:dyDescent="0.2">
      <c r="A28" s="11"/>
      <c r="B28" s="11" t="str">
        <f t="shared" si="9"/>
        <v xml:space="preserve"> Mary</v>
      </c>
      <c r="C28" s="11" t="s">
        <v>49</v>
      </c>
      <c r="D28" s="11">
        <v>6</v>
      </c>
      <c r="E28" s="11" t="s">
        <v>688</v>
      </c>
      <c r="F28" s="12" t="s">
        <v>742</v>
      </c>
      <c r="G28" s="12" t="str">
        <f t="shared" si="8"/>
        <v xml:space="preserve">Q4: 6 of 6.  Though a marketing mix model's dependent variable is almost never profit of a (say) brand, your answer is sufficient given your assumption. </v>
      </c>
    </row>
    <row r="29" spans="1:7" s="10" customFormat="1" ht="12.75" hidden="1" x14ac:dyDescent="0.2">
      <c r="A29" s="11"/>
      <c r="B29" s="11" t="str">
        <f t="shared" si="9"/>
        <v xml:space="preserve"> Mary</v>
      </c>
      <c r="C29" s="11" t="s">
        <v>51</v>
      </c>
      <c r="D29" s="11">
        <v>6</v>
      </c>
      <c r="E29" s="11" t="s">
        <v>688</v>
      </c>
      <c r="F29" s="12"/>
      <c r="G29" s="12" t="str">
        <f t="shared" si="8"/>
        <v xml:space="preserve">Q5: 6 of 6.  </v>
      </c>
    </row>
    <row r="30" spans="1:7" s="10" customFormat="1" ht="12.75" hidden="1" x14ac:dyDescent="0.2">
      <c r="A30" s="11"/>
      <c r="B30" s="11" t="str">
        <f t="shared" si="9"/>
        <v xml:space="preserve"> Mary</v>
      </c>
      <c r="C30" s="11" t="s">
        <v>53</v>
      </c>
      <c r="D30" s="11">
        <v>6</v>
      </c>
      <c r="E30" s="11" t="s">
        <v>688</v>
      </c>
      <c r="F30" s="12"/>
      <c r="G30" s="12" t="str">
        <f t="shared" si="8"/>
        <v xml:space="preserve">Q6: 6 of 6.  </v>
      </c>
    </row>
    <row r="31" spans="1:7" s="10" customFormat="1" ht="12.75" hidden="1" x14ac:dyDescent="0.2">
      <c r="A31" s="11"/>
      <c r="B31" s="11" t="str">
        <f t="shared" si="9"/>
        <v xml:space="preserve"> Mary</v>
      </c>
      <c r="C31" s="11" t="s">
        <v>54</v>
      </c>
      <c r="D31" s="11">
        <v>6</v>
      </c>
      <c r="E31" s="11" t="s">
        <v>688</v>
      </c>
      <c r="F31" s="12" t="s">
        <v>102</v>
      </c>
      <c r="G31" s="12" t="str">
        <f t="shared" si="8"/>
        <v xml:space="preserve">Q7: 6 of 6.   </v>
      </c>
    </row>
    <row r="32" spans="1:7" s="10" customFormat="1" ht="12.75" hidden="1" x14ac:dyDescent="0.2">
      <c r="A32" s="11"/>
      <c r="B32" s="11" t="str">
        <f t="shared" si="9"/>
        <v xml:space="preserve"> Mary</v>
      </c>
      <c r="C32" s="11" t="s">
        <v>695</v>
      </c>
      <c r="D32" s="11">
        <v>8</v>
      </c>
      <c r="E32" s="11" t="s">
        <v>42</v>
      </c>
      <c r="F32" s="12" t="s">
        <v>674</v>
      </c>
      <c r="G32" s="12" t="str">
        <f t="shared" si="8"/>
        <v>Q8: 8 of 8.  An excellent summary!</v>
      </c>
    </row>
    <row r="33" spans="1:7" s="10" customFormat="1" ht="12.75" x14ac:dyDescent="0.2">
      <c r="A33" s="11"/>
      <c r="B33" s="11" t="str">
        <f t="shared" si="9"/>
        <v xml:space="preserve"> Mary</v>
      </c>
      <c r="C33" s="11" t="s">
        <v>56</v>
      </c>
      <c r="D33" s="11">
        <f t="shared" ref="D33" si="10">SUM(D25:D32)</f>
        <v>48</v>
      </c>
      <c r="E33" s="11" t="s">
        <v>57</v>
      </c>
      <c r="F33" s="12" t="s">
        <v>102</v>
      </c>
      <c r="G33" s="12" t="str">
        <f t="shared" si="8"/>
        <v xml:space="preserve">Total: 48 of 50.  </v>
      </c>
    </row>
    <row r="34" spans="1:7" s="10" customFormat="1" ht="369.75" x14ac:dyDescent="0.2">
      <c r="A34" s="11"/>
      <c r="B34" s="11" t="str">
        <f>B33</f>
        <v xml:space="preserve"> Mary</v>
      </c>
      <c r="C34" s="11" t="s">
        <v>58</v>
      </c>
      <c r="D34" s="11"/>
      <c r="E34" s="11"/>
      <c r="F34" s="12" t="s">
        <v>102</v>
      </c>
      <c r="G34" s="12" t="str">
        <f t="shared" ref="G34" si="11">_xlfn.CONCAT(G24," ",G25," ",G26," ",G27," ",G28," ",G29," ",G30," ",G31," ",G32," ",G33)</f>
        <v xml:space="preserve">Mary, below are scores and comments for Homework 5. Q1: 5 of 6.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Q2: 5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6 of 6.   Q7: 6 of 6.    Q8: 8 of 8.  An excellent summary! Total: 48 of 50.  </v>
      </c>
    </row>
    <row r="35" spans="1:7" hidden="1" x14ac:dyDescent="0.25">
      <c r="A35" s="11" t="s">
        <v>157</v>
      </c>
      <c r="B35" s="11" t="str">
        <f>MID(A35,FIND(",",A35)+1,FIND(" ",A35)-2)</f>
        <v xml:space="preserve"> Sravanthi</v>
      </c>
      <c r="C35" s="11" t="s">
        <v>687</v>
      </c>
      <c r="D35" s="11"/>
      <c r="E35" s="11"/>
      <c r="F35" s="12"/>
      <c r="G35" s="12" t="str">
        <f t="shared" ref="G35" si="12">_xlfn.CONCAT(TRIM(B35),C35)</f>
        <v>Sravanthi, below are scores and comments for Homework 5.</v>
      </c>
    </row>
    <row r="36" spans="1:7" s="10" customFormat="1" ht="76.5" hidden="1" x14ac:dyDescent="0.2">
      <c r="A36" s="11"/>
      <c r="B36" s="11" t="str">
        <f>B35</f>
        <v xml:space="preserve"> Sravanthi</v>
      </c>
      <c r="C36" s="11" t="s">
        <v>41</v>
      </c>
      <c r="D36" s="11">
        <v>5</v>
      </c>
      <c r="E36" s="11" t="s">
        <v>688</v>
      </c>
      <c r="F36" s="12" t="s">
        <v>774</v>
      </c>
      <c r="G36" s="12" t="str">
        <f t="shared" ref="G36:G44" si="13">_xlfn.CONCAT(C36," ",D36," ",E36," ",F36)</f>
        <v>Q1: 5 of 6.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v>
      </c>
    </row>
    <row r="37" spans="1:7" s="10" customFormat="1" ht="12.75" hidden="1" x14ac:dyDescent="0.2">
      <c r="A37" s="11"/>
      <c r="B37" s="11" t="str">
        <f t="shared" ref="B37:B44" si="14">B36</f>
        <v xml:space="preserve"> Sravanthi</v>
      </c>
      <c r="C37" s="11" t="s">
        <v>44</v>
      </c>
      <c r="D37" s="11">
        <v>6</v>
      </c>
      <c r="E37" s="11" t="s">
        <v>688</v>
      </c>
      <c r="F37" s="12"/>
      <c r="G37" s="12" t="str">
        <f t="shared" si="13"/>
        <v xml:space="preserve">Q2: 6 of 6.  </v>
      </c>
    </row>
    <row r="38" spans="1:7" s="10" customFormat="1" ht="229.5" hidden="1" x14ac:dyDescent="0.2">
      <c r="A38" s="11"/>
      <c r="B38" s="11" t="str">
        <f t="shared" si="14"/>
        <v xml:space="preserve"> Sravanthi</v>
      </c>
      <c r="C38" s="11" t="s">
        <v>47</v>
      </c>
      <c r="D38" s="11">
        <v>6</v>
      </c>
      <c r="E38" s="11" t="s">
        <v>688</v>
      </c>
      <c r="F38" s="12" t="s">
        <v>760</v>
      </c>
      <c r="G38" s="12" t="str">
        <f t="shared" si="1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9" spans="1:7" s="10" customFormat="1" ht="38.25" hidden="1" x14ac:dyDescent="0.2">
      <c r="A39" s="11"/>
      <c r="B39" s="11" t="str">
        <f t="shared" si="14"/>
        <v xml:space="preserve"> Sravanthi</v>
      </c>
      <c r="C39" s="11" t="s">
        <v>49</v>
      </c>
      <c r="D39" s="11">
        <v>6</v>
      </c>
      <c r="E39" s="11" t="s">
        <v>688</v>
      </c>
      <c r="F39" s="12" t="s">
        <v>742</v>
      </c>
      <c r="G39" s="12" t="str">
        <f t="shared" si="13"/>
        <v xml:space="preserve">Q4: 6 of 6.  Though a marketing mix model's dependent variable is almost never profit of a (say) brand, your answer is sufficient given your assumption. </v>
      </c>
    </row>
    <row r="40" spans="1:7" s="10" customFormat="1" ht="12.75" hidden="1" x14ac:dyDescent="0.2">
      <c r="A40" s="11"/>
      <c r="B40" s="11" t="str">
        <f t="shared" si="14"/>
        <v xml:space="preserve"> Sravanthi</v>
      </c>
      <c r="C40" s="11" t="s">
        <v>51</v>
      </c>
      <c r="D40" s="11">
        <v>6</v>
      </c>
      <c r="E40" s="11" t="s">
        <v>688</v>
      </c>
      <c r="F40" s="12"/>
      <c r="G40" s="12" t="str">
        <f t="shared" si="13"/>
        <v xml:space="preserve">Q5: 6 of 6.  </v>
      </c>
    </row>
    <row r="41" spans="1:7" s="10" customFormat="1" ht="38.25" hidden="1" x14ac:dyDescent="0.2">
      <c r="A41" s="11"/>
      <c r="B41" s="11" t="str">
        <f t="shared" si="14"/>
        <v xml:space="preserve"> Sravanthi</v>
      </c>
      <c r="C41" s="11" t="s">
        <v>53</v>
      </c>
      <c r="D41" s="11">
        <v>5.8</v>
      </c>
      <c r="E41" s="11" t="s">
        <v>688</v>
      </c>
      <c r="F41" s="12" t="s">
        <v>771</v>
      </c>
      <c r="G41" s="12" t="str">
        <f t="shared" si="13"/>
        <v>Q6: 5.8 of 6.  One should use partial R-squared in lieu of R-squared if considering such goodness of fit measures for determining the model specification.</v>
      </c>
    </row>
    <row r="42" spans="1:7" s="10" customFormat="1" ht="12" hidden="1" customHeight="1" x14ac:dyDescent="0.2">
      <c r="A42" s="11"/>
      <c r="B42" s="11" t="str">
        <f t="shared" si="14"/>
        <v xml:space="preserve"> Sravanthi</v>
      </c>
      <c r="C42" s="11" t="s">
        <v>54</v>
      </c>
      <c r="D42" s="11">
        <v>6</v>
      </c>
      <c r="E42" s="11" t="s">
        <v>688</v>
      </c>
      <c r="F42" s="12" t="s">
        <v>102</v>
      </c>
      <c r="G42" s="12" t="str">
        <f t="shared" si="13"/>
        <v xml:space="preserve">Q7: 6 of 6.   </v>
      </c>
    </row>
    <row r="43" spans="1:7" s="10" customFormat="1" ht="12" hidden="1" customHeight="1" x14ac:dyDescent="0.2">
      <c r="A43" s="11"/>
      <c r="B43" s="11" t="str">
        <f t="shared" si="14"/>
        <v xml:space="preserve"> Sravanthi</v>
      </c>
      <c r="C43" s="11" t="s">
        <v>695</v>
      </c>
      <c r="D43" s="11">
        <v>8</v>
      </c>
      <c r="E43" s="11" t="s">
        <v>42</v>
      </c>
      <c r="F43" s="12" t="s">
        <v>674</v>
      </c>
      <c r="G43" s="12" t="str">
        <f t="shared" si="13"/>
        <v>Q8: 8 of 8.  An excellent summary!</v>
      </c>
    </row>
    <row r="44" spans="1:7" s="10" customFormat="1" ht="12.75" x14ac:dyDescent="0.2">
      <c r="A44" s="11"/>
      <c r="B44" s="11" t="str">
        <f t="shared" si="14"/>
        <v xml:space="preserve"> Sravanthi</v>
      </c>
      <c r="C44" s="11" t="s">
        <v>56</v>
      </c>
      <c r="D44" s="11">
        <f t="shared" ref="D44" si="15">SUM(D36:D43)</f>
        <v>48.8</v>
      </c>
      <c r="E44" s="11" t="s">
        <v>57</v>
      </c>
      <c r="F44" s="12" t="s">
        <v>102</v>
      </c>
      <c r="G44" s="12" t="str">
        <f t="shared" si="13"/>
        <v xml:space="preserve">Total: 48.8 of 50.  </v>
      </c>
    </row>
    <row r="45" spans="1:7" s="10" customFormat="1" ht="369.75" x14ac:dyDescent="0.2">
      <c r="A45" s="11"/>
      <c r="B45" s="11" t="str">
        <f>B44</f>
        <v xml:space="preserve"> Sravanthi</v>
      </c>
      <c r="C45" s="11" t="s">
        <v>58</v>
      </c>
      <c r="D45" s="11"/>
      <c r="E45" s="11"/>
      <c r="F45" s="12" t="s">
        <v>102</v>
      </c>
      <c r="G45" s="12" t="str">
        <f t="shared" ref="G45" si="16">_xlfn.CONCAT(G35," ",G36," ",G37," ",G38," ",G39," ",G40," ",G41," ",G42," ",G43," ",G44)</f>
        <v xml:space="preserve">Sravanthi, below are scores and comments for Homework 5. Q1: 5 of 6.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5.8 of 6.  One should use partial R-squared in lieu of R-squared if considering such goodness of fit measures for determining the model specification. Q7: 6 of 6.    Q8: 8 of 8.  An excellent summary! Total: 48.8 of 50.  </v>
      </c>
    </row>
    <row r="46" spans="1:7" hidden="1" x14ac:dyDescent="0.25">
      <c r="A46" s="11" t="s">
        <v>146</v>
      </c>
      <c r="B46" s="11" t="str">
        <f>MID(A46,FIND(",",A46)+1,FIND(" ",A46)+1)</f>
        <v xml:space="preserve"> Vaishali</v>
      </c>
      <c r="C46" s="11" t="s">
        <v>687</v>
      </c>
      <c r="D46" s="11"/>
      <c r="E46" s="11"/>
      <c r="F46" s="12"/>
      <c r="G46" s="12" t="str">
        <f t="shared" ref="G46" si="17">_xlfn.CONCAT(TRIM(B46),C46)</f>
        <v>Vaishali, below are scores and comments for Homework 5.</v>
      </c>
    </row>
    <row r="47" spans="1:7" s="10" customFormat="1" ht="38.25" hidden="1" x14ac:dyDescent="0.2">
      <c r="A47" s="11"/>
      <c r="B47" s="11" t="str">
        <f>B46</f>
        <v xml:space="preserve"> Vaishali</v>
      </c>
      <c r="C47" s="11" t="s">
        <v>41</v>
      </c>
      <c r="D47" s="11">
        <v>5</v>
      </c>
      <c r="E47" s="11" t="s">
        <v>688</v>
      </c>
      <c r="F47" s="12" t="s">
        <v>738</v>
      </c>
      <c r="G47" s="12" t="str">
        <f t="shared" ref="G47:G55" si="18">_xlfn.CONCAT(C47," ",D47," ",E47," ",F47)</f>
        <v xml:space="preserve">Q1: 5 of 6.  How do you know of the firm's pricing strategy?  Either you must have work or consulted for the company (and not providing information governed by an NDA), or you must cite a reference. </v>
      </c>
    </row>
    <row r="48" spans="1:7" s="10" customFormat="1" ht="12.75" hidden="1" x14ac:dyDescent="0.2">
      <c r="A48" s="11"/>
      <c r="B48" s="11" t="str">
        <f t="shared" ref="B48:B56" si="19">B47</f>
        <v xml:space="preserve"> Vaishali</v>
      </c>
      <c r="C48" s="11" t="s">
        <v>44</v>
      </c>
      <c r="D48" s="11">
        <v>6</v>
      </c>
      <c r="E48" s="11" t="s">
        <v>688</v>
      </c>
      <c r="F48" s="12"/>
      <c r="G48" s="12" t="str">
        <f t="shared" si="18"/>
        <v xml:space="preserve">Q2: 6 of 6.  </v>
      </c>
    </row>
    <row r="49" spans="1:7" s="10" customFormat="1" ht="229.5" hidden="1" x14ac:dyDescent="0.2">
      <c r="A49" s="11"/>
      <c r="B49" s="11" t="str">
        <f t="shared" si="19"/>
        <v xml:space="preserve"> Vaishali</v>
      </c>
      <c r="C49" s="11" t="s">
        <v>47</v>
      </c>
      <c r="D49" s="11">
        <v>6</v>
      </c>
      <c r="E49" s="11" t="s">
        <v>688</v>
      </c>
      <c r="F49" s="12" t="s">
        <v>760</v>
      </c>
      <c r="G49" s="12" t="str">
        <f t="shared" si="18"/>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50" spans="1:7" s="10" customFormat="1" ht="38.25" hidden="1" x14ac:dyDescent="0.2">
      <c r="A50" s="11"/>
      <c r="B50" s="11" t="str">
        <f t="shared" si="19"/>
        <v xml:space="preserve"> Vaishali</v>
      </c>
      <c r="C50" s="11" t="s">
        <v>49</v>
      </c>
      <c r="D50" s="11">
        <v>6</v>
      </c>
      <c r="E50" s="11" t="s">
        <v>688</v>
      </c>
      <c r="F50" s="12" t="s">
        <v>742</v>
      </c>
      <c r="G50" s="12" t="str">
        <f t="shared" si="18"/>
        <v xml:space="preserve">Q4: 6 of 6.  Though a marketing mix model's dependent variable is almost never profit of a (say) brand, your answer is sufficient given your assumption. </v>
      </c>
    </row>
    <row r="51" spans="1:7" s="10" customFormat="1" ht="25.5" hidden="1" x14ac:dyDescent="0.2">
      <c r="A51" s="11"/>
      <c r="B51" s="11" t="str">
        <f t="shared" si="19"/>
        <v xml:space="preserve"> Vaishali</v>
      </c>
      <c r="C51" s="11" t="s">
        <v>51</v>
      </c>
      <c r="D51" s="11">
        <v>5.7</v>
      </c>
      <c r="E51" s="11" t="s">
        <v>688</v>
      </c>
      <c r="F51" s="12" t="s">
        <v>747</v>
      </c>
      <c r="G51" s="12" t="str">
        <f t="shared" si="18"/>
        <v>Q5: 5.7 of 6.  The following sentence fragment didn't fit well into your argument: ' The rationale for discouraging research is that …'</v>
      </c>
    </row>
    <row r="52" spans="1:7" s="10" customFormat="1" ht="242.25" hidden="1" x14ac:dyDescent="0.2">
      <c r="A52" s="11"/>
      <c r="B52" s="11" t="str">
        <f t="shared" si="19"/>
        <v xml:space="preserve"> Vaishali</v>
      </c>
      <c r="C52" s="11" t="s">
        <v>53</v>
      </c>
      <c r="D52" s="11">
        <v>5.5</v>
      </c>
      <c r="E52" s="11" t="s">
        <v>688</v>
      </c>
      <c r="F52" s="12" t="s">
        <v>761</v>
      </c>
      <c r="G52" s="12" t="str">
        <f t="shared" si="18"/>
        <v xml:space="preserve">Q6: 5.5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v>
      </c>
    </row>
    <row r="53" spans="1:7" s="10" customFormat="1" ht="76.5" hidden="1" x14ac:dyDescent="0.2">
      <c r="A53" s="11"/>
      <c r="B53" s="11" t="str">
        <f t="shared" si="19"/>
        <v xml:space="preserve"> Vaishali</v>
      </c>
      <c r="C53" s="11" t="s">
        <v>54</v>
      </c>
      <c r="D53" s="11">
        <v>5.5</v>
      </c>
      <c r="E53" s="11" t="s">
        <v>688</v>
      </c>
      <c r="F53" s="12" t="s">
        <v>750</v>
      </c>
      <c r="G53" s="12" t="str">
        <f t="shared" si="18"/>
        <v xml:space="preserve">Q7: 5.5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v>
      </c>
    </row>
    <row r="54" spans="1:7" s="10" customFormat="1" ht="12.75" hidden="1" x14ac:dyDescent="0.2">
      <c r="A54" s="11"/>
      <c r="B54" s="11" t="str">
        <f t="shared" si="19"/>
        <v xml:space="preserve"> Vaishali</v>
      </c>
      <c r="C54" s="11" t="s">
        <v>695</v>
      </c>
      <c r="D54" s="11">
        <v>8</v>
      </c>
      <c r="E54" s="11" t="s">
        <v>42</v>
      </c>
      <c r="F54" s="12" t="s">
        <v>674</v>
      </c>
      <c r="G54" s="12" t="str">
        <f t="shared" si="18"/>
        <v>Q8: 8 of 8.  An excellent summary!</v>
      </c>
    </row>
    <row r="55" spans="1:7" s="10" customFormat="1" ht="12.75" x14ac:dyDescent="0.2">
      <c r="A55" s="11"/>
      <c r="B55" s="11" t="str">
        <f>B54</f>
        <v xml:space="preserve"> Vaishali</v>
      </c>
      <c r="C55" s="11" t="s">
        <v>56</v>
      </c>
      <c r="D55" s="11">
        <f t="shared" ref="D55" si="20">SUM(D47:D54)</f>
        <v>47.7</v>
      </c>
      <c r="E55" s="11" t="s">
        <v>57</v>
      </c>
      <c r="F55" s="12" t="s">
        <v>102</v>
      </c>
      <c r="G55" s="12" t="str">
        <f t="shared" si="18"/>
        <v xml:space="preserve">Total: 47.7 of 50.  </v>
      </c>
    </row>
    <row r="56" spans="1:7" s="10" customFormat="1" ht="409.5" x14ac:dyDescent="0.2">
      <c r="A56" s="11"/>
      <c r="B56" s="11" t="str">
        <f t="shared" si="19"/>
        <v xml:space="preserve"> Vaishali</v>
      </c>
      <c r="C56" s="11" t="s">
        <v>58</v>
      </c>
      <c r="D56" s="11"/>
      <c r="E56" s="11"/>
      <c r="F56" s="12" t="s">
        <v>102</v>
      </c>
      <c r="G56" s="12" t="str">
        <f t="shared" ref="G56" si="21">_xlfn.CONCAT(G46," ",G47," ",G48," ",G49," ",G50," ",G51," ",G52," ",G53," ",G54," ",G55)</f>
        <v xml:space="preserve">Vaishali, below are scores and comments for Homework 5. Q1: 5 of 6.  How do you know of the firm's pricing strategy?  Either you must have work or consulted for the company (and not providing information governed by an NDA), or you must cite a reference.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5.7 of 6.  The following sentence fragment didn't fit well into your argument: ' The rationale for discouraging research is that …' Q6: 5.5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Q7: 5.5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Q8: 8 of 8.  An excellent summary! Total: 47.7 of 50.  </v>
      </c>
    </row>
    <row r="57" spans="1:7" hidden="1" x14ac:dyDescent="0.25">
      <c r="A57" s="11" t="s">
        <v>134</v>
      </c>
      <c r="B57" s="11" t="str">
        <f>MID(A57,FIND(",",A57)+1,FIND(" ",A57)+4)</f>
        <v xml:space="preserve"> Josephine</v>
      </c>
      <c r="C57" s="11" t="s">
        <v>687</v>
      </c>
      <c r="D57" s="11"/>
      <c r="E57" s="11"/>
      <c r="F57" s="12"/>
      <c r="G57" s="12" t="str">
        <f t="shared" ref="G57" si="22">_xlfn.CONCAT(TRIM(B57),C57)</f>
        <v>Josephine, below are scores and comments for Homework 5.</v>
      </c>
    </row>
    <row r="58" spans="1:7" s="10" customFormat="1" ht="38.25" hidden="1" x14ac:dyDescent="0.2">
      <c r="A58" s="11"/>
      <c r="B58" s="11" t="str">
        <f>B57</f>
        <v xml:space="preserve"> Josephine</v>
      </c>
      <c r="C58" s="11" t="s">
        <v>41</v>
      </c>
      <c r="D58" s="11">
        <v>5</v>
      </c>
      <c r="E58" s="11" t="s">
        <v>688</v>
      </c>
      <c r="F58" s="12" t="s">
        <v>738</v>
      </c>
      <c r="G58" s="12" t="str">
        <f t="shared" ref="G58:G66" si="23">_xlfn.CONCAT(C58," ",D58," ",E58," ",F58)</f>
        <v xml:space="preserve">Q1: 5 of 6.  How do you know of the firm's pricing strategy?  Either you must have work or consulted for the company (and not providing information governed by an NDA), or you must cite a reference. </v>
      </c>
    </row>
    <row r="59" spans="1:7" s="10" customFormat="1" ht="12.75" hidden="1" x14ac:dyDescent="0.2">
      <c r="A59" s="11"/>
      <c r="B59" s="11" t="str">
        <f t="shared" ref="B59:B67" si="24">B58</f>
        <v xml:space="preserve"> Josephine</v>
      </c>
      <c r="C59" s="11" t="s">
        <v>44</v>
      </c>
      <c r="D59" s="11">
        <v>6</v>
      </c>
      <c r="E59" s="11" t="s">
        <v>688</v>
      </c>
      <c r="F59" s="12"/>
      <c r="G59" s="12" t="str">
        <f t="shared" si="23"/>
        <v xml:space="preserve">Q2: 6 of 6.  </v>
      </c>
    </row>
    <row r="60" spans="1:7" s="10" customFormat="1" ht="229.5" hidden="1" x14ac:dyDescent="0.2">
      <c r="A60" s="11"/>
      <c r="B60" s="11" t="str">
        <f t="shared" si="24"/>
        <v xml:space="preserve"> Josephine</v>
      </c>
      <c r="C60" s="11" t="s">
        <v>47</v>
      </c>
      <c r="D60" s="11">
        <v>6</v>
      </c>
      <c r="E60" s="11" t="s">
        <v>688</v>
      </c>
      <c r="F60" s="12" t="s">
        <v>760</v>
      </c>
      <c r="G60" s="12" t="str">
        <f t="shared" si="2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61" spans="1:7" s="10" customFormat="1" ht="38.25" hidden="1" x14ac:dyDescent="0.2">
      <c r="A61" s="11"/>
      <c r="B61" s="11" t="str">
        <f t="shared" si="24"/>
        <v xml:space="preserve"> Josephine</v>
      </c>
      <c r="C61" s="11" t="s">
        <v>49</v>
      </c>
      <c r="D61" s="11">
        <v>6</v>
      </c>
      <c r="E61" s="11" t="s">
        <v>688</v>
      </c>
      <c r="F61" s="12" t="s">
        <v>742</v>
      </c>
      <c r="G61" s="12" t="str">
        <f t="shared" si="23"/>
        <v xml:space="preserve">Q4: 6 of 6.  Though a marketing mix model's dependent variable is almost never profit of a (say) brand, your answer is sufficient given your assumption. </v>
      </c>
    </row>
    <row r="62" spans="1:7" s="10" customFormat="1" ht="12.75" hidden="1" x14ac:dyDescent="0.2">
      <c r="A62" s="11"/>
      <c r="B62" s="11" t="str">
        <f t="shared" si="24"/>
        <v xml:space="preserve"> Josephine</v>
      </c>
      <c r="C62" s="11" t="s">
        <v>51</v>
      </c>
      <c r="D62" s="11">
        <v>6</v>
      </c>
      <c r="E62" s="11" t="s">
        <v>688</v>
      </c>
      <c r="F62" s="12"/>
      <c r="G62" s="12" t="str">
        <f t="shared" si="23"/>
        <v xml:space="preserve">Q5: 6 of 6.  </v>
      </c>
    </row>
    <row r="63" spans="1:7" s="10" customFormat="1" ht="38.25" hidden="1" x14ac:dyDescent="0.2">
      <c r="A63" s="11"/>
      <c r="B63" s="11" t="str">
        <f t="shared" si="24"/>
        <v xml:space="preserve"> Josephine</v>
      </c>
      <c r="C63" s="11" t="s">
        <v>53</v>
      </c>
      <c r="D63" s="11">
        <v>5.5</v>
      </c>
      <c r="E63" s="11" t="s">
        <v>688</v>
      </c>
      <c r="F63" s="12" t="s">
        <v>771</v>
      </c>
      <c r="G63" s="12" t="str">
        <f t="shared" si="23"/>
        <v>Q6: 5.5 of 6.  One should use partial R-squared in lieu of R-squared if considering such goodness of fit measures for determining the model specification.</v>
      </c>
    </row>
    <row r="64" spans="1:7" s="10" customFormat="1" ht="12.75" hidden="1" x14ac:dyDescent="0.2">
      <c r="A64" s="11"/>
      <c r="B64" s="11" t="str">
        <f t="shared" si="24"/>
        <v xml:space="preserve"> Josephine</v>
      </c>
      <c r="C64" s="11" t="s">
        <v>54</v>
      </c>
      <c r="D64" s="11">
        <v>6</v>
      </c>
      <c r="E64" s="11" t="s">
        <v>688</v>
      </c>
      <c r="F64" s="12" t="s">
        <v>102</v>
      </c>
      <c r="G64" s="12" t="str">
        <f t="shared" si="23"/>
        <v xml:space="preserve">Q7: 6 of 6.   </v>
      </c>
    </row>
    <row r="65" spans="1:7" s="10" customFormat="1" ht="12.75" hidden="1" x14ac:dyDescent="0.2">
      <c r="A65" s="11"/>
      <c r="B65" s="11" t="str">
        <f t="shared" si="24"/>
        <v xml:space="preserve"> Josephine</v>
      </c>
      <c r="C65" s="11" t="s">
        <v>695</v>
      </c>
      <c r="D65" s="11">
        <v>8</v>
      </c>
      <c r="E65" s="11" t="s">
        <v>42</v>
      </c>
      <c r="F65" s="12" t="s">
        <v>674</v>
      </c>
      <c r="G65" s="12" t="str">
        <f t="shared" si="23"/>
        <v>Q8: 8 of 8.  An excellent summary!</v>
      </c>
    </row>
    <row r="66" spans="1:7" s="10" customFormat="1" ht="12.75" x14ac:dyDescent="0.2">
      <c r="A66" s="11"/>
      <c r="B66" s="11" t="str">
        <f>B65</f>
        <v xml:space="preserve"> Josephine</v>
      </c>
      <c r="C66" s="11" t="s">
        <v>56</v>
      </c>
      <c r="D66" s="11">
        <f t="shared" ref="D66" si="25">SUM(D58:D65)</f>
        <v>48.5</v>
      </c>
      <c r="E66" s="11" t="s">
        <v>57</v>
      </c>
      <c r="F66" s="12" t="s">
        <v>102</v>
      </c>
      <c r="G66" s="12" t="str">
        <f t="shared" si="23"/>
        <v xml:space="preserve">Total: 48.5 of 50.  </v>
      </c>
    </row>
    <row r="67" spans="1:7" s="10" customFormat="1" ht="331.5" x14ac:dyDescent="0.2">
      <c r="A67" s="11"/>
      <c r="B67" s="11" t="str">
        <f t="shared" si="24"/>
        <v xml:space="preserve"> Josephine</v>
      </c>
      <c r="C67" s="11" t="s">
        <v>58</v>
      </c>
      <c r="D67" s="11"/>
      <c r="E67" s="11"/>
      <c r="F67" s="12" t="s">
        <v>102</v>
      </c>
      <c r="G67" s="12" t="str">
        <f t="shared" ref="G67" si="26">_xlfn.CONCAT(G57," ",G58," ",G59," ",G60," ",G61," ",G62," ",G63," ",G64," ",G65," ",G66)</f>
        <v xml:space="preserve">Josephine, below are scores and comments for Homework 5. Q1: 5 of 6.  How do you know of the firm's pricing strategy?  Either you must have work or consulted for the company (and not providing information governed by an NDA), or you must cite a reference.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5.5 of 6.  One should use partial R-squared in lieu of R-squared if considering such goodness of fit measures for determining the model specification. Q7: 6 of 6.    Q8: 8 of 8.  An excellent summary! Total: 48.5 of 50.  </v>
      </c>
    </row>
    <row r="68" spans="1:7" hidden="1" x14ac:dyDescent="0.25">
      <c r="A68" s="11" t="s">
        <v>152</v>
      </c>
      <c r="B68" s="11" t="str">
        <f t="shared" ref="B68:B310" si="27">MID(A68,FIND(",",A68)+1,FIND(" ",A68)-2)</f>
        <v xml:space="preserve"> Preethi</v>
      </c>
      <c r="C68" s="11" t="s">
        <v>687</v>
      </c>
      <c r="D68" s="11"/>
      <c r="E68" s="11"/>
      <c r="F68" s="12"/>
      <c r="G68" s="12" t="str">
        <f t="shared" ref="G68" si="28">_xlfn.CONCAT(TRIM(B68),C68)</f>
        <v>Preethi, below are scores and comments for Homework 5.</v>
      </c>
    </row>
    <row r="69" spans="1:7" s="10" customFormat="1" ht="38.25" hidden="1" x14ac:dyDescent="0.2">
      <c r="A69" s="11"/>
      <c r="B69" s="11" t="str">
        <f>B68</f>
        <v xml:space="preserve"> Preethi</v>
      </c>
      <c r="C69" s="11" t="s">
        <v>41</v>
      </c>
      <c r="D69" s="11">
        <v>5</v>
      </c>
      <c r="E69" s="11" t="s">
        <v>688</v>
      </c>
      <c r="F69" s="12" t="s">
        <v>738</v>
      </c>
      <c r="G69" s="12" t="str">
        <f t="shared" ref="G69:G77" si="29">_xlfn.CONCAT(C69," ",D69," ",E69," ",F69)</f>
        <v xml:space="preserve">Q1: 5 of 6.  How do you know of the firm's pricing strategy?  Either you must have work or consulted for the company (and not providing information governed by an NDA), or you must cite a reference. </v>
      </c>
    </row>
    <row r="70" spans="1:7" s="10" customFormat="1" ht="38.25" hidden="1" x14ac:dyDescent="0.2">
      <c r="A70" s="11"/>
      <c r="B70" s="11" t="str">
        <f t="shared" ref="B70:B78" si="30">B69</f>
        <v xml:space="preserve"> Preethi</v>
      </c>
      <c r="C70" s="11" t="s">
        <v>44</v>
      </c>
      <c r="D70" s="11">
        <v>4</v>
      </c>
      <c r="E70" s="11" t="s">
        <v>688</v>
      </c>
      <c r="F70" s="12" t="s">
        <v>773</v>
      </c>
      <c r="G70" s="12" t="str">
        <f t="shared" si="29"/>
        <v>Q2: 4 of 6.  A deeper and more thorough explanation on the challenges of using linear regression to estimate the effectiveness of the marketing mix components is warranted.</v>
      </c>
    </row>
    <row r="71" spans="1:7" s="10" customFormat="1" ht="229.5" hidden="1" x14ac:dyDescent="0.2">
      <c r="A71" s="11"/>
      <c r="B71" s="11" t="str">
        <f t="shared" si="30"/>
        <v xml:space="preserve"> Preethi</v>
      </c>
      <c r="C71" s="11" t="s">
        <v>47</v>
      </c>
      <c r="D71" s="11">
        <v>6</v>
      </c>
      <c r="E71" s="11" t="s">
        <v>688</v>
      </c>
      <c r="F71" s="12" t="s">
        <v>760</v>
      </c>
      <c r="G71" s="12" t="str">
        <f t="shared" si="2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72" spans="1:7" s="10" customFormat="1" ht="38.25" hidden="1" x14ac:dyDescent="0.2">
      <c r="A72" s="11"/>
      <c r="B72" s="11" t="str">
        <f t="shared" si="30"/>
        <v xml:space="preserve"> Preethi</v>
      </c>
      <c r="C72" s="11" t="s">
        <v>49</v>
      </c>
      <c r="D72" s="11">
        <v>6</v>
      </c>
      <c r="E72" s="11" t="s">
        <v>688</v>
      </c>
      <c r="F72" s="12" t="s">
        <v>742</v>
      </c>
      <c r="G72" s="12" t="str">
        <f t="shared" si="29"/>
        <v xml:space="preserve">Q4: 6 of 6.  Though a marketing mix model's dependent variable is almost never profit of a (say) brand, your answer is sufficient given your assumption. </v>
      </c>
    </row>
    <row r="73" spans="1:7" s="10" customFormat="1" ht="12.75" hidden="1" x14ac:dyDescent="0.2">
      <c r="A73" s="11"/>
      <c r="B73" s="11" t="str">
        <f t="shared" si="30"/>
        <v xml:space="preserve"> Preethi</v>
      </c>
      <c r="C73" s="11" t="s">
        <v>51</v>
      </c>
      <c r="D73" s="11">
        <v>6</v>
      </c>
      <c r="E73" s="11" t="s">
        <v>688</v>
      </c>
      <c r="F73" s="12"/>
      <c r="G73" s="12" t="str">
        <f t="shared" si="29"/>
        <v xml:space="preserve">Q5: 6 of 6.  </v>
      </c>
    </row>
    <row r="74" spans="1:7" s="10" customFormat="1" ht="38.25" hidden="1" x14ac:dyDescent="0.2">
      <c r="A74" s="11"/>
      <c r="B74" s="11" t="str">
        <f t="shared" si="30"/>
        <v xml:space="preserve"> Preethi</v>
      </c>
      <c r="C74" s="11" t="s">
        <v>53</v>
      </c>
      <c r="D74" s="11">
        <v>5.5</v>
      </c>
      <c r="E74" s="11" t="s">
        <v>688</v>
      </c>
      <c r="F74" s="12" t="s">
        <v>771</v>
      </c>
      <c r="G74" s="12" t="str">
        <f t="shared" si="29"/>
        <v>Q6: 5.5 of 6.  One should use partial R-squared in lieu of R-squared if considering such goodness of fit measures for determining the model specification.</v>
      </c>
    </row>
    <row r="75" spans="1:7" s="10" customFormat="1" ht="12.75" hidden="1" x14ac:dyDescent="0.2">
      <c r="A75" s="11"/>
      <c r="B75" s="11" t="str">
        <f t="shared" si="30"/>
        <v xml:space="preserve"> Preethi</v>
      </c>
      <c r="C75" s="11" t="s">
        <v>54</v>
      </c>
      <c r="D75" s="11">
        <v>6</v>
      </c>
      <c r="E75" s="11" t="s">
        <v>688</v>
      </c>
      <c r="F75" s="12" t="s">
        <v>102</v>
      </c>
      <c r="G75" s="12" t="str">
        <f t="shared" si="29"/>
        <v xml:space="preserve">Q7: 6 of 6.   </v>
      </c>
    </row>
    <row r="76" spans="1:7" s="10" customFormat="1" ht="12.75" hidden="1" x14ac:dyDescent="0.2">
      <c r="A76" s="11"/>
      <c r="B76" s="11" t="str">
        <f t="shared" si="30"/>
        <v xml:space="preserve"> Preethi</v>
      </c>
      <c r="C76" s="11" t="s">
        <v>695</v>
      </c>
      <c r="D76" s="11">
        <v>8</v>
      </c>
      <c r="E76" s="11" t="s">
        <v>42</v>
      </c>
      <c r="F76" s="12"/>
      <c r="G76" s="12" t="str">
        <f t="shared" si="29"/>
        <v xml:space="preserve">Q8: 8 of 8.  </v>
      </c>
    </row>
    <row r="77" spans="1:7" s="10" customFormat="1" ht="12.75" x14ac:dyDescent="0.2">
      <c r="A77" s="11"/>
      <c r="B77" s="11" t="str">
        <f>B76</f>
        <v xml:space="preserve"> Preethi</v>
      </c>
      <c r="C77" s="11" t="s">
        <v>56</v>
      </c>
      <c r="D77" s="11">
        <f t="shared" ref="D77" si="31">SUM(D69:D76)</f>
        <v>46.5</v>
      </c>
      <c r="E77" s="11" t="s">
        <v>57</v>
      </c>
      <c r="F77" s="12" t="s">
        <v>102</v>
      </c>
      <c r="G77" s="12" t="str">
        <f t="shared" si="29"/>
        <v xml:space="preserve">Total: 46.5 of 50.  </v>
      </c>
    </row>
    <row r="78" spans="1:7" s="10" customFormat="1" ht="369.75" x14ac:dyDescent="0.2">
      <c r="A78" s="11"/>
      <c r="B78" s="11" t="str">
        <f t="shared" si="30"/>
        <v xml:space="preserve"> Preethi</v>
      </c>
      <c r="C78" s="11" t="s">
        <v>58</v>
      </c>
      <c r="D78" s="11"/>
      <c r="E78" s="11"/>
      <c r="F78" s="12" t="s">
        <v>102</v>
      </c>
      <c r="G78" s="12" t="str">
        <f t="shared" ref="G78" si="32">_xlfn.CONCAT(G68," ",G69," ",G70," ",G71," ",G72," ",G73," ",G74," ",G75," ",G76," ",G77)</f>
        <v xml:space="preserve">Preethi, below are scores and comments for Homework 5. Q1: 5 of 6.  How do you know of the firm's pricing strategy?  Either you must have work or consulted for the company (and not providing information governed by an NDA), or you must cite a reference.  Q2: 4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5.5 of 6.  One should use partial R-squared in lieu of R-squared if considering such goodness of fit measures for determining the model specification. Q7: 6 of 6.    Q8: 8 of 8.   Total: 46.5 of 50.  </v>
      </c>
    </row>
    <row r="79" spans="1:7" hidden="1" x14ac:dyDescent="0.25">
      <c r="A79" s="11" t="s">
        <v>147</v>
      </c>
      <c r="B79" s="11" t="str">
        <f t="shared" si="27"/>
        <v xml:space="preserve"> Amulya</v>
      </c>
      <c r="C79" s="11" t="s">
        <v>687</v>
      </c>
      <c r="D79" s="11"/>
      <c r="E79" s="11"/>
      <c r="F79" s="12"/>
      <c r="G79" s="12" t="str">
        <f t="shared" ref="G79" si="33">_xlfn.CONCAT(TRIM(B79),C79)</f>
        <v>Amulya, below are scores and comments for Homework 5.</v>
      </c>
    </row>
    <row r="80" spans="1:7" s="10" customFormat="1" ht="76.5" hidden="1" x14ac:dyDescent="0.2">
      <c r="A80" s="11"/>
      <c r="B80" s="11" t="str">
        <f>B79</f>
        <v xml:space="preserve"> Amulya</v>
      </c>
      <c r="C80" s="11" t="s">
        <v>41</v>
      </c>
      <c r="D80" s="11">
        <v>5</v>
      </c>
      <c r="E80" s="11" t="s">
        <v>688</v>
      </c>
      <c r="F80" s="12" t="s">
        <v>774</v>
      </c>
      <c r="G80" s="12" t="str">
        <f t="shared" ref="G80:G88" si="34">_xlfn.CONCAT(C80," ",D80," ",E80," ",F80)</f>
        <v>Q1: 5 of 6.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v>
      </c>
    </row>
    <row r="81" spans="1:7" s="10" customFormat="1" ht="38.25" hidden="1" x14ac:dyDescent="0.2">
      <c r="A81" s="11"/>
      <c r="B81" s="11" t="str">
        <f t="shared" ref="B81:B89" si="35">B80</f>
        <v xml:space="preserve"> Amulya</v>
      </c>
      <c r="C81" s="11" t="s">
        <v>44</v>
      </c>
      <c r="D81" s="11">
        <v>6</v>
      </c>
      <c r="E81" s="11" t="s">
        <v>688</v>
      </c>
      <c r="F81" s="12" t="s">
        <v>741</v>
      </c>
      <c r="G81" s="12" t="str">
        <f t="shared" si="34"/>
        <v>Q2: 6 of 6.  You wrote, 'Expects data to be neat, but marketing data can be messy ..'  In statistics the word 'neat' is almost never used to describe data.</v>
      </c>
    </row>
    <row r="82" spans="1:7" s="10" customFormat="1" ht="229.5" hidden="1" x14ac:dyDescent="0.2">
      <c r="A82" s="11"/>
      <c r="B82" s="11" t="str">
        <f t="shared" si="35"/>
        <v xml:space="preserve"> Amulya</v>
      </c>
      <c r="C82" s="11" t="s">
        <v>47</v>
      </c>
      <c r="D82" s="11">
        <v>6</v>
      </c>
      <c r="E82" s="11" t="s">
        <v>688</v>
      </c>
      <c r="F82" s="12" t="s">
        <v>760</v>
      </c>
      <c r="G82" s="12" t="str">
        <f t="shared" si="34"/>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83" spans="1:7" s="10" customFormat="1" ht="38.25" hidden="1" x14ac:dyDescent="0.2">
      <c r="A83" s="11"/>
      <c r="B83" s="11" t="str">
        <f t="shared" si="35"/>
        <v xml:space="preserve"> Amulya</v>
      </c>
      <c r="C83" s="11" t="s">
        <v>49</v>
      </c>
      <c r="D83" s="11">
        <v>6</v>
      </c>
      <c r="E83" s="11" t="s">
        <v>688</v>
      </c>
      <c r="F83" s="12" t="s">
        <v>742</v>
      </c>
      <c r="G83" s="12" t="str">
        <f t="shared" si="34"/>
        <v xml:space="preserve">Q4: 6 of 6.  Though a marketing mix model's dependent variable is almost never profit of a (say) brand, your answer is sufficient given your assumption. </v>
      </c>
    </row>
    <row r="84" spans="1:7" s="10" customFormat="1" ht="12.75" hidden="1" x14ac:dyDescent="0.2">
      <c r="A84" s="11"/>
      <c r="B84" s="11" t="str">
        <f t="shared" si="35"/>
        <v xml:space="preserve"> Amulya</v>
      </c>
      <c r="C84" s="11" t="s">
        <v>51</v>
      </c>
      <c r="D84" s="11">
        <v>6</v>
      </c>
      <c r="E84" s="11" t="s">
        <v>688</v>
      </c>
      <c r="F84" s="12"/>
      <c r="G84" s="12" t="str">
        <f t="shared" si="34"/>
        <v xml:space="preserve">Q5: 6 of 6.  </v>
      </c>
    </row>
    <row r="85" spans="1:7" s="10" customFormat="1" ht="38.25" hidden="1" x14ac:dyDescent="0.2">
      <c r="A85" s="11"/>
      <c r="B85" s="11" t="str">
        <f t="shared" si="35"/>
        <v xml:space="preserve"> Amulya</v>
      </c>
      <c r="C85" s="11" t="s">
        <v>53</v>
      </c>
      <c r="D85" s="11">
        <v>5.5</v>
      </c>
      <c r="E85" s="11" t="s">
        <v>688</v>
      </c>
      <c r="F85" s="12" t="s">
        <v>771</v>
      </c>
      <c r="G85" s="12" t="str">
        <f t="shared" si="34"/>
        <v>Q6: 5.5 of 6.  One should use partial R-squared in lieu of R-squared if considering such goodness of fit measures for determining the model specification.</v>
      </c>
    </row>
    <row r="86" spans="1:7" s="10" customFormat="1" ht="12.75" hidden="1" x14ac:dyDescent="0.2">
      <c r="A86" s="11"/>
      <c r="B86" s="11" t="str">
        <f t="shared" si="35"/>
        <v xml:space="preserve"> Amulya</v>
      </c>
      <c r="C86" s="11" t="s">
        <v>54</v>
      </c>
      <c r="D86" s="11">
        <v>6</v>
      </c>
      <c r="E86" s="11" t="s">
        <v>688</v>
      </c>
      <c r="F86" s="12" t="s">
        <v>102</v>
      </c>
      <c r="G86" s="12" t="str">
        <f t="shared" si="34"/>
        <v xml:space="preserve">Q7: 6 of 6.   </v>
      </c>
    </row>
    <row r="87" spans="1:7" s="10" customFormat="1" ht="12.75" hidden="1" x14ac:dyDescent="0.2">
      <c r="A87" s="11"/>
      <c r="B87" s="11" t="str">
        <f t="shared" si="35"/>
        <v xml:space="preserve"> Amulya</v>
      </c>
      <c r="C87" s="11" t="s">
        <v>695</v>
      </c>
      <c r="D87" s="11">
        <v>8</v>
      </c>
      <c r="E87" s="11" t="s">
        <v>42</v>
      </c>
      <c r="F87" s="12"/>
      <c r="G87" s="12" t="str">
        <f t="shared" si="34"/>
        <v xml:space="preserve">Q8: 8 of 8.  </v>
      </c>
    </row>
    <row r="88" spans="1:7" s="10" customFormat="1" ht="12.75" x14ac:dyDescent="0.2">
      <c r="A88" s="11"/>
      <c r="B88" s="11" t="str">
        <f>B87</f>
        <v xml:space="preserve"> Amulya</v>
      </c>
      <c r="C88" s="11" t="s">
        <v>56</v>
      </c>
      <c r="D88" s="11">
        <f t="shared" ref="D88" si="36">SUM(D80:D87)</f>
        <v>48.5</v>
      </c>
      <c r="E88" s="11" t="s">
        <v>57</v>
      </c>
      <c r="F88" s="12" t="s">
        <v>102</v>
      </c>
      <c r="G88" s="12" t="str">
        <f t="shared" si="34"/>
        <v xml:space="preserve">Total: 48.5 of 50.  </v>
      </c>
    </row>
    <row r="89" spans="1:7" s="10" customFormat="1" ht="395.25" x14ac:dyDescent="0.2">
      <c r="A89" s="11"/>
      <c r="B89" s="11" t="str">
        <f t="shared" si="35"/>
        <v xml:space="preserve"> Amulya</v>
      </c>
      <c r="C89" s="11" t="s">
        <v>58</v>
      </c>
      <c r="D89" s="11"/>
      <c r="E89" s="11"/>
      <c r="F89" s="12" t="s">
        <v>102</v>
      </c>
      <c r="G89" s="12" t="str">
        <f t="shared" ref="G89" si="37">_xlfn.CONCAT(G79," ",G80," ",G81," ",G82," ",G83," ",G84," ",G85," ",G86," ",G87," ",G88)</f>
        <v xml:space="preserve">Amulya, below are scores and comments for Homework 5. Q1: 5 of 6.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 Q2: 6 of 6.  You wrote, 'Expects data to be neat, but marketing data can be messy ..'  In statistics the word 'neat' is almost never used to describe data.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5.5 of 6.  One should use partial R-squared in lieu of R-squared if considering such goodness of fit measures for determining the model specification. Q7: 6 of 6.    Q8: 8 of 8.   Total: 48.5 of 50.  </v>
      </c>
    </row>
    <row r="90" spans="1:7" hidden="1" x14ac:dyDescent="0.25">
      <c r="A90" s="11" t="s">
        <v>136</v>
      </c>
      <c r="B90" s="11" t="str">
        <f>MID(A90,FIND(",",A90)+1,FIND(" ",A90)+1)</f>
        <v xml:space="preserve"> Sandeep</v>
      </c>
      <c r="C90" s="11" t="s">
        <v>687</v>
      </c>
      <c r="D90" s="11"/>
      <c r="E90" s="11"/>
      <c r="F90" s="12"/>
      <c r="G90" s="12" t="str">
        <f t="shared" ref="G90" si="38">_xlfn.CONCAT(TRIM(B90),C90)</f>
        <v>Sandeep, below are scores and comments for Homework 5.</v>
      </c>
    </row>
    <row r="91" spans="1:7" s="10" customFormat="1" ht="12.75" hidden="1" x14ac:dyDescent="0.2">
      <c r="A91" s="11"/>
      <c r="B91" s="11" t="str">
        <f>B90</f>
        <v xml:space="preserve"> Sandeep</v>
      </c>
      <c r="C91" s="11" t="s">
        <v>41</v>
      </c>
      <c r="D91" s="11">
        <v>6</v>
      </c>
      <c r="E91" s="11" t="s">
        <v>688</v>
      </c>
      <c r="F91" s="12"/>
      <c r="G91" s="12" t="str">
        <f t="shared" ref="G91:G99" si="39">_xlfn.CONCAT(C91," ",D91," ",E91," ",F91)</f>
        <v xml:space="preserve">Q1: 6 of 6.  </v>
      </c>
    </row>
    <row r="92" spans="1:7" s="10" customFormat="1" ht="38.25" hidden="1" x14ac:dyDescent="0.2">
      <c r="A92" s="11"/>
      <c r="B92" s="11" t="str">
        <f t="shared" ref="B92:B100" si="40">B91</f>
        <v xml:space="preserve"> Sandeep</v>
      </c>
      <c r="C92" s="11" t="s">
        <v>44</v>
      </c>
      <c r="D92" s="11">
        <v>5</v>
      </c>
      <c r="E92" s="11" t="s">
        <v>688</v>
      </c>
      <c r="F92" s="12" t="s">
        <v>773</v>
      </c>
      <c r="G92" s="12" t="str">
        <f t="shared" si="39"/>
        <v>Q2: 5 of 6.  A deeper and more thorough explanation on the challenges of using linear regression to estimate the effectiveness of the marketing mix components is warranted.</v>
      </c>
    </row>
    <row r="93" spans="1:7" s="10" customFormat="1" ht="229.5" hidden="1" x14ac:dyDescent="0.2">
      <c r="A93" s="11"/>
      <c r="B93" s="11" t="str">
        <f t="shared" si="40"/>
        <v xml:space="preserve"> Sandeep</v>
      </c>
      <c r="C93" s="11" t="s">
        <v>47</v>
      </c>
      <c r="D93" s="11">
        <v>6</v>
      </c>
      <c r="E93" s="11" t="s">
        <v>688</v>
      </c>
      <c r="F93" s="12" t="s">
        <v>760</v>
      </c>
      <c r="G93" s="12" t="str">
        <f t="shared" si="3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94" spans="1:7" s="10" customFormat="1" ht="38.25" hidden="1" x14ac:dyDescent="0.2">
      <c r="A94" s="11"/>
      <c r="B94" s="11" t="str">
        <f t="shared" si="40"/>
        <v xml:space="preserve"> Sandeep</v>
      </c>
      <c r="C94" s="11" t="s">
        <v>49</v>
      </c>
      <c r="D94" s="11">
        <v>4.2</v>
      </c>
      <c r="E94" s="11" t="s">
        <v>688</v>
      </c>
      <c r="F94" s="12" t="s">
        <v>743</v>
      </c>
      <c r="G94" s="12" t="str">
        <f t="shared" si="39"/>
        <v>Q4: 4.2 of 6.  Though a marketing mix model's dependent variable is almost never profit of a (say) brand, your model specification is sufficient given your assumption.  The predicted profit is $158,948.</v>
      </c>
    </row>
    <row r="95" spans="1:7" s="10" customFormat="1" ht="242.25" hidden="1" x14ac:dyDescent="0.2">
      <c r="A95" s="11"/>
      <c r="B95" s="11" t="str">
        <f t="shared" si="40"/>
        <v xml:space="preserve"> Sandeep</v>
      </c>
      <c r="C95" s="11" t="s">
        <v>51</v>
      </c>
      <c r="D95" s="11">
        <v>4.8</v>
      </c>
      <c r="E95" s="11" t="s">
        <v>688</v>
      </c>
      <c r="F95" s="12" t="s">
        <v>746</v>
      </c>
      <c r="G95" s="12" t="str">
        <f t="shared" si="39"/>
        <v>Q5: 4.8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96" spans="1:7" s="10" customFormat="1" ht="51" hidden="1" x14ac:dyDescent="0.2">
      <c r="A96" s="11"/>
      <c r="B96" s="11" t="str">
        <f t="shared" si="40"/>
        <v xml:space="preserve"> Sandeep</v>
      </c>
      <c r="C96" s="11" t="s">
        <v>53</v>
      </c>
      <c r="D96" s="11">
        <v>5.2</v>
      </c>
      <c r="E96" s="11" t="s">
        <v>688</v>
      </c>
      <c r="F96" s="12" t="s">
        <v>772</v>
      </c>
      <c r="G96" s="12" t="str">
        <f t="shared" si="39"/>
        <v>Q6: 5.2 of 6.  I find it odd that you are attempting to, 'assess mode profitability …'  One should use partial R-squared in lieu of R-squared if considering such goodness of fit measures for determining the model specification.</v>
      </c>
    </row>
    <row r="97" spans="1:7" s="10" customFormat="1" ht="12.75" hidden="1" x14ac:dyDescent="0.2">
      <c r="A97" s="11"/>
      <c r="B97" s="11" t="str">
        <f t="shared" si="40"/>
        <v xml:space="preserve"> Sandeep</v>
      </c>
      <c r="C97" s="11" t="s">
        <v>54</v>
      </c>
      <c r="D97" s="11">
        <v>6</v>
      </c>
      <c r="E97" s="11" t="s">
        <v>688</v>
      </c>
      <c r="F97" s="12" t="s">
        <v>102</v>
      </c>
      <c r="G97" s="12" t="str">
        <f t="shared" si="39"/>
        <v xml:space="preserve">Q7: 6 of 6.   </v>
      </c>
    </row>
    <row r="98" spans="1:7" s="10" customFormat="1" ht="12.75" hidden="1" x14ac:dyDescent="0.2">
      <c r="A98" s="11"/>
      <c r="B98" s="11" t="str">
        <f t="shared" si="40"/>
        <v xml:space="preserve"> Sandeep</v>
      </c>
      <c r="C98" s="11" t="s">
        <v>695</v>
      </c>
      <c r="D98" s="11">
        <v>8</v>
      </c>
      <c r="E98" s="11" t="s">
        <v>42</v>
      </c>
      <c r="F98" s="12" t="s">
        <v>755</v>
      </c>
      <c r="G98" s="12" t="str">
        <f t="shared" si="39"/>
        <v>Q8: 8 of 8.  A good summary!</v>
      </c>
    </row>
    <row r="99" spans="1:7" s="10" customFormat="1" ht="12.75" x14ac:dyDescent="0.2">
      <c r="A99" s="11"/>
      <c r="B99" s="11" t="str">
        <f>B98</f>
        <v xml:space="preserve"> Sandeep</v>
      </c>
      <c r="C99" s="11" t="s">
        <v>56</v>
      </c>
      <c r="D99" s="11">
        <f t="shared" ref="D99" si="41">SUM(D91:D98)</f>
        <v>45.2</v>
      </c>
      <c r="E99" s="11" t="s">
        <v>57</v>
      </c>
      <c r="F99" s="12" t="s">
        <v>102</v>
      </c>
      <c r="G99" s="12" t="str">
        <f t="shared" si="39"/>
        <v xml:space="preserve">Total: 45.2 of 50.  </v>
      </c>
    </row>
    <row r="100" spans="1:7" s="10" customFormat="1" ht="409.5" x14ac:dyDescent="0.2">
      <c r="A100" s="11"/>
      <c r="B100" s="11" t="str">
        <f t="shared" si="40"/>
        <v xml:space="preserve"> Sandeep</v>
      </c>
      <c r="C100" s="11" t="s">
        <v>58</v>
      </c>
      <c r="D100" s="11"/>
      <c r="E100" s="11"/>
      <c r="F100" s="12" t="s">
        <v>102</v>
      </c>
      <c r="G100" s="12" t="str">
        <f t="shared" ref="G100" si="42">_xlfn.CONCAT(G90," ",G91," ",G92," ",G93," ",G94," ",G95," ",G96," ",G97," ",G98," ",G99)</f>
        <v xml:space="preserve">Sandeep, below are scores and comments for Homework 5. Q1: 6 of 6.   Q2: 5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4.2 of 6.  Though a marketing mix model's dependent variable is almost never profit of a (say) brand, your model specification is sufficient given your assumption.  The predicted profit is $158,948. Q5: 4.8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5.2 of 6.  I find it odd that you are attempting to, 'assess mode profitability …'  One should use partial R-squared in lieu of R-squared if considering such goodness of fit measures for determining the model specification. Q7: 6 of 6.    Q8: 8 of 8.  A good summary! Total: 45.2 of 50.  </v>
      </c>
    </row>
    <row r="101" spans="1:7" hidden="1" x14ac:dyDescent="0.25">
      <c r="A101" s="11" t="s">
        <v>141</v>
      </c>
      <c r="B101" s="11" t="str">
        <f>MID(A101,FIND(",",A101)+1,FIND(" ",A101)-0)</f>
        <v xml:space="preserve"> Venkata</v>
      </c>
      <c r="C101" s="11" t="s">
        <v>687</v>
      </c>
      <c r="D101" s="11"/>
      <c r="E101" s="11"/>
      <c r="F101" s="12"/>
      <c r="G101" s="12" t="str">
        <f t="shared" ref="G101" si="43">_xlfn.CONCAT(TRIM(B101),C101)</f>
        <v>Venkata, below are scores and comments for Homework 5.</v>
      </c>
    </row>
    <row r="102" spans="1:7" s="10" customFormat="1" ht="12.75" hidden="1" x14ac:dyDescent="0.2">
      <c r="A102" s="11"/>
      <c r="B102" s="11" t="str">
        <f>B101</f>
        <v xml:space="preserve"> Venkata</v>
      </c>
      <c r="C102" s="11" t="s">
        <v>41</v>
      </c>
      <c r="D102" s="11">
        <v>6</v>
      </c>
      <c r="E102" s="11" t="s">
        <v>688</v>
      </c>
      <c r="F102" s="12"/>
      <c r="G102" s="12" t="str">
        <f t="shared" ref="G102:G110" si="44">_xlfn.CONCAT(C102," ",D102," ",E102," ",F102)</f>
        <v xml:space="preserve">Q1: 6 of 6.  </v>
      </c>
    </row>
    <row r="103" spans="1:7" s="10" customFormat="1" ht="38.25" hidden="1" x14ac:dyDescent="0.2">
      <c r="A103" s="11"/>
      <c r="B103" s="11" t="str">
        <f t="shared" ref="B103:B111" si="45">B102</f>
        <v xml:space="preserve"> Venkata</v>
      </c>
      <c r="C103" s="11" t="s">
        <v>44</v>
      </c>
      <c r="D103" s="11">
        <v>4</v>
      </c>
      <c r="E103" s="11" t="s">
        <v>688</v>
      </c>
      <c r="F103" s="12" t="s">
        <v>773</v>
      </c>
      <c r="G103" s="12" t="str">
        <f t="shared" si="44"/>
        <v>Q2: 4 of 6.  A deeper and more thorough explanation on the challenges of using linear regression to estimate the effectiveness of the marketing mix components is warranted.</v>
      </c>
    </row>
    <row r="104" spans="1:7" s="10" customFormat="1" ht="229.5" hidden="1" x14ac:dyDescent="0.2">
      <c r="A104" s="11"/>
      <c r="B104" s="11" t="str">
        <f t="shared" si="45"/>
        <v xml:space="preserve"> Venkata</v>
      </c>
      <c r="C104" s="11" t="s">
        <v>47</v>
      </c>
      <c r="D104" s="11">
        <v>5.5</v>
      </c>
      <c r="E104" s="11" t="s">
        <v>688</v>
      </c>
      <c r="F104" s="12" t="s">
        <v>760</v>
      </c>
      <c r="G104" s="12" t="str">
        <f t="shared" si="44"/>
        <v>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05" spans="1:7" s="10" customFormat="1" ht="38.25" hidden="1" x14ac:dyDescent="0.2">
      <c r="A105" s="11"/>
      <c r="B105" s="11" t="str">
        <f t="shared" si="45"/>
        <v xml:space="preserve"> Venkata</v>
      </c>
      <c r="C105" s="11" t="s">
        <v>49</v>
      </c>
      <c r="D105" s="11">
        <v>4.2</v>
      </c>
      <c r="E105" s="11" t="s">
        <v>688</v>
      </c>
      <c r="F105" s="12" t="s">
        <v>743</v>
      </c>
      <c r="G105" s="12" t="str">
        <f t="shared" si="44"/>
        <v>Q4: 4.2 of 6.  Though a marketing mix model's dependent variable is almost never profit of a (say) brand, your model specification is sufficient given your assumption.  The predicted profit is $158,948.</v>
      </c>
    </row>
    <row r="106" spans="1:7" s="10" customFormat="1" ht="242.25" hidden="1" x14ac:dyDescent="0.2">
      <c r="A106" s="11"/>
      <c r="B106" s="11" t="str">
        <f t="shared" si="45"/>
        <v xml:space="preserve"> Venkata</v>
      </c>
      <c r="C106" s="11" t="s">
        <v>51</v>
      </c>
      <c r="D106" s="11">
        <v>4.8</v>
      </c>
      <c r="E106" s="11" t="s">
        <v>688</v>
      </c>
      <c r="F106" s="12" t="s">
        <v>746</v>
      </c>
      <c r="G106" s="12" t="str">
        <f t="shared" si="44"/>
        <v>Q5: 4.8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107" spans="1:7" s="10" customFormat="1" ht="38.25" hidden="1" x14ac:dyDescent="0.2">
      <c r="A107" s="11"/>
      <c r="B107" s="11" t="str">
        <f t="shared" si="45"/>
        <v xml:space="preserve"> Venkata</v>
      </c>
      <c r="C107" s="11" t="s">
        <v>53</v>
      </c>
      <c r="D107" s="11">
        <v>5.5</v>
      </c>
      <c r="E107" s="11" t="s">
        <v>688</v>
      </c>
      <c r="F107" s="12" t="s">
        <v>771</v>
      </c>
      <c r="G107" s="12" t="str">
        <f t="shared" si="44"/>
        <v>Q6: 5.5 of 6.  One should use partial R-squared in lieu of R-squared if considering such goodness of fit measures for determining the model specification.</v>
      </c>
    </row>
    <row r="108" spans="1:7" s="10" customFormat="1" ht="76.5" hidden="1" x14ac:dyDescent="0.2">
      <c r="A108" s="11"/>
      <c r="B108" s="11" t="str">
        <f t="shared" si="45"/>
        <v xml:space="preserve"> Venkata</v>
      </c>
      <c r="C108" s="11" t="s">
        <v>54</v>
      </c>
      <c r="D108" s="11">
        <v>5.5</v>
      </c>
      <c r="E108" s="11" t="s">
        <v>688</v>
      </c>
      <c r="F108" s="12" t="s">
        <v>750</v>
      </c>
      <c r="G108" s="12" t="str">
        <f t="shared" si="44"/>
        <v xml:space="preserve">Q7: 5.5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v>
      </c>
    </row>
    <row r="109" spans="1:7" s="10" customFormat="1" ht="12.75" hidden="1" x14ac:dyDescent="0.2">
      <c r="A109" s="11"/>
      <c r="B109" s="11" t="str">
        <f t="shared" si="45"/>
        <v xml:space="preserve"> Venkata</v>
      </c>
      <c r="C109" s="11" t="s">
        <v>695</v>
      </c>
      <c r="D109" s="11">
        <v>8</v>
      </c>
      <c r="E109" s="11" t="s">
        <v>42</v>
      </c>
      <c r="F109" s="12"/>
      <c r="G109" s="12" t="str">
        <f t="shared" si="44"/>
        <v xml:space="preserve">Q8: 8 of 8.  </v>
      </c>
    </row>
    <row r="110" spans="1:7" s="10" customFormat="1" ht="12.75" x14ac:dyDescent="0.2">
      <c r="A110" s="11"/>
      <c r="B110" s="11" t="str">
        <f>B109</f>
        <v xml:space="preserve"> Venkata</v>
      </c>
      <c r="C110" s="11" t="s">
        <v>56</v>
      </c>
      <c r="D110" s="11">
        <f t="shared" ref="D110" si="46">SUM(D102:D109)</f>
        <v>43.5</v>
      </c>
      <c r="E110" s="11" t="s">
        <v>57</v>
      </c>
      <c r="F110" s="12" t="s">
        <v>102</v>
      </c>
      <c r="G110" s="12" t="str">
        <f t="shared" si="44"/>
        <v xml:space="preserve">Total: 43.5 of 50.  </v>
      </c>
    </row>
    <row r="111" spans="1:7" s="10" customFormat="1" ht="409.5" x14ac:dyDescent="0.2">
      <c r="A111" s="11"/>
      <c r="B111" s="11" t="str">
        <f t="shared" si="45"/>
        <v xml:space="preserve"> Venkata</v>
      </c>
      <c r="C111" s="11" t="s">
        <v>58</v>
      </c>
      <c r="D111" s="11"/>
      <c r="E111" s="11"/>
      <c r="F111" s="12" t="s">
        <v>102</v>
      </c>
      <c r="G111" s="12" t="str">
        <f t="shared" ref="G111" si="47">_xlfn.CONCAT(G101," ",G102," ",G103," ",G104," ",G105," ",G106," ",G107," ",G108," ",G109," ",G110)</f>
        <v xml:space="preserve">Venkata, below are scores and comments for Homework 5. Q1: 6 of 6.   Q2: 4 of 6.  A deeper and more thorough explanation on the challenges of using linear regression to estimate the effectiveness of the marketing mix components is warranted. 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4.2 of 6.  Though a marketing mix model's dependent variable is almost never profit of a (say) brand, your model specification is sufficient given your assumption.  The predicted profit is $158,948. Q5: 4.8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One should use partial R-squared in lieu of R-squared if considering such goodness of fit measures for determining the model specification. Q7: 5.5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Q8: 8 of 8.   Total: 43.5 of 50.  </v>
      </c>
    </row>
    <row r="112" spans="1:7" hidden="1" x14ac:dyDescent="0.25">
      <c r="A112" s="11" t="s">
        <v>145</v>
      </c>
      <c r="B112" s="11" t="str">
        <f>MID(A112,FIND(",",A112)+1,FIND(" ",A112)+2)</f>
        <v xml:space="preserve"> Tejaswini</v>
      </c>
      <c r="C112" s="11" t="s">
        <v>687</v>
      </c>
      <c r="D112" s="11"/>
      <c r="E112" s="11"/>
      <c r="F112" s="12"/>
      <c r="G112" s="12" t="str">
        <f t="shared" ref="G112" si="48">_xlfn.CONCAT(TRIM(B112),C112)</f>
        <v>Tejaswini, below are scores and comments for Homework 5.</v>
      </c>
    </row>
    <row r="113" spans="1:7" s="10" customFormat="1" ht="38.25" hidden="1" x14ac:dyDescent="0.2">
      <c r="A113" s="11"/>
      <c r="B113" s="11" t="str">
        <f>B112</f>
        <v xml:space="preserve"> Tejaswini</v>
      </c>
      <c r="C113" s="11" t="s">
        <v>41</v>
      </c>
      <c r="D113" s="11">
        <v>5</v>
      </c>
      <c r="E113" s="11" t="s">
        <v>688</v>
      </c>
      <c r="F113" s="12" t="s">
        <v>738</v>
      </c>
      <c r="G113" s="12" t="str">
        <f t="shared" ref="G113:G121" si="49">_xlfn.CONCAT(C113," ",D113," ",E113," ",F113)</f>
        <v xml:space="preserve">Q1: 5 of 6.  How do you know of the firm's pricing strategy?  Either you must have work or consulted for the company (and not providing information governed by an NDA), or you must cite a reference. </v>
      </c>
    </row>
    <row r="114" spans="1:7" s="10" customFormat="1" ht="12.75" hidden="1" x14ac:dyDescent="0.2">
      <c r="A114" s="11"/>
      <c r="B114" s="11" t="str">
        <f t="shared" ref="B114:B122" si="50">B113</f>
        <v xml:space="preserve"> Tejaswini</v>
      </c>
      <c r="C114" s="11" t="s">
        <v>44</v>
      </c>
      <c r="D114" s="11">
        <v>6</v>
      </c>
      <c r="E114" s="11" t="s">
        <v>688</v>
      </c>
      <c r="F114" s="12"/>
      <c r="G114" s="12" t="str">
        <f t="shared" si="49"/>
        <v xml:space="preserve">Q2: 6 of 6.  </v>
      </c>
    </row>
    <row r="115" spans="1:7" s="10" customFormat="1" ht="229.5" hidden="1" x14ac:dyDescent="0.2">
      <c r="A115" s="11"/>
      <c r="B115" s="11" t="str">
        <f t="shared" si="50"/>
        <v xml:space="preserve"> Tejaswini</v>
      </c>
      <c r="C115" s="11" t="s">
        <v>47</v>
      </c>
      <c r="D115" s="11">
        <v>6</v>
      </c>
      <c r="E115" s="11" t="s">
        <v>688</v>
      </c>
      <c r="F115" s="12" t="s">
        <v>760</v>
      </c>
      <c r="G115" s="12" t="str">
        <f t="shared" si="4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16" spans="1:7" s="10" customFormat="1" ht="38.25" hidden="1" x14ac:dyDescent="0.2">
      <c r="A116" s="11"/>
      <c r="B116" s="11" t="str">
        <f t="shared" si="50"/>
        <v xml:space="preserve"> Tejaswini</v>
      </c>
      <c r="C116" s="11" t="s">
        <v>49</v>
      </c>
      <c r="D116" s="11">
        <v>6</v>
      </c>
      <c r="E116" s="11" t="s">
        <v>688</v>
      </c>
      <c r="F116" s="12" t="s">
        <v>742</v>
      </c>
      <c r="G116" s="12" t="str">
        <f t="shared" si="49"/>
        <v xml:space="preserve">Q4: 6 of 6.  Though a marketing mix model's dependent variable is almost never profit of a (say) brand, your answer is sufficient given your assumption. </v>
      </c>
    </row>
    <row r="117" spans="1:7" s="10" customFormat="1" ht="242.25" hidden="1" x14ac:dyDescent="0.2">
      <c r="A117" s="11"/>
      <c r="B117" s="11" t="str">
        <f t="shared" si="50"/>
        <v xml:space="preserve"> Tejaswini</v>
      </c>
      <c r="C117" s="11" t="s">
        <v>51</v>
      </c>
      <c r="D117" s="11">
        <v>5.4</v>
      </c>
      <c r="E117" s="11" t="s">
        <v>688</v>
      </c>
      <c r="F117" s="12" t="s">
        <v>746</v>
      </c>
      <c r="G117" s="12" t="str">
        <f t="shared" si="49"/>
        <v>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118" spans="1:7" s="10" customFormat="1" ht="38.25" hidden="1" x14ac:dyDescent="0.2">
      <c r="A118" s="11"/>
      <c r="B118" s="11" t="str">
        <f t="shared" si="50"/>
        <v xml:space="preserve"> Tejaswini</v>
      </c>
      <c r="C118" s="11" t="s">
        <v>53</v>
      </c>
      <c r="D118" s="11">
        <v>5.5</v>
      </c>
      <c r="E118" s="11" t="s">
        <v>688</v>
      </c>
      <c r="F118" s="12" t="s">
        <v>771</v>
      </c>
      <c r="G118" s="12" t="str">
        <f t="shared" si="49"/>
        <v>Q6: 5.5 of 6.  One should use partial R-squared in lieu of R-squared if considering such goodness of fit measures for determining the model specification.</v>
      </c>
    </row>
    <row r="119" spans="1:7" s="10" customFormat="1" ht="12.75" hidden="1" x14ac:dyDescent="0.2">
      <c r="A119" s="11"/>
      <c r="B119" s="11" t="str">
        <f t="shared" si="50"/>
        <v xml:space="preserve"> Tejaswini</v>
      </c>
      <c r="C119" s="11" t="s">
        <v>54</v>
      </c>
      <c r="D119" s="11">
        <v>6</v>
      </c>
      <c r="E119" s="11" t="s">
        <v>688</v>
      </c>
      <c r="F119" s="12" t="s">
        <v>102</v>
      </c>
      <c r="G119" s="12" t="str">
        <f t="shared" si="49"/>
        <v xml:space="preserve">Q7: 6 of 6.   </v>
      </c>
    </row>
    <row r="120" spans="1:7" s="10" customFormat="1" ht="51" hidden="1" x14ac:dyDescent="0.2">
      <c r="A120" s="11"/>
      <c r="B120" s="11" t="str">
        <f t="shared" si="50"/>
        <v xml:space="preserve"> Tejaswini</v>
      </c>
      <c r="C120" s="11" t="s">
        <v>695</v>
      </c>
      <c r="D120" s="11">
        <v>6</v>
      </c>
      <c r="E120" s="11" t="s">
        <v>42</v>
      </c>
      <c r="F120" s="12" t="s">
        <v>759</v>
      </c>
      <c r="G120" s="12" t="str">
        <f t="shared" si="49"/>
        <v xml:space="preserve">Q8: 6 of 8.  The instructions state the following:  'Summarize and reflect on this module’s online class meeting. In two to three paragraphs of prose (i.e. sentences, not bullet lists), …'  You only provided one paragraph of insights, learnings, questions ... </v>
      </c>
    </row>
    <row r="121" spans="1:7" s="10" customFormat="1" ht="12.75" x14ac:dyDescent="0.2">
      <c r="A121" s="11"/>
      <c r="B121" s="11" t="str">
        <f>B120</f>
        <v xml:space="preserve"> Tejaswini</v>
      </c>
      <c r="C121" s="11" t="s">
        <v>56</v>
      </c>
      <c r="D121" s="11">
        <f t="shared" ref="D121" si="51">SUM(D113:D120)</f>
        <v>45.9</v>
      </c>
      <c r="E121" s="11" t="s">
        <v>57</v>
      </c>
      <c r="F121" s="12" t="s">
        <v>102</v>
      </c>
      <c r="G121" s="12" t="str">
        <f t="shared" si="49"/>
        <v xml:space="preserve">Total: 45.9 of 50.  </v>
      </c>
    </row>
    <row r="122" spans="1:7" s="10" customFormat="1" ht="409.5" x14ac:dyDescent="0.2">
      <c r="A122" s="11"/>
      <c r="B122" s="11" t="str">
        <f t="shared" si="50"/>
        <v xml:space="preserve"> Tejaswini</v>
      </c>
      <c r="C122" s="11" t="s">
        <v>58</v>
      </c>
      <c r="D122" s="11"/>
      <c r="E122" s="11"/>
      <c r="F122" s="12" t="s">
        <v>102</v>
      </c>
      <c r="G122" s="12" t="str">
        <f t="shared" ref="G122" si="52">_xlfn.CONCAT(G112," ",G113," ",G114," ",G115," ",G116," ",G117," ",G118," ",G119," ",G120," ",G121)</f>
        <v xml:space="preserve">Tejaswini, below are scores and comments for Homework 5. Q1: 5 of 6.  How do you know of the firm's pricing strategy?  Either you must have work or consulted for the company (and not providing information governed by an NDA), or you must cite a reference.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One should use partial R-squared in lieu of R-squared if considering such goodness of fit measures for determining the model specification. Q7: 6 of 6.    Q8: 6 of 8.  The instructions state the following:  'Summarize and reflect on this module’s online class meeting. In two to three paragraphs of prose (i.e. sentences, not bullet lists), …'  You only provided one paragraph of insights, learnings, questions ...  Total: 45.9 of 50.  </v>
      </c>
    </row>
    <row r="123" spans="1:7" hidden="1" x14ac:dyDescent="0.25">
      <c r="A123" s="11" t="s">
        <v>143</v>
      </c>
      <c r="B123" s="11" t="str">
        <f t="shared" si="27"/>
        <v xml:space="preserve"> Uday </v>
      </c>
      <c r="C123" s="11" t="s">
        <v>687</v>
      </c>
      <c r="D123" s="11"/>
      <c r="E123" s="11"/>
      <c r="F123" s="12"/>
      <c r="G123" s="12" t="str">
        <f t="shared" ref="G123" si="53">_xlfn.CONCAT(TRIM(B123),C123)</f>
        <v>Uday, below are scores and comments for Homework 5.</v>
      </c>
    </row>
    <row r="124" spans="1:7" s="10" customFormat="1" ht="38.25" hidden="1" x14ac:dyDescent="0.2">
      <c r="A124" s="11"/>
      <c r="B124" s="11" t="str">
        <f>B123</f>
        <v xml:space="preserve"> Uday </v>
      </c>
      <c r="C124" s="11" t="s">
        <v>41</v>
      </c>
      <c r="D124" s="11">
        <v>5</v>
      </c>
      <c r="E124" s="11" t="s">
        <v>688</v>
      </c>
      <c r="F124" s="12" t="s">
        <v>738</v>
      </c>
      <c r="G124" s="12" t="str">
        <f t="shared" ref="G124:G132" si="54">_xlfn.CONCAT(C124," ",D124," ",E124," ",F124)</f>
        <v xml:space="preserve">Q1: 5 of 6.  How do you know of the firm's pricing strategy?  Either you must have work or consulted for the company (and not providing information governed by an NDA), or you must cite a reference. </v>
      </c>
    </row>
    <row r="125" spans="1:7" s="10" customFormat="1" ht="38.25" hidden="1" x14ac:dyDescent="0.2">
      <c r="A125" s="11"/>
      <c r="B125" s="11" t="str">
        <f t="shared" ref="B125:B133" si="55">B124</f>
        <v xml:space="preserve"> Uday </v>
      </c>
      <c r="C125" s="11" t="s">
        <v>44</v>
      </c>
      <c r="D125" s="11">
        <v>5.5</v>
      </c>
      <c r="E125" s="11" t="s">
        <v>688</v>
      </c>
      <c r="F125" s="12" t="s">
        <v>773</v>
      </c>
      <c r="G125" s="12" t="str">
        <f t="shared" si="54"/>
        <v>Q2: 5.5 of 6.  A deeper and more thorough explanation on the challenges of using linear regression to estimate the effectiveness of the marketing mix components is warranted.</v>
      </c>
    </row>
    <row r="126" spans="1:7" s="10" customFormat="1" ht="229.5" hidden="1" x14ac:dyDescent="0.2">
      <c r="A126" s="11"/>
      <c r="B126" s="11" t="str">
        <f t="shared" si="55"/>
        <v xml:space="preserve"> Uday </v>
      </c>
      <c r="C126" s="11" t="s">
        <v>47</v>
      </c>
      <c r="D126" s="11">
        <v>6</v>
      </c>
      <c r="E126" s="11" t="s">
        <v>688</v>
      </c>
      <c r="F126" s="12" t="s">
        <v>760</v>
      </c>
      <c r="G126" s="12" t="str">
        <f t="shared" si="54"/>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27" spans="1:7" s="10" customFormat="1" ht="38.25" hidden="1" x14ac:dyDescent="0.2">
      <c r="A127" s="11"/>
      <c r="B127" s="11" t="str">
        <f t="shared" si="55"/>
        <v xml:space="preserve"> Uday </v>
      </c>
      <c r="C127" s="11" t="s">
        <v>49</v>
      </c>
      <c r="D127" s="11">
        <v>6</v>
      </c>
      <c r="E127" s="11" t="s">
        <v>688</v>
      </c>
      <c r="F127" s="12" t="s">
        <v>742</v>
      </c>
      <c r="G127" s="12" t="str">
        <f t="shared" si="54"/>
        <v xml:space="preserve">Q4: 6 of 6.  Though a marketing mix model's dependent variable is almost never profit of a (say) brand, your answer is sufficient given your assumption. </v>
      </c>
    </row>
    <row r="128" spans="1:7" s="10" customFormat="1" ht="12.75" hidden="1" x14ac:dyDescent="0.2">
      <c r="A128" s="11"/>
      <c r="B128" s="11" t="str">
        <f t="shared" si="55"/>
        <v xml:space="preserve"> Uday </v>
      </c>
      <c r="C128" s="11" t="s">
        <v>51</v>
      </c>
      <c r="D128" s="11">
        <v>6</v>
      </c>
      <c r="E128" s="11" t="s">
        <v>688</v>
      </c>
      <c r="F128" s="12"/>
      <c r="G128" s="12" t="str">
        <f t="shared" si="54"/>
        <v xml:space="preserve">Q5: 6 of 6.  </v>
      </c>
    </row>
    <row r="129" spans="1:7" s="10" customFormat="1" ht="38.25" hidden="1" x14ac:dyDescent="0.2">
      <c r="A129" s="11"/>
      <c r="B129" s="11" t="str">
        <f t="shared" si="55"/>
        <v xml:space="preserve"> Uday </v>
      </c>
      <c r="C129" s="11" t="s">
        <v>53</v>
      </c>
      <c r="D129" s="11">
        <v>5.5</v>
      </c>
      <c r="E129" s="11" t="s">
        <v>688</v>
      </c>
      <c r="F129" s="12" t="s">
        <v>771</v>
      </c>
      <c r="G129" s="12" t="str">
        <f t="shared" si="54"/>
        <v>Q6: 5.5 of 6.  One should use partial R-squared in lieu of R-squared if considering such goodness of fit measures for determining the model specification.</v>
      </c>
    </row>
    <row r="130" spans="1:7" s="10" customFormat="1" ht="12.75" hidden="1" x14ac:dyDescent="0.2">
      <c r="A130" s="11"/>
      <c r="B130" s="11" t="str">
        <f t="shared" si="55"/>
        <v xml:space="preserve"> Uday </v>
      </c>
      <c r="C130" s="11" t="s">
        <v>54</v>
      </c>
      <c r="D130" s="11">
        <v>6</v>
      </c>
      <c r="E130" s="11" t="s">
        <v>688</v>
      </c>
      <c r="F130" s="12" t="s">
        <v>102</v>
      </c>
      <c r="G130" s="12" t="str">
        <f t="shared" si="54"/>
        <v xml:space="preserve">Q7: 6 of 6.   </v>
      </c>
    </row>
    <row r="131" spans="1:7" s="10" customFormat="1" ht="12.75" hidden="1" x14ac:dyDescent="0.2">
      <c r="A131" s="11"/>
      <c r="B131" s="11" t="str">
        <f t="shared" si="55"/>
        <v xml:space="preserve"> Uday </v>
      </c>
      <c r="C131" s="11" t="s">
        <v>695</v>
      </c>
      <c r="D131" s="11">
        <v>8</v>
      </c>
      <c r="E131" s="11" t="s">
        <v>42</v>
      </c>
      <c r="F131" s="12" t="s">
        <v>755</v>
      </c>
      <c r="G131" s="12" t="str">
        <f t="shared" si="54"/>
        <v>Q8: 8 of 8.  A good summary!</v>
      </c>
    </row>
    <row r="132" spans="1:7" s="10" customFormat="1" ht="12.75" x14ac:dyDescent="0.2">
      <c r="A132" s="11"/>
      <c r="B132" s="11" t="str">
        <f>B131</f>
        <v xml:space="preserve"> Uday </v>
      </c>
      <c r="C132" s="11" t="s">
        <v>56</v>
      </c>
      <c r="D132" s="11">
        <f t="shared" ref="D132" si="56">SUM(D124:D131)</f>
        <v>48</v>
      </c>
      <c r="E132" s="11" t="s">
        <v>57</v>
      </c>
      <c r="F132" s="12" t="s">
        <v>102</v>
      </c>
      <c r="G132" s="12" t="str">
        <f t="shared" si="54"/>
        <v xml:space="preserve">Total: 48 of 50.  </v>
      </c>
    </row>
    <row r="133" spans="1:7" s="10" customFormat="1" ht="369.75" x14ac:dyDescent="0.2">
      <c r="A133" s="11"/>
      <c r="B133" s="11" t="str">
        <f t="shared" si="55"/>
        <v xml:space="preserve"> Uday </v>
      </c>
      <c r="C133" s="11" t="s">
        <v>58</v>
      </c>
      <c r="D133" s="11"/>
      <c r="E133" s="11"/>
      <c r="F133" s="12" t="s">
        <v>102</v>
      </c>
      <c r="G133" s="12" t="str">
        <f t="shared" ref="G133" si="57">_xlfn.CONCAT(G123," ",G124," ",G125," ",G126," ",G127," ",G128," ",G129," ",G130," ",G131," ",G132)</f>
        <v xml:space="preserve">Uday, below are scores and comments for Homework 5. Q1: 5 of 6.  How do you know of the firm's pricing strategy?  Either you must have work or consulted for the company (and not providing information governed by an NDA), or you must cite a reference.  Q2: 5.5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5.5 of 6.  One should use partial R-squared in lieu of R-squared if considering such goodness of fit measures for determining the model specification. Q7: 6 of 6.    Q8: 8 of 8.  A good summary! Total: 48 of 50.  </v>
      </c>
    </row>
    <row r="134" spans="1:7" hidden="1" x14ac:dyDescent="0.25">
      <c r="A134" s="11" t="s">
        <v>148</v>
      </c>
      <c r="B134" s="11" t="str">
        <f>MID(A134,FIND(",",A134)+1,FIND(" ",A134)-4)</f>
        <v xml:space="preserve"> Abdul</v>
      </c>
      <c r="C134" s="11" t="s">
        <v>687</v>
      </c>
      <c r="D134" s="11"/>
      <c r="E134" s="11"/>
      <c r="F134" s="12"/>
      <c r="G134" s="12" t="str">
        <f t="shared" ref="G134" si="58">_xlfn.CONCAT(TRIM(B134),C134)</f>
        <v>Abdul, below are scores and comments for Homework 5.</v>
      </c>
    </row>
    <row r="135" spans="1:7" s="10" customFormat="1" ht="25.5" hidden="1" x14ac:dyDescent="0.2">
      <c r="A135" s="11"/>
      <c r="B135" s="11" t="str">
        <f>B134</f>
        <v xml:space="preserve"> Abdul</v>
      </c>
      <c r="C135" s="11" t="s">
        <v>41</v>
      </c>
      <c r="D135" s="11">
        <v>5</v>
      </c>
      <c r="E135" s="11" t="s">
        <v>688</v>
      </c>
      <c r="F135" s="12" t="s">
        <v>775</v>
      </c>
      <c r="G135" s="12" t="str">
        <f t="shared" ref="G135:G143" si="59">_xlfn.CONCAT(C135," ",D135," ",E135," ",F135)</f>
        <v>Q1: 5 of 6.  The Bian et al. (2022) reference wasn't provided in a bibliography, which is needed since you cited it on multiple occasions.</v>
      </c>
    </row>
    <row r="136" spans="1:7" s="10" customFormat="1" ht="38.25" hidden="1" x14ac:dyDescent="0.2">
      <c r="A136" s="11"/>
      <c r="B136" s="11" t="str">
        <f t="shared" ref="B136:B144" si="60">B135</f>
        <v xml:space="preserve"> Abdul</v>
      </c>
      <c r="C136" s="11" t="s">
        <v>44</v>
      </c>
      <c r="D136" s="11">
        <v>4</v>
      </c>
      <c r="E136" s="11" t="s">
        <v>688</v>
      </c>
      <c r="F136" s="12" t="s">
        <v>773</v>
      </c>
      <c r="G136" s="12" t="str">
        <f t="shared" si="59"/>
        <v>Q2: 4 of 6.  A deeper and more thorough explanation on the challenges of using linear regression to estimate the effectiveness of the marketing mix components is warranted.</v>
      </c>
    </row>
    <row r="137" spans="1:7" s="10" customFormat="1" ht="229.5" hidden="1" x14ac:dyDescent="0.2">
      <c r="A137" s="11"/>
      <c r="B137" s="11" t="str">
        <f t="shared" si="60"/>
        <v xml:space="preserve"> Abdul</v>
      </c>
      <c r="C137" s="11" t="s">
        <v>47</v>
      </c>
      <c r="D137" s="11">
        <v>6</v>
      </c>
      <c r="E137" s="11" t="s">
        <v>688</v>
      </c>
      <c r="F137" s="12" t="s">
        <v>760</v>
      </c>
      <c r="G137" s="12" t="str">
        <f t="shared" si="5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38" spans="1:7" s="10" customFormat="1" ht="38.25" hidden="1" x14ac:dyDescent="0.2">
      <c r="A138" s="11"/>
      <c r="B138" s="11" t="str">
        <f t="shared" si="60"/>
        <v xml:space="preserve"> Abdul</v>
      </c>
      <c r="C138" s="11" t="s">
        <v>49</v>
      </c>
      <c r="D138" s="11">
        <v>6</v>
      </c>
      <c r="E138" s="11" t="s">
        <v>688</v>
      </c>
      <c r="F138" s="12" t="s">
        <v>742</v>
      </c>
      <c r="G138" s="12" t="str">
        <f t="shared" si="59"/>
        <v xml:space="preserve">Q4: 6 of 6.  Though a marketing mix model's dependent variable is almost never profit of a (say) brand, your answer is sufficient given your assumption. </v>
      </c>
    </row>
    <row r="139" spans="1:7" s="10" customFormat="1" ht="12.75" hidden="1" x14ac:dyDescent="0.2">
      <c r="A139" s="11"/>
      <c r="B139" s="11" t="str">
        <f t="shared" si="60"/>
        <v xml:space="preserve"> Abdul</v>
      </c>
      <c r="C139" s="11" t="s">
        <v>51</v>
      </c>
      <c r="D139" s="11">
        <v>6</v>
      </c>
      <c r="E139" s="11" t="s">
        <v>688</v>
      </c>
      <c r="F139" s="12"/>
      <c r="G139" s="12" t="str">
        <f t="shared" si="59"/>
        <v xml:space="preserve">Q5: 6 of 6.  </v>
      </c>
    </row>
    <row r="140" spans="1:7" s="10" customFormat="1" ht="38.25" hidden="1" x14ac:dyDescent="0.2">
      <c r="A140" s="11"/>
      <c r="B140" s="11" t="str">
        <f t="shared" si="60"/>
        <v xml:space="preserve"> Abdul</v>
      </c>
      <c r="C140" s="11" t="s">
        <v>53</v>
      </c>
      <c r="D140" s="11">
        <v>5.5</v>
      </c>
      <c r="E140" s="11" t="s">
        <v>688</v>
      </c>
      <c r="F140" s="12" t="s">
        <v>771</v>
      </c>
      <c r="G140" s="12" t="str">
        <f t="shared" si="59"/>
        <v>Q6: 5.5 of 6.  One should use partial R-squared in lieu of R-squared if considering such goodness of fit measures for determining the model specification.</v>
      </c>
    </row>
    <row r="141" spans="1:7" s="10" customFormat="1" ht="76.5" hidden="1" x14ac:dyDescent="0.2">
      <c r="A141" s="11"/>
      <c r="B141" s="11" t="str">
        <f t="shared" si="60"/>
        <v xml:space="preserve"> Abdul</v>
      </c>
      <c r="C141" s="11" t="s">
        <v>54</v>
      </c>
      <c r="D141" s="11">
        <v>5.5</v>
      </c>
      <c r="E141" s="11" t="s">
        <v>688</v>
      </c>
      <c r="F141" s="12" t="s">
        <v>750</v>
      </c>
      <c r="G141" s="12" t="str">
        <f t="shared" si="59"/>
        <v xml:space="preserve">Q7: 5.5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v>
      </c>
    </row>
    <row r="142" spans="1:7" s="10" customFormat="1" ht="51" hidden="1" x14ac:dyDescent="0.2">
      <c r="A142" s="11"/>
      <c r="B142" s="11" t="str">
        <f t="shared" si="60"/>
        <v xml:space="preserve"> Abdul</v>
      </c>
      <c r="C142" s="11" t="s">
        <v>695</v>
      </c>
      <c r="D142" s="11">
        <v>6</v>
      </c>
      <c r="E142" s="11" t="s">
        <v>42</v>
      </c>
      <c r="F142" s="12" t="s">
        <v>759</v>
      </c>
      <c r="G142" s="12" t="str">
        <f t="shared" si="59"/>
        <v xml:space="preserve">Q8: 6 of 8.  The instructions state the following:  'Summarize and reflect on this module’s online class meeting. In two to three paragraphs of prose (i.e. sentences, not bullet lists), …'  You only provided one paragraph of insights, learnings, questions ... </v>
      </c>
    </row>
    <row r="143" spans="1:7" s="10" customFormat="1" ht="12.75" x14ac:dyDescent="0.2">
      <c r="A143" s="11"/>
      <c r="B143" s="11" t="str">
        <f>B142</f>
        <v xml:space="preserve"> Abdul</v>
      </c>
      <c r="C143" s="11" t="s">
        <v>56</v>
      </c>
      <c r="D143" s="11">
        <f t="shared" ref="D143" si="61">SUM(D135:D142)</f>
        <v>44</v>
      </c>
      <c r="E143" s="11" t="s">
        <v>57</v>
      </c>
      <c r="F143" s="12" t="s">
        <v>102</v>
      </c>
      <c r="G143" s="12" t="str">
        <f t="shared" si="59"/>
        <v xml:space="preserve">Total: 44 of 50.  </v>
      </c>
    </row>
    <row r="144" spans="1:7" s="10" customFormat="1" ht="409.5" x14ac:dyDescent="0.2">
      <c r="A144" s="11"/>
      <c r="B144" s="11" t="str">
        <f t="shared" si="60"/>
        <v xml:space="preserve"> Abdul</v>
      </c>
      <c r="C144" s="11" t="s">
        <v>58</v>
      </c>
      <c r="D144" s="11"/>
      <c r="E144" s="11"/>
      <c r="F144" s="12" t="s">
        <v>102</v>
      </c>
      <c r="G144" s="12" t="str">
        <f t="shared" ref="G144" si="62">_xlfn.CONCAT(G134," ",G135," ",G136," ",G137," ",G138," ",G139," ",G140," ",G141," ",G142," ",G143)</f>
        <v xml:space="preserve">Abdul, below are scores and comments for Homework 5. Q1: 5 of 6.  The Bian et al. (2022) reference wasn't provided in a bibliography, which is needed since you cited it on multiple occasions. Q2: 4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5.5 of 6.  One should use partial R-squared in lieu of R-squared if considering such goodness of fit measures for determining the model specification. Q7: 5.5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Q8: 6 of 8.  The instructions state the following:  'Summarize and reflect on this module’s online class meeting. In two to three paragraphs of prose (i.e. sentences, not bullet lists), …'  You only provided one paragraph of insights, learnings, questions ...  Total: 44 of 50.  </v>
      </c>
    </row>
    <row r="145" spans="1:7" hidden="1" x14ac:dyDescent="0.25">
      <c r="A145" s="11" t="s">
        <v>149</v>
      </c>
      <c r="B145" s="11" t="str">
        <f>MID(A145,FIND(",",A145)+1,FIND(" ",A145)-1)</f>
        <v xml:space="preserve"> Yannick</v>
      </c>
      <c r="C145" s="11" t="s">
        <v>687</v>
      </c>
      <c r="D145" s="11"/>
      <c r="E145" s="11"/>
      <c r="F145" s="12"/>
      <c r="G145" s="12" t="str">
        <f t="shared" ref="G145" si="63">_xlfn.CONCAT(TRIM(B145),C145)</f>
        <v>Yannick, below are scores and comments for Homework 5.</v>
      </c>
    </row>
    <row r="146" spans="1:7" s="10" customFormat="1" ht="38.25" hidden="1" x14ac:dyDescent="0.2">
      <c r="A146" s="11"/>
      <c r="B146" s="11" t="str">
        <f>B145</f>
        <v xml:space="preserve"> Yannick</v>
      </c>
      <c r="C146" s="11" t="s">
        <v>41</v>
      </c>
      <c r="D146" s="11">
        <v>5</v>
      </c>
      <c r="E146" s="11" t="s">
        <v>688</v>
      </c>
      <c r="F146" s="12" t="s">
        <v>738</v>
      </c>
      <c r="G146" s="12" t="str">
        <f t="shared" ref="G146:G154" si="64">_xlfn.CONCAT(C146," ",D146," ",E146," ",F146)</f>
        <v xml:space="preserve">Q1: 5 of 6.  How do you know of the firm's pricing strategy?  Either you must have work or consulted for the company (and not providing information governed by an NDA), or you must cite a reference. </v>
      </c>
    </row>
    <row r="147" spans="1:7" s="10" customFormat="1" ht="38.25" hidden="1" x14ac:dyDescent="0.2">
      <c r="A147" s="11"/>
      <c r="B147" s="11" t="str">
        <f t="shared" ref="B147:B155" si="65">B146</f>
        <v xml:space="preserve"> Yannick</v>
      </c>
      <c r="C147" s="11" t="s">
        <v>44</v>
      </c>
      <c r="D147" s="11">
        <v>5.5</v>
      </c>
      <c r="E147" s="11" t="s">
        <v>688</v>
      </c>
      <c r="F147" s="12" t="s">
        <v>773</v>
      </c>
      <c r="G147" s="12" t="str">
        <f t="shared" si="64"/>
        <v>Q2: 5.5 of 6.  A deeper and more thorough explanation on the challenges of using linear regression to estimate the effectiveness of the marketing mix components is warranted.</v>
      </c>
    </row>
    <row r="148" spans="1:7" s="10" customFormat="1" ht="229.5" hidden="1" x14ac:dyDescent="0.2">
      <c r="A148" s="11"/>
      <c r="B148" s="11" t="str">
        <f t="shared" si="65"/>
        <v xml:space="preserve"> Yannick</v>
      </c>
      <c r="C148" s="11" t="s">
        <v>47</v>
      </c>
      <c r="D148" s="11">
        <v>6</v>
      </c>
      <c r="E148" s="11" t="s">
        <v>688</v>
      </c>
      <c r="F148" s="12" t="s">
        <v>760</v>
      </c>
      <c r="G148" s="12" t="str">
        <f t="shared" si="64"/>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49" spans="1:7" s="10" customFormat="1" ht="38.25" hidden="1" x14ac:dyDescent="0.2">
      <c r="A149" s="11"/>
      <c r="B149" s="11" t="str">
        <f t="shared" si="65"/>
        <v xml:space="preserve"> Yannick</v>
      </c>
      <c r="C149" s="11" t="s">
        <v>49</v>
      </c>
      <c r="D149" s="11">
        <v>6</v>
      </c>
      <c r="E149" s="11" t="s">
        <v>688</v>
      </c>
      <c r="F149" s="12" t="s">
        <v>742</v>
      </c>
      <c r="G149" s="12" t="str">
        <f t="shared" si="64"/>
        <v xml:space="preserve">Q4: 6 of 6.  Though a marketing mix model's dependent variable is almost never profit of a (say) brand, your answer is sufficient given your assumption. </v>
      </c>
    </row>
    <row r="150" spans="1:7" s="10" customFormat="1" ht="12.75" hidden="1" x14ac:dyDescent="0.2">
      <c r="A150" s="11"/>
      <c r="B150" s="11" t="str">
        <f t="shared" si="65"/>
        <v xml:space="preserve"> Yannick</v>
      </c>
      <c r="C150" s="11" t="s">
        <v>51</v>
      </c>
      <c r="D150" s="11">
        <v>6</v>
      </c>
      <c r="E150" s="11" t="s">
        <v>688</v>
      </c>
      <c r="F150" s="12"/>
      <c r="G150" s="12" t="str">
        <f t="shared" si="64"/>
        <v xml:space="preserve">Q5: 6 of 6.  </v>
      </c>
    </row>
    <row r="151" spans="1:7" s="10" customFormat="1" ht="38.25" hidden="1" x14ac:dyDescent="0.2">
      <c r="A151" s="11"/>
      <c r="B151" s="11" t="str">
        <f t="shared" si="65"/>
        <v xml:space="preserve"> Yannick</v>
      </c>
      <c r="C151" s="11" t="s">
        <v>53</v>
      </c>
      <c r="D151" s="11">
        <v>5.5</v>
      </c>
      <c r="E151" s="11" t="s">
        <v>688</v>
      </c>
      <c r="F151" s="12" t="s">
        <v>771</v>
      </c>
      <c r="G151" s="12" t="str">
        <f t="shared" si="64"/>
        <v>Q6: 5.5 of 6.  One should use partial R-squared in lieu of R-squared if considering such goodness of fit measures for determining the model specification.</v>
      </c>
    </row>
    <row r="152" spans="1:7" s="10" customFormat="1" ht="12.75" hidden="1" x14ac:dyDescent="0.2">
      <c r="A152" s="11"/>
      <c r="B152" s="11" t="str">
        <f t="shared" si="65"/>
        <v xml:space="preserve"> Yannick</v>
      </c>
      <c r="C152" s="11" t="s">
        <v>54</v>
      </c>
      <c r="D152" s="11">
        <v>6</v>
      </c>
      <c r="E152" s="11" t="s">
        <v>688</v>
      </c>
      <c r="F152" s="12" t="s">
        <v>102</v>
      </c>
      <c r="G152" s="12" t="str">
        <f t="shared" si="64"/>
        <v xml:space="preserve">Q7: 6 of 6.   </v>
      </c>
    </row>
    <row r="153" spans="1:7" s="10" customFormat="1" ht="12.75" hidden="1" x14ac:dyDescent="0.2">
      <c r="A153" s="11"/>
      <c r="B153" s="11" t="str">
        <f t="shared" si="65"/>
        <v xml:space="preserve"> Yannick</v>
      </c>
      <c r="C153" s="11" t="s">
        <v>695</v>
      </c>
      <c r="D153" s="11">
        <v>8</v>
      </c>
      <c r="E153" s="11" t="s">
        <v>42</v>
      </c>
      <c r="F153" s="12" t="s">
        <v>755</v>
      </c>
      <c r="G153" s="12" t="str">
        <f t="shared" si="64"/>
        <v>Q8: 8 of 8.  A good summary!</v>
      </c>
    </row>
    <row r="154" spans="1:7" s="10" customFormat="1" ht="12.75" x14ac:dyDescent="0.2">
      <c r="A154" s="11"/>
      <c r="B154" s="11" t="str">
        <f>B153</f>
        <v xml:space="preserve"> Yannick</v>
      </c>
      <c r="C154" s="11" t="s">
        <v>56</v>
      </c>
      <c r="D154" s="11">
        <f t="shared" ref="D154" si="66">SUM(D146:D153)</f>
        <v>48</v>
      </c>
      <c r="E154" s="11" t="s">
        <v>57</v>
      </c>
      <c r="F154" s="12" t="s">
        <v>102</v>
      </c>
      <c r="G154" s="12" t="str">
        <f t="shared" si="64"/>
        <v xml:space="preserve">Total: 48 of 50.  </v>
      </c>
    </row>
    <row r="155" spans="1:7" s="10" customFormat="1" ht="369.75" x14ac:dyDescent="0.2">
      <c r="A155" s="11"/>
      <c r="B155" s="11" t="str">
        <f t="shared" si="65"/>
        <v xml:space="preserve"> Yannick</v>
      </c>
      <c r="C155" s="11" t="s">
        <v>58</v>
      </c>
      <c r="D155" s="11"/>
      <c r="E155" s="11"/>
      <c r="F155" s="12" t="s">
        <v>102</v>
      </c>
      <c r="G155" s="12" t="str">
        <f t="shared" ref="G155" si="67">_xlfn.CONCAT(G145," ",G146," ",G147," ",G148," ",G149," ",G150," ",G151," ",G152," ",G153," ",G154)</f>
        <v xml:space="preserve">Yannick, below are scores and comments for Homework 5. Q1: 5 of 6.  How do you know of the firm's pricing strategy?  Either you must have work or consulted for the company (and not providing information governed by an NDA), or you must cite a reference.  Q2: 5.5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5.5 of 6.  One should use partial R-squared in lieu of R-squared if considering such goodness of fit measures for determining the model specification. Q7: 6 of 6.    Q8: 8 of 8.  A good summary! Total: 48 of 50.  </v>
      </c>
    </row>
    <row r="156" spans="1:7" hidden="1" x14ac:dyDescent="0.25">
      <c r="A156" s="11" t="s">
        <v>159</v>
      </c>
      <c r="B156" s="11" t="str">
        <f>MID(A156,FIND(",",A156)+1,FIND(" ",A156)-8)</f>
        <v xml:space="preserve"> Ajay</v>
      </c>
      <c r="C156" s="11" t="s">
        <v>687</v>
      </c>
      <c r="D156" s="11"/>
      <c r="E156" s="11"/>
      <c r="F156" s="12"/>
      <c r="G156" s="12" t="str">
        <f t="shared" ref="G156" si="68">_xlfn.CONCAT(TRIM(B156),C156)</f>
        <v>Ajay, below are scores and comments for Homework 5.</v>
      </c>
    </row>
    <row r="157" spans="1:7" s="10" customFormat="1" ht="38.25" hidden="1" x14ac:dyDescent="0.2">
      <c r="A157" s="11"/>
      <c r="B157" s="11" t="str">
        <f>B156</f>
        <v xml:space="preserve"> Ajay</v>
      </c>
      <c r="C157" s="11" t="s">
        <v>41</v>
      </c>
      <c r="D157" s="11">
        <v>5</v>
      </c>
      <c r="E157" s="11" t="s">
        <v>688</v>
      </c>
      <c r="F157" s="12" t="s">
        <v>738</v>
      </c>
      <c r="G157" s="12" t="str">
        <f t="shared" ref="G157:G165" si="69">_xlfn.CONCAT(C157," ",D157," ",E157," ",F157)</f>
        <v xml:space="preserve">Q1: 5 of 6.  How do you know of the firm's pricing strategy?  Either you must have work or consulted for the company (and not providing information governed by an NDA), or you must cite a reference. </v>
      </c>
    </row>
    <row r="158" spans="1:7" s="10" customFormat="1" ht="12.75" hidden="1" x14ac:dyDescent="0.2">
      <c r="A158" s="11"/>
      <c r="B158" s="11" t="str">
        <f t="shared" ref="B158:B166" si="70">B157</f>
        <v xml:space="preserve"> Ajay</v>
      </c>
      <c r="C158" s="11" t="s">
        <v>44</v>
      </c>
      <c r="D158" s="11">
        <v>6</v>
      </c>
      <c r="E158" s="11" t="s">
        <v>688</v>
      </c>
      <c r="F158" s="12"/>
      <c r="G158" s="12" t="str">
        <f t="shared" si="69"/>
        <v xml:space="preserve">Q2: 6 of 6.  </v>
      </c>
    </row>
    <row r="159" spans="1:7" s="10" customFormat="1" ht="229.5" hidden="1" x14ac:dyDescent="0.2">
      <c r="A159" s="11"/>
      <c r="B159" s="11" t="str">
        <f t="shared" si="70"/>
        <v xml:space="preserve"> Ajay</v>
      </c>
      <c r="C159" s="11" t="s">
        <v>47</v>
      </c>
      <c r="D159" s="11">
        <v>6</v>
      </c>
      <c r="E159" s="11" t="s">
        <v>688</v>
      </c>
      <c r="F159" s="12" t="s">
        <v>760</v>
      </c>
      <c r="G159" s="12" t="str">
        <f t="shared" si="6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60" spans="1:7" s="10" customFormat="1" ht="38.25" hidden="1" x14ac:dyDescent="0.2">
      <c r="A160" s="11"/>
      <c r="B160" s="11" t="str">
        <f t="shared" si="70"/>
        <v xml:space="preserve"> Ajay</v>
      </c>
      <c r="C160" s="11" t="s">
        <v>49</v>
      </c>
      <c r="D160" s="11">
        <v>6</v>
      </c>
      <c r="E160" s="11" t="s">
        <v>688</v>
      </c>
      <c r="F160" s="12" t="s">
        <v>742</v>
      </c>
      <c r="G160" s="12" t="str">
        <f t="shared" si="69"/>
        <v xml:space="preserve">Q4: 6 of 6.  Though a marketing mix model's dependent variable is almost never profit of a (say) brand, your answer is sufficient given your assumption. </v>
      </c>
    </row>
    <row r="161" spans="1:7" s="10" customFormat="1" ht="12.75" hidden="1" x14ac:dyDescent="0.2">
      <c r="A161" s="11"/>
      <c r="B161" s="11" t="str">
        <f t="shared" si="70"/>
        <v xml:space="preserve"> Ajay</v>
      </c>
      <c r="C161" s="11" t="s">
        <v>51</v>
      </c>
      <c r="D161" s="11">
        <v>6</v>
      </c>
      <c r="E161" s="11" t="s">
        <v>688</v>
      </c>
      <c r="F161" s="12"/>
      <c r="G161" s="12" t="str">
        <f t="shared" si="69"/>
        <v xml:space="preserve">Q5: 6 of 6.  </v>
      </c>
    </row>
    <row r="162" spans="1:7" s="10" customFormat="1" ht="38.25" hidden="1" x14ac:dyDescent="0.2">
      <c r="A162" s="11"/>
      <c r="B162" s="11" t="str">
        <f t="shared" si="70"/>
        <v xml:space="preserve"> Ajay</v>
      </c>
      <c r="C162" s="11" t="s">
        <v>53</v>
      </c>
      <c r="D162" s="11">
        <v>5.8</v>
      </c>
      <c r="E162" s="11" t="s">
        <v>688</v>
      </c>
      <c r="F162" s="12" t="s">
        <v>771</v>
      </c>
      <c r="G162" s="12" t="str">
        <f t="shared" si="69"/>
        <v>Q6: 5.8 of 6.  One should use partial R-squared in lieu of R-squared if considering such goodness of fit measures for determining the model specification.</v>
      </c>
    </row>
    <row r="163" spans="1:7" s="10" customFormat="1" ht="25.5" hidden="1" x14ac:dyDescent="0.2">
      <c r="A163" s="11"/>
      <c r="B163" s="11" t="str">
        <f t="shared" si="70"/>
        <v xml:space="preserve"> Ajay</v>
      </c>
      <c r="C163" s="11" t="s">
        <v>54</v>
      </c>
      <c r="D163" s="11">
        <v>6</v>
      </c>
      <c r="E163" s="11" t="s">
        <v>688</v>
      </c>
      <c r="F163" s="12" t="s">
        <v>753</v>
      </c>
      <c r="G163" s="12" t="str">
        <f t="shared" si="69"/>
        <v>Q7: 6 of 6.  Explaining the 'Johnson-Neyman region analysis' would have been stimulating!</v>
      </c>
    </row>
    <row r="164" spans="1:7" s="10" customFormat="1" ht="63.75" hidden="1" x14ac:dyDescent="0.2">
      <c r="A164" s="11"/>
      <c r="B164" s="11" t="str">
        <f t="shared" si="70"/>
        <v xml:space="preserve"> Ajay</v>
      </c>
      <c r="C164" s="11" t="s">
        <v>695</v>
      </c>
      <c r="D164" s="11">
        <v>4</v>
      </c>
      <c r="E164" s="11" t="s">
        <v>42</v>
      </c>
      <c r="F164" s="12" t="s">
        <v>756</v>
      </c>
      <c r="G164" s="12" t="str">
        <f t="shared" si="69"/>
        <v>Q8: 4 of 8.  You wrote, 'Through real-world examples, such as Samsung's diverse product offerings and multichannel distribution strategy, we gained insights into how companies navigate these elements to achieve their business objectives.'  We did not discuss in class a Samsung case study or application.</v>
      </c>
    </row>
    <row r="165" spans="1:7" s="10" customFormat="1" ht="12.75" x14ac:dyDescent="0.2">
      <c r="A165" s="11"/>
      <c r="B165" s="11" t="str">
        <f>B164</f>
        <v xml:space="preserve"> Ajay</v>
      </c>
      <c r="C165" s="11" t="s">
        <v>56</v>
      </c>
      <c r="D165" s="11">
        <f t="shared" ref="D165" si="71">SUM(D157:D164)</f>
        <v>44.8</v>
      </c>
      <c r="E165" s="11" t="s">
        <v>57</v>
      </c>
      <c r="F165" s="12" t="s">
        <v>102</v>
      </c>
      <c r="G165" s="12" t="str">
        <f t="shared" si="69"/>
        <v xml:space="preserve">Total: 44.8 of 50.  </v>
      </c>
    </row>
    <row r="166" spans="1:7" s="10" customFormat="1" ht="395.25" x14ac:dyDescent="0.2">
      <c r="A166" s="11"/>
      <c r="B166" s="11" t="str">
        <f t="shared" si="70"/>
        <v xml:space="preserve"> Ajay</v>
      </c>
      <c r="C166" s="11" t="s">
        <v>58</v>
      </c>
      <c r="D166" s="11"/>
      <c r="E166" s="11"/>
      <c r="F166" s="12" t="s">
        <v>102</v>
      </c>
      <c r="G166" s="12" t="str">
        <f t="shared" ref="G166" si="72">_xlfn.CONCAT(G156," ",G157," ",G158," ",G159," ",G160," ",G161," ",G162," ",G163," ",G164," ",G165)</f>
        <v xml:space="preserve">Ajay, below are scores and comments for Homework 5. Q1: 5 of 6.  How do you know of the firm's pricing strategy?  Either you must have work or consulted for the company (and not providing information governed by an NDA), or you must cite a reference.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5.8 of 6.  One should use partial R-squared in lieu of R-squared if considering such goodness of fit measures for determining the model specification. Q7: 6 of 6.  Explaining the 'Johnson-Neyman region analysis' would have been stimulating! Q8: 4 of 8.  You wrote, 'Through real-world examples, such as Samsung's diverse product offerings and multichannel distribution strategy, we gained insights into how companies navigate these elements to achieve their business objectives.'  We did not discuss in class a Samsung case study or application. Total: 44.8 of 50.  </v>
      </c>
    </row>
    <row r="167" spans="1:7" hidden="1" x14ac:dyDescent="0.25">
      <c r="A167" s="11" t="s">
        <v>133</v>
      </c>
      <c r="B167" s="11" t="str">
        <f>MID(A167,FIND(",",A167)+1,FIND(" ",A167)-0)</f>
        <v xml:space="preserve"> Nithin</v>
      </c>
      <c r="C167" s="11" t="s">
        <v>687</v>
      </c>
      <c r="D167" s="11"/>
      <c r="E167" s="11"/>
      <c r="F167" s="12"/>
      <c r="G167" s="12" t="str">
        <f t="shared" ref="G167" si="73">_xlfn.CONCAT(TRIM(B167),C167)</f>
        <v>Nithin, below are scores and comments for Homework 5.</v>
      </c>
    </row>
    <row r="168" spans="1:7" s="10" customFormat="1" ht="51" hidden="1" x14ac:dyDescent="0.2">
      <c r="A168" s="11"/>
      <c r="B168" s="11" t="str">
        <f>B167</f>
        <v xml:space="preserve"> Nithin</v>
      </c>
      <c r="C168" s="11" t="s">
        <v>41</v>
      </c>
      <c r="D168" s="11">
        <v>4.5</v>
      </c>
      <c r="E168" s="11" t="s">
        <v>688</v>
      </c>
      <c r="F168" s="12" t="s">
        <v>776</v>
      </c>
      <c r="G168" s="12" t="str">
        <f t="shared" ref="G168:G176" si="74">_xlfn.CONCAT(C168," ",D168," ",E168," ",F168)</f>
        <v xml:space="preserve">Q1: 4.5 of 6.  Why are 'Burgers' and 'Chicken' capitalized when they are not proper nouns?  How do you know of the firm's pricing strategy?  Either you must have work or consulted for the company (and not providing information governed by an NDA), or you must cite a reference. </v>
      </c>
    </row>
    <row r="169" spans="1:7" s="10" customFormat="1" ht="38.25" hidden="1" x14ac:dyDescent="0.2">
      <c r="A169" s="11"/>
      <c r="B169" s="11" t="str">
        <f t="shared" ref="B169:B177" si="75">B168</f>
        <v xml:space="preserve"> Nithin</v>
      </c>
      <c r="C169" s="11" t="s">
        <v>44</v>
      </c>
      <c r="D169" s="11">
        <v>5</v>
      </c>
      <c r="E169" s="11" t="s">
        <v>688</v>
      </c>
      <c r="F169" s="12" t="s">
        <v>773</v>
      </c>
      <c r="G169" s="12" t="str">
        <f t="shared" si="74"/>
        <v>Q2: 5 of 6.  A deeper and more thorough explanation on the challenges of using linear regression to estimate the effectiveness of the marketing mix components is warranted.</v>
      </c>
    </row>
    <row r="170" spans="1:7" s="10" customFormat="1" ht="229.5" hidden="1" x14ac:dyDescent="0.2">
      <c r="A170" s="11"/>
      <c r="B170" s="11" t="str">
        <f t="shared" si="75"/>
        <v xml:space="preserve"> Nithin</v>
      </c>
      <c r="C170" s="11" t="s">
        <v>47</v>
      </c>
      <c r="D170" s="11">
        <v>5.5</v>
      </c>
      <c r="E170" s="11" t="s">
        <v>688</v>
      </c>
      <c r="F170" s="12" t="s">
        <v>760</v>
      </c>
      <c r="G170" s="12" t="str">
        <f t="shared" si="74"/>
        <v>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71" spans="1:7" s="10" customFormat="1" ht="38.25" hidden="1" x14ac:dyDescent="0.2">
      <c r="A171" s="11"/>
      <c r="B171" s="11" t="str">
        <f t="shared" si="75"/>
        <v xml:space="preserve"> Nithin</v>
      </c>
      <c r="C171" s="11" t="s">
        <v>49</v>
      </c>
      <c r="D171" s="11">
        <v>5.5</v>
      </c>
      <c r="E171" s="11" t="s">
        <v>688</v>
      </c>
      <c r="F171" s="12" t="s">
        <v>744</v>
      </c>
      <c r="G171" s="12" t="str">
        <f t="shared" si="74"/>
        <v>Q4: 5.5 of 6.  Though a marketing mix model's dependent variable is almost never profit of a (say) brand, your model specification is sufficient given your assumption.  The predicted profit is $158,948, not '%158948.'</v>
      </c>
    </row>
    <row r="172" spans="1:7" s="10" customFormat="1" ht="242.25" hidden="1" x14ac:dyDescent="0.2">
      <c r="A172" s="11"/>
      <c r="B172" s="11" t="str">
        <f t="shared" si="75"/>
        <v xml:space="preserve"> Nithin</v>
      </c>
      <c r="C172" s="11" t="s">
        <v>51</v>
      </c>
      <c r="D172" s="11">
        <v>5.4</v>
      </c>
      <c r="E172" s="11" t="s">
        <v>688</v>
      </c>
      <c r="F172" s="12" t="s">
        <v>746</v>
      </c>
      <c r="G172" s="12" t="str">
        <f t="shared" si="74"/>
        <v>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173" spans="1:7" s="10" customFormat="1" ht="12.75" hidden="1" x14ac:dyDescent="0.2">
      <c r="A173" s="11"/>
      <c r="B173" s="11" t="str">
        <f t="shared" si="75"/>
        <v xml:space="preserve"> Nithin</v>
      </c>
      <c r="C173" s="11" t="s">
        <v>53</v>
      </c>
      <c r="D173" s="11">
        <v>6</v>
      </c>
      <c r="E173" s="11" t="s">
        <v>688</v>
      </c>
      <c r="F173" s="12" t="s">
        <v>102</v>
      </c>
      <c r="G173" s="12" t="str">
        <f t="shared" si="74"/>
        <v xml:space="preserve">Q6: 6 of 6.   </v>
      </c>
    </row>
    <row r="174" spans="1:7" s="10" customFormat="1" ht="12.75" hidden="1" x14ac:dyDescent="0.2">
      <c r="A174" s="11"/>
      <c r="B174" s="11" t="str">
        <f t="shared" si="75"/>
        <v xml:space="preserve"> Nithin</v>
      </c>
      <c r="C174" s="11" t="s">
        <v>54</v>
      </c>
      <c r="D174" s="11">
        <v>6</v>
      </c>
      <c r="E174" s="11" t="s">
        <v>688</v>
      </c>
      <c r="F174" s="12" t="s">
        <v>102</v>
      </c>
      <c r="G174" s="12" t="str">
        <f t="shared" si="74"/>
        <v xml:space="preserve">Q7: 6 of 6.   </v>
      </c>
    </row>
    <row r="175" spans="1:7" s="10" customFormat="1" ht="25.5" hidden="1" x14ac:dyDescent="0.2">
      <c r="A175" s="11"/>
      <c r="B175" s="11" t="str">
        <f t="shared" si="75"/>
        <v xml:space="preserve"> Nithin</v>
      </c>
      <c r="C175" s="11" t="s">
        <v>695</v>
      </c>
      <c r="D175" s="11">
        <v>8</v>
      </c>
      <c r="E175" s="11" t="s">
        <v>42</v>
      </c>
      <c r="F175" s="12" t="s">
        <v>777</v>
      </c>
      <c r="G175" s="12" t="str">
        <f t="shared" si="74"/>
        <v>Q8: 8 of 8.  A good summary! Please ensure you don't capitalize too many words when providing answers.</v>
      </c>
    </row>
    <row r="176" spans="1:7" s="10" customFormat="1" ht="12.75" x14ac:dyDescent="0.2">
      <c r="A176" s="11"/>
      <c r="B176" s="11" t="str">
        <f>B175</f>
        <v xml:space="preserve"> Nithin</v>
      </c>
      <c r="C176" s="11" t="s">
        <v>56</v>
      </c>
      <c r="D176" s="11">
        <f t="shared" ref="D176" si="76">SUM(D168:D175)</f>
        <v>45.9</v>
      </c>
      <c r="E176" s="11" t="s">
        <v>57</v>
      </c>
      <c r="F176" s="12" t="s">
        <v>102</v>
      </c>
      <c r="G176" s="12" t="str">
        <f t="shared" si="74"/>
        <v xml:space="preserve">Total: 45.9 of 50.  </v>
      </c>
    </row>
    <row r="177" spans="1:7" s="10" customFormat="1" ht="409.5" x14ac:dyDescent="0.2">
      <c r="A177" s="11"/>
      <c r="B177" s="11" t="str">
        <f t="shared" si="75"/>
        <v xml:space="preserve"> Nithin</v>
      </c>
      <c r="C177" s="11" t="s">
        <v>58</v>
      </c>
      <c r="D177" s="11"/>
      <c r="E177" s="11"/>
      <c r="F177" s="12" t="s">
        <v>102</v>
      </c>
      <c r="G177" s="12" t="str">
        <f t="shared" ref="G177" si="77">_xlfn.CONCAT(G167," ",G168," ",G169," ",G170," ",G171," ",G172," ",G173," ",G174," ",G175," ",G176)</f>
        <v xml:space="preserve">Nithin, below are scores and comments for Homework 5. Q1: 4.5 of 6.  Why are 'Burgers' and 'Chicken' capitalized when they are not proper nouns?  How do you know of the firm's pricing strategy?  Either you must have work or consulted for the company (and not providing information governed by an NDA), or you must cite a reference.  Q2: 5 of 6.  A deeper and more thorough explanation on the challenges of using linear regression to estimate the effectiveness of the marketing mix components is warranted. 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Though a marketing mix model's dependent variable is almost never profit of a (say) brand, your model specification is sufficient given your assumption.  The predicted profit is $158,948, not '%158948.' 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6 of 6.    Q7: 6 of 6.    Q8: 8 of 8.  A good summary! Please ensure you don't capitalize too many words when providing answers. Total: 45.9 of 50.  </v>
      </c>
    </row>
    <row r="178" spans="1:7" hidden="1" x14ac:dyDescent="0.25">
      <c r="A178" s="11" t="s">
        <v>144</v>
      </c>
      <c r="B178" s="11" t="str">
        <f>MID(A178,FIND(",",A178)+1,FIND(" ",A178)-1)</f>
        <v xml:space="preserve"> Nargis</v>
      </c>
      <c r="C178" s="11" t="s">
        <v>687</v>
      </c>
      <c r="D178" s="11"/>
      <c r="E178" s="11"/>
      <c r="F178" s="12"/>
      <c r="G178" s="12" t="str">
        <f t="shared" ref="G178" si="78">_xlfn.CONCAT(TRIM(B178),C178)</f>
        <v>Nargis, below are scores and comments for Homework 5.</v>
      </c>
    </row>
    <row r="179" spans="1:7" s="10" customFormat="1" ht="12.75" hidden="1" x14ac:dyDescent="0.2">
      <c r="A179" s="11"/>
      <c r="B179" s="11" t="str">
        <f>B178</f>
        <v xml:space="preserve"> Nargis</v>
      </c>
      <c r="C179" s="11" t="s">
        <v>41</v>
      </c>
      <c r="D179" s="11">
        <v>6</v>
      </c>
      <c r="E179" s="11" t="s">
        <v>688</v>
      </c>
      <c r="F179" s="12" t="s">
        <v>102</v>
      </c>
      <c r="G179" s="12" t="str">
        <f t="shared" ref="G179:G187" si="79">_xlfn.CONCAT(C179," ",D179," ",E179," ",F179)</f>
        <v xml:space="preserve">Q1: 6 of 6.   </v>
      </c>
    </row>
    <row r="180" spans="1:7" s="10" customFormat="1" ht="38.25" hidden="1" x14ac:dyDescent="0.2">
      <c r="A180" s="11"/>
      <c r="B180" s="11" t="str">
        <f t="shared" ref="B180:B188" si="80">B179</f>
        <v xml:space="preserve"> Nargis</v>
      </c>
      <c r="C180" s="11" t="s">
        <v>44</v>
      </c>
      <c r="D180" s="11">
        <v>5</v>
      </c>
      <c r="E180" s="11" t="s">
        <v>688</v>
      </c>
      <c r="F180" s="12" t="s">
        <v>773</v>
      </c>
      <c r="G180" s="12" t="str">
        <f t="shared" si="79"/>
        <v>Q2: 5 of 6.  A deeper and more thorough explanation on the challenges of using linear regression to estimate the effectiveness of the marketing mix components is warranted.</v>
      </c>
    </row>
    <row r="181" spans="1:7" s="10" customFormat="1" ht="229.5" hidden="1" x14ac:dyDescent="0.2">
      <c r="A181" s="11"/>
      <c r="B181" s="11" t="str">
        <f t="shared" si="80"/>
        <v xml:space="preserve"> Nargis</v>
      </c>
      <c r="C181" s="11" t="s">
        <v>47</v>
      </c>
      <c r="D181" s="11">
        <v>6</v>
      </c>
      <c r="E181" s="11" t="s">
        <v>688</v>
      </c>
      <c r="F181" s="12" t="s">
        <v>760</v>
      </c>
      <c r="G181" s="12" t="str">
        <f t="shared" si="7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82" spans="1:7" s="10" customFormat="1" ht="38.25" hidden="1" x14ac:dyDescent="0.2">
      <c r="A182" s="11"/>
      <c r="B182" s="11" t="str">
        <f t="shared" si="80"/>
        <v xml:space="preserve"> Nargis</v>
      </c>
      <c r="C182" s="11" t="s">
        <v>49</v>
      </c>
      <c r="D182" s="11">
        <v>6</v>
      </c>
      <c r="E182" s="11" t="s">
        <v>688</v>
      </c>
      <c r="F182" s="12" t="s">
        <v>742</v>
      </c>
      <c r="G182" s="12" t="str">
        <f t="shared" si="79"/>
        <v xml:space="preserve">Q4: 6 of 6.  Though a marketing mix model's dependent variable is almost never profit of a (say) brand, your answer is sufficient given your assumption. </v>
      </c>
    </row>
    <row r="183" spans="1:7" s="10" customFormat="1" ht="12.75" hidden="1" x14ac:dyDescent="0.2">
      <c r="A183" s="11"/>
      <c r="B183" s="11" t="str">
        <f t="shared" si="80"/>
        <v xml:space="preserve"> Nargis</v>
      </c>
      <c r="C183" s="11" t="s">
        <v>51</v>
      </c>
      <c r="D183" s="11">
        <v>6</v>
      </c>
      <c r="E183" s="11" t="s">
        <v>688</v>
      </c>
      <c r="F183" s="12"/>
      <c r="G183" s="12" t="str">
        <f t="shared" si="79"/>
        <v xml:space="preserve">Q5: 6 of 6.  </v>
      </c>
    </row>
    <row r="184" spans="1:7" s="10" customFormat="1" ht="12.75" hidden="1" x14ac:dyDescent="0.2">
      <c r="A184" s="11"/>
      <c r="B184" s="11" t="str">
        <f t="shared" si="80"/>
        <v xml:space="preserve"> Nargis</v>
      </c>
      <c r="C184" s="11" t="s">
        <v>53</v>
      </c>
      <c r="D184" s="11">
        <v>6</v>
      </c>
      <c r="E184" s="11" t="s">
        <v>688</v>
      </c>
      <c r="F184" s="12" t="s">
        <v>102</v>
      </c>
      <c r="G184" s="12" t="str">
        <f t="shared" si="79"/>
        <v xml:space="preserve">Q6: 6 of 6.   </v>
      </c>
    </row>
    <row r="185" spans="1:7" s="10" customFormat="1" ht="12.75" hidden="1" x14ac:dyDescent="0.2">
      <c r="A185" s="11"/>
      <c r="B185" s="11" t="str">
        <f t="shared" si="80"/>
        <v xml:space="preserve"> Nargis</v>
      </c>
      <c r="C185" s="11" t="s">
        <v>54</v>
      </c>
      <c r="D185" s="11">
        <v>6</v>
      </c>
      <c r="E185" s="11" t="s">
        <v>688</v>
      </c>
      <c r="F185" s="12" t="s">
        <v>102</v>
      </c>
      <c r="G185" s="12" t="str">
        <f t="shared" si="79"/>
        <v xml:space="preserve">Q7: 6 of 6.   </v>
      </c>
    </row>
    <row r="186" spans="1:7" s="10" customFormat="1" ht="12.75" hidden="1" x14ac:dyDescent="0.2">
      <c r="A186" s="11"/>
      <c r="B186" s="11" t="str">
        <f t="shared" si="80"/>
        <v xml:space="preserve"> Nargis</v>
      </c>
      <c r="C186" s="11" t="s">
        <v>695</v>
      </c>
      <c r="D186" s="11">
        <v>8</v>
      </c>
      <c r="E186" s="11" t="s">
        <v>42</v>
      </c>
      <c r="F186" s="12"/>
      <c r="G186" s="12" t="str">
        <f t="shared" si="79"/>
        <v xml:space="preserve">Q8: 8 of 8.  </v>
      </c>
    </row>
    <row r="187" spans="1:7" s="10" customFormat="1" ht="12.75" x14ac:dyDescent="0.2">
      <c r="A187" s="11"/>
      <c r="B187" s="11" t="str">
        <f>B186</f>
        <v xml:space="preserve"> Nargis</v>
      </c>
      <c r="C187" s="11" t="s">
        <v>56</v>
      </c>
      <c r="D187" s="11">
        <f t="shared" ref="D187" si="81">SUM(D179:D186)</f>
        <v>49</v>
      </c>
      <c r="E187" s="11" t="s">
        <v>57</v>
      </c>
      <c r="F187" s="12" t="s">
        <v>102</v>
      </c>
      <c r="G187" s="12" t="str">
        <f t="shared" si="79"/>
        <v xml:space="preserve">Total: 49 of 50.  </v>
      </c>
    </row>
    <row r="188" spans="1:7" s="10" customFormat="1" ht="306" x14ac:dyDescent="0.2">
      <c r="A188" s="11"/>
      <c r="B188" s="11" t="str">
        <f t="shared" si="80"/>
        <v xml:space="preserve"> Nargis</v>
      </c>
      <c r="C188" s="11" t="s">
        <v>58</v>
      </c>
      <c r="D188" s="11"/>
      <c r="E188" s="11"/>
      <c r="F188" s="12" t="s">
        <v>102</v>
      </c>
      <c r="G188" s="12" t="str">
        <f t="shared" ref="G188" si="82">_xlfn.CONCAT(G178," ",G179," ",G180," ",G181," ",G182," ",G183," ",G184," ",G185," ",G186," ",G187)</f>
        <v xml:space="preserve">Nargis, below are scores and comments for Homework 5. Q1: 6 of 6.    Q2: 5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6 of 6.    Q7: 6 of 6.    Q8: 8 of 8.   Total: 49 of 50.  </v>
      </c>
    </row>
    <row r="189" spans="1:7" hidden="1" x14ac:dyDescent="0.25">
      <c r="A189" s="11" t="s">
        <v>135</v>
      </c>
      <c r="B189" s="11" t="str">
        <f>MID(A189,FIND(",",A189)+1,FIND(" ",A189)-4)</f>
        <v xml:space="preserve"> Sai</v>
      </c>
      <c r="C189" s="11" t="s">
        <v>687</v>
      </c>
      <c r="D189" s="11"/>
      <c r="E189" s="11"/>
      <c r="F189" s="12"/>
      <c r="G189" s="12" t="str">
        <f t="shared" ref="G189" si="83">_xlfn.CONCAT(TRIM(B189),C189)</f>
        <v>Sai, below are scores and comments for Homework 5.</v>
      </c>
    </row>
    <row r="190" spans="1:7" s="10" customFormat="1" ht="89.25" hidden="1" x14ac:dyDescent="0.2">
      <c r="A190" s="11"/>
      <c r="B190" s="11" t="str">
        <f>B189</f>
        <v xml:space="preserve"> Sai</v>
      </c>
      <c r="C190" s="11" t="s">
        <v>41</v>
      </c>
      <c r="D190" s="11">
        <v>4.5</v>
      </c>
      <c r="E190" s="11" t="s">
        <v>688</v>
      </c>
      <c r="F190" s="12" t="s">
        <v>778</v>
      </c>
      <c r="G190" s="12" t="str">
        <f t="shared" ref="G190:G198" si="84">_xlfn.CONCAT(C190," ",D190," ",E190," ",F190)</f>
        <v>Q1: 4.5 of 6.  Why is 'Chicken' categorized when it is not a proper noun?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v>
      </c>
    </row>
    <row r="191" spans="1:7" s="10" customFormat="1" ht="38.25" hidden="1" x14ac:dyDescent="0.2">
      <c r="A191" s="11"/>
      <c r="B191" s="11" t="str">
        <f t="shared" ref="B191:B199" si="85">B190</f>
        <v xml:space="preserve"> Sai</v>
      </c>
      <c r="C191" s="11" t="s">
        <v>44</v>
      </c>
      <c r="D191" s="11">
        <v>5</v>
      </c>
      <c r="E191" s="11" t="s">
        <v>688</v>
      </c>
      <c r="F191" s="12" t="s">
        <v>773</v>
      </c>
      <c r="G191" s="12" t="str">
        <f t="shared" si="84"/>
        <v>Q2: 5 of 6.  A deeper and more thorough explanation on the challenges of using linear regression to estimate the effectiveness of the marketing mix components is warranted.</v>
      </c>
    </row>
    <row r="192" spans="1:7" s="10" customFormat="1" ht="229.5" hidden="1" x14ac:dyDescent="0.2">
      <c r="A192" s="11"/>
      <c r="B192" s="11" t="str">
        <f t="shared" si="85"/>
        <v xml:space="preserve"> Sai</v>
      </c>
      <c r="C192" s="11" t="s">
        <v>47</v>
      </c>
      <c r="D192" s="11">
        <v>5.5</v>
      </c>
      <c r="E192" s="11" t="s">
        <v>688</v>
      </c>
      <c r="F192" s="12" t="s">
        <v>760</v>
      </c>
      <c r="G192" s="12" t="str">
        <f t="shared" si="84"/>
        <v>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93" spans="1:7" s="10" customFormat="1" ht="38.25" hidden="1" x14ac:dyDescent="0.2">
      <c r="A193" s="11"/>
      <c r="B193" s="11" t="str">
        <f t="shared" si="85"/>
        <v xml:space="preserve"> Sai</v>
      </c>
      <c r="C193" s="11" t="s">
        <v>49</v>
      </c>
      <c r="D193" s="11">
        <v>6</v>
      </c>
      <c r="E193" s="11" t="s">
        <v>688</v>
      </c>
      <c r="F193" s="12" t="s">
        <v>745</v>
      </c>
      <c r="G193" s="12" t="str">
        <f t="shared" si="84"/>
        <v>Q4: 6 of 6.  Though a marketing mix model's dependent variable is almost never profit of a (say) brand, your answer is sufficient given your assumption. Note you should have represented the answer in USD.</v>
      </c>
    </row>
    <row r="194" spans="1:7" s="10" customFormat="1" ht="242.25" hidden="1" x14ac:dyDescent="0.2">
      <c r="A194" s="11"/>
      <c r="B194" s="11" t="str">
        <f t="shared" si="85"/>
        <v xml:space="preserve"> Sai</v>
      </c>
      <c r="C194" s="11" t="s">
        <v>51</v>
      </c>
      <c r="D194" s="11">
        <v>5.4</v>
      </c>
      <c r="E194" s="11" t="s">
        <v>688</v>
      </c>
      <c r="F194" s="12" t="s">
        <v>746</v>
      </c>
      <c r="G194" s="12" t="str">
        <f t="shared" si="84"/>
        <v>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195" spans="1:7" s="10" customFormat="1" ht="38.25" hidden="1" x14ac:dyDescent="0.2">
      <c r="A195" s="11"/>
      <c r="B195" s="11" t="str">
        <f t="shared" si="85"/>
        <v xml:space="preserve"> Sai</v>
      </c>
      <c r="C195" s="11" t="s">
        <v>53</v>
      </c>
      <c r="D195" s="11">
        <v>5.5</v>
      </c>
      <c r="E195" s="11" t="s">
        <v>688</v>
      </c>
      <c r="F195" s="12" t="s">
        <v>771</v>
      </c>
      <c r="G195" s="12" t="str">
        <f t="shared" si="84"/>
        <v>Q6: 5.5 of 6.  One should use partial R-squared in lieu of R-squared if considering such goodness of fit measures for determining the model specification.</v>
      </c>
    </row>
    <row r="196" spans="1:7" s="10" customFormat="1" ht="12.75" hidden="1" x14ac:dyDescent="0.2">
      <c r="A196" s="11"/>
      <c r="B196" s="11" t="str">
        <f t="shared" si="85"/>
        <v xml:space="preserve"> Sai</v>
      </c>
      <c r="C196" s="11" t="s">
        <v>54</v>
      </c>
      <c r="D196" s="11">
        <v>6</v>
      </c>
      <c r="E196" s="11" t="s">
        <v>688</v>
      </c>
      <c r="F196" s="12" t="s">
        <v>102</v>
      </c>
      <c r="G196" s="12" t="str">
        <f t="shared" si="84"/>
        <v xml:space="preserve">Q7: 6 of 6.   </v>
      </c>
    </row>
    <row r="197" spans="1:7" s="10" customFormat="1" ht="12.75" hidden="1" x14ac:dyDescent="0.2">
      <c r="A197" s="11"/>
      <c r="B197" s="11" t="str">
        <f t="shared" si="85"/>
        <v xml:space="preserve"> Sai</v>
      </c>
      <c r="C197" s="11" t="s">
        <v>695</v>
      </c>
      <c r="D197" s="11">
        <v>8</v>
      </c>
      <c r="E197" s="11" t="s">
        <v>42</v>
      </c>
      <c r="F197" s="12"/>
      <c r="G197" s="12" t="str">
        <f t="shared" si="84"/>
        <v xml:space="preserve">Q8: 8 of 8.  </v>
      </c>
    </row>
    <row r="198" spans="1:7" s="10" customFormat="1" ht="12.75" x14ac:dyDescent="0.2">
      <c r="A198" s="11"/>
      <c r="B198" s="11" t="str">
        <f>B197</f>
        <v xml:space="preserve"> Sai</v>
      </c>
      <c r="C198" s="11" t="s">
        <v>56</v>
      </c>
      <c r="D198" s="11">
        <f t="shared" ref="D198" si="86">SUM(D190:D197)</f>
        <v>45.9</v>
      </c>
      <c r="E198" s="11" t="s">
        <v>57</v>
      </c>
      <c r="F198" s="12" t="s">
        <v>102</v>
      </c>
      <c r="G198" s="12" t="str">
        <f t="shared" si="84"/>
        <v xml:space="preserve">Total: 45.9 of 50.  </v>
      </c>
    </row>
    <row r="199" spans="1:7" s="10" customFormat="1" ht="409.5" x14ac:dyDescent="0.2">
      <c r="A199" s="11"/>
      <c r="B199" s="11" t="str">
        <f t="shared" si="85"/>
        <v xml:space="preserve"> Sai</v>
      </c>
      <c r="C199" s="11" t="s">
        <v>58</v>
      </c>
      <c r="D199" s="11"/>
      <c r="E199" s="11"/>
      <c r="F199" s="12" t="s">
        <v>102</v>
      </c>
      <c r="G199" s="12" t="str">
        <f t="shared" ref="G199" si="87">_xlfn.CONCAT(G189," ",G190," ",G191," ",G192," ",G193," ",G194," ",G195," ",G196," ",G197," ",G198)</f>
        <v xml:space="preserve">Sai, below are scores and comments for Homework 5. Q1: 4.5 of 6.  Why is 'Chicken' categorized when it is not a proper noun?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 Q2: 5 of 6.  A deeper and more thorough explanation on the challenges of using linear regression to estimate the effectiveness of the marketing mix components is warranted. 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Note you should have represented the answer in USD. 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One should use partial R-squared in lieu of R-squared if considering such goodness of fit measures for determining the model specification. Q7: 6 of 6.    Q8: 8 of 8.   Total: 45.9 of 50.  </v>
      </c>
    </row>
    <row r="200" spans="1:7" hidden="1" x14ac:dyDescent="0.25">
      <c r="A200" s="11" t="s">
        <v>158</v>
      </c>
      <c r="B200" s="11" t="str">
        <f t="shared" si="27"/>
        <v xml:space="preserve"> Nodir</v>
      </c>
      <c r="C200" s="11" t="s">
        <v>687</v>
      </c>
      <c r="D200" s="11"/>
      <c r="E200" s="11"/>
      <c r="F200" s="12"/>
      <c r="G200" s="12" t="str">
        <f t="shared" ref="G200" si="88">_xlfn.CONCAT(TRIM(B200),C200)</f>
        <v>Nodir, below are scores and comments for Homework 5.</v>
      </c>
    </row>
    <row r="201" spans="1:7" s="10" customFormat="1" ht="38.25" hidden="1" x14ac:dyDescent="0.2">
      <c r="A201" s="11"/>
      <c r="B201" s="11" t="str">
        <f>B200</f>
        <v xml:space="preserve"> Nodir</v>
      </c>
      <c r="C201" s="11" t="s">
        <v>41</v>
      </c>
      <c r="D201" s="11">
        <v>5</v>
      </c>
      <c r="E201" s="11" t="s">
        <v>688</v>
      </c>
      <c r="F201" s="12" t="s">
        <v>738</v>
      </c>
      <c r="G201" s="12" t="str">
        <f t="shared" ref="G201:G209" si="89">_xlfn.CONCAT(C201," ",D201," ",E201," ",F201)</f>
        <v xml:space="preserve">Q1: 5 of 6.  How do you know of the firm's pricing strategy?  Either you must have work or consulted for the company (and not providing information governed by an NDA), or you must cite a reference. </v>
      </c>
    </row>
    <row r="202" spans="1:7" s="10" customFormat="1" ht="12.75" hidden="1" x14ac:dyDescent="0.2">
      <c r="A202" s="11"/>
      <c r="B202" s="11" t="str">
        <f t="shared" ref="B202:B210" si="90">B201</f>
        <v xml:space="preserve"> Nodir</v>
      </c>
      <c r="C202" s="11" t="s">
        <v>44</v>
      </c>
      <c r="D202" s="11">
        <v>6</v>
      </c>
      <c r="E202" s="11" t="s">
        <v>688</v>
      </c>
      <c r="F202" s="12"/>
      <c r="G202" s="12" t="str">
        <f t="shared" si="89"/>
        <v xml:space="preserve">Q2: 6 of 6.  </v>
      </c>
    </row>
    <row r="203" spans="1:7" s="10" customFormat="1" ht="229.5" hidden="1" x14ac:dyDescent="0.2">
      <c r="A203" s="11"/>
      <c r="B203" s="11" t="str">
        <f t="shared" si="90"/>
        <v xml:space="preserve"> Nodir</v>
      </c>
      <c r="C203" s="11" t="s">
        <v>47</v>
      </c>
      <c r="D203" s="11">
        <v>6</v>
      </c>
      <c r="E203" s="11" t="s">
        <v>688</v>
      </c>
      <c r="F203" s="12" t="s">
        <v>760</v>
      </c>
      <c r="G203" s="12" t="str">
        <f t="shared" si="8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04" spans="1:7" s="10" customFormat="1" ht="38.25" hidden="1" x14ac:dyDescent="0.2">
      <c r="A204" s="11"/>
      <c r="B204" s="11" t="str">
        <f t="shared" si="90"/>
        <v xml:space="preserve"> Nodir</v>
      </c>
      <c r="C204" s="11" t="s">
        <v>49</v>
      </c>
      <c r="D204" s="11">
        <v>6</v>
      </c>
      <c r="E204" s="11" t="s">
        <v>688</v>
      </c>
      <c r="F204" s="12" t="s">
        <v>742</v>
      </c>
      <c r="G204" s="12" t="str">
        <f t="shared" si="89"/>
        <v xml:space="preserve">Q4: 6 of 6.  Though a marketing mix model's dependent variable is almost never profit of a (say) brand, your answer is sufficient given your assumption. </v>
      </c>
    </row>
    <row r="205" spans="1:7" s="10" customFormat="1" ht="12.75" hidden="1" x14ac:dyDescent="0.2">
      <c r="A205" s="11"/>
      <c r="B205" s="11" t="str">
        <f t="shared" si="90"/>
        <v xml:space="preserve"> Nodir</v>
      </c>
      <c r="C205" s="11" t="s">
        <v>51</v>
      </c>
      <c r="D205" s="11">
        <v>6</v>
      </c>
      <c r="E205" s="11" t="s">
        <v>688</v>
      </c>
      <c r="F205" s="12"/>
      <c r="G205" s="12" t="str">
        <f t="shared" si="89"/>
        <v xml:space="preserve">Q5: 6 of 6.  </v>
      </c>
    </row>
    <row r="206" spans="1:7" s="10" customFormat="1" ht="12.75" hidden="1" x14ac:dyDescent="0.2">
      <c r="A206" s="11"/>
      <c r="B206" s="11" t="str">
        <f t="shared" si="90"/>
        <v xml:space="preserve"> Nodir</v>
      </c>
      <c r="C206" s="11" t="s">
        <v>53</v>
      </c>
      <c r="D206" s="11">
        <v>6</v>
      </c>
      <c r="E206" s="11" t="s">
        <v>688</v>
      </c>
      <c r="F206" s="12" t="s">
        <v>102</v>
      </c>
      <c r="G206" s="12" t="str">
        <f t="shared" si="89"/>
        <v xml:space="preserve">Q6: 6 of 6.   </v>
      </c>
    </row>
    <row r="207" spans="1:7" s="10" customFormat="1" ht="12.75" hidden="1" x14ac:dyDescent="0.2">
      <c r="A207" s="11"/>
      <c r="B207" s="11" t="str">
        <f t="shared" si="90"/>
        <v xml:space="preserve"> Nodir</v>
      </c>
      <c r="C207" s="11" t="s">
        <v>54</v>
      </c>
      <c r="D207" s="11">
        <v>6</v>
      </c>
      <c r="E207" s="11" t="s">
        <v>688</v>
      </c>
      <c r="F207" s="12" t="s">
        <v>102</v>
      </c>
      <c r="G207" s="12" t="str">
        <f t="shared" si="89"/>
        <v xml:space="preserve">Q7: 6 of 6.   </v>
      </c>
    </row>
    <row r="208" spans="1:7" s="10" customFormat="1" ht="25.5" hidden="1" x14ac:dyDescent="0.2">
      <c r="A208" s="11"/>
      <c r="B208" s="11" t="str">
        <f t="shared" si="90"/>
        <v xml:space="preserve"> Nodir</v>
      </c>
      <c r="C208" s="11" t="s">
        <v>695</v>
      </c>
      <c r="D208" s="11">
        <v>7</v>
      </c>
      <c r="E208" s="11" t="s">
        <v>42</v>
      </c>
      <c r="F208" s="12" t="s">
        <v>757</v>
      </c>
      <c r="G208" s="12" t="str">
        <f t="shared" si="89"/>
        <v>Q8: 7 of 8.  A few additional insights were expected for you answer given we spent 2 days of discussion reviewing one deck.</v>
      </c>
    </row>
    <row r="209" spans="1:7" s="10" customFormat="1" ht="12.75" x14ac:dyDescent="0.2">
      <c r="A209" s="11"/>
      <c r="B209" s="11" t="str">
        <f>B208</f>
        <v xml:space="preserve"> Nodir</v>
      </c>
      <c r="C209" s="11" t="s">
        <v>56</v>
      </c>
      <c r="D209" s="11">
        <f t="shared" ref="D209" si="91">SUM(D201:D208)</f>
        <v>48</v>
      </c>
      <c r="E209" s="11" t="s">
        <v>57</v>
      </c>
      <c r="F209" s="12" t="s">
        <v>102</v>
      </c>
      <c r="G209" s="12" t="str">
        <f t="shared" si="89"/>
        <v xml:space="preserve">Total: 48 of 50.  </v>
      </c>
    </row>
    <row r="210" spans="1:7" s="10" customFormat="1" ht="331.5" x14ac:dyDescent="0.2">
      <c r="A210" s="11"/>
      <c r="B210" s="11" t="str">
        <f t="shared" si="90"/>
        <v xml:space="preserve"> Nodir</v>
      </c>
      <c r="C210" s="11" t="s">
        <v>58</v>
      </c>
      <c r="D210" s="11"/>
      <c r="E210" s="11"/>
      <c r="F210" s="12" t="s">
        <v>102</v>
      </c>
      <c r="G210" s="12" t="str">
        <f t="shared" ref="G210" si="92">_xlfn.CONCAT(G200," ",G201," ",G202," ",G203," ",G204," ",G205," ",G206," ",G207," ",G208," ",G209)</f>
        <v xml:space="preserve">Nodir, below are scores and comments for Homework 5. Q1: 5 of 6.  How do you know of the firm's pricing strategy?  Either you must have work or consulted for the company (and not providing information governed by an NDA), or you must cite a reference.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6 of 6.    Q7: 6 of 6.    Q8: 7 of 8.  A few additional insights were expected for you answer given we spent 2 days of discussion reviewing one deck. Total: 48 of 50.  </v>
      </c>
    </row>
    <row r="211" spans="1:7" hidden="1" x14ac:dyDescent="0.25">
      <c r="A211" s="11" t="s">
        <v>153</v>
      </c>
      <c r="B211" s="11" t="str">
        <f>MID(A211,FIND(",",A211)+1,FIND(" ",A211)-4)</f>
        <v xml:space="preserve"> Sai </v>
      </c>
      <c r="C211" s="11" t="s">
        <v>687</v>
      </c>
      <c r="D211" s="11"/>
      <c r="E211" s="11"/>
      <c r="F211" s="12"/>
      <c r="G211" s="12" t="str">
        <f t="shared" ref="G211" si="93">_xlfn.CONCAT(TRIM(B211),C211)</f>
        <v>Sai, below are scores and comments for Homework 5.</v>
      </c>
    </row>
    <row r="212" spans="1:7" s="10" customFormat="1" ht="89.25" hidden="1" x14ac:dyDescent="0.2">
      <c r="A212" s="11"/>
      <c r="B212" s="11" t="str">
        <f>B211</f>
        <v xml:space="preserve"> Sai </v>
      </c>
      <c r="C212" s="11" t="s">
        <v>41</v>
      </c>
      <c r="D212" s="11">
        <v>5</v>
      </c>
      <c r="E212" s="11" t="s">
        <v>688</v>
      </c>
      <c r="F212" s="12" t="s">
        <v>778</v>
      </c>
      <c r="G212" s="12" t="str">
        <f t="shared" ref="G212:G220" si="94">_xlfn.CONCAT(C212," ",D212," ",E212," ",F212)</f>
        <v>Q1: 5 of 6.  Why is 'Chicken' categorized when it is not a proper noun?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v>
      </c>
    </row>
    <row r="213" spans="1:7" s="10" customFormat="1" ht="12.75" hidden="1" x14ac:dyDescent="0.2">
      <c r="A213" s="11"/>
      <c r="B213" s="11" t="str">
        <f t="shared" ref="B213:B221" si="95">B212</f>
        <v xml:space="preserve"> Sai </v>
      </c>
      <c r="C213" s="11" t="s">
        <v>44</v>
      </c>
      <c r="D213" s="11">
        <v>6</v>
      </c>
      <c r="E213" s="11" t="s">
        <v>688</v>
      </c>
      <c r="F213" s="12"/>
      <c r="G213" s="12" t="str">
        <f t="shared" si="94"/>
        <v xml:space="preserve">Q2: 6 of 6.  </v>
      </c>
    </row>
    <row r="214" spans="1:7" s="10" customFormat="1" ht="229.5" hidden="1" x14ac:dyDescent="0.2">
      <c r="A214" s="11"/>
      <c r="B214" s="11" t="str">
        <f t="shared" si="95"/>
        <v xml:space="preserve"> Sai </v>
      </c>
      <c r="C214" s="11" t="s">
        <v>47</v>
      </c>
      <c r="D214" s="11">
        <v>6</v>
      </c>
      <c r="E214" s="11" t="s">
        <v>688</v>
      </c>
      <c r="F214" s="12" t="s">
        <v>762</v>
      </c>
      <c r="G214" s="12" t="str">
        <f t="shared" si="94"/>
        <v xml:space="preserve">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v>
      </c>
    </row>
    <row r="215" spans="1:7" s="10" customFormat="1" ht="38.25" hidden="1" x14ac:dyDescent="0.2">
      <c r="A215" s="11"/>
      <c r="B215" s="11" t="str">
        <f t="shared" si="95"/>
        <v xml:space="preserve"> Sai </v>
      </c>
      <c r="C215" s="11" t="s">
        <v>49</v>
      </c>
      <c r="D215" s="11">
        <v>6</v>
      </c>
      <c r="E215" s="11" t="s">
        <v>688</v>
      </c>
      <c r="F215" s="12" t="s">
        <v>742</v>
      </c>
      <c r="G215" s="12" t="str">
        <f t="shared" si="94"/>
        <v xml:space="preserve">Q4: 6 of 6.  Though a marketing mix model's dependent variable is almost never profit of a (say) brand, your answer is sufficient given your assumption. </v>
      </c>
    </row>
    <row r="216" spans="1:7" s="10" customFormat="1" ht="12.75" hidden="1" x14ac:dyDescent="0.2">
      <c r="A216" s="11"/>
      <c r="B216" s="11" t="str">
        <f t="shared" si="95"/>
        <v xml:space="preserve"> Sai </v>
      </c>
      <c r="C216" s="11" t="s">
        <v>51</v>
      </c>
      <c r="D216" s="11">
        <v>6</v>
      </c>
      <c r="E216" s="11" t="s">
        <v>688</v>
      </c>
      <c r="F216" s="12"/>
      <c r="G216" s="12" t="str">
        <f t="shared" si="94"/>
        <v xml:space="preserve">Q5: 6 of 6.  </v>
      </c>
    </row>
    <row r="217" spans="1:7" s="10" customFormat="1" ht="242.25" hidden="1" x14ac:dyDescent="0.2">
      <c r="A217" s="11"/>
      <c r="B217" s="11" t="str">
        <f t="shared" si="95"/>
        <v xml:space="preserve"> Sai </v>
      </c>
      <c r="C217" s="11" t="s">
        <v>53</v>
      </c>
      <c r="D217" s="11">
        <v>5.8</v>
      </c>
      <c r="E217" s="11" t="s">
        <v>688</v>
      </c>
      <c r="F217" s="12" t="s">
        <v>761</v>
      </c>
      <c r="G217" s="12" t="str">
        <f t="shared" si="94"/>
        <v xml:space="preserve">Q6: 5.8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v>
      </c>
    </row>
    <row r="218" spans="1:7" s="10" customFormat="1" ht="12.75" hidden="1" x14ac:dyDescent="0.2">
      <c r="A218" s="11"/>
      <c r="B218" s="11" t="str">
        <f t="shared" si="95"/>
        <v xml:space="preserve"> Sai </v>
      </c>
      <c r="C218" s="11" t="s">
        <v>54</v>
      </c>
      <c r="D218" s="11">
        <v>6</v>
      </c>
      <c r="E218" s="11" t="s">
        <v>688</v>
      </c>
      <c r="F218" s="12" t="s">
        <v>102</v>
      </c>
      <c r="G218" s="12" t="str">
        <f t="shared" si="94"/>
        <v xml:space="preserve">Q7: 6 of 6.   </v>
      </c>
    </row>
    <row r="219" spans="1:7" s="10" customFormat="1" ht="12.75" hidden="1" x14ac:dyDescent="0.2">
      <c r="A219" s="11"/>
      <c r="B219" s="11" t="str">
        <f t="shared" si="95"/>
        <v xml:space="preserve"> Sai </v>
      </c>
      <c r="C219" s="11" t="s">
        <v>695</v>
      </c>
      <c r="D219" s="11">
        <v>8</v>
      </c>
      <c r="E219" s="11" t="s">
        <v>42</v>
      </c>
      <c r="F219" s="12" t="s">
        <v>755</v>
      </c>
      <c r="G219" s="12" t="str">
        <f t="shared" si="94"/>
        <v>Q8: 8 of 8.  A good summary!</v>
      </c>
    </row>
    <row r="220" spans="1:7" s="10" customFormat="1" ht="12.75" x14ac:dyDescent="0.2">
      <c r="A220" s="11"/>
      <c r="B220" s="11" t="str">
        <f>B219</f>
        <v xml:space="preserve"> Sai </v>
      </c>
      <c r="C220" s="11" t="s">
        <v>56</v>
      </c>
      <c r="D220" s="11">
        <f t="shared" ref="D220" si="96">SUM(D212:D219)</f>
        <v>48.8</v>
      </c>
      <c r="E220" s="11" t="s">
        <v>57</v>
      </c>
      <c r="F220" s="12" t="s">
        <v>102</v>
      </c>
      <c r="G220" s="12" t="str">
        <f t="shared" si="94"/>
        <v xml:space="preserve">Total: 48.8 of 50.  </v>
      </c>
    </row>
    <row r="221" spans="1:7" s="10" customFormat="1" ht="409.5" x14ac:dyDescent="0.2">
      <c r="A221" s="11"/>
      <c r="B221" s="11" t="str">
        <f t="shared" si="95"/>
        <v xml:space="preserve"> Sai </v>
      </c>
      <c r="C221" s="11" t="s">
        <v>58</v>
      </c>
      <c r="D221" s="11"/>
      <c r="E221" s="11"/>
      <c r="F221" s="12" t="s">
        <v>102</v>
      </c>
      <c r="G221" s="12" t="str">
        <f t="shared" ref="G221" si="97">_xlfn.CONCAT(G211," ",G212," ",G213," ",G214," ",G215," ",G216," ",G217," ",G218," ",G219," ",G220)</f>
        <v xml:space="preserve">Sai, below are scores and comments for Homework 5. Q1: 5 of 6.  Why is 'Chicken' categorized when it is not a proper noun?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5.8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Q7: 6 of 6.    Q8: 8 of 8.  A good summary! Total: 48.8 of 50.  </v>
      </c>
    </row>
    <row r="222" spans="1:7" hidden="1" x14ac:dyDescent="0.25">
      <c r="A222" s="11" t="s">
        <v>139</v>
      </c>
      <c r="B222" s="11" t="str">
        <f t="shared" si="27"/>
        <v xml:space="preserve"> Venkata </v>
      </c>
      <c r="C222" s="11" t="s">
        <v>687</v>
      </c>
      <c r="D222" s="11"/>
      <c r="E222" s="11"/>
      <c r="F222" s="12"/>
      <c r="G222" s="12" t="str">
        <f t="shared" ref="G222" si="98">_xlfn.CONCAT(TRIM(B222),C222)</f>
        <v>Venkata, below are scores and comments for Homework 5.</v>
      </c>
    </row>
    <row r="223" spans="1:7" s="10" customFormat="1" ht="51" hidden="1" x14ac:dyDescent="0.2">
      <c r="A223" s="11"/>
      <c r="B223" s="11" t="str">
        <f>B222</f>
        <v xml:space="preserve"> Venkata </v>
      </c>
      <c r="C223" s="11" t="s">
        <v>41</v>
      </c>
      <c r="D223" s="11">
        <v>3.6</v>
      </c>
      <c r="E223" s="11" t="s">
        <v>688</v>
      </c>
      <c r="F223" s="12" t="s">
        <v>739</v>
      </c>
      <c r="G223" s="12" t="str">
        <f t="shared" ref="G223:G231" si="99">_xlfn.CONCAT(C223," ",D223," ",E223," ",F223)</f>
        <v>Q1: 3.6 of 6.  The question requested you either provide information from your employer (or potentially past employer) or a familiar company.   You provided neither;  you provided a just a generalization of some (fictitious) company.</v>
      </c>
    </row>
    <row r="224" spans="1:7" s="10" customFormat="1" ht="38.25" hidden="1" x14ac:dyDescent="0.2">
      <c r="A224" s="11"/>
      <c r="B224" s="11" t="str">
        <f t="shared" ref="B224:B232" si="100">B223</f>
        <v xml:space="preserve"> Venkata </v>
      </c>
      <c r="C224" s="11" t="s">
        <v>44</v>
      </c>
      <c r="D224" s="11">
        <v>4</v>
      </c>
      <c r="E224" s="11" t="s">
        <v>688</v>
      </c>
      <c r="F224" s="12" t="s">
        <v>773</v>
      </c>
      <c r="G224" s="12" t="str">
        <f t="shared" si="99"/>
        <v>Q2: 4 of 6.  A deeper and more thorough explanation on the challenges of using linear regression to estimate the effectiveness of the marketing mix components is warranted.</v>
      </c>
    </row>
    <row r="225" spans="1:7" s="10" customFormat="1" ht="242.25" hidden="1" x14ac:dyDescent="0.2">
      <c r="A225" s="11"/>
      <c r="B225" s="11" t="str">
        <f t="shared" si="100"/>
        <v xml:space="preserve"> Venkata </v>
      </c>
      <c r="C225" s="11" t="s">
        <v>47</v>
      </c>
      <c r="D225" s="11">
        <v>5.5</v>
      </c>
      <c r="E225" s="11" t="s">
        <v>688</v>
      </c>
      <c r="F225" s="12" t="s">
        <v>763</v>
      </c>
      <c r="G225" s="12" t="str">
        <f t="shared" si="99"/>
        <v>Q3: 5.5 of 6.  The term "mesh"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26" spans="1:7" s="10" customFormat="1" ht="38.25" hidden="1" x14ac:dyDescent="0.2">
      <c r="A226" s="11"/>
      <c r="B226" s="11" t="str">
        <f t="shared" si="100"/>
        <v xml:space="preserve"> Venkata </v>
      </c>
      <c r="C226" s="11" t="s">
        <v>49</v>
      </c>
      <c r="D226" s="11">
        <v>6</v>
      </c>
      <c r="E226" s="11" t="s">
        <v>688</v>
      </c>
      <c r="F226" s="12" t="s">
        <v>742</v>
      </c>
      <c r="G226" s="12" t="str">
        <f t="shared" si="99"/>
        <v xml:space="preserve">Q4: 6 of 6.  Though a marketing mix model's dependent variable is almost never profit of a (say) brand, your answer is sufficient given your assumption. </v>
      </c>
    </row>
    <row r="227" spans="1:7" s="10" customFormat="1" ht="12.75" hidden="1" x14ac:dyDescent="0.2">
      <c r="A227" s="11"/>
      <c r="B227" s="11" t="str">
        <f t="shared" si="100"/>
        <v xml:space="preserve"> Venkata </v>
      </c>
      <c r="C227" s="11" t="s">
        <v>51</v>
      </c>
      <c r="D227" s="11">
        <v>5</v>
      </c>
      <c r="E227" s="11" t="s">
        <v>688</v>
      </c>
      <c r="F227" s="12"/>
      <c r="G227" s="12" t="str">
        <f t="shared" si="99"/>
        <v xml:space="preserve">Q5: 5 of 6.  </v>
      </c>
    </row>
    <row r="228" spans="1:7" s="10" customFormat="1" ht="38.25" hidden="1" x14ac:dyDescent="0.2">
      <c r="A228" s="11"/>
      <c r="B228" s="11" t="str">
        <f t="shared" si="100"/>
        <v xml:space="preserve"> Venkata </v>
      </c>
      <c r="C228" s="11" t="s">
        <v>53</v>
      </c>
      <c r="D228" s="11">
        <v>5.2</v>
      </c>
      <c r="E228" s="11" t="s">
        <v>688</v>
      </c>
      <c r="F228" s="12" t="s">
        <v>771</v>
      </c>
      <c r="G228" s="12" t="str">
        <f t="shared" si="99"/>
        <v>Q6: 5.2 of 6.  One should use partial R-squared in lieu of R-squared if considering such goodness of fit measures for determining the model specification.</v>
      </c>
    </row>
    <row r="229" spans="1:7" s="10" customFormat="1" ht="63.75" hidden="1" x14ac:dyDescent="0.2">
      <c r="A229" s="11"/>
      <c r="B229" s="11" t="str">
        <f t="shared" si="100"/>
        <v xml:space="preserve"> Venkata </v>
      </c>
      <c r="C229" s="11" t="s">
        <v>54</v>
      </c>
      <c r="D229" s="11">
        <v>4</v>
      </c>
      <c r="E229" s="11" t="s">
        <v>688</v>
      </c>
      <c r="F229" s="12" t="s">
        <v>752</v>
      </c>
      <c r="G229" s="12" t="str">
        <f t="shared" si="99"/>
        <v xml:space="preserve">Q7: 4 of 6.  A more thorough answer is required for the questions.  For information on addressing the questions and examples on moderation as it is used in marketing mix modeling, see the section Synergy Measurement via Moderation in Linear Models of the Module 5 Lecture Notes. </v>
      </c>
    </row>
    <row r="230" spans="1:7" s="10" customFormat="1" ht="51" hidden="1" x14ac:dyDescent="0.2">
      <c r="A230" s="11"/>
      <c r="B230" s="11" t="str">
        <f t="shared" si="100"/>
        <v xml:space="preserve"> Venkata </v>
      </c>
      <c r="C230" s="11" t="s">
        <v>695</v>
      </c>
      <c r="D230" s="11">
        <v>6</v>
      </c>
      <c r="E230" s="11" t="s">
        <v>42</v>
      </c>
      <c r="F230" s="12" t="s">
        <v>759</v>
      </c>
      <c r="G230" s="12" t="str">
        <f t="shared" si="99"/>
        <v xml:space="preserve">Q8: 6 of 8.  The instructions state the following:  'Summarize and reflect on this module’s online class meeting. In two to three paragraphs of prose (i.e. sentences, not bullet lists), …'  You only provided one paragraph of insights, learnings, questions ... </v>
      </c>
    </row>
    <row r="231" spans="1:7" s="10" customFormat="1" ht="12.75" x14ac:dyDescent="0.2">
      <c r="A231" s="11"/>
      <c r="B231" s="11" t="str">
        <f>B230</f>
        <v xml:space="preserve"> Venkata </v>
      </c>
      <c r="C231" s="11" t="s">
        <v>56</v>
      </c>
      <c r="D231" s="11">
        <f t="shared" ref="D231" si="101">SUM(D223:D230)</f>
        <v>39.299999999999997</v>
      </c>
      <c r="E231" s="11" t="s">
        <v>57</v>
      </c>
      <c r="F231" s="12" t="s">
        <v>102</v>
      </c>
      <c r="G231" s="12" t="str">
        <f t="shared" si="99"/>
        <v xml:space="preserve">Total: 39.3 of 50.  </v>
      </c>
    </row>
    <row r="232" spans="1:7" s="10" customFormat="1" ht="409.5" x14ac:dyDescent="0.2">
      <c r="A232" s="11"/>
      <c r="B232" s="11" t="str">
        <f t="shared" si="100"/>
        <v xml:space="preserve"> Venkata </v>
      </c>
      <c r="C232" s="11" t="s">
        <v>58</v>
      </c>
      <c r="D232" s="11"/>
      <c r="E232" s="11"/>
      <c r="F232" s="12" t="s">
        <v>102</v>
      </c>
      <c r="G232" s="12" t="str">
        <f t="shared" ref="G232" si="102">_xlfn.CONCAT(G222," ",G223," ",G224," ",G225," ",G226," ",G227," ",G228," ",G229," ",G230," ",G231)</f>
        <v xml:space="preserve">Venkata, below are scores and comments for Homework 5. Q1: 3.6 of 6.  The question requested you either provide information from your employer (or potentially past employer) or a familiar company.   You provided neither;  you provided a just a generalization of some (fictitious) company. Q2: 4 of 6.  A deeper and more thorough explanation on the challenges of using linear regression to estimate the effectiveness of the marketing mix components is warranted. Q3: 5.5 of 6.  The term "mesh"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5 of 6.   Q6: 5.2 of 6.  One should use partial R-squared in lieu of R-squared if considering such goodness of fit measures for determining the model specification. Q7: 4 of 6.  A more thorough answer is required for the questions.  For information on addressing the questions and examples on moderation as it is used in marketing mix modeling, see the section Synergy Measurement via Moderation in Linear Models of the Module 5 Lecture Notes.  Q8: 6 of 8.  The instructions state the following:  'Summarize and reflect on this module’s online class meeting. In two to three paragraphs of prose (i.e. sentences, not bullet lists), …'  You only provided one paragraph of insights, learnings, questions ...  Total: 39.3 of 50.  </v>
      </c>
    </row>
    <row r="233" spans="1:7" hidden="1" x14ac:dyDescent="0.25">
      <c r="A233" s="11" t="s">
        <v>150</v>
      </c>
      <c r="B233" s="11" t="str">
        <f>MID(A233,FIND(",",A233)+1,FIND(" ",A233)-4)</f>
        <v xml:space="preserve"> Sai</v>
      </c>
      <c r="C233" s="11" t="s">
        <v>687</v>
      </c>
      <c r="D233" s="11"/>
      <c r="E233" s="11"/>
      <c r="F233" s="12"/>
      <c r="G233" s="12" t="str">
        <f t="shared" ref="G233" si="103">_xlfn.CONCAT(TRIM(B233),C233)</f>
        <v>Sai, below are scores and comments for Homework 5.</v>
      </c>
    </row>
    <row r="234" spans="1:7" s="10" customFormat="1" ht="89.25" hidden="1" x14ac:dyDescent="0.2">
      <c r="A234" s="11"/>
      <c r="B234" s="11" t="str">
        <f>B233</f>
        <v xml:space="preserve"> Sai</v>
      </c>
      <c r="C234" s="11" t="s">
        <v>41</v>
      </c>
      <c r="D234" s="11">
        <v>5</v>
      </c>
      <c r="E234" s="11" t="s">
        <v>688</v>
      </c>
      <c r="F234" s="12" t="s">
        <v>778</v>
      </c>
      <c r="G234" s="12" t="str">
        <f t="shared" ref="G234:G242" si="104">_xlfn.CONCAT(C234," ",D234," ",E234," ",F234)</f>
        <v>Q1: 5 of 6.  Why is 'Chicken' categorized when it is not a proper noun?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v>
      </c>
    </row>
    <row r="235" spans="1:7" s="10" customFormat="1" ht="38.25" hidden="1" x14ac:dyDescent="0.2">
      <c r="A235" s="11"/>
      <c r="B235" s="11" t="str">
        <f t="shared" ref="B235:B243" si="105">B234</f>
        <v xml:space="preserve"> Sai</v>
      </c>
      <c r="C235" s="11" t="s">
        <v>44</v>
      </c>
      <c r="D235" s="11">
        <v>3.6</v>
      </c>
      <c r="E235" s="11" t="s">
        <v>688</v>
      </c>
      <c r="F235" s="12" t="s">
        <v>773</v>
      </c>
      <c r="G235" s="12" t="str">
        <f t="shared" si="104"/>
        <v>Q2: 3.6 of 6.  A deeper and more thorough explanation on the challenges of using linear regression to estimate the effectiveness of the marketing mix components is warranted.</v>
      </c>
    </row>
    <row r="236" spans="1:7" s="10" customFormat="1" ht="242.25" hidden="1" x14ac:dyDescent="0.2">
      <c r="A236" s="11"/>
      <c r="B236" s="11" t="str">
        <f t="shared" si="105"/>
        <v xml:space="preserve"> Sai</v>
      </c>
      <c r="C236" s="11" t="s">
        <v>47</v>
      </c>
      <c r="D236" s="11">
        <v>3.6</v>
      </c>
      <c r="E236" s="11" t="s">
        <v>688</v>
      </c>
      <c r="F236" s="12" t="s">
        <v>763</v>
      </c>
      <c r="G236" s="12" t="str">
        <f t="shared" si="104"/>
        <v>Q3: 3.6 of 6.  The term "mesh"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37" spans="1:7" s="10" customFormat="1" ht="38.25" hidden="1" x14ac:dyDescent="0.2">
      <c r="A237" s="11"/>
      <c r="B237" s="11" t="str">
        <f t="shared" si="105"/>
        <v xml:space="preserve"> Sai</v>
      </c>
      <c r="C237" s="11" t="s">
        <v>49</v>
      </c>
      <c r="D237" s="11">
        <v>6</v>
      </c>
      <c r="E237" s="11" t="s">
        <v>688</v>
      </c>
      <c r="F237" s="12" t="s">
        <v>745</v>
      </c>
      <c r="G237" s="12" t="str">
        <f t="shared" si="104"/>
        <v>Q4: 6 of 6.  Though a marketing mix model's dependent variable is almost never profit of a (say) brand, your answer is sufficient given your assumption. Note you should have represented the answer in USD.</v>
      </c>
    </row>
    <row r="238" spans="1:7" s="10" customFormat="1" ht="255" hidden="1" x14ac:dyDescent="0.2">
      <c r="A238" s="11"/>
      <c r="B238" s="11" t="str">
        <f t="shared" si="105"/>
        <v xml:space="preserve"> Sai</v>
      </c>
      <c r="C238" s="11" t="s">
        <v>51</v>
      </c>
      <c r="D238" s="11">
        <v>0</v>
      </c>
      <c r="E238" s="11" t="s">
        <v>688</v>
      </c>
      <c r="F238" s="12" t="s">
        <v>779</v>
      </c>
      <c r="G238" s="12" t="str">
        <f t="shared" si="104"/>
        <v>Q5: 0 of 6.  Your answer is inappropriate in a marketing analytics context.  Additional insights into the issues resulting from extrapolation in marketing analytics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239" spans="1:7" s="10" customFormat="1" ht="242.25" hidden="1" x14ac:dyDescent="0.2">
      <c r="A239" s="11"/>
      <c r="B239" s="11" t="str">
        <f t="shared" si="105"/>
        <v xml:space="preserve"> Sai</v>
      </c>
      <c r="C239" s="11" t="s">
        <v>53</v>
      </c>
      <c r="D239" s="11">
        <v>0</v>
      </c>
      <c r="E239" s="11" t="s">
        <v>688</v>
      </c>
      <c r="F239" s="12" t="s">
        <v>764</v>
      </c>
      <c r="G239" s="12" t="str">
        <f t="shared" si="104"/>
        <v xml:space="preserve">Q6: 0 of 6.  The answer you provided is inappropriate.  An appropriate answer follows…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v>
      </c>
    </row>
    <row r="240" spans="1:7" s="10" customFormat="1" ht="63.75" hidden="1" x14ac:dyDescent="0.2">
      <c r="A240" s="11"/>
      <c r="B240" s="11" t="str">
        <f t="shared" si="105"/>
        <v xml:space="preserve"> Sai</v>
      </c>
      <c r="C240" s="11" t="s">
        <v>54</v>
      </c>
      <c r="D240" s="11">
        <v>3</v>
      </c>
      <c r="E240" s="11" t="s">
        <v>688</v>
      </c>
      <c r="F240" s="12" t="s">
        <v>751</v>
      </c>
      <c r="G240" s="12" t="str">
        <f t="shared" si="104"/>
        <v xml:space="preserve">Q7: 3 of 6.  The context of your answer isn't proper for the questions asked.  For information on addressing the questions and examples on moderation as it is used in marketing mix modeling, see the section Synergy Measurement via Moderation in Linear Models of the Module 5 Lecture Notes. </v>
      </c>
    </row>
    <row r="241" spans="1:7" s="10" customFormat="1" ht="12.75" hidden="1" x14ac:dyDescent="0.2">
      <c r="A241" s="11"/>
      <c r="B241" s="11" t="str">
        <f t="shared" si="105"/>
        <v xml:space="preserve"> Sai</v>
      </c>
      <c r="C241" s="11" t="s">
        <v>695</v>
      </c>
      <c r="D241" s="11">
        <v>8</v>
      </c>
      <c r="E241" s="11" t="s">
        <v>42</v>
      </c>
      <c r="F241" s="12"/>
      <c r="G241" s="12" t="str">
        <f t="shared" si="104"/>
        <v xml:space="preserve">Q8: 8 of 8.  </v>
      </c>
    </row>
    <row r="242" spans="1:7" s="10" customFormat="1" ht="12.75" x14ac:dyDescent="0.2">
      <c r="A242" s="11"/>
      <c r="B242" s="11" t="str">
        <f>B241</f>
        <v xml:space="preserve"> Sai</v>
      </c>
      <c r="C242" s="11" t="s">
        <v>56</v>
      </c>
      <c r="D242" s="11">
        <f t="shared" ref="D242" si="106">SUM(D234:D241)</f>
        <v>29.2</v>
      </c>
      <c r="E242" s="11" t="s">
        <v>57</v>
      </c>
      <c r="F242" s="12" t="s">
        <v>102</v>
      </c>
      <c r="G242" s="12" t="str">
        <f t="shared" si="104"/>
        <v xml:space="preserve">Total: 29.2 of 50.  </v>
      </c>
    </row>
    <row r="243" spans="1:7" s="10" customFormat="1" ht="409.5" x14ac:dyDescent="0.2">
      <c r="A243" s="11"/>
      <c r="B243" s="11" t="str">
        <f t="shared" si="105"/>
        <v xml:space="preserve"> Sai</v>
      </c>
      <c r="C243" s="11" t="s">
        <v>58</v>
      </c>
      <c r="D243" s="11"/>
      <c r="E243" s="11"/>
      <c r="F243" s="12" t="s">
        <v>102</v>
      </c>
      <c r="G243" s="12" t="str">
        <f t="shared" ref="G243" si="107">_xlfn.CONCAT(G233," ",G234," ",G235," ",G236," ",G237," ",G238," ",G239," ",G240," ",G241," ",G242)</f>
        <v xml:space="preserve">Sai, below are scores and comments for Homework 5. Q1: 5 of 6.  Why is 'Chicken' categorized when it is not a proper noun? How do you know of the firm's pricing strategy?  Either you must have work or consulted for the company (and not providing information governed by an NDA), or you must cite a reference.  I recommend you curtail the number of adjectives and adverbs in business presentations unless you're a sales or business development associate.   For business presentations objectively is highly valued. Q2: 3.6 of 6.  A deeper and more thorough explanation on the challenges of using linear regression to estimate the effectiveness of the marketing mix components is warranted. Q3: 3.6 of 6.  The term "mesh"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Note you should have represented the answer in USD. Q5: 0 of 6.  Your answer is inappropriate in a marketing analytics context.  Additional insights into the issues resulting from extrapolation in marketing analytics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0 of 6.  The answer you provided is inappropriate.  An appropriate answer follows…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Q7: 3 of 6.  The context of your answer isn't proper for the questions asked.  For information on addressing the questions and examples on moderation as it is used in marketing mix modeling, see the section Synergy Measurement via Moderation in Linear Models of the Module 5 Lecture Notes.  Q8: 8 of 8.   Total: 29.2 of 50.  </v>
      </c>
    </row>
    <row r="244" spans="1:7" hidden="1" x14ac:dyDescent="0.25">
      <c r="A244" s="11" t="s">
        <v>121</v>
      </c>
      <c r="B244" s="11" t="str">
        <f>MID(A244,FIND(",",A244)+1,FIND(" ",A244)-0)</f>
        <v xml:space="preserve"> Nayeem</v>
      </c>
      <c r="C244" s="11" t="s">
        <v>687</v>
      </c>
      <c r="D244" s="11"/>
      <c r="E244" s="11"/>
      <c r="F244" s="12"/>
      <c r="G244" s="12" t="str">
        <f t="shared" ref="G244" si="108">_xlfn.CONCAT(TRIM(B244),C244)</f>
        <v>Nayeem, below are scores and comments for Homework 5.</v>
      </c>
    </row>
    <row r="245" spans="1:7" s="10" customFormat="1" ht="25.5" hidden="1" x14ac:dyDescent="0.2">
      <c r="A245" s="11"/>
      <c r="B245" s="11" t="str">
        <f>B244</f>
        <v xml:space="preserve"> Nayeem</v>
      </c>
      <c r="C245" s="11" t="s">
        <v>41</v>
      </c>
      <c r="D245" s="11">
        <v>5.5</v>
      </c>
      <c r="E245" s="11" t="s">
        <v>688</v>
      </c>
      <c r="F245" s="12" t="s">
        <v>740</v>
      </c>
      <c r="G245" s="12" t="str">
        <f t="shared" ref="G245:G253" si="109">_xlfn.CONCAT(C245," ",D245," ",E245," ",F245)</f>
        <v>Q1: 5.5 of 6.  A few additional company details are expected within your answer.</v>
      </c>
    </row>
    <row r="246" spans="1:7" s="10" customFormat="1" ht="12.75" hidden="1" x14ac:dyDescent="0.2">
      <c r="A246" s="11"/>
      <c r="B246" s="11" t="str">
        <f t="shared" ref="B246:B254" si="110">B245</f>
        <v xml:space="preserve"> Nayeem</v>
      </c>
      <c r="C246" s="11" t="s">
        <v>44</v>
      </c>
      <c r="D246" s="11">
        <v>6</v>
      </c>
      <c r="E246" s="11" t="s">
        <v>688</v>
      </c>
      <c r="F246" s="12"/>
      <c r="G246" s="12" t="str">
        <f t="shared" si="109"/>
        <v xml:space="preserve">Q2: 6 of 6.  </v>
      </c>
    </row>
    <row r="247" spans="1:7" s="10" customFormat="1" ht="255" hidden="1" x14ac:dyDescent="0.2">
      <c r="A247" s="11"/>
      <c r="B247" s="11" t="str">
        <f t="shared" si="110"/>
        <v xml:space="preserve"> Nayeem</v>
      </c>
      <c r="C247" s="11" t="s">
        <v>47</v>
      </c>
      <c r="D247" s="11">
        <v>5</v>
      </c>
      <c r="E247" s="11" t="s">
        <v>688</v>
      </c>
      <c r="F247" s="12" t="s">
        <v>765</v>
      </c>
      <c r="G247" s="12" t="str">
        <f t="shared" si="109"/>
        <v>Q3: 5 of 6.  The term "clear ordinal relation"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48" spans="1:7" s="10" customFormat="1" ht="38.25" hidden="1" x14ac:dyDescent="0.2">
      <c r="A248" s="11"/>
      <c r="B248" s="11" t="str">
        <f t="shared" si="110"/>
        <v xml:space="preserve"> Nayeem</v>
      </c>
      <c r="C248" s="11" t="s">
        <v>49</v>
      </c>
      <c r="D248" s="11">
        <v>6</v>
      </c>
      <c r="E248" s="11" t="s">
        <v>688</v>
      </c>
      <c r="F248" s="12" t="s">
        <v>742</v>
      </c>
      <c r="G248" s="12" t="str">
        <f t="shared" si="109"/>
        <v xml:space="preserve">Q4: 6 of 6.  Though a marketing mix model's dependent variable is almost never profit of a (say) brand, your answer is sufficient given your assumption. </v>
      </c>
    </row>
    <row r="249" spans="1:7" s="10" customFormat="1" ht="12.75" hidden="1" x14ac:dyDescent="0.2">
      <c r="A249" s="11"/>
      <c r="B249" s="11" t="str">
        <f t="shared" si="110"/>
        <v xml:space="preserve"> Nayeem</v>
      </c>
      <c r="C249" s="11" t="s">
        <v>51</v>
      </c>
      <c r="D249" s="11">
        <v>6</v>
      </c>
      <c r="E249" s="11" t="s">
        <v>688</v>
      </c>
      <c r="F249" s="12"/>
      <c r="G249" s="12" t="str">
        <f t="shared" si="109"/>
        <v xml:space="preserve">Q5: 6 of 6.  </v>
      </c>
    </row>
    <row r="250" spans="1:7" s="10" customFormat="1" ht="242.25" hidden="1" x14ac:dyDescent="0.2">
      <c r="A250" s="11"/>
      <c r="B250" s="11" t="str">
        <f t="shared" si="110"/>
        <v xml:space="preserve"> Nayeem</v>
      </c>
      <c r="C250" s="11" t="s">
        <v>53</v>
      </c>
      <c r="D250" s="11">
        <v>5.8</v>
      </c>
      <c r="E250" s="11" t="s">
        <v>688</v>
      </c>
      <c r="F250" s="12" t="s">
        <v>761</v>
      </c>
      <c r="G250" s="12" t="str">
        <f t="shared" si="109"/>
        <v xml:space="preserve">Q6: 5.8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v>
      </c>
    </row>
    <row r="251" spans="1:7" s="10" customFormat="1" ht="12.75" hidden="1" x14ac:dyDescent="0.2">
      <c r="A251" s="11"/>
      <c r="B251" s="11" t="str">
        <f t="shared" si="110"/>
        <v xml:space="preserve"> Nayeem</v>
      </c>
      <c r="C251" s="11" t="s">
        <v>54</v>
      </c>
      <c r="D251" s="11">
        <v>6</v>
      </c>
      <c r="E251" s="11" t="s">
        <v>688</v>
      </c>
      <c r="F251" s="12" t="s">
        <v>102</v>
      </c>
      <c r="G251" s="12" t="str">
        <f t="shared" si="109"/>
        <v xml:space="preserve">Q7: 6 of 6.   </v>
      </c>
    </row>
    <row r="252" spans="1:7" s="10" customFormat="1" ht="12.75" hidden="1" x14ac:dyDescent="0.2">
      <c r="A252" s="11"/>
      <c r="B252" s="11" t="str">
        <f t="shared" si="110"/>
        <v xml:space="preserve"> Nayeem</v>
      </c>
      <c r="C252" s="11" t="s">
        <v>695</v>
      </c>
      <c r="D252" s="11">
        <v>8</v>
      </c>
      <c r="E252" s="11" t="s">
        <v>42</v>
      </c>
      <c r="F252" s="12" t="s">
        <v>755</v>
      </c>
      <c r="G252" s="12" t="str">
        <f t="shared" si="109"/>
        <v>Q8: 8 of 8.  A good summary!</v>
      </c>
    </row>
    <row r="253" spans="1:7" s="10" customFormat="1" ht="12.75" x14ac:dyDescent="0.2">
      <c r="A253" s="11"/>
      <c r="B253" s="11" t="str">
        <f>B252</f>
        <v xml:space="preserve"> Nayeem</v>
      </c>
      <c r="C253" s="11" t="s">
        <v>56</v>
      </c>
      <c r="D253" s="11">
        <f t="shared" ref="D253" si="111">SUM(D245:D252)</f>
        <v>48.3</v>
      </c>
      <c r="E253" s="11" t="s">
        <v>57</v>
      </c>
      <c r="F253" s="12" t="s">
        <v>102</v>
      </c>
      <c r="G253" s="12" t="str">
        <f t="shared" si="109"/>
        <v xml:space="preserve">Total: 48.3 of 50.  </v>
      </c>
    </row>
    <row r="254" spans="1:7" s="10" customFormat="1" ht="409.5" x14ac:dyDescent="0.2">
      <c r="A254" s="11"/>
      <c r="B254" s="11" t="str">
        <f t="shared" si="110"/>
        <v xml:space="preserve"> Nayeem</v>
      </c>
      <c r="C254" s="11" t="s">
        <v>58</v>
      </c>
      <c r="D254" s="11"/>
      <c r="E254" s="11"/>
      <c r="F254" s="12" t="s">
        <v>102</v>
      </c>
      <c r="G254" s="12" t="str">
        <f t="shared" ref="G254" si="112">_xlfn.CONCAT(G244," ",G245," ",G246," ",G247," ",G248," ",G249," ",G250," ",G251," ",G252," ",G253)</f>
        <v xml:space="preserve">Nayeem, below are scores and comments for Homework 5. Q1: 5.5 of 6.  A few additional company details are expected within your answer. Q2: 6 of 6.   Q3: 5 of 6.  The term "clear ordinal relation" needs to be expanded upon in the present context.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5.8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Q7: 6 of 6.    Q8: 8 of 8.  A good summary! Total: 48.3 of 50.  </v>
      </c>
    </row>
    <row r="255" spans="1:7" hidden="1" x14ac:dyDescent="0.25">
      <c r="A255" s="11" t="s">
        <v>142</v>
      </c>
      <c r="B255" s="11" t="str">
        <f>MID(A255,FIND(",",A255)+1,FIND(" ",A255)-0)</f>
        <v xml:space="preserve"> Keerthi</v>
      </c>
      <c r="C255" s="11" t="s">
        <v>687</v>
      </c>
      <c r="D255" s="11"/>
      <c r="E255" s="11"/>
      <c r="F255" s="12"/>
      <c r="G255" s="12" t="str">
        <f t="shared" ref="G255" si="113">_xlfn.CONCAT(TRIM(B255),C255)</f>
        <v>Keerthi, below are scores and comments for Homework 5.</v>
      </c>
    </row>
    <row r="256" spans="1:7" s="10" customFormat="1" ht="38.25" hidden="1" x14ac:dyDescent="0.2">
      <c r="A256" s="11"/>
      <c r="B256" s="11" t="str">
        <f>B255</f>
        <v xml:space="preserve"> Keerthi</v>
      </c>
      <c r="C256" s="11" t="s">
        <v>41</v>
      </c>
      <c r="D256" s="11">
        <v>5</v>
      </c>
      <c r="E256" s="11" t="s">
        <v>688</v>
      </c>
      <c r="F256" s="12" t="s">
        <v>738</v>
      </c>
      <c r="G256" s="12" t="str">
        <f t="shared" ref="G256:G264" si="114">_xlfn.CONCAT(C256," ",D256," ",E256," ",F256)</f>
        <v xml:space="preserve">Q1: 5 of 6.  How do you know of the firm's pricing strategy?  Either you must have work or consulted for the company (and not providing information governed by an NDA), or you must cite a reference. </v>
      </c>
    </row>
    <row r="257" spans="1:7" s="10" customFormat="1" ht="12.75" hidden="1" x14ac:dyDescent="0.2">
      <c r="A257" s="11"/>
      <c r="B257" s="11" t="str">
        <f t="shared" ref="B257:B265" si="115">B256</f>
        <v xml:space="preserve"> Keerthi</v>
      </c>
      <c r="C257" s="11" t="s">
        <v>44</v>
      </c>
      <c r="D257" s="11">
        <v>6</v>
      </c>
      <c r="E257" s="11" t="s">
        <v>688</v>
      </c>
      <c r="F257" s="12"/>
      <c r="G257" s="12" t="str">
        <f t="shared" si="114"/>
        <v xml:space="preserve">Q2: 6 of 6.  </v>
      </c>
    </row>
    <row r="258" spans="1:7" s="10" customFormat="1" ht="255" hidden="1" x14ac:dyDescent="0.2">
      <c r="A258" s="11"/>
      <c r="B258" s="11" t="str">
        <f t="shared" si="115"/>
        <v xml:space="preserve"> Keerthi</v>
      </c>
      <c r="C258" s="11" t="s">
        <v>47</v>
      </c>
      <c r="D258" s="11">
        <v>5.5</v>
      </c>
      <c r="E258" s="11" t="s">
        <v>688</v>
      </c>
      <c r="F258" s="12" t="s">
        <v>766</v>
      </c>
      <c r="G258" s="12" t="str">
        <f t="shared" si="114"/>
        <v>Q3: 5.5 of 6.  I have never seen an instance during the last 30 years where ROI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59" spans="1:7" s="10" customFormat="1" ht="38.25" hidden="1" x14ac:dyDescent="0.2">
      <c r="A259" s="11"/>
      <c r="B259" s="11" t="str">
        <f t="shared" si="115"/>
        <v xml:space="preserve"> Keerthi</v>
      </c>
      <c r="C259" s="11" t="s">
        <v>49</v>
      </c>
      <c r="D259" s="11">
        <v>6</v>
      </c>
      <c r="E259" s="11" t="s">
        <v>688</v>
      </c>
      <c r="F259" s="12" t="s">
        <v>742</v>
      </c>
      <c r="G259" s="12" t="str">
        <f t="shared" si="114"/>
        <v xml:space="preserve">Q4: 6 of 6.  Though a marketing mix model's dependent variable is almost never profit of a (say) brand, your answer is sufficient given your assumption. </v>
      </c>
    </row>
    <row r="260" spans="1:7" s="10" customFormat="1" ht="12.75" hidden="1" x14ac:dyDescent="0.2">
      <c r="A260" s="11"/>
      <c r="B260" s="11" t="str">
        <f t="shared" si="115"/>
        <v xml:space="preserve"> Keerthi</v>
      </c>
      <c r="C260" s="11" t="s">
        <v>51</v>
      </c>
      <c r="D260" s="11">
        <v>6</v>
      </c>
      <c r="E260" s="11" t="s">
        <v>688</v>
      </c>
      <c r="F260" s="12"/>
      <c r="G260" s="12" t="str">
        <f t="shared" si="114"/>
        <v xml:space="preserve">Q5: 6 of 6.  </v>
      </c>
    </row>
    <row r="261" spans="1:7" s="10" customFormat="1" ht="12.75" hidden="1" x14ac:dyDescent="0.2">
      <c r="A261" s="11"/>
      <c r="B261" s="11" t="str">
        <f t="shared" si="115"/>
        <v xml:space="preserve"> Keerthi</v>
      </c>
      <c r="C261" s="11" t="s">
        <v>53</v>
      </c>
      <c r="D261" s="11">
        <v>6</v>
      </c>
      <c r="E261" s="11" t="s">
        <v>688</v>
      </c>
      <c r="F261" s="12" t="s">
        <v>102</v>
      </c>
      <c r="G261" s="12" t="str">
        <f t="shared" si="114"/>
        <v xml:space="preserve">Q6: 6 of 6.   </v>
      </c>
    </row>
    <row r="262" spans="1:7" s="10" customFormat="1" ht="12.75" hidden="1" x14ac:dyDescent="0.2">
      <c r="A262" s="11"/>
      <c r="B262" s="11" t="str">
        <f t="shared" si="115"/>
        <v xml:space="preserve"> Keerthi</v>
      </c>
      <c r="C262" s="11" t="s">
        <v>54</v>
      </c>
      <c r="D262" s="11">
        <v>6</v>
      </c>
      <c r="E262" s="11" t="s">
        <v>688</v>
      </c>
      <c r="F262" s="12" t="s">
        <v>102</v>
      </c>
      <c r="G262" s="12" t="str">
        <f t="shared" si="114"/>
        <v xml:space="preserve">Q7: 6 of 6.   </v>
      </c>
    </row>
    <row r="263" spans="1:7" s="10" customFormat="1" ht="63.75" hidden="1" x14ac:dyDescent="0.2">
      <c r="A263" s="11"/>
      <c r="B263" s="11" t="str">
        <f t="shared" si="115"/>
        <v xml:space="preserve"> Keerthi</v>
      </c>
      <c r="C263" s="11" t="s">
        <v>695</v>
      </c>
      <c r="D263" s="11">
        <v>4</v>
      </c>
      <c r="E263" s="11" t="s">
        <v>42</v>
      </c>
      <c r="F263" s="12" t="s">
        <v>758</v>
      </c>
      <c r="G263" s="12" t="str">
        <f t="shared" si="114"/>
        <v>Q8: 4 of 8.  You wrote, 'One notable aspect of Apple's marketing mix is their premium pricing strategy combined with a versioning approach, catering to diverse customer segments while maintaining profitability..'  We did not discuss in class an Apple case study or application.</v>
      </c>
    </row>
    <row r="264" spans="1:7" s="10" customFormat="1" ht="12.75" x14ac:dyDescent="0.2">
      <c r="A264" s="11"/>
      <c r="B264" s="11" t="str">
        <f>B263</f>
        <v xml:space="preserve"> Keerthi</v>
      </c>
      <c r="C264" s="11" t="s">
        <v>56</v>
      </c>
      <c r="D264" s="11">
        <f t="shared" ref="D264" si="116">SUM(D256:D263)</f>
        <v>44.5</v>
      </c>
      <c r="E264" s="11" t="s">
        <v>57</v>
      </c>
      <c r="F264" s="12" t="s">
        <v>102</v>
      </c>
      <c r="G264" s="12" t="str">
        <f t="shared" si="114"/>
        <v xml:space="preserve">Total: 44.5 of 50.  </v>
      </c>
    </row>
    <row r="265" spans="1:7" s="10" customFormat="1" ht="382.5" x14ac:dyDescent="0.2">
      <c r="A265" s="11"/>
      <c r="B265" s="11" t="str">
        <f t="shared" si="115"/>
        <v xml:space="preserve"> Keerthi</v>
      </c>
      <c r="C265" s="11" t="s">
        <v>58</v>
      </c>
      <c r="D265" s="11"/>
      <c r="E265" s="11"/>
      <c r="F265" s="12" t="s">
        <v>102</v>
      </c>
      <c r="G265" s="12" t="str">
        <f t="shared" ref="G265" si="117">_xlfn.CONCAT(G255," ",G256," ",G257," ",G258," ",G259," ",G260," ",G261," ",G262," ",G263," ",G264)</f>
        <v xml:space="preserve">Keerthi, below are scores and comments for Homework 5. Q1: 5 of 6.  How do you know of the firm's pricing strategy?  Either you must have work or consulted for the company (and not providing information governed by an NDA), or you must cite a reference.  Q2: 6 of 6.   Q3: 5.5 of 6.  I have never seen an instance during the last 30 years where ROI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6 of 6.    Q7: 6 of 6.    Q8: 4 of 8.  You wrote, 'One notable aspect of Apple's marketing mix is their premium pricing strategy combined with a versioning approach, catering to diverse customer segments while maintaining profitability..'  We did not discuss in class an Apple case study or application. Total: 44.5 of 50.  </v>
      </c>
    </row>
    <row r="266" spans="1:7" hidden="1" x14ac:dyDescent="0.25">
      <c r="A266" s="11" t="s">
        <v>137</v>
      </c>
      <c r="B266" s="11" t="str">
        <f t="shared" si="27"/>
        <v xml:space="preserve"> Soumya</v>
      </c>
      <c r="C266" s="11" t="s">
        <v>687</v>
      </c>
      <c r="D266" s="11"/>
      <c r="E266" s="11"/>
      <c r="F266" s="12"/>
      <c r="G266" s="12" t="str">
        <f t="shared" ref="G266" si="118">_xlfn.CONCAT(TRIM(B266),C266)</f>
        <v>Soumya, below are scores and comments for Homework 5.</v>
      </c>
    </row>
    <row r="267" spans="1:7" s="10" customFormat="1" ht="51" hidden="1" x14ac:dyDescent="0.2">
      <c r="A267" s="11"/>
      <c r="B267" s="11" t="str">
        <f>B266</f>
        <v xml:space="preserve"> Soumya</v>
      </c>
      <c r="C267" s="11" t="s">
        <v>41</v>
      </c>
      <c r="D267" s="11">
        <v>3.6</v>
      </c>
      <c r="E267" s="11" t="s">
        <v>688</v>
      </c>
      <c r="F267" s="12" t="s">
        <v>739</v>
      </c>
      <c r="G267" s="12" t="str">
        <f t="shared" ref="G267:G275" si="119">_xlfn.CONCAT(C267," ",D267," ",E267," ",F267)</f>
        <v>Q1: 3.6 of 6.  The question requested you either provide information from your employer (or potentially past employer) or a familiar company.   You provided neither;  you provided a just a generalization of some (fictitious) company.</v>
      </c>
    </row>
    <row r="268" spans="1:7" s="10" customFormat="1" ht="38.25" hidden="1" x14ac:dyDescent="0.2">
      <c r="A268" s="11"/>
      <c r="B268" s="11" t="str">
        <f t="shared" ref="B268:B276" si="120">B267</f>
        <v xml:space="preserve"> Soumya</v>
      </c>
      <c r="C268" s="11" t="s">
        <v>44</v>
      </c>
      <c r="D268" s="11">
        <v>5.5</v>
      </c>
      <c r="E268" s="11" t="s">
        <v>688</v>
      </c>
      <c r="F268" s="12" t="s">
        <v>773</v>
      </c>
      <c r="G268" s="12" t="str">
        <f t="shared" si="119"/>
        <v>Q2: 5.5 of 6.  A deeper and more thorough explanation on the challenges of using linear regression to estimate the effectiveness of the marketing mix components is warranted.</v>
      </c>
    </row>
    <row r="269" spans="1:7" s="10" customFormat="1" ht="255" hidden="1" x14ac:dyDescent="0.2">
      <c r="A269" s="11"/>
      <c r="B269" s="11" t="str">
        <f t="shared" si="120"/>
        <v xml:space="preserve"> Soumya</v>
      </c>
      <c r="C269" s="11" t="s">
        <v>47</v>
      </c>
      <c r="D269" s="11">
        <v>5.5</v>
      </c>
      <c r="E269" s="11" t="s">
        <v>688</v>
      </c>
      <c r="F269" s="12" t="s">
        <v>767</v>
      </c>
      <c r="G269" s="12" t="str">
        <f t="shared" si="119"/>
        <v>Q3: 5.5 of 6.  I have never seen an instance during the last 30 years where ROMI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70" spans="1:7" s="10" customFormat="1" ht="38.25" hidden="1" x14ac:dyDescent="0.2">
      <c r="A270" s="11"/>
      <c r="B270" s="11" t="str">
        <f t="shared" si="120"/>
        <v xml:space="preserve"> Soumya</v>
      </c>
      <c r="C270" s="11" t="s">
        <v>49</v>
      </c>
      <c r="D270" s="11">
        <v>4.2</v>
      </c>
      <c r="E270" s="11" t="s">
        <v>688</v>
      </c>
      <c r="F270" s="12" t="s">
        <v>743</v>
      </c>
      <c r="G270" s="12" t="str">
        <f t="shared" si="119"/>
        <v>Q4: 4.2 of 6.  Though a marketing mix model's dependent variable is almost never profit of a (say) brand, your model specification is sufficient given your assumption.  The predicted profit is $158,948.</v>
      </c>
    </row>
    <row r="271" spans="1:7" s="10" customFormat="1" ht="242.25" hidden="1" x14ac:dyDescent="0.2">
      <c r="A271" s="11"/>
      <c r="B271" s="11" t="str">
        <f t="shared" si="120"/>
        <v xml:space="preserve"> Soumya</v>
      </c>
      <c r="C271" s="11" t="s">
        <v>51</v>
      </c>
      <c r="D271" s="11">
        <v>5.4</v>
      </c>
      <c r="E271" s="11" t="s">
        <v>688</v>
      </c>
      <c r="F271" s="12" t="s">
        <v>746</v>
      </c>
      <c r="G271" s="12" t="str">
        <f t="shared" si="119"/>
        <v>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272" spans="1:7" s="10" customFormat="1" ht="12.75" hidden="1" x14ac:dyDescent="0.2">
      <c r="A272" s="11"/>
      <c r="B272" s="11" t="str">
        <f t="shared" si="120"/>
        <v xml:space="preserve"> Soumya</v>
      </c>
      <c r="C272" s="11" t="s">
        <v>53</v>
      </c>
      <c r="D272" s="11">
        <v>6</v>
      </c>
      <c r="E272" s="11" t="s">
        <v>688</v>
      </c>
      <c r="F272" s="12" t="s">
        <v>102</v>
      </c>
      <c r="G272" s="12" t="str">
        <f t="shared" si="119"/>
        <v xml:space="preserve">Q6: 6 of 6.   </v>
      </c>
    </row>
    <row r="273" spans="1:7" s="10" customFormat="1" ht="76.5" hidden="1" x14ac:dyDescent="0.2">
      <c r="A273" s="11"/>
      <c r="B273" s="11" t="str">
        <f t="shared" si="120"/>
        <v xml:space="preserve"> Soumya</v>
      </c>
      <c r="C273" s="11" t="s">
        <v>54</v>
      </c>
      <c r="D273" s="11">
        <v>5</v>
      </c>
      <c r="E273" s="11" t="s">
        <v>688</v>
      </c>
      <c r="F273" s="12" t="s">
        <v>750</v>
      </c>
      <c r="G273" s="12" t="str">
        <f t="shared" si="119"/>
        <v xml:space="preserve">Q7: 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v>
      </c>
    </row>
    <row r="274" spans="1:7" s="10" customFormat="1" ht="12.75" hidden="1" x14ac:dyDescent="0.2">
      <c r="A274" s="11"/>
      <c r="B274" s="11" t="str">
        <f t="shared" si="120"/>
        <v xml:space="preserve"> Soumya</v>
      </c>
      <c r="C274" s="11" t="s">
        <v>695</v>
      </c>
      <c r="D274" s="11">
        <v>8</v>
      </c>
      <c r="E274" s="11" t="s">
        <v>42</v>
      </c>
      <c r="F274" s="12"/>
      <c r="G274" s="12" t="str">
        <f t="shared" si="119"/>
        <v xml:space="preserve">Q8: 8 of 8.  </v>
      </c>
    </row>
    <row r="275" spans="1:7" s="10" customFormat="1" ht="12.75" x14ac:dyDescent="0.2">
      <c r="A275" s="11"/>
      <c r="B275" s="11" t="str">
        <f>B274</f>
        <v xml:space="preserve"> Soumya</v>
      </c>
      <c r="C275" s="11" t="s">
        <v>56</v>
      </c>
      <c r="D275" s="11">
        <f t="shared" ref="D275" si="121">SUM(D267:D274)</f>
        <v>43.2</v>
      </c>
      <c r="E275" s="11" t="s">
        <v>57</v>
      </c>
      <c r="F275" s="12" t="s">
        <v>102</v>
      </c>
      <c r="G275" s="12" t="str">
        <f t="shared" si="119"/>
        <v xml:space="preserve">Total: 43.2 of 50.  </v>
      </c>
    </row>
    <row r="276" spans="1:7" s="10" customFormat="1" ht="409.5" x14ac:dyDescent="0.2">
      <c r="A276" s="11"/>
      <c r="B276" s="11" t="str">
        <f t="shared" si="120"/>
        <v xml:space="preserve"> Soumya</v>
      </c>
      <c r="C276" s="11" t="s">
        <v>58</v>
      </c>
      <c r="D276" s="11"/>
      <c r="E276" s="11"/>
      <c r="F276" s="12" t="s">
        <v>102</v>
      </c>
      <c r="G276" s="12" t="str">
        <f t="shared" ref="G276" si="122">_xlfn.CONCAT(G266," ",G267," ",G268," ",G269," ",G270," ",G271," ",G272," ",G273," ",G274," ",G275)</f>
        <v xml:space="preserve">Soumya, below are scores and comments for Homework 5. Q1: 3.6 of 6.  The question requested you either provide information from your employer (or potentially past employer) or a familiar company.   You provided neither;  you provided a just a generalization of some (fictitious) company. Q2: 5.5 of 6.  A deeper and more thorough explanation on the challenges of using linear regression to estimate the effectiveness of the marketing mix components is warranted. Q3: 5.5 of 6.  I have never seen an instance during the last 30 years where ROMI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4.2 of 6.  Though a marketing mix model's dependent variable is almost never profit of a (say) brand, your model specification is sufficient given your assumption.  The predicted profit is $158,948. 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6 of 6.    Q7: 5 of 6.  A more thorough discussion on the request to interpret the differences for dichotomous and continuous moderators is required.  For information on addressing this request and examples on moderation as it is used in marketing mix modeling, see the section Synergy Measurement via Moderation in Linear Models of the Module 5 Lecture Notes.  Q8: 8 of 8.   Total: 43.2 of 50.  </v>
      </c>
    </row>
    <row r="277" spans="1:7" hidden="1" x14ac:dyDescent="0.25">
      <c r="A277" s="11" t="s">
        <v>151</v>
      </c>
      <c r="B277" s="11" t="str">
        <f t="shared" si="27"/>
        <v xml:space="preserve"> Venkata</v>
      </c>
      <c r="C277" s="11" t="s">
        <v>687</v>
      </c>
      <c r="D277" s="11"/>
      <c r="E277" s="11"/>
      <c r="F277" s="12"/>
      <c r="G277" s="12" t="str">
        <f t="shared" ref="G277" si="123">_xlfn.CONCAT(TRIM(B277),C277)</f>
        <v>Venkata, below are scores and comments for Homework 5.</v>
      </c>
    </row>
    <row r="278" spans="1:7" s="10" customFormat="1" ht="12.75" hidden="1" x14ac:dyDescent="0.2">
      <c r="A278" s="11"/>
      <c r="B278" s="11" t="str">
        <f>B277</f>
        <v xml:space="preserve"> Venkata</v>
      </c>
      <c r="C278" s="11" t="s">
        <v>41</v>
      </c>
      <c r="D278" s="11">
        <v>6</v>
      </c>
      <c r="E278" s="11" t="s">
        <v>688</v>
      </c>
      <c r="F278" s="12"/>
      <c r="G278" s="12" t="str">
        <f t="shared" ref="G278:G286" si="124">_xlfn.CONCAT(C278," ",D278," ",E278," ",F278)</f>
        <v xml:space="preserve">Q1: 6 of 6.  </v>
      </c>
    </row>
    <row r="279" spans="1:7" s="10" customFormat="1" ht="51" hidden="1" x14ac:dyDescent="0.2">
      <c r="A279" s="11"/>
      <c r="B279" s="11" t="str">
        <f t="shared" ref="B279:B287" si="125">B278</f>
        <v xml:space="preserve"> Venkata</v>
      </c>
      <c r="C279" s="11" t="s">
        <v>44</v>
      </c>
      <c r="D279" s="11">
        <v>5</v>
      </c>
      <c r="E279" s="11" t="s">
        <v>688</v>
      </c>
      <c r="F279" s="42" t="s">
        <v>780</v>
      </c>
      <c r="G279" s="12" t="str">
        <f t="shared" si="124"/>
        <v>Q2: 5 of 6.  Backward linear regressions' need to be defined.  A deeper and more thorough explanation on the challenges of using linear regression to estimate the effectiveness of the marketing mix components is warranted.</v>
      </c>
    </row>
    <row r="280" spans="1:7" s="10" customFormat="1" ht="229.5" hidden="1" x14ac:dyDescent="0.2">
      <c r="A280" s="11"/>
      <c r="B280" s="11" t="str">
        <f t="shared" si="125"/>
        <v xml:space="preserve"> Venkata</v>
      </c>
      <c r="C280" s="11" t="s">
        <v>47</v>
      </c>
      <c r="D280" s="11">
        <v>6</v>
      </c>
      <c r="E280" s="11" t="s">
        <v>688</v>
      </c>
      <c r="F280" s="12" t="s">
        <v>760</v>
      </c>
      <c r="G280" s="12" t="str">
        <f t="shared" si="124"/>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81" spans="1:7" s="10" customFormat="1" ht="38.25" hidden="1" x14ac:dyDescent="0.2">
      <c r="A281" s="11"/>
      <c r="B281" s="11" t="str">
        <f t="shared" si="125"/>
        <v xml:space="preserve"> Venkata</v>
      </c>
      <c r="C281" s="11" t="s">
        <v>49</v>
      </c>
      <c r="D281" s="11">
        <v>6</v>
      </c>
      <c r="E281" s="11" t="s">
        <v>688</v>
      </c>
      <c r="F281" s="12" t="s">
        <v>742</v>
      </c>
      <c r="G281" s="12" t="str">
        <f t="shared" si="124"/>
        <v xml:space="preserve">Q4: 6 of 6.  Though a marketing mix model's dependent variable is almost never profit of a (say) brand, your answer is sufficient given your assumption. </v>
      </c>
    </row>
    <row r="282" spans="1:7" s="10" customFormat="1" ht="242.25" hidden="1" x14ac:dyDescent="0.2">
      <c r="A282" s="11"/>
      <c r="B282" s="11" t="str">
        <f t="shared" si="125"/>
        <v xml:space="preserve"> Venkata</v>
      </c>
      <c r="C282" s="11" t="s">
        <v>51</v>
      </c>
      <c r="D282" s="11">
        <v>4.8</v>
      </c>
      <c r="E282" s="11" t="s">
        <v>688</v>
      </c>
      <c r="F282" s="12" t="s">
        <v>746</v>
      </c>
      <c r="G282" s="12" t="str">
        <f t="shared" si="124"/>
        <v>Q5: 4.8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283" spans="1:7" s="10" customFormat="1" ht="12.75" hidden="1" x14ac:dyDescent="0.2">
      <c r="A283" s="11"/>
      <c r="B283" s="11" t="str">
        <f t="shared" si="125"/>
        <v xml:space="preserve"> Venkata</v>
      </c>
      <c r="C283" s="11" t="s">
        <v>53</v>
      </c>
      <c r="D283" s="11">
        <v>6</v>
      </c>
      <c r="E283" s="11" t="s">
        <v>688</v>
      </c>
      <c r="F283" s="12" t="s">
        <v>102</v>
      </c>
      <c r="G283" s="12" t="str">
        <f t="shared" si="124"/>
        <v xml:space="preserve">Q6: 6 of 6.   </v>
      </c>
    </row>
    <row r="284" spans="1:7" s="10" customFormat="1" ht="12.75" hidden="1" x14ac:dyDescent="0.2">
      <c r="A284" s="11"/>
      <c r="B284" s="11" t="str">
        <f t="shared" si="125"/>
        <v xml:space="preserve"> Venkata</v>
      </c>
      <c r="C284" s="11" t="s">
        <v>54</v>
      </c>
      <c r="D284" s="11">
        <v>6</v>
      </c>
      <c r="E284" s="11" t="s">
        <v>688</v>
      </c>
      <c r="F284" s="12" t="s">
        <v>102</v>
      </c>
      <c r="G284" s="12" t="str">
        <f t="shared" si="124"/>
        <v xml:space="preserve">Q7: 6 of 6.   </v>
      </c>
    </row>
    <row r="285" spans="1:7" s="10" customFormat="1" ht="51" hidden="1" x14ac:dyDescent="0.2">
      <c r="A285" s="11"/>
      <c r="B285" s="11" t="str">
        <f t="shared" si="125"/>
        <v xml:space="preserve"> Venkata</v>
      </c>
      <c r="C285" s="11" t="s">
        <v>695</v>
      </c>
      <c r="D285" s="11">
        <v>6</v>
      </c>
      <c r="E285" s="11" t="s">
        <v>42</v>
      </c>
      <c r="F285" s="12" t="s">
        <v>759</v>
      </c>
      <c r="G285" s="12" t="str">
        <f t="shared" si="124"/>
        <v xml:space="preserve">Q8: 6 of 8.  The instructions state the following:  'Summarize and reflect on this module’s online class meeting. In two to three paragraphs of prose (i.e. sentences, not bullet lists), …'  You only provided one paragraph of insights, learnings, questions ... </v>
      </c>
    </row>
    <row r="286" spans="1:7" s="10" customFormat="1" ht="12.75" x14ac:dyDescent="0.2">
      <c r="A286" s="11"/>
      <c r="B286" s="11" t="str">
        <f>B285</f>
        <v xml:space="preserve"> Venkata</v>
      </c>
      <c r="C286" s="11" t="s">
        <v>56</v>
      </c>
      <c r="D286" s="11">
        <f t="shared" ref="D286" si="126">SUM(D278:D285)</f>
        <v>45.8</v>
      </c>
      <c r="E286" s="11" t="s">
        <v>57</v>
      </c>
      <c r="F286" s="12" t="s">
        <v>102</v>
      </c>
      <c r="G286" s="12" t="str">
        <f t="shared" si="124"/>
        <v xml:space="preserve">Total: 45.8 of 50.  </v>
      </c>
    </row>
    <row r="287" spans="1:7" s="10" customFormat="1" ht="409.5" x14ac:dyDescent="0.2">
      <c r="A287" s="11"/>
      <c r="B287" s="11" t="str">
        <f t="shared" si="125"/>
        <v xml:space="preserve"> Venkata</v>
      </c>
      <c r="C287" s="11" t="s">
        <v>58</v>
      </c>
      <c r="D287" s="11"/>
      <c r="E287" s="11"/>
      <c r="F287" s="12" t="s">
        <v>102</v>
      </c>
      <c r="G287" s="12" t="str">
        <f t="shared" ref="G287" si="127">_xlfn.CONCAT(G277," ",G278," ",G279," ",G280," ",G281," ",G282," ",G283," ",G284," ",G285," ",G286)</f>
        <v xml:space="preserve">Venkata, below are scores and comments for Homework 5. Q1: 6 of 6.   Q2: 5 of 6.  Backward linear regressions' need to be defined.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4.8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6 of 6.    Q7: 6 of 6.    Q8: 6 of 8.  The instructions state the following:  'Summarize and reflect on this module’s online class meeting. In two to three paragraphs of prose (i.e. sentences, not bullet lists), …'  You only provided one paragraph of insights, learnings, questions ...  Total: 45.8 of 50.  </v>
      </c>
    </row>
    <row r="288" spans="1:7" hidden="1" x14ac:dyDescent="0.25">
      <c r="A288" s="11" t="s">
        <v>138</v>
      </c>
      <c r="B288" s="11" t="str">
        <f>MID(A288,FIND(",",A288)+1,FIND(" ",A288)-5)</f>
        <v xml:space="preserve"> Vinay </v>
      </c>
      <c r="C288" s="11" t="s">
        <v>687</v>
      </c>
      <c r="D288" s="11"/>
      <c r="E288" s="11"/>
      <c r="F288" s="12"/>
      <c r="G288" s="12" t="str">
        <f t="shared" ref="G288" si="128">_xlfn.CONCAT(TRIM(B288),C288)</f>
        <v>Vinay, below are scores and comments for Homework 5.</v>
      </c>
    </row>
    <row r="289" spans="1:7" s="10" customFormat="1" ht="25.5" hidden="1" x14ac:dyDescent="0.2">
      <c r="A289" s="11"/>
      <c r="B289" s="11" t="str">
        <f>B288</f>
        <v xml:space="preserve"> Vinay </v>
      </c>
      <c r="C289" s="11" t="s">
        <v>41</v>
      </c>
      <c r="D289" s="11">
        <v>5.5</v>
      </c>
      <c r="E289" s="11" t="s">
        <v>688</v>
      </c>
      <c r="F289" s="12" t="s">
        <v>740</v>
      </c>
      <c r="G289" s="12" t="str">
        <f t="shared" ref="G289:G297" si="129">_xlfn.CONCAT(C289," ",D289," ",E289," ",F289)</f>
        <v>Q1: 5.5 of 6.  A few additional company details are expected within your answer.</v>
      </c>
    </row>
    <row r="290" spans="1:7" s="10" customFormat="1" ht="38.25" hidden="1" x14ac:dyDescent="0.2">
      <c r="A290" s="11"/>
      <c r="B290" s="11" t="str">
        <f t="shared" ref="B290:B298" si="130">B289</f>
        <v xml:space="preserve"> Vinay </v>
      </c>
      <c r="C290" s="11" t="s">
        <v>44</v>
      </c>
      <c r="D290" s="11">
        <v>5</v>
      </c>
      <c r="E290" s="11" t="s">
        <v>688</v>
      </c>
      <c r="F290" s="12" t="s">
        <v>773</v>
      </c>
      <c r="G290" s="12" t="str">
        <f t="shared" si="129"/>
        <v>Q2: 5 of 6.  A deeper and more thorough explanation on the challenges of using linear regression to estimate the effectiveness of the marketing mix components is warranted.</v>
      </c>
    </row>
    <row r="291" spans="1:7" s="10" customFormat="1" ht="229.5" hidden="1" x14ac:dyDescent="0.2">
      <c r="A291" s="11"/>
      <c r="B291" s="11" t="str">
        <f t="shared" si="130"/>
        <v xml:space="preserve"> Vinay </v>
      </c>
      <c r="C291" s="11" t="s">
        <v>47</v>
      </c>
      <c r="D291" s="11">
        <v>6</v>
      </c>
      <c r="E291" s="11" t="s">
        <v>688</v>
      </c>
      <c r="F291" s="12" t="s">
        <v>760</v>
      </c>
      <c r="G291" s="12" t="str">
        <f t="shared" si="12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92" spans="1:7" s="10" customFormat="1" ht="38.25" hidden="1" x14ac:dyDescent="0.2">
      <c r="A292" s="11"/>
      <c r="B292" s="11" t="str">
        <f t="shared" si="130"/>
        <v xml:space="preserve"> Vinay </v>
      </c>
      <c r="C292" s="11" t="s">
        <v>49</v>
      </c>
      <c r="D292" s="11">
        <v>6</v>
      </c>
      <c r="E292" s="11" t="s">
        <v>688</v>
      </c>
      <c r="F292" s="12" t="s">
        <v>745</v>
      </c>
      <c r="G292" s="12" t="str">
        <f t="shared" si="129"/>
        <v>Q4: 6 of 6.  Though a marketing mix model's dependent variable is almost never profit of a (say) brand, your answer is sufficient given your assumption. Note you should have represented the answer in USD.</v>
      </c>
    </row>
    <row r="293" spans="1:7" s="10" customFormat="1" ht="242.25" hidden="1" x14ac:dyDescent="0.2">
      <c r="A293" s="11"/>
      <c r="B293" s="11" t="str">
        <f t="shared" si="130"/>
        <v xml:space="preserve"> Vinay </v>
      </c>
      <c r="C293" s="11" t="s">
        <v>51</v>
      </c>
      <c r="D293" s="11">
        <v>5.4</v>
      </c>
      <c r="E293" s="11" t="s">
        <v>688</v>
      </c>
      <c r="F293" s="12" t="s">
        <v>746</v>
      </c>
      <c r="G293" s="12" t="str">
        <f t="shared" si="129"/>
        <v>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294" spans="1:7" s="10" customFormat="1" ht="38.25" hidden="1" x14ac:dyDescent="0.2">
      <c r="A294" s="11"/>
      <c r="B294" s="11" t="str">
        <f t="shared" si="130"/>
        <v xml:space="preserve"> Vinay </v>
      </c>
      <c r="C294" s="11" t="s">
        <v>53</v>
      </c>
      <c r="D294" s="11">
        <v>5.5</v>
      </c>
      <c r="E294" s="11" t="s">
        <v>688</v>
      </c>
      <c r="F294" s="12" t="s">
        <v>771</v>
      </c>
      <c r="G294" s="12" t="str">
        <f t="shared" si="129"/>
        <v>Q6: 5.5 of 6.  One should use partial R-squared in lieu of R-squared if considering such goodness of fit measures for determining the model specification.</v>
      </c>
    </row>
    <row r="295" spans="1:7" s="10" customFormat="1" ht="12.75" hidden="1" x14ac:dyDescent="0.2">
      <c r="A295" s="11"/>
      <c r="B295" s="11" t="str">
        <f t="shared" si="130"/>
        <v xml:space="preserve"> Vinay </v>
      </c>
      <c r="C295" s="11" t="s">
        <v>54</v>
      </c>
      <c r="D295" s="11">
        <v>6</v>
      </c>
      <c r="E295" s="11" t="s">
        <v>688</v>
      </c>
      <c r="F295" s="12" t="s">
        <v>102</v>
      </c>
      <c r="G295" s="12" t="str">
        <f t="shared" si="129"/>
        <v xml:space="preserve">Q7: 6 of 6.   </v>
      </c>
    </row>
    <row r="296" spans="1:7" s="10" customFormat="1" ht="12.75" hidden="1" x14ac:dyDescent="0.2">
      <c r="A296" s="11"/>
      <c r="B296" s="11" t="str">
        <f t="shared" si="130"/>
        <v xml:space="preserve"> Vinay </v>
      </c>
      <c r="C296" s="11" t="s">
        <v>695</v>
      </c>
      <c r="D296" s="11">
        <v>8</v>
      </c>
      <c r="E296" s="11" t="s">
        <v>42</v>
      </c>
      <c r="F296" s="12"/>
      <c r="G296" s="12" t="str">
        <f t="shared" si="129"/>
        <v xml:space="preserve">Q8: 8 of 8.  </v>
      </c>
    </row>
    <row r="297" spans="1:7" s="10" customFormat="1" ht="12.75" x14ac:dyDescent="0.2">
      <c r="A297" s="11"/>
      <c r="B297" s="11" t="str">
        <f>B296</f>
        <v xml:space="preserve"> Vinay </v>
      </c>
      <c r="C297" s="11" t="s">
        <v>56</v>
      </c>
      <c r="D297" s="11">
        <f t="shared" ref="D297" si="131">SUM(D289:D296)</f>
        <v>47.4</v>
      </c>
      <c r="E297" s="11" t="s">
        <v>57</v>
      </c>
      <c r="F297" s="12" t="s">
        <v>102</v>
      </c>
      <c r="G297" s="12" t="str">
        <f t="shared" si="129"/>
        <v xml:space="preserve">Total: 47.4 of 50.  </v>
      </c>
    </row>
    <row r="298" spans="1:7" s="10" customFormat="1" ht="409.5" x14ac:dyDescent="0.2">
      <c r="A298" s="11"/>
      <c r="B298" s="11" t="str">
        <f t="shared" si="130"/>
        <v xml:space="preserve"> Vinay </v>
      </c>
      <c r="C298" s="11" t="s">
        <v>58</v>
      </c>
      <c r="D298" s="11"/>
      <c r="E298" s="11"/>
      <c r="F298" s="12" t="s">
        <v>102</v>
      </c>
      <c r="G298" s="12" t="str">
        <f t="shared" ref="G298" si="132">_xlfn.CONCAT(G288," ",G289," ",G290," ",G291," ",G292," ",G293," ",G294," ",G295," ",G296," ",G297)</f>
        <v xml:space="preserve">Vinay, below are scores and comments for Homework 5. Q1: 5.5 of 6.  A few additional company details are expected within your answer. Q2: 5 of 6.  A deeper and more thorough explanation on the challenges of using linear regression to estimate the effectiveness of the marketing mix components is warranted.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Note you should have represented the answer in USD. Q5: 5.4 of 6.  Additional insights into the issues resulting from extrapolation is expected.  An example of such insights follow... 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marketing tactic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One should use partial R-squared in lieu of R-squared if considering such goodness of fit measures for determining the model specification. Q7: 6 of 6.    Q8: 8 of 8.   Total: 47.4 of 50.  </v>
      </c>
    </row>
    <row r="299" spans="1:7" hidden="1" x14ac:dyDescent="0.25">
      <c r="A299" s="11" t="s">
        <v>140</v>
      </c>
      <c r="B299" s="11" t="str">
        <f>MID(A299,FIND(",",A299)+1,FIND(" ",A299)-1)</f>
        <v xml:space="preserve"> Sukesh</v>
      </c>
      <c r="C299" s="11" t="s">
        <v>687</v>
      </c>
      <c r="D299" s="11"/>
      <c r="E299" s="11"/>
      <c r="F299" s="12"/>
      <c r="G299" s="12" t="str">
        <f t="shared" ref="G299" si="133">_xlfn.CONCAT(TRIM(B299),C299)</f>
        <v>Sukesh, below are scores and comments for Homework 5.</v>
      </c>
    </row>
    <row r="300" spans="1:7" s="10" customFormat="1" ht="25.5" hidden="1" x14ac:dyDescent="0.2">
      <c r="A300" s="11"/>
      <c r="B300" s="11" t="str">
        <f>B299</f>
        <v xml:space="preserve"> Sukesh</v>
      </c>
      <c r="C300" s="11" t="s">
        <v>41</v>
      </c>
      <c r="D300" s="11">
        <v>5.5</v>
      </c>
      <c r="E300" s="11" t="s">
        <v>688</v>
      </c>
      <c r="F300" s="12" t="s">
        <v>740</v>
      </c>
      <c r="G300" s="12" t="str">
        <f t="shared" ref="G300:G308" si="134">_xlfn.CONCAT(C300," ",D300," ",E300," ",F300)</f>
        <v>Q1: 5.5 of 6.  A few additional company details are expected within your answer.</v>
      </c>
    </row>
    <row r="301" spans="1:7" s="10" customFormat="1" ht="12.75" hidden="1" x14ac:dyDescent="0.2">
      <c r="A301" s="11"/>
      <c r="B301" s="11" t="str">
        <f t="shared" ref="B301:B309" si="135">B300</f>
        <v xml:space="preserve"> Sukesh</v>
      </c>
      <c r="C301" s="11" t="s">
        <v>44</v>
      </c>
      <c r="D301" s="11">
        <v>6</v>
      </c>
      <c r="E301" s="11" t="s">
        <v>688</v>
      </c>
      <c r="F301" s="12"/>
      <c r="G301" s="12" t="str">
        <f t="shared" si="134"/>
        <v xml:space="preserve">Q2: 6 of 6.  </v>
      </c>
    </row>
    <row r="302" spans="1:7" s="10" customFormat="1" ht="229.5" hidden="1" x14ac:dyDescent="0.2">
      <c r="A302" s="11"/>
      <c r="B302" s="11" t="str">
        <f t="shared" si="135"/>
        <v xml:space="preserve"> Sukesh</v>
      </c>
      <c r="C302" s="11" t="s">
        <v>47</v>
      </c>
      <c r="D302" s="11">
        <v>6</v>
      </c>
      <c r="E302" s="11" t="s">
        <v>688</v>
      </c>
      <c r="F302" s="12" t="s">
        <v>760</v>
      </c>
      <c r="G302" s="12" t="str">
        <f t="shared" si="134"/>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03" spans="1:7" s="10" customFormat="1" ht="38.25" hidden="1" x14ac:dyDescent="0.2">
      <c r="A303" s="11"/>
      <c r="B303" s="11" t="str">
        <f t="shared" si="135"/>
        <v xml:space="preserve"> Sukesh</v>
      </c>
      <c r="C303" s="11" t="s">
        <v>49</v>
      </c>
      <c r="D303" s="11">
        <v>6</v>
      </c>
      <c r="E303" s="11" t="s">
        <v>688</v>
      </c>
      <c r="F303" s="12" t="s">
        <v>742</v>
      </c>
      <c r="G303" s="12" t="str">
        <f t="shared" si="134"/>
        <v xml:space="preserve">Q4: 6 of 6.  Though a marketing mix model's dependent variable is almost never profit of a (say) brand, your answer is sufficient given your assumption. </v>
      </c>
    </row>
    <row r="304" spans="1:7" s="10" customFormat="1" ht="12.75" hidden="1" x14ac:dyDescent="0.2">
      <c r="A304" s="11"/>
      <c r="B304" s="11" t="str">
        <f t="shared" si="135"/>
        <v xml:space="preserve"> Sukesh</v>
      </c>
      <c r="C304" s="11" t="s">
        <v>51</v>
      </c>
      <c r="D304" s="11">
        <v>6</v>
      </c>
      <c r="E304" s="11" t="s">
        <v>688</v>
      </c>
      <c r="F304" s="12"/>
      <c r="G304" s="12" t="str">
        <f t="shared" si="134"/>
        <v xml:space="preserve">Q5: 6 of 6.  </v>
      </c>
    </row>
    <row r="305" spans="1:7" s="10" customFormat="1" ht="267.75" hidden="1" x14ac:dyDescent="0.2">
      <c r="A305" s="11"/>
      <c r="B305" s="11" t="str">
        <f t="shared" si="135"/>
        <v xml:space="preserve"> Sukesh</v>
      </c>
      <c r="C305" s="11" t="s">
        <v>53</v>
      </c>
      <c r="D305" s="11">
        <v>1</v>
      </c>
      <c r="E305" s="11" t="s">
        <v>688</v>
      </c>
      <c r="F305" s="12" t="s">
        <v>768</v>
      </c>
      <c r="G305" s="12" t="str">
        <f t="shared" si="134"/>
        <v xml:space="preserve">Q6: 1 of 6.  Your answer is independent of the question save some tangential relationship to some not well-defined statistical problem.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v>
      </c>
    </row>
    <row r="306" spans="1:7" s="10" customFormat="1" ht="63.75" hidden="1" x14ac:dyDescent="0.2">
      <c r="A306" s="11"/>
      <c r="B306" s="11" t="str">
        <f t="shared" si="135"/>
        <v xml:space="preserve"> Sukesh</v>
      </c>
      <c r="C306" s="11" t="s">
        <v>54</v>
      </c>
      <c r="D306" s="11">
        <v>4</v>
      </c>
      <c r="E306" s="11" t="s">
        <v>688</v>
      </c>
      <c r="F306" s="12" t="s">
        <v>749</v>
      </c>
      <c r="G306" s="12" t="str">
        <f t="shared" si="134"/>
        <v xml:space="preserve">Q7: 4 of 6.  You didn't address the request to interpret the differences for dichotomous and continuous moderators.  For information on addressing this request and examples on moderation as it is used in marketing mix modeling, see the section Synergy Measurement via Moderation in Linear Models of the Module 5 Lecture Notes. </v>
      </c>
    </row>
    <row r="307" spans="1:7" s="10" customFormat="1" ht="12.75" hidden="1" x14ac:dyDescent="0.2">
      <c r="A307" s="11"/>
      <c r="B307" s="11" t="str">
        <f t="shared" si="135"/>
        <v xml:space="preserve"> Sukesh</v>
      </c>
      <c r="C307" s="11" t="s">
        <v>695</v>
      </c>
      <c r="D307" s="11">
        <v>8</v>
      </c>
      <c r="E307" s="11" t="s">
        <v>42</v>
      </c>
      <c r="F307" s="12"/>
      <c r="G307" s="12" t="str">
        <f t="shared" si="134"/>
        <v xml:space="preserve">Q8: 8 of 8.  </v>
      </c>
    </row>
    <row r="308" spans="1:7" s="10" customFormat="1" ht="12.75" x14ac:dyDescent="0.2">
      <c r="A308" s="11"/>
      <c r="B308" s="11" t="str">
        <f>B307</f>
        <v xml:space="preserve"> Sukesh</v>
      </c>
      <c r="C308" s="11" t="s">
        <v>56</v>
      </c>
      <c r="D308" s="11">
        <f t="shared" ref="D308" si="136">SUM(D300:D307)</f>
        <v>42.5</v>
      </c>
      <c r="E308" s="11" t="s">
        <v>57</v>
      </c>
      <c r="F308" s="12" t="s">
        <v>102</v>
      </c>
      <c r="G308" s="12" t="str">
        <f t="shared" si="134"/>
        <v xml:space="preserve">Total: 42.5 of 50.  </v>
      </c>
    </row>
    <row r="309" spans="1:7" s="10" customFormat="1" ht="409.5" x14ac:dyDescent="0.2">
      <c r="A309" s="11"/>
      <c r="B309" s="11" t="str">
        <f t="shared" si="135"/>
        <v xml:space="preserve"> Sukesh</v>
      </c>
      <c r="C309" s="11" t="s">
        <v>58</v>
      </c>
      <c r="D309" s="11"/>
      <c r="E309" s="11"/>
      <c r="F309" s="12" t="s">
        <v>102</v>
      </c>
      <c r="G309" s="12" t="str">
        <f t="shared" ref="G309" si="137">_xlfn.CONCAT(G299," ",G300," ",G301," ",G302," ",G303," ",G304," ",G305," ",G306," ",G307," ",G308)</f>
        <v xml:space="preserve">Sukesh, below are scores and comments for Homework 5. Q1: 5.5 of 6.  A few additional company details are expected within your answer.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1 of 6.  Your answer is independent of the question save some tangential relationship to some not well-defined statistical problem.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partial R-squared, the Bayesian Information Criteria or Akaike Information Criteria may be used to compare models under different assumptions.  From a business point-of-view, the unrestricted model's explanatory variable of interest coefficient estimate and its interpretation is warranted.  Q7: 4 of 6.  You didn't address the request to interpret the differences for dichotomous and continuous moderators.  For information on addressing this request and examples on moderation as it is used in marketing mix modeling, see the section Synergy Measurement via Moderation in Linear Models of the Module 5 Lecture Notes.  Q8: 8 of 8.   Total: 42.5 of 50.  </v>
      </c>
    </row>
    <row r="310" spans="1:7" hidden="1" x14ac:dyDescent="0.25">
      <c r="A310" s="11" t="s">
        <v>155</v>
      </c>
      <c r="B310" s="11" t="str">
        <f t="shared" si="27"/>
        <v xml:space="preserve"> Sai </v>
      </c>
      <c r="C310" s="11" t="s">
        <v>687</v>
      </c>
      <c r="D310" s="11"/>
      <c r="E310" s="11"/>
      <c r="F310" s="12"/>
      <c r="G310" s="12" t="str">
        <f t="shared" ref="G310" si="138">_xlfn.CONCAT(TRIM(B310),C310)</f>
        <v>Sai, below are scores and comments for Homework 5.</v>
      </c>
    </row>
    <row r="311" spans="1:7" s="10" customFormat="1" ht="38.25" hidden="1" x14ac:dyDescent="0.2">
      <c r="A311" s="11"/>
      <c r="B311" s="11" t="str">
        <f>B310</f>
        <v xml:space="preserve"> Sai </v>
      </c>
      <c r="C311" s="11" t="s">
        <v>41</v>
      </c>
      <c r="D311" s="11">
        <v>5</v>
      </c>
      <c r="E311" s="11" t="s">
        <v>688</v>
      </c>
      <c r="F311" s="12" t="s">
        <v>738</v>
      </c>
      <c r="G311" s="12" t="str">
        <f t="shared" ref="G311:G319" si="139">_xlfn.CONCAT(C311," ",D311," ",E311," ",F311)</f>
        <v xml:space="preserve">Q1: 5 of 6.  How do you know of the firm's pricing strategy?  Either you must have work or consulted for the company (and not providing information governed by an NDA), or you must cite a reference. </v>
      </c>
    </row>
    <row r="312" spans="1:7" s="10" customFormat="1" ht="12.75" hidden="1" x14ac:dyDescent="0.2">
      <c r="A312" s="11"/>
      <c r="B312" s="11" t="str">
        <f t="shared" ref="B312:B320" si="140">B311</f>
        <v xml:space="preserve"> Sai </v>
      </c>
      <c r="C312" s="11" t="s">
        <v>44</v>
      </c>
      <c r="D312" s="11">
        <v>6</v>
      </c>
      <c r="E312" s="11" t="s">
        <v>688</v>
      </c>
      <c r="F312" s="12"/>
      <c r="G312" s="12" t="str">
        <f t="shared" si="139"/>
        <v xml:space="preserve">Q2: 6 of 6.  </v>
      </c>
    </row>
    <row r="313" spans="1:7" s="10" customFormat="1" ht="255" hidden="1" x14ac:dyDescent="0.2">
      <c r="A313" s="11"/>
      <c r="B313" s="11" t="str">
        <f t="shared" si="140"/>
        <v xml:space="preserve"> Sai </v>
      </c>
      <c r="C313" s="11" t="s">
        <v>47</v>
      </c>
      <c r="D313" s="11">
        <v>5.5</v>
      </c>
      <c r="E313" s="11" t="s">
        <v>688</v>
      </c>
      <c r="F313" s="12" t="s">
        <v>766</v>
      </c>
      <c r="G313" s="12" t="str">
        <f t="shared" si="139"/>
        <v>Q3: 5.5 of 6.  I have never seen an instance during the last 30 years where ROI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14" spans="1:7" s="10" customFormat="1" ht="38.25" hidden="1" x14ac:dyDescent="0.2">
      <c r="A314" s="11"/>
      <c r="B314" s="11" t="str">
        <f t="shared" si="140"/>
        <v xml:space="preserve"> Sai </v>
      </c>
      <c r="C314" s="11" t="s">
        <v>49</v>
      </c>
      <c r="D314" s="11">
        <v>6</v>
      </c>
      <c r="E314" s="11" t="s">
        <v>688</v>
      </c>
      <c r="F314" s="12" t="s">
        <v>742</v>
      </c>
      <c r="G314" s="12" t="str">
        <f t="shared" si="139"/>
        <v xml:space="preserve">Q4: 6 of 6.  Though a marketing mix model's dependent variable is almost never profit of a (say) brand, your answer is sufficient given your assumption. </v>
      </c>
    </row>
    <row r="315" spans="1:7" s="10" customFormat="1" ht="12.75" hidden="1" x14ac:dyDescent="0.2">
      <c r="A315" s="11"/>
      <c r="B315" s="11" t="str">
        <f t="shared" si="140"/>
        <v xml:space="preserve"> Sai </v>
      </c>
      <c r="C315" s="11" t="s">
        <v>51</v>
      </c>
      <c r="D315" s="11">
        <v>6</v>
      </c>
      <c r="E315" s="11" t="s">
        <v>688</v>
      </c>
      <c r="F315" s="12"/>
      <c r="G315" s="12" t="str">
        <f t="shared" si="139"/>
        <v xml:space="preserve">Q5: 6 of 6.  </v>
      </c>
    </row>
    <row r="316" spans="1:7" s="10" customFormat="1" ht="12.75" hidden="1" x14ac:dyDescent="0.2">
      <c r="A316" s="11"/>
      <c r="B316" s="11" t="str">
        <f t="shared" si="140"/>
        <v xml:space="preserve"> Sai </v>
      </c>
      <c r="C316" s="11" t="s">
        <v>53</v>
      </c>
      <c r="D316" s="11">
        <v>6</v>
      </c>
      <c r="E316" s="11" t="s">
        <v>688</v>
      </c>
      <c r="F316" s="12"/>
      <c r="G316" s="12" t="str">
        <f t="shared" si="139"/>
        <v xml:space="preserve">Q6: 6 of 6.  </v>
      </c>
    </row>
    <row r="317" spans="1:7" s="10" customFormat="1" ht="12.75" hidden="1" x14ac:dyDescent="0.2">
      <c r="A317" s="11"/>
      <c r="B317" s="11" t="str">
        <f t="shared" si="140"/>
        <v xml:space="preserve"> Sai </v>
      </c>
      <c r="C317" s="11" t="s">
        <v>54</v>
      </c>
      <c r="D317" s="11">
        <v>6</v>
      </c>
      <c r="E317" s="11" t="s">
        <v>688</v>
      </c>
      <c r="F317" s="12" t="s">
        <v>102</v>
      </c>
      <c r="G317" s="12" t="str">
        <f t="shared" si="139"/>
        <v xml:space="preserve">Q7: 6 of 6.   </v>
      </c>
    </row>
    <row r="318" spans="1:7" s="10" customFormat="1" ht="12.75" hidden="1" x14ac:dyDescent="0.2">
      <c r="A318" s="11"/>
      <c r="B318" s="11" t="str">
        <f t="shared" si="140"/>
        <v xml:space="preserve"> Sai </v>
      </c>
      <c r="C318" s="11" t="s">
        <v>695</v>
      </c>
      <c r="D318" s="11">
        <v>8</v>
      </c>
      <c r="E318" s="11" t="s">
        <v>42</v>
      </c>
      <c r="F318" s="12"/>
      <c r="G318" s="12" t="str">
        <f t="shared" si="139"/>
        <v xml:space="preserve">Q8: 8 of 8.  </v>
      </c>
    </row>
    <row r="319" spans="1:7" s="10" customFormat="1" ht="12.75" x14ac:dyDescent="0.2">
      <c r="A319" s="11"/>
      <c r="B319" s="11" t="str">
        <f>B318</f>
        <v xml:space="preserve"> Sai </v>
      </c>
      <c r="C319" s="11" t="s">
        <v>56</v>
      </c>
      <c r="D319" s="11">
        <f t="shared" ref="D319" si="141">SUM(D311:D318)</f>
        <v>48.5</v>
      </c>
      <c r="E319" s="11" t="s">
        <v>57</v>
      </c>
      <c r="F319" s="12" t="s">
        <v>102</v>
      </c>
      <c r="G319" s="12" t="str">
        <f t="shared" si="139"/>
        <v xml:space="preserve">Total: 48.5 of 50.  </v>
      </c>
    </row>
    <row r="320" spans="1:7" s="10" customFormat="1" ht="331.5" x14ac:dyDescent="0.2">
      <c r="A320" s="11"/>
      <c r="B320" s="11" t="str">
        <f t="shared" si="140"/>
        <v xml:space="preserve"> Sai </v>
      </c>
      <c r="C320" s="11" t="s">
        <v>58</v>
      </c>
      <c r="D320" s="11"/>
      <c r="E320" s="11"/>
      <c r="F320" s="12" t="s">
        <v>102</v>
      </c>
      <c r="G320" s="12" t="str">
        <f t="shared" ref="G320" si="142">_xlfn.CONCAT(G310," ",G311," ",G312," ",G313," ",G314," ",G315," ",G316," ",G317," ",G318," ",G319)</f>
        <v xml:space="preserve">Sai, below are scores and comments for Homework 5. Q1: 5 of 6.  How do you know of the firm's pricing strategy?  Either you must have work or consulted for the company (and not providing information governed by an NDA), or you must cite a reference.  Q2: 6 of 6.   Q3: 5.5 of 6.  I have never seen an instance during the last 30 years where ROI is specified as the dependent variable in a linear regression model.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  Q5: 6 of 6.   Q6: 6 of 6.   Q7: 6 of 6.    Q8: 8 of 8.   Total: 48.5 of 50.  </v>
      </c>
    </row>
  </sheetData>
  <autoFilter ref="A1:G320" xr:uid="{BF632341-7B2A-4559-9EF1-472F0D00B946}">
    <filterColumn colId="2">
      <filters>
        <filter val="Final:"/>
        <filter val="Total:"/>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Attendence</vt:lpstr>
      <vt:lpstr>Students</vt:lpstr>
      <vt:lpstr>HW1</vt:lpstr>
      <vt:lpstr>Python_Labs_1</vt:lpstr>
      <vt:lpstr>HW2</vt:lpstr>
      <vt:lpstr>HW3</vt:lpstr>
      <vt:lpstr>Python_Labs_2</vt:lpstr>
      <vt:lpstr>HW4</vt:lpstr>
      <vt:lpstr>HW5</vt:lpstr>
      <vt:lpstr>Python_Labs_3</vt:lpstr>
      <vt:lpstr>Google_Prac</vt:lpstr>
      <vt:lpstr>Final</vt:lpstr>
      <vt:lpstr>HW1_Fall2023</vt:lpstr>
      <vt:lpstr>Python_Labs_1_Fall2023</vt:lpstr>
      <vt:lpstr>HW2_Fall_2023</vt:lpstr>
      <vt:lpstr>HW3_Fall_2023</vt:lpstr>
      <vt:lpstr>Python_Labs_2_Fall2023</vt:lpstr>
      <vt:lpstr>HW4_Fall2023</vt:lpstr>
      <vt:lpstr>HW5_Fall2023</vt:lpstr>
      <vt:lpstr>Python_Labs_3_Fall2023</vt:lpstr>
      <vt:lpstr>Google_Prac_Fall2023</vt:lpstr>
      <vt:lpstr>Final_Fall2023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Weikel</dc:creator>
  <cp:lastModifiedBy>Brian Weikel</cp:lastModifiedBy>
  <dcterms:created xsi:type="dcterms:W3CDTF">2024-02-20T19:31:05Z</dcterms:created>
  <dcterms:modified xsi:type="dcterms:W3CDTF">2024-04-02T18:23:53Z</dcterms:modified>
</cp:coreProperties>
</file>