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kwei\R_projects\BUSA-603\Grade_Book\"/>
    </mc:Choice>
  </mc:AlternateContent>
  <xr:revisionPtr revIDLastSave="0" documentId="13_ncr:1_{2DF2D370-B877-4113-86D0-FC86AA955061}" xr6:coauthVersionLast="47" xr6:coauthVersionMax="47" xr10:uidLastSave="{00000000-0000-0000-0000-000000000000}"/>
  <bookViews>
    <workbookView xWindow="6060" yWindow="3225" windowWidth="19380" windowHeight="11235" firstSheet="13" activeTab="13" xr2:uid="{00000000-000D-0000-FFFF-FFFF00000000}"/>
  </bookViews>
  <sheets>
    <sheet name="section-rosters_BUSA_603-F1FF_9" sheetId="1" r:id="rId1"/>
    <sheet name="Students" sheetId="14" r:id="rId2"/>
    <sheet name="Grades" sheetId="2" r:id="rId3"/>
    <sheet name="HW1" sheetId="3" r:id="rId4"/>
    <sheet name="HW1-SP23" sheetId="4" r:id="rId5"/>
    <sheet name="Python_Labs_1" sheetId="8" r:id="rId6"/>
    <sheet name="HW2" sheetId="10" r:id="rId7"/>
    <sheet name="HW2-SP23" sheetId="11" r:id="rId8"/>
    <sheet name="HW3" sheetId="13" r:id="rId9"/>
    <sheet name="HW3-SP23" sheetId="12" r:id="rId10"/>
    <sheet name="Python_Labs_2" sheetId="15" r:id="rId11"/>
    <sheet name="HW4" sheetId="17" r:id="rId12"/>
    <sheet name="HW4-SP23" sheetId="16" r:id="rId13"/>
    <sheet name="HW5" sheetId="18" r:id="rId14"/>
    <sheet name="Python_Labs_3" sheetId="20" r:id="rId15"/>
    <sheet name="Google Practicum" sheetId="21" r:id="rId16"/>
    <sheet name="Final" sheetId="22" r:id="rId17"/>
  </sheets>
  <definedNames>
    <definedName name="_xlnm._FilterDatabase" localSheetId="2" hidden="1">Grades!$A$2:$BN$34</definedName>
    <definedName name="_xlnm._FilterDatabase" localSheetId="3" hidden="1">'HW1'!$A$1:$G$321</definedName>
    <definedName name="_xlnm._FilterDatabase" localSheetId="4" hidden="1">'HW1-SP23'!$A$1:$G$121</definedName>
    <definedName name="_xlnm._FilterDatabase" localSheetId="6" hidden="1">'HW2'!$A$1:$G$289</definedName>
    <definedName name="_xlnm._FilterDatabase" localSheetId="7" hidden="1">'HW2-SP23'!$A$1:$G$121</definedName>
    <definedName name="_xlnm._FilterDatabase" localSheetId="8" hidden="1">'HW3'!$A$1:$G$321</definedName>
    <definedName name="_xlnm._FilterDatabase" localSheetId="9" hidden="1">'HW3-SP23'!$A$1:$G$121</definedName>
    <definedName name="_xlnm._FilterDatabase" localSheetId="11" hidden="1">'HW4'!$A$1:$G$321</definedName>
    <definedName name="_xlnm._FilterDatabase" localSheetId="12" hidden="1">'HW4-SP23'!$A$1:$H$121</definedName>
    <definedName name="_xlnm._FilterDatabase" localSheetId="13" hidden="1">'HW5'!$A$1:$G$353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21" l="1"/>
  <c r="O33" i="21" s="1"/>
  <c r="D14" i="22"/>
  <c r="D15" i="22" s="1"/>
  <c r="D16" i="22" s="1"/>
  <c r="E14" i="22"/>
  <c r="E15" i="22" s="1"/>
  <c r="E16" i="22" s="1"/>
  <c r="AH14" i="22"/>
  <c r="AH15" i="22" s="1"/>
  <c r="AH16" i="22" s="1"/>
  <c r="AG14" i="22"/>
  <c r="AG15" i="22" s="1"/>
  <c r="AG16" i="22" s="1"/>
  <c r="AF14" i="22"/>
  <c r="AF15" i="22" s="1"/>
  <c r="AE14" i="22"/>
  <c r="AE15" i="22" s="1"/>
  <c r="AD14" i="22"/>
  <c r="AD15" i="22" s="1"/>
  <c r="AD16" i="22" s="1"/>
  <c r="AC14" i="22"/>
  <c r="AC15" i="22" s="1"/>
  <c r="AC16" i="22" s="1"/>
  <c r="AB14" i="22"/>
  <c r="AB15" i="22" s="1"/>
  <c r="AB16" i="22" s="1"/>
  <c r="AA14" i="22"/>
  <c r="AA15" i="22" s="1"/>
  <c r="AA16" i="22" s="1"/>
  <c r="Z14" i="22"/>
  <c r="Z15" i="22" s="1"/>
  <c r="Z16" i="22" s="1"/>
  <c r="Y14" i="22"/>
  <c r="Y15" i="22" s="1"/>
  <c r="Y16" i="22" s="1"/>
  <c r="X14" i="22"/>
  <c r="X15" i="22" s="1"/>
  <c r="W14" i="22"/>
  <c r="W15" i="22" s="1"/>
  <c r="W16" i="22" s="1"/>
  <c r="V14" i="22"/>
  <c r="V15" i="22" s="1"/>
  <c r="V16" i="22" s="1"/>
  <c r="U14" i="22"/>
  <c r="U15" i="22" s="1"/>
  <c r="U16" i="22" s="1"/>
  <c r="T14" i="22"/>
  <c r="T15" i="22" s="1"/>
  <c r="T16" i="22" s="1"/>
  <c r="S14" i="22"/>
  <c r="S15" i="22" s="1"/>
  <c r="S16" i="22" s="1"/>
  <c r="R14" i="22"/>
  <c r="R15" i="22" s="1"/>
  <c r="R16" i="22" s="1"/>
  <c r="Q14" i="22"/>
  <c r="Q15" i="22" s="1"/>
  <c r="Q16" i="22" s="1"/>
  <c r="P14" i="22"/>
  <c r="P15" i="22" s="1"/>
  <c r="M14" i="22"/>
  <c r="M15" i="22" s="1"/>
  <c r="M16" i="22" s="1"/>
  <c r="L14" i="22"/>
  <c r="L15" i="22" s="1"/>
  <c r="L16" i="22" s="1"/>
  <c r="K14" i="22"/>
  <c r="K15" i="22" s="1"/>
  <c r="K16" i="22" s="1"/>
  <c r="O14" i="22"/>
  <c r="O15" i="22" s="1"/>
  <c r="O16" i="22" s="1"/>
  <c r="N14" i="22"/>
  <c r="N15" i="22" s="1"/>
  <c r="N16" i="22" s="1"/>
  <c r="J14" i="22"/>
  <c r="J15" i="22" s="1"/>
  <c r="J16" i="22" s="1"/>
  <c r="I14" i="22"/>
  <c r="I15" i="22" s="1"/>
  <c r="I16" i="22" s="1"/>
  <c r="H14" i="22"/>
  <c r="H15" i="22" s="1"/>
  <c r="G14" i="22"/>
  <c r="G15" i="22" s="1"/>
  <c r="F14" i="22"/>
  <c r="F15" i="22" s="1"/>
  <c r="F16" i="22" s="1"/>
  <c r="C14" i="22"/>
  <c r="AA17" i="22" l="1"/>
  <c r="G16" i="22"/>
  <c r="G17" i="22" s="1"/>
  <c r="AE16" i="22"/>
  <c r="AE17" i="22" s="1"/>
  <c r="W17" i="22"/>
  <c r="O17" i="22"/>
  <c r="T17" i="22"/>
  <c r="AB17" i="22"/>
  <c r="H16" i="22"/>
  <c r="H17" i="22" s="1"/>
  <c r="P16" i="22"/>
  <c r="P17" i="22" s="1"/>
  <c r="X16" i="22"/>
  <c r="X17" i="22" s="1"/>
  <c r="AF16" i="22"/>
  <c r="AF17" i="22" s="1"/>
  <c r="U17" i="22"/>
  <c r="AC17" i="22"/>
  <c r="K17" i="22"/>
  <c r="F17" i="22"/>
  <c r="L17" i="22"/>
  <c r="V17" i="22"/>
  <c r="AD17" i="22"/>
  <c r="M17" i="22"/>
  <c r="Q17" i="22"/>
  <c r="R17" i="22"/>
  <c r="S17" i="22"/>
  <c r="I17" i="22"/>
  <c r="Y17" i="22"/>
  <c r="AG17" i="22"/>
  <c r="J17" i="22"/>
  <c r="AH17" i="22"/>
  <c r="N17" i="22"/>
  <c r="Z17" i="22"/>
  <c r="E17" i="22"/>
  <c r="D17" i="22"/>
  <c r="O11" i="21"/>
  <c r="M11" i="21"/>
  <c r="O5" i="21"/>
  <c r="M5" i="21"/>
  <c r="M35" i="21"/>
  <c r="O35" i="21" s="1"/>
  <c r="M34" i="21"/>
  <c r="O34" i="21" s="1"/>
  <c r="M32" i="21"/>
  <c r="M31" i="21"/>
  <c r="M30" i="21"/>
  <c r="M29" i="21"/>
  <c r="M28" i="21"/>
  <c r="M27" i="21"/>
  <c r="M26" i="21"/>
  <c r="M25" i="21"/>
  <c r="M24" i="21"/>
  <c r="M23" i="21"/>
  <c r="M22" i="21"/>
  <c r="M21" i="21"/>
  <c r="O21" i="21" s="1"/>
  <c r="M20" i="21"/>
  <c r="M19" i="21"/>
  <c r="M18" i="21"/>
  <c r="M17" i="21"/>
  <c r="M16" i="21"/>
  <c r="M15" i="21"/>
  <c r="M14" i="21"/>
  <c r="M13" i="21"/>
  <c r="O13" i="21" s="1"/>
  <c r="M12" i="21"/>
  <c r="M10" i="21"/>
  <c r="M9" i="21"/>
  <c r="M8" i="21"/>
  <c r="O8" i="21" s="1"/>
  <c r="M7" i="21"/>
  <c r="M6" i="21"/>
  <c r="O6" i="21"/>
  <c r="O32" i="21"/>
  <c r="O31" i="21"/>
  <c r="O30" i="21"/>
  <c r="O29" i="21"/>
  <c r="O28" i="21"/>
  <c r="O27" i="21"/>
  <c r="O26" i="21"/>
  <c r="O25" i="21"/>
  <c r="O24" i="21"/>
  <c r="O23" i="21"/>
  <c r="O22" i="21"/>
  <c r="O20" i="21"/>
  <c r="O19" i="21"/>
  <c r="O18" i="21"/>
  <c r="O17" i="21"/>
  <c r="O16" i="21"/>
  <c r="O15" i="21"/>
  <c r="O14" i="21"/>
  <c r="O12" i="21"/>
  <c r="O10" i="21"/>
  <c r="O9" i="21"/>
  <c r="O7" i="21"/>
  <c r="L66" i="20" l="1"/>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J66" i="20"/>
  <c r="J65" i="20"/>
  <c r="J64" i="20"/>
  <c r="J63" i="20"/>
  <c r="J62" i="20"/>
  <c r="J61" i="20"/>
  <c r="J60" i="20"/>
  <c r="J59" i="20"/>
  <c r="J58" i="20"/>
  <c r="J56" i="20"/>
  <c r="J55" i="20"/>
  <c r="J54" i="20"/>
  <c r="J53" i="20"/>
  <c r="J52" i="20"/>
  <c r="J51" i="20"/>
  <c r="J50" i="20"/>
  <c r="J49" i="20"/>
  <c r="J48" i="20"/>
  <c r="J47" i="20"/>
  <c r="J46" i="20"/>
  <c r="J45" i="20"/>
  <c r="J44" i="20"/>
  <c r="J43" i="20"/>
  <c r="J42" i="20"/>
  <c r="J41" i="20"/>
  <c r="J40" i="20"/>
  <c r="J39" i="20"/>
  <c r="J38" i="20"/>
  <c r="J37" i="20"/>
  <c r="J36" i="20"/>
  <c r="I66" i="20"/>
  <c r="H66" i="20"/>
  <c r="G66" i="20"/>
  <c r="F66" i="20"/>
  <c r="E66" i="20"/>
  <c r="D66" i="20"/>
  <c r="C66" i="20"/>
  <c r="I65" i="20"/>
  <c r="H65" i="20"/>
  <c r="G65" i="20"/>
  <c r="F65" i="20"/>
  <c r="E65" i="20"/>
  <c r="D65" i="20"/>
  <c r="C65" i="20"/>
  <c r="I64" i="20"/>
  <c r="H64" i="20"/>
  <c r="G64" i="20"/>
  <c r="F64" i="20"/>
  <c r="E64" i="20"/>
  <c r="D64" i="20"/>
  <c r="C64" i="20"/>
  <c r="I63" i="20"/>
  <c r="H63" i="20"/>
  <c r="G63" i="20"/>
  <c r="F63" i="20"/>
  <c r="E63" i="20"/>
  <c r="D63" i="20"/>
  <c r="C63" i="20"/>
  <c r="I62" i="20"/>
  <c r="H62" i="20"/>
  <c r="G62" i="20"/>
  <c r="F62" i="20"/>
  <c r="E62" i="20"/>
  <c r="D62" i="20"/>
  <c r="C62" i="20"/>
  <c r="I61" i="20"/>
  <c r="H61" i="20"/>
  <c r="G61" i="20"/>
  <c r="F61" i="20"/>
  <c r="E61" i="20"/>
  <c r="D61" i="20"/>
  <c r="C61" i="20"/>
  <c r="I60" i="20"/>
  <c r="H60" i="20"/>
  <c r="G60" i="20"/>
  <c r="F60" i="20"/>
  <c r="E60" i="20"/>
  <c r="D60" i="20"/>
  <c r="C60" i="20"/>
  <c r="I59" i="20"/>
  <c r="H59" i="20"/>
  <c r="G59" i="20"/>
  <c r="F59" i="20"/>
  <c r="E59" i="20"/>
  <c r="D59" i="20"/>
  <c r="C59" i="20"/>
  <c r="I58" i="20"/>
  <c r="H58" i="20"/>
  <c r="G58" i="20"/>
  <c r="F58" i="20"/>
  <c r="E58" i="20"/>
  <c r="D58" i="20"/>
  <c r="C58" i="20"/>
  <c r="I57" i="20"/>
  <c r="H57" i="20"/>
  <c r="G57" i="20"/>
  <c r="F57" i="20"/>
  <c r="E57" i="20"/>
  <c r="D57" i="20"/>
  <c r="C57" i="20"/>
  <c r="I56" i="20"/>
  <c r="H56" i="20"/>
  <c r="G56" i="20"/>
  <c r="F56" i="20"/>
  <c r="E56" i="20"/>
  <c r="D56" i="20"/>
  <c r="C56" i="20"/>
  <c r="I55" i="20"/>
  <c r="H55" i="20"/>
  <c r="G55" i="20"/>
  <c r="F55" i="20"/>
  <c r="E55" i="20"/>
  <c r="D55" i="20"/>
  <c r="C55" i="20"/>
  <c r="I54" i="20"/>
  <c r="H54" i="20"/>
  <c r="G54" i="20"/>
  <c r="F54" i="20"/>
  <c r="E54" i="20"/>
  <c r="D54" i="20"/>
  <c r="C54" i="20"/>
  <c r="I53" i="20"/>
  <c r="H53" i="20"/>
  <c r="G53" i="20"/>
  <c r="F53" i="20"/>
  <c r="E53" i="20"/>
  <c r="D53" i="20"/>
  <c r="C53" i="20"/>
  <c r="I52" i="20"/>
  <c r="H52" i="20"/>
  <c r="G52" i="20"/>
  <c r="F52" i="20"/>
  <c r="E52" i="20"/>
  <c r="D52" i="20"/>
  <c r="C52" i="20"/>
  <c r="I51" i="20"/>
  <c r="H51" i="20"/>
  <c r="G51" i="20"/>
  <c r="F51" i="20"/>
  <c r="E51" i="20"/>
  <c r="D51" i="20"/>
  <c r="C51" i="20"/>
  <c r="I50" i="20"/>
  <c r="H50" i="20"/>
  <c r="G50" i="20"/>
  <c r="F50" i="20"/>
  <c r="E50" i="20"/>
  <c r="D50" i="20"/>
  <c r="C50" i="20"/>
  <c r="I49" i="20"/>
  <c r="H49" i="20"/>
  <c r="G49" i="20"/>
  <c r="F49" i="20"/>
  <c r="E49" i="20"/>
  <c r="D49" i="20"/>
  <c r="C49" i="20"/>
  <c r="I48" i="20"/>
  <c r="H48" i="20"/>
  <c r="G48" i="20"/>
  <c r="F48" i="20"/>
  <c r="E48" i="20"/>
  <c r="D48" i="20"/>
  <c r="C48" i="20"/>
  <c r="I47" i="20"/>
  <c r="H47" i="20"/>
  <c r="G47" i="20"/>
  <c r="F47" i="20"/>
  <c r="E47" i="20"/>
  <c r="D47" i="20"/>
  <c r="C47" i="20"/>
  <c r="I46" i="20"/>
  <c r="H46" i="20"/>
  <c r="G46" i="20"/>
  <c r="F46" i="20"/>
  <c r="E46" i="20"/>
  <c r="D46" i="20"/>
  <c r="C46" i="20"/>
  <c r="I45" i="20"/>
  <c r="H45" i="20"/>
  <c r="G45" i="20"/>
  <c r="F45" i="20"/>
  <c r="E45" i="20"/>
  <c r="D45" i="20"/>
  <c r="C45" i="20"/>
  <c r="I44" i="20"/>
  <c r="H44" i="20"/>
  <c r="G44" i="20"/>
  <c r="F44" i="20"/>
  <c r="E44" i="20"/>
  <c r="D44" i="20"/>
  <c r="C44" i="20"/>
  <c r="I43" i="20"/>
  <c r="H43" i="20"/>
  <c r="G43" i="20"/>
  <c r="F43" i="20"/>
  <c r="E43" i="20"/>
  <c r="D43" i="20"/>
  <c r="C43" i="20"/>
  <c r="I42" i="20"/>
  <c r="H42" i="20"/>
  <c r="G42" i="20"/>
  <c r="F42" i="20"/>
  <c r="E42" i="20"/>
  <c r="D42" i="20"/>
  <c r="C42" i="20"/>
  <c r="I41" i="20"/>
  <c r="H41" i="20"/>
  <c r="G41" i="20"/>
  <c r="F41" i="20"/>
  <c r="E41" i="20"/>
  <c r="D41" i="20"/>
  <c r="C41" i="20"/>
  <c r="I40" i="20"/>
  <c r="H40" i="20"/>
  <c r="G40" i="20"/>
  <c r="F40" i="20"/>
  <c r="E40" i="20"/>
  <c r="D40" i="20"/>
  <c r="C40" i="20"/>
  <c r="I39" i="20"/>
  <c r="H39" i="20"/>
  <c r="G39" i="20"/>
  <c r="F39" i="20"/>
  <c r="E39" i="20"/>
  <c r="D39" i="20"/>
  <c r="C39" i="20"/>
  <c r="I38" i="20"/>
  <c r="H38" i="20"/>
  <c r="G38" i="20"/>
  <c r="F38" i="20"/>
  <c r="E38" i="20"/>
  <c r="D38" i="20"/>
  <c r="C38" i="20"/>
  <c r="I37" i="20"/>
  <c r="H37" i="20"/>
  <c r="G37" i="20"/>
  <c r="F37" i="20"/>
  <c r="E37" i="20"/>
  <c r="D37" i="20"/>
  <c r="C37" i="20"/>
  <c r="I36" i="20"/>
  <c r="H36" i="20"/>
  <c r="G36" i="20"/>
  <c r="F36" i="20"/>
  <c r="E36" i="20"/>
  <c r="D36" i="20"/>
  <c r="C36" i="20"/>
  <c r="K51" i="20" l="1"/>
  <c r="M51" i="20" s="1"/>
  <c r="K57" i="20"/>
  <c r="M57" i="20" s="1"/>
  <c r="K52" i="20"/>
  <c r="M52" i="20" s="1"/>
  <c r="K55" i="20"/>
  <c r="M55" i="20"/>
  <c r="K43" i="20"/>
  <c r="M43" i="20" s="1"/>
  <c r="K66" i="20"/>
  <c r="M66" i="20" s="1"/>
  <c r="K65" i="20"/>
  <c r="M65" i="20" s="1"/>
  <c r="K63" i="20"/>
  <c r="M63" i="20" s="1"/>
  <c r="K61" i="20"/>
  <c r="M61" i="20" s="1"/>
  <c r="K62" i="20"/>
  <c r="M62" i="20" s="1"/>
  <c r="K60" i="20"/>
  <c r="M60" i="20" s="1"/>
  <c r="K59" i="20"/>
  <c r="M59" i="20" s="1"/>
  <c r="K58" i="20"/>
  <c r="M58" i="20" s="1"/>
  <c r="K56" i="20"/>
  <c r="M56" i="20" s="1"/>
  <c r="K54" i="20"/>
  <c r="M54" i="20" s="1"/>
  <c r="K53" i="20"/>
  <c r="M53" i="20" s="1"/>
  <c r="K38" i="20"/>
  <c r="M38" i="20" s="1"/>
  <c r="K50" i="20"/>
  <c r="M50" i="20" s="1"/>
  <c r="K49" i="20"/>
  <c r="M49" i="20" s="1"/>
  <c r="K48" i="20"/>
  <c r="M48" i="20" s="1"/>
  <c r="K47" i="20"/>
  <c r="M47" i="20" s="1"/>
  <c r="K46" i="20"/>
  <c r="M46" i="20" s="1"/>
  <c r="K45" i="20"/>
  <c r="M45" i="20" s="1"/>
  <c r="K44" i="20"/>
  <c r="M44" i="20" s="1"/>
  <c r="K42" i="20"/>
  <c r="M42" i="20" s="1"/>
  <c r="K41" i="20"/>
  <c r="M41" i="20" s="1"/>
  <c r="K40" i="20"/>
  <c r="M40" i="20" s="1"/>
  <c r="K39" i="20"/>
  <c r="M39" i="20" s="1"/>
  <c r="K64" i="20"/>
  <c r="M64" i="20" s="1"/>
  <c r="K36" i="20"/>
  <c r="M36" i="20" s="1"/>
  <c r="K37" i="20"/>
  <c r="M37" i="20" s="1"/>
  <c r="D341" i="18"/>
  <c r="G341" i="18" s="1"/>
  <c r="G20" i="18"/>
  <c r="D352" i="18"/>
  <c r="G352" i="18" s="1"/>
  <c r="G351" i="18"/>
  <c r="G340" i="18"/>
  <c r="D319" i="18"/>
  <c r="G319" i="18" s="1"/>
  <c r="G318" i="18"/>
  <c r="D308" i="18"/>
  <c r="G308" i="18" s="1"/>
  <c r="G307" i="18"/>
  <c r="D297" i="18"/>
  <c r="G297" i="18" s="1"/>
  <c r="G296" i="18"/>
  <c r="D286" i="18"/>
  <c r="G286" i="18" s="1"/>
  <c r="G285" i="18"/>
  <c r="D275" i="18"/>
  <c r="G275" i="18" s="1"/>
  <c r="G274" i="18"/>
  <c r="D264" i="18"/>
  <c r="G264" i="18" s="1"/>
  <c r="G263" i="18"/>
  <c r="D242" i="18"/>
  <c r="G242" i="18" s="1"/>
  <c r="G241" i="18"/>
  <c r="D231" i="18"/>
  <c r="G231" i="18" s="1"/>
  <c r="G230" i="18"/>
  <c r="D220" i="18"/>
  <c r="G220" i="18" s="1"/>
  <c r="G219" i="18"/>
  <c r="D209" i="18"/>
  <c r="G209" i="18" s="1"/>
  <c r="G208" i="18"/>
  <c r="D198" i="18"/>
  <c r="G198" i="18" s="1"/>
  <c r="G197" i="18"/>
  <c r="D187" i="18"/>
  <c r="G187" i="18" s="1"/>
  <c r="G186" i="18"/>
  <c r="D176" i="18"/>
  <c r="G176" i="18" s="1"/>
  <c r="G175" i="18"/>
  <c r="D165" i="18"/>
  <c r="G165" i="18" s="1"/>
  <c r="G164" i="18"/>
  <c r="D154" i="18"/>
  <c r="G154" i="18" s="1"/>
  <c r="G153" i="18"/>
  <c r="D143" i="18"/>
  <c r="G143" i="18" s="1"/>
  <c r="G142" i="18"/>
  <c r="D132" i="18"/>
  <c r="G132" i="18" s="1"/>
  <c r="G131" i="18"/>
  <c r="D121" i="18"/>
  <c r="G121" i="18" s="1"/>
  <c r="G120" i="18"/>
  <c r="D110" i="18"/>
  <c r="G110" i="18" s="1"/>
  <c r="G109" i="18"/>
  <c r="D99" i="18"/>
  <c r="G99" i="18" s="1"/>
  <c r="G98" i="18"/>
  <c r="D88" i="18"/>
  <c r="G88" i="18" s="1"/>
  <c r="G87" i="18"/>
  <c r="D77" i="18"/>
  <c r="G77" i="18" s="1"/>
  <c r="G76" i="18"/>
  <c r="D66" i="18"/>
  <c r="G66" i="18" s="1"/>
  <c r="G65" i="18"/>
  <c r="D55" i="18"/>
  <c r="G55" i="18" s="1"/>
  <c r="G54" i="18"/>
  <c r="D44" i="18"/>
  <c r="G44" i="18" s="1"/>
  <c r="G43" i="18"/>
  <c r="D33" i="18"/>
  <c r="G33" i="18" s="1"/>
  <c r="G32" i="18"/>
  <c r="D22" i="18"/>
  <c r="G22" i="18" s="1"/>
  <c r="G21" i="18"/>
  <c r="D330" i="18"/>
  <c r="G330" i="18" s="1"/>
  <c r="G329" i="18"/>
  <c r="D253" i="18"/>
  <c r="G253" i="18" s="1"/>
  <c r="G252" i="18"/>
  <c r="D11" i="18"/>
  <c r="G11" i="18" s="1"/>
  <c r="G10" i="18"/>
  <c r="G350" i="18"/>
  <c r="G349" i="18"/>
  <c r="G348" i="18"/>
  <c r="G347" i="18"/>
  <c r="G346" i="18"/>
  <c r="G345" i="18"/>
  <c r="G344" i="18"/>
  <c r="B343" i="18"/>
  <c r="G343" i="18" s="1"/>
  <c r="G339" i="18"/>
  <c r="G338" i="18"/>
  <c r="G337" i="18"/>
  <c r="G336" i="18"/>
  <c r="G335" i="18"/>
  <c r="G334" i="18"/>
  <c r="G333" i="18"/>
  <c r="B333" i="18"/>
  <c r="B334" i="18" s="1"/>
  <c r="B335" i="18" s="1"/>
  <c r="B336" i="18" s="1"/>
  <c r="B337" i="18" s="1"/>
  <c r="B338" i="18" s="1"/>
  <c r="B339" i="18" s="1"/>
  <c r="B340" i="18" s="1"/>
  <c r="B341" i="18" s="1"/>
  <c r="B342" i="18" s="1"/>
  <c r="G332" i="18"/>
  <c r="G328" i="18"/>
  <c r="G327" i="18"/>
  <c r="G326" i="18"/>
  <c r="G325" i="18"/>
  <c r="G324" i="18"/>
  <c r="G323" i="18"/>
  <c r="G322" i="18"/>
  <c r="B322" i="18"/>
  <c r="B323" i="18" s="1"/>
  <c r="B324" i="18" s="1"/>
  <c r="B325" i="18" s="1"/>
  <c r="B326" i="18" s="1"/>
  <c r="B327" i="18" s="1"/>
  <c r="B328" i="18" s="1"/>
  <c r="B329" i="18" s="1"/>
  <c r="B330" i="18" s="1"/>
  <c r="B331" i="18" s="1"/>
  <c r="G321" i="18"/>
  <c r="G317" i="18"/>
  <c r="G316" i="18"/>
  <c r="G315" i="18"/>
  <c r="G314" i="18"/>
  <c r="G313" i="18"/>
  <c r="G312" i="18"/>
  <c r="G311" i="18"/>
  <c r="B311" i="18"/>
  <c r="B312" i="18" s="1"/>
  <c r="B313" i="18" s="1"/>
  <c r="B314" i="18" s="1"/>
  <c r="B315" i="18" s="1"/>
  <c r="B316" i="18" s="1"/>
  <c r="B317" i="18" s="1"/>
  <c r="B318" i="18" s="1"/>
  <c r="B319" i="18" s="1"/>
  <c r="B320" i="18" s="1"/>
  <c r="G310" i="18"/>
  <c r="G306" i="18"/>
  <c r="G305" i="18"/>
  <c r="G304" i="18"/>
  <c r="G303" i="18"/>
  <c r="G302" i="18"/>
  <c r="G301" i="18"/>
  <c r="G300" i="18"/>
  <c r="B299" i="18"/>
  <c r="B300" i="18" s="1"/>
  <c r="B301" i="18" s="1"/>
  <c r="B302" i="18" s="1"/>
  <c r="B303" i="18" s="1"/>
  <c r="B304" i="18" s="1"/>
  <c r="B305" i="18" s="1"/>
  <c r="B306" i="18" s="1"/>
  <c r="B307" i="18" s="1"/>
  <c r="B308" i="18" s="1"/>
  <c r="B309" i="18" s="1"/>
  <c r="G295" i="18"/>
  <c r="G294" i="18"/>
  <c r="G293" i="18"/>
  <c r="G292" i="18"/>
  <c r="G291" i="18"/>
  <c r="G290" i="18"/>
  <c r="G289" i="18"/>
  <c r="B288" i="18"/>
  <c r="G288" i="18" s="1"/>
  <c r="G284" i="18"/>
  <c r="G283" i="18"/>
  <c r="G282" i="18"/>
  <c r="G281" i="18"/>
  <c r="G280" i="18"/>
  <c r="G279" i="18"/>
  <c r="G278" i="18"/>
  <c r="B278" i="18"/>
  <c r="B279" i="18" s="1"/>
  <c r="B280" i="18" s="1"/>
  <c r="B281" i="18" s="1"/>
  <c r="B282" i="18" s="1"/>
  <c r="B283" i="18" s="1"/>
  <c r="B284" i="18" s="1"/>
  <c r="B285" i="18" s="1"/>
  <c r="B286" i="18" s="1"/>
  <c r="B287" i="18" s="1"/>
  <c r="G277" i="18"/>
  <c r="G273" i="18"/>
  <c r="G272" i="18"/>
  <c r="G271" i="18"/>
  <c r="G270" i="18"/>
  <c r="G269" i="18"/>
  <c r="G268" i="18"/>
  <c r="G267" i="18"/>
  <c r="B266" i="18"/>
  <c r="B267" i="18" s="1"/>
  <c r="B268" i="18" s="1"/>
  <c r="B269" i="18" s="1"/>
  <c r="B270" i="18" s="1"/>
  <c r="B271" i="18" s="1"/>
  <c r="B272" i="18" s="1"/>
  <c r="B273" i="18" s="1"/>
  <c r="B274" i="18" s="1"/>
  <c r="B275" i="18" s="1"/>
  <c r="B276" i="18" s="1"/>
  <c r="G262" i="18"/>
  <c r="G261" i="18"/>
  <c r="G260" i="18"/>
  <c r="G259" i="18"/>
  <c r="G258" i="18"/>
  <c r="G257" i="18"/>
  <c r="G256" i="18"/>
  <c r="B256" i="18"/>
  <c r="B257" i="18" s="1"/>
  <c r="B258" i="18" s="1"/>
  <c r="B259" i="18" s="1"/>
  <c r="B260" i="18" s="1"/>
  <c r="B261" i="18" s="1"/>
  <c r="B262" i="18" s="1"/>
  <c r="B263" i="18" s="1"/>
  <c r="B264" i="18" s="1"/>
  <c r="B265" i="18" s="1"/>
  <c r="G255" i="18"/>
  <c r="G251" i="18"/>
  <c r="G250" i="18"/>
  <c r="G249" i="18"/>
  <c r="G248" i="18"/>
  <c r="G247" i="18"/>
  <c r="G246" i="18"/>
  <c r="G245" i="18"/>
  <c r="B244" i="18"/>
  <c r="B245" i="18" s="1"/>
  <c r="B246" i="18" s="1"/>
  <c r="B247" i="18" s="1"/>
  <c r="B248" i="18" s="1"/>
  <c r="B249" i="18" s="1"/>
  <c r="B250" i="18" s="1"/>
  <c r="B251" i="18" s="1"/>
  <c r="B252" i="18" s="1"/>
  <c r="B253" i="18" s="1"/>
  <c r="B254" i="18" s="1"/>
  <c r="G240" i="18"/>
  <c r="G239" i="18"/>
  <c r="G238" i="18"/>
  <c r="G237" i="18"/>
  <c r="G236" i="18"/>
  <c r="G235" i="18"/>
  <c r="G234" i="18"/>
  <c r="B233" i="18"/>
  <c r="G233" i="18" s="1"/>
  <c r="G229" i="18"/>
  <c r="G228" i="18"/>
  <c r="G227" i="18"/>
  <c r="G226" i="18"/>
  <c r="G225" i="18"/>
  <c r="G224" i="18"/>
  <c r="G223" i="18"/>
  <c r="B223" i="18"/>
  <c r="B224" i="18" s="1"/>
  <c r="B225" i="18" s="1"/>
  <c r="B226" i="18" s="1"/>
  <c r="B227" i="18" s="1"/>
  <c r="B228" i="18" s="1"/>
  <c r="B229" i="18" s="1"/>
  <c r="B230" i="18" s="1"/>
  <c r="B231" i="18" s="1"/>
  <c r="B232" i="18" s="1"/>
  <c r="G222" i="18"/>
  <c r="G218" i="18"/>
  <c r="G217" i="18"/>
  <c r="G216" i="18"/>
  <c r="G215" i="18"/>
  <c r="G214" i="18"/>
  <c r="G213" i="18"/>
  <c r="G212" i="18"/>
  <c r="B211" i="18"/>
  <c r="G211" i="18" s="1"/>
  <c r="G207" i="18"/>
  <c r="G206" i="18"/>
  <c r="G205" i="18"/>
  <c r="G204" i="18"/>
  <c r="G203" i="18"/>
  <c r="G202" i="18"/>
  <c r="G201" i="18"/>
  <c r="B201" i="18"/>
  <c r="B202" i="18" s="1"/>
  <c r="B203" i="18" s="1"/>
  <c r="B204" i="18" s="1"/>
  <c r="B205" i="18" s="1"/>
  <c r="B206" i="18" s="1"/>
  <c r="B207" i="18" s="1"/>
  <c r="B208" i="18" s="1"/>
  <c r="B209" i="18" s="1"/>
  <c r="B210" i="18" s="1"/>
  <c r="G200" i="18"/>
  <c r="G196" i="18"/>
  <c r="G195" i="18"/>
  <c r="G194" i="18"/>
  <c r="G193" i="18"/>
  <c r="G192" i="18"/>
  <c r="G191" i="18"/>
  <c r="G190" i="18"/>
  <c r="B189" i="18"/>
  <c r="B190" i="18" s="1"/>
  <c r="B191" i="18" s="1"/>
  <c r="B192" i="18" s="1"/>
  <c r="B193" i="18" s="1"/>
  <c r="B194" i="18" s="1"/>
  <c r="B195" i="18" s="1"/>
  <c r="B196" i="18" s="1"/>
  <c r="B197" i="18" s="1"/>
  <c r="B198" i="18" s="1"/>
  <c r="B199" i="18" s="1"/>
  <c r="G185" i="18"/>
  <c r="G184" i="18"/>
  <c r="G183" i="18"/>
  <c r="G182" i="18"/>
  <c r="G181" i="18"/>
  <c r="G180" i="18"/>
  <c r="G179" i="18"/>
  <c r="B178" i="18"/>
  <c r="G178" i="18" s="1"/>
  <c r="G174" i="18"/>
  <c r="G173" i="18"/>
  <c r="G172" i="18"/>
  <c r="G171" i="18"/>
  <c r="G170" i="18"/>
  <c r="G169" i="18"/>
  <c r="G168" i="18"/>
  <c r="B168" i="18"/>
  <c r="B169" i="18" s="1"/>
  <c r="B170" i="18" s="1"/>
  <c r="B171" i="18" s="1"/>
  <c r="B172" i="18" s="1"/>
  <c r="B173" i="18" s="1"/>
  <c r="B174" i="18" s="1"/>
  <c r="B175" i="18" s="1"/>
  <c r="B176" i="18" s="1"/>
  <c r="B177" i="18" s="1"/>
  <c r="G167" i="18"/>
  <c r="G163" i="18"/>
  <c r="G162" i="18"/>
  <c r="G161" i="18"/>
  <c r="G160" i="18"/>
  <c r="G159" i="18"/>
  <c r="G158" i="18"/>
  <c r="G157" i="18"/>
  <c r="B157" i="18"/>
  <c r="B158" i="18" s="1"/>
  <c r="B159" i="18" s="1"/>
  <c r="B160" i="18" s="1"/>
  <c r="B161" i="18" s="1"/>
  <c r="B162" i="18" s="1"/>
  <c r="B163" i="18" s="1"/>
  <c r="B164" i="18" s="1"/>
  <c r="B165" i="18" s="1"/>
  <c r="B166" i="18" s="1"/>
  <c r="G156" i="18"/>
  <c r="G152" i="18"/>
  <c r="G151" i="18"/>
  <c r="G150" i="18"/>
  <c r="G149" i="18"/>
  <c r="G148" i="18"/>
  <c r="G147" i="18"/>
  <c r="G146" i="18"/>
  <c r="B145" i="18"/>
  <c r="B146" i="18" s="1"/>
  <c r="B147" i="18" s="1"/>
  <c r="B148" i="18" s="1"/>
  <c r="B149" i="18" s="1"/>
  <c r="B150" i="18" s="1"/>
  <c r="B151" i="18" s="1"/>
  <c r="B152" i="18" s="1"/>
  <c r="B153" i="18" s="1"/>
  <c r="B154" i="18" s="1"/>
  <c r="B155" i="18" s="1"/>
  <c r="G141" i="18"/>
  <c r="G140" i="18"/>
  <c r="G139" i="18"/>
  <c r="G138" i="18"/>
  <c r="G137" i="18"/>
  <c r="G136" i="18"/>
  <c r="G135" i="18"/>
  <c r="B135" i="18"/>
  <c r="B136" i="18" s="1"/>
  <c r="B137" i="18" s="1"/>
  <c r="B138" i="18" s="1"/>
  <c r="B139" i="18" s="1"/>
  <c r="B140" i="18" s="1"/>
  <c r="B141" i="18" s="1"/>
  <c r="B142" i="18" s="1"/>
  <c r="B143" i="18" s="1"/>
  <c r="B144" i="18" s="1"/>
  <c r="G134" i="18"/>
  <c r="G130" i="18"/>
  <c r="G129" i="18"/>
  <c r="G128" i="18"/>
  <c r="G127" i="18"/>
  <c r="G126" i="18"/>
  <c r="G125" i="18"/>
  <c r="G124" i="18"/>
  <c r="B124" i="18"/>
  <c r="B125" i="18" s="1"/>
  <c r="B126" i="18" s="1"/>
  <c r="B127" i="18" s="1"/>
  <c r="B128" i="18" s="1"/>
  <c r="B129" i="18" s="1"/>
  <c r="B130" i="18" s="1"/>
  <c r="B131" i="18" s="1"/>
  <c r="B132" i="18" s="1"/>
  <c r="B133" i="18" s="1"/>
  <c r="G123" i="18"/>
  <c r="G119" i="18"/>
  <c r="G118" i="18"/>
  <c r="G117" i="18"/>
  <c r="G116" i="18"/>
  <c r="G115" i="18"/>
  <c r="G114" i="18"/>
  <c r="G113" i="18"/>
  <c r="B113" i="18"/>
  <c r="B114" i="18" s="1"/>
  <c r="B115" i="18" s="1"/>
  <c r="B116" i="18" s="1"/>
  <c r="B117" i="18" s="1"/>
  <c r="B118" i="18" s="1"/>
  <c r="B119" i="18" s="1"/>
  <c r="B120" i="18" s="1"/>
  <c r="B121" i="18" s="1"/>
  <c r="B122" i="18" s="1"/>
  <c r="G112" i="18"/>
  <c r="G108" i="18"/>
  <c r="G107" i="18"/>
  <c r="G106" i="18"/>
  <c r="G105" i="18"/>
  <c r="G104" i="18"/>
  <c r="G103" i="18"/>
  <c r="G102" i="18"/>
  <c r="B102" i="18"/>
  <c r="B103" i="18" s="1"/>
  <c r="B104" i="18" s="1"/>
  <c r="B105" i="18" s="1"/>
  <c r="B106" i="18" s="1"/>
  <c r="B107" i="18" s="1"/>
  <c r="B108" i="18" s="1"/>
  <c r="B109" i="18" s="1"/>
  <c r="B110" i="18" s="1"/>
  <c r="B111" i="18" s="1"/>
  <c r="G101" i="18"/>
  <c r="G97" i="18"/>
  <c r="G96" i="18"/>
  <c r="G95" i="18"/>
  <c r="G94" i="18"/>
  <c r="G93" i="18"/>
  <c r="G92" i="18"/>
  <c r="G91" i="18"/>
  <c r="B91" i="18"/>
  <c r="B92" i="18" s="1"/>
  <c r="B93" i="18" s="1"/>
  <c r="B94" i="18" s="1"/>
  <c r="B95" i="18" s="1"/>
  <c r="B96" i="18" s="1"/>
  <c r="B97" i="18" s="1"/>
  <c r="B98" i="18" s="1"/>
  <c r="B99" i="18" s="1"/>
  <c r="B100" i="18" s="1"/>
  <c r="G90" i="18"/>
  <c r="G86" i="18"/>
  <c r="G85" i="18"/>
  <c r="G84" i="18"/>
  <c r="G83" i="18"/>
  <c r="G82" i="18"/>
  <c r="G81" i="18"/>
  <c r="G80" i="18"/>
  <c r="B80" i="18"/>
  <c r="B81" i="18" s="1"/>
  <c r="B82" i="18" s="1"/>
  <c r="B83" i="18" s="1"/>
  <c r="B84" i="18" s="1"/>
  <c r="B85" i="18" s="1"/>
  <c r="B86" i="18" s="1"/>
  <c r="B87" i="18" s="1"/>
  <c r="B88" i="18" s="1"/>
  <c r="B89" i="18" s="1"/>
  <c r="G79" i="18"/>
  <c r="G75" i="18"/>
  <c r="G74" i="18"/>
  <c r="G73" i="18"/>
  <c r="G72" i="18"/>
  <c r="G71" i="18"/>
  <c r="G70" i="18"/>
  <c r="G69" i="18"/>
  <c r="B69" i="18"/>
  <c r="B70" i="18" s="1"/>
  <c r="B71" i="18" s="1"/>
  <c r="B72" i="18" s="1"/>
  <c r="B73" i="18" s="1"/>
  <c r="B74" i="18" s="1"/>
  <c r="B75" i="18" s="1"/>
  <c r="B76" i="18" s="1"/>
  <c r="B77" i="18" s="1"/>
  <c r="B78" i="18" s="1"/>
  <c r="G68" i="18"/>
  <c r="G64" i="18"/>
  <c r="G63" i="18"/>
  <c r="G62" i="18"/>
  <c r="G61" i="18"/>
  <c r="G60" i="18"/>
  <c r="G59" i="18"/>
  <c r="G58" i="18"/>
  <c r="B57" i="18"/>
  <c r="G57" i="18" s="1"/>
  <c r="G53" i="18"/>
  <c r="G52" i="18"/>
  <c r="G51" i="18"/>
  <c r="G50" i="18"/>
  <c r="G49" i="18"/>
  <c r="G48" i="18"/>
  <c r="G47" i="18"/>
  <c r="B46" i="18"/>
  <c r="G46" i="18" s="1"/>
  <c r="G42" i="18"/>
  <c r="G41" i="18"/>
  <c r="G40" i="18"/>
  <c r="G39" i="18"/>
  <c r="G38" i="18"/>
  <c r="G37" i="18"/>
  <c r="G36" i="18"/>
  <c r="B36" i="18"/>
  <c r="B37" i="18" s="1"/>
  <c r="B38" i="18" s="1"/>
  <c r="B39" i="18" s="1"/>
  <c r="B40" i="18" s="1"/>
  <c r="B41" i="18" s="1"/>
  <c r="B42" i="18" s="1"/>
  <c r="B43" i="18" s="1"/>
  <c r="B44" i="18" s="1"/>
  <c r="B45" i="18" s="1"/>
  <c r="G35" i="18"/>
  <c r="G31" i="18"/>
  <c r="G30" i="18"/>
  <c r="G29" i="18"/>
  <c r="G28" i="18"/>
  <c r="G27" i="18"/>
  <c r="G26" i="18"/>
  <c r="G25" i="18"/>
  <c r="B25" i="18"/>
  <c r="B26" i="18" s="1"/>
  <c r="B27" i="18" s="1"/>
  <c r="B28" i="18" s="1"/>
  <c r="B29" i="18" s="1"/>
  <c r="B30" i="18" s="1"/>
  <c r="B31" i="18" s="1"/>
  <c r="B32" i="18" s="1"/>
  <c r="B33" i="18" s="1"/>
  <c r="B34" i="18" s="1"/>
  <c r="G24" i="18"/>
  <c r="G19" i="18"/>
  <c r="G18" i="18"/>
  <c r="G17" i="18"/>
  <c r="G16" i="18"/>
  <c r="G15" i="18"/>
  <c r="G14" i="18"/>
  <c r="B13" i="18"/>
  <c r="B14" i="18" s="1"/>
  <c r="B15" i="18" s="1"/>
  <c r="B16" i="18" s="1"/>
  <c r="B17" i="18" s="1"/>
  <c r="B18" i="18" s="1"/>
  <c r="B19" i="18" s="1"/>
  <c r="B20" i="18" s="1"/>
  <c r="B21" i="18" s="1"/>
  <c r="B22" i="18" s="1"/>
  <c r="B23" i="18" s="1"/>
  <c r="G9" i="18"/>
  <c r="G8" i="18"/>
  <c r="G7" i="18"/>
  <c r="G6" i="18"/>
  <c r="G5" i="18"/>
  <c r="G4" i="18"/>
  <c r="G3" i="18"/>
  <c r="B2" i="18"/>
  <c r="B3" i="18" s="1"/>
  <c r="B4" i="18" s="1"/>
  <c r="B5" i="18" s="1"/>
  <c r="B6" i="18" s="1"/>
  <c r="B7" i="18" s="1"/>
  <c r="B8" i="18" s="1"/>
  <c r="B9" i="18" s="1"/>
  <c r="G243" i="18" l="1"/>
  <c r="G56" i="18"/>
  <c r="G78" i="18"/>
  <c r="G177" i="18"/>
  <c r="G100" i="18"/>
  <c r="G221" i="18"/>
  <c r="G133" i="18"/>
  <c r="G287" i="18"/>
  <c r="G342" i="18"/>
  <c r="G89" i="18"/>
  <c r="G210" i="18"/>
  <c r="G232" i="18"/>
  <c r="G265" i="18"/>
  <c r="G45" i="18"/>
  <c r="G67" i="18"/>
  <c r="G166" i="18"/>
  <c r="G188" i="18"/>
  <c r="G320" i="18"/>
  <c r="G353" i="18"/>
  <c r="G111" i="18"/>
  <c r="G122" i="18"/>
  <c r="G298" i="18"/>
  <c r="G144" i="18"/>
  <c r="G34" i="18"/>
  <c r="G331" i="18"/>
  <c r="B10" i="18"/>
  <c r="B11" i="18" s="1"/>
  <c r="B12" i="18" s="1"/>
  <c r="B179" i="18"/>
  <c r="B180" i="18" s="1"/>
  <c r="B181" i="18" s="1"/>
  <c r="B182" i="18" s="1"/>
  <c r="B183" i="18" s="1"/>
  <c r="B184" i="18" s="1"/>
  <c r="B185" i="18" s="1"/>
  <c r="B186" i="18" s="1"/>
  <c r="B187" i="18" s="1"/>
  <c r="B188" i="18" s="1"/>
  <c r="G13" i="18"/>
  <c r="G23" i="18" s="1"/>
  <c r="B212" i="18"/>
  <c r="B213" i="18" s="1"/>
  <c r="B214" i="18" s="1"/>
  <c r="B215" i="18" s="1"/>
  <c r="B216" i="18" s="1"/>
  <c r="B217" i="18" s="1"/>
  <c r="B218" i="18" s="1"/>
  <c r="B219" i="18" s="1"/>
  <c r="B220" i="18" s="1"/>
  <c r="B221" i="18" s="1"/>
  <c r="B47" i="18"/>
  <c r="B48" i="18" s="1"/>
  <c r="B49" i="18" s="1"/>
  <c r="B50" i="18" s="1"/>
  <c r="B51" i="18" s="1"/>
  <c r="B52" i="18" s="1"/>
  <c r="B53" i="18" s="1"/>
  <c r="B54" i="18" s="1"/>
  <c r="B55" i="18" s="1"/>
  <c r="B56" i="18" s="1"/>
  <c r="B289" i="18"/>
  <c r="B290" i="18" s="1"/>
  <c r="B291" i="18" s="1"/>
  <c r="B292" i="18" s="1"/>
  <c r="B293" i="18" s="1"/>
  <c r="B294" i="18" s="1"/>
  <c r="B295" i="18" s="1"/>
  <c r="B296" i="18" s="1"/>
  <c r="B297" i="18" s="1"/>
  <c r="B298" i="18" s="1"/>
  <c r="G266" i="18"/>
  <c r="G276" i="18" s="1"/>
  <c r="G189" i="18"/>
  <c r="G199" i="18" s="1"/>
  <c r="B344" i="18"/>
  <c r="B345" i="18" s="1"/>
  <c r="B346" i="18" s="1"/>
  <c r="B347" i="18" s="1"/>
  <c r="B348" i="18" s="1"/>
  <c r="B349" i="18" s="1"/>
  <c r="B350" i="18" s="1"/>
  <c r="B351" i="18" s="1"/>
  <c r="B352" i="18" s="1"/>
  <c r="B353" i="18" s="1"/>
  <c r="B234" i="18"/>
  <c r="B235" i="18" s="1"/>
  <c r="B236" i="18" s="1"/>
  <c r="B237" i="18" s="1"/>
  <c r="B238" i="18" s="1"/>
  <c r="B239" i="18" s="1"/>
  <c r="B240" i="18" s="1"/>
  <c r="B241" i="18" s="1"/>
  <c r="B242" i="18" s="1"/>
  <c r="B243" i="18" s="1"/>
  <c r="G2" i="18"/>
  <c r="G12" i="18" s="1"/>
  <c r="B58" i="18"/>
  <c r="B59" i="18" s="1"/>
  <c r="B60" i="18" s="1"/>
  <c r="B61" i="18" s="1"/>
  <c r="B62" i="18" s="1"/>
  <c r="B63" i="18" s="1"/>
  <c r="B64" i="18" s="1"/>
  <c r="B65" i="18" s="1"/>
  <c r="B66" i="18" s="1"/>
  <c r="B67" i="18" s="1"/>
  <c r="G145" i="18"/>
  <c r="G155" i="18" s="1"/>
  <c r="G299" i="18"/>
  <c r="G309" i="18" s="1"/>
  <c r="G244" i="18"/>
  <c r="G254" i="18" s="1"/>
  <c r="G65" i="17"/>
  <c r="G66" i="17"/>
  <c r="G67" i="17"/>
  <c r="G68" i="17"/>
  <c r="G69" i="17"/>
  <c r="G72" i="17"/>
  <c r="G73" i="17"/>
  <c r="G74" i="17"/>
  <c r="G75" i="17"/>
  <c r="G76" i="17"/>
  <c r="G77" i="17"/>
  <c r="G78" i="17"/>
  <c r="G79" i="17"/>
  <c r="G82" i="17"/>
  <c r="G83" i="17"/>
  <c r="G84" i="17"/>
  <c r="G85" i="17"/>
  <c r="G86" i="17"/>
  <c r="G87" i="17"/>
  <c r="G88" i="17"/>
  <c r="G89" i="17"/>
  <c r="G15" i="17"/>
  <c r="G16" i="17"/>
  <c r="G17" i="17"/>
  <c r="G18" i="17"/>
  <c r="G19" i="17"/>
  <c r="G22" i="17"/>
  <c r="G23" i="17"/>
  <c r="G24" i="17"/>
  <c r="G25" i="17"/>
  <c r="G26" i="17"/>
  <c r="G27" i="17"/>
  <c r="G28" i="17"/>
  <c r="G29" i="17"/>
  <c r="G32" i="17"/>
  <c r="G33" i="17"/>
  <c r="G34" i="17"/>
  <c r="G35" i="17"/>
  <c r="G36" i="17"/>
  <c r="G37" i="17"/>
  <c r="G38" i="17"/>
  <c r="G39" i="17"/>
  <c r="G43" i="17"/>
  <c r="J24" i="15"/>
  <c r="D320" i="17"/>
  <c r="G320" i="17" s="1"/>
  <c r="D310" i="17"/>
  <c r="G310" i="17" s="1"/>
  <c r="D300" i="17"/>
  <c r="G300" i="17" s="1"/>
  <c r="D290" i="17"/>
  <c r="G290" i="17" s="1"/>
  <c r="D280" i="17"/>
  <c r="G280" i="17" s="1"/>
  <c r="D270" i="17"/>
  <c r="G270" i="17" s="1"/>
  <c r="D260" i="17"/>
  <c r="G260" i="17" s="1"/>
  <c r="D250" i="17"/>
  <c r="G250" i="17" s="1"/>
  <c r="D240" i="17"/>
  <c r="G240" i="17" s="1"/>
  <c r="D230" i="17"/>
  <c r="G230" i="17" s="1"/>
  <c r="D220" i="17"/>
  <c r="G220" i="17" s="1"/>
  <c r="D210" i="17"/>
  <c r="G210" i="17" s="1"/>
  <c r="D200" i="17"/>
  <c r="G200" i="17" s="1"/>
  <c r="D190" i="17"/>
  <c r="G190" i="17" s="1"/>
  <c r="D180" i="17"/>
  <c r="G180" i="17" s="1"/>
  <c r="D170" i="17"/>
  <c r="G170" i="17" s="1"/>
  <c r="D160" i="17"/>
  <c r="G160" i="17" s="1"/>
  <c r="D150" i="17"/>
  <c r="G150" i="17" s="1"/>
  <c r="D140" i="17"/>
  <c r="G140" i="17" s="1"/>
  <c r="D130" i="17"/>
  <c r="G130" i="17" s="1"/>
  <c r="D120" i="17"/>
  <c r="G120" i="17" s="1"/>
  <c r="D110" i="17"/>
  <c r="G110" i="17" s="1"/>
  <c r="D100" i="17"/>
  <c r="G100" i="17" s="1"/>
  <c r="D90" i="17"/>
  <c r="G90" i="17" s="1"/>
  <c r="D80" i="17"/>
  <c r="G80" i="17" s="1"/>
  <c r="D70" i="17"/>
  <c r="G70" i="17" s="1"/>
  <c r="D60" i="17"/>
  <c r="G60" i="17" s="1"/>
  <c r="D50" i="17"/>
  <c r="G50" i="17" s="1"/>
  <c r="D40" i="17"/>
  <c r="G40" i="17" s="1"/>
  <c r="D30" i="17"/>
  <c r="G30" i="17" s="1"/>
  <c r="D20" i="17"/>
  <c r="G20" i="17" s="1"/>
  <c r="G319" i="17"/>
  <c r="G318" i="17"/>
  <c r="G317" i="17"/>
  <c r="G316" i="17"/>
  <c r="G315" i="17"/>
  <c r="G314" i="17"/>
  <c r="G313" i="17"/>
  <c r="B312" i="17"/>
  <c r="B313" i="17" s="1"/>
  <c r="B314" i="17" s="1"/>
  <c r="B315" i="17" s="1"/>
  <c r="B316" i="17" s="1"/>
  <c r="B317" i="17" s="1"/>
  <c r="B318" i="17" s="1"/>
  <c r="B319" i="17" s="1"/>
  <c r="B320" i="17" s="1"/>
  <c r="B321" i="17" s="1"/>
  <c r="G309" i="17"/>
  <c r="G308" i="17"/>
  <c r="G307" i="17"/>
  <c r="G306" i="17"/>
  <c r="G305" i="17"/>
  <c r="G304" i="17"/>
  <c r="G303" i="17"/>
  <c r="B303" i="17"/>
  <c r="B304" i="17" s="1"/>
  <c r="B305" i="17" s="1"/>
  <c r="B306" i="17" s="1"/>
  <c r="B307" i="17" s="1"/>
  <c r="B308" i="17" s="1"/>
  <c r="B309" i="17" s="1"/>
  <c r="B310" i="17" s="1"/>
  <c r="B311" i="17" s="1"/>
  <c r="G302" i="17"/>
  <c r="G299" i="17"/>
  <c r="G298" i="17"/>
  <c r="G297" i="17"/>
  <c r="G296" i="17"/>
  <c r="G295" i="17"/>
  <c r="G294" i="17"/>
  <c r="G293" i="17"/>
  <c r="B293" i="17"/>
  <c r="B294" i="17" s="1"/>
  <c r="B295" i="17" s="1"/>
  <c r="B296" i="17" s="1"/>
  <c r="B297" i="17" s="1"/>
  <c r="B298" i="17" s="1"/>
  <c r="B299" i="17" s="1"/>
  <c r="B300" i="17" s="1"/>
  <c r="B301" i="17" s="1"/>
  <c r="G292" i="17"/>
  <c r="G289" i="17"/>
  <c r="G288" i="17"/>
  <c r="G287" i="17"/>
  <c r="G286" i="17"/>
  <c r="G285" i="17"/>
  <c r="G284" i="17"/>
  <c r="G283" i="17"/>
  <c r="B283" i="17"/>
  <c r="B284" i="17" s="1"/>
  <c r="B285" i="17" s="1"/>
  <c r="B286" i="17" s="1"/>
  <c r="B287" i="17" s="1"/>
  <c r="B288" i="17" s="1"/>
  <c r="B289" i="17" s="1"/>
  <c r="B290" i="17" s="1"/>
  <c r="B291" i="17" s="1"/>
  <c r="G282" i="17"/>
  <c r="G279" i="17"/>
  <c r="G278" i="17"/>
  <c r="G277" i="17"/>
  <c r="G276" i="17"/>
  <c r="G275" i="17"/>
  <c r="G274" i="17"/>
  <c r="G273" i="17"/>
  <c r="B272" i="17"/>
  <c r="B273" i="17" s="1"/>
  <c r="B274" i="17" s="1"/>
  <c r="B275" i="17" s="1"/>
  <c r="B276" i="17" s="1"/>
  <c r="B277" i="17" s="1"/>
  <c r="B278" i="17" s="1"/>
  <c r="B279" i="17" s="1"/>
  <c r="B280" i="17" s="1"/>
  <c r="B281" i="17" s="1"/>
  <c r="G269" i="17"/>
  <c r="G268" i="17"/>
  <c r="G267" i="17"/>
  <c r="G266" i="17"/>
  <c r="G265" i="17"/>
  <c r="G264" i="17"/>
  <c r="G263" i="17"/>
  <c r="B262" i="17"/>
  <c r="G262" i="17" s="1"/>
  <c r="G259" i="17"/>
  <c r="G258" i="17"/>
  <c r="G257" i="17"/>
  <c r="G256" i="17"/>
  <c r="G255" i="17"/>
  <c r="G254" i="17"/>
  <c r="G253" i="17"/>
  <c r="B253" i="17"/>
  <c r="B254" i="17" s="1"/>
  <c r="B255" i="17" s="1"/>
  <c r="B256" i="17" s="1"/>
  <c r="B257" i="17" s="1"/>
  <c r="B258" i="17" s="1"/>
  <c r="B259" i="17" s="1"/>
  <c r="B260" i="17" s="1"/>
  <c r="B261" i="17" s="1"/>
  <c r="G252" i="17"/>
  <c r="G249" i="17"/>
  <c r="G248" i="17"/>
  <c r="G247" i="17"/>
  <c r="G246" i="17"/>
  <c r="G245" i="17"/>
  <c r="G244" i="17"/>
  <c r="G243" i="17"/>
  <c r="B242" i="17"/>
  <c r="B243" i="17" s="1"/>
  <c r="B244" i="17" s="1"/>
  <c r="B245" i="17" s="1"/>
  <c r="B246" i="17" s="1"/>
  <c r="B247" i="17" s="1"/>
  <c r="B248" i="17" s="1"/>
  <c r="B249" i="17" s="1"/>
  <c r="B250" i="17" s="1"/>
  <c r="B251" i="17" s="1"/>
  <c r="G239" i="17"/>
  <c r="G238" i="17"/>
  <c r="G237" i="17"/>
  <c r="G236" i="17"/>
  <c r="G235" i="17"/>
  <c r="G234" i="17"/>
  <c r="G233" i="17"/>
  <c r="B233" i="17"/>
  <c r="B234" i="17" s="1"/>
  <c r="B235" i="17" s="1"/>
  <c r="B236" i="17" s="1"/>
  <c r="B237" i="17" s="1"/>
  <c r="B238" i="17" s="1"/>
  <c r="B239" i="17" s="1"/>
  <c r="B240" i="17" s="1"/>
  <c r="B241" i="17" s="1"/>
  <c r="G232" i="17"/>
  <c r="G229" i="17"/>
  <c r="G228" i="17"/>
  <c r="G227" i="17"/>
  <c r="G226" i="17"/>
  <c r="G225" i="17"/>
  <c r="G224" i="17"/>
  <c r="G223" i="17"/>
  <c r="B222" i="17"/>
  <c r="G222" i="17" s="1"/>
  <c r="G219" i="17"/>
  <c r="G218" i="17"/>
  <c r="G217" i="17"/>
  <c r="G216" i="17"/>
  <c r="G215" i="17"/>
  <c r="G214" i="17"/>
  <c r="G213" i="17"/>
  <c r="B212" i="17"/>
  <c r="G212" i="17" s="1"/>
  <c r="G209" i="17"/>
  <c r="G208" i="17"/>
  <c r="G207" i="17"/>
  <c r="G206" i="17"/>
  <c r="G205" i="17"/>
  <c r="G204" i="17"/>
  <c r="G203" i="17"/>
  <c r="B203" i="17"/>
  <c r="B204" i="17" s="1"/>
  <c r="B205" i="17" s="1"/>
  <c r="B206" i="17" s="1"/>
  <c r="B207" i="17" s="1"/>
  <c r="B208" i="17" s="1"/>
  <c r="B209" i="17" s="1"/>
  <c r="B210" i="17" s="1"/>
  <c r="B211" i="17" s="1"/>
  <c r="G202" i="17"/>
  <c r="G199" i="17"/>
  <c r="G198" i="17"/>
  <c r="G197" i="17"/>
  <c r="G196" i="17"/>
  <c r="G195" i="17"/>
  <c r="G194" i="17"/>
  <c r="G193" i="17"/>
  <c r="B192" i="17"/>
  <c r="G192" i="17" s="1"/>
  <c r="G189" i="17"/>
  <c r="G188" i="17"/>
  <c r="G187" i="17"/>
  <c r="G186" i="17"/>
  <c r="G185" i="17"/>
  <c r="G184" i="17"/>
  <c r="G183" i="17"/>
  <c r="B183" i="17"/>
  <c r="B184" i="17" s="1"/>
  <c r="B185" i="17" s="1"/>
  <c r="B186" i="17" s="1"/>
  <c r="B187" i="17" s="1"/>
  <c r="B188" i="17" s="1"/>
  <c r="B189" i="17" s="1"/>
  <c r="B190" i="17" s="1"/>
  <c r="B191" i="17" s="1"/>
  <c r="G182" i="17"/>
  <c r="G179" i="17"/>
  <c r="G178" i="17"/>
  <c r="G177" i="17"/>
  <c r="G176" i="17"/>
  <c r="G175" i="17"/>
  <c r="G174" i="17"/>
  <c r="G173" i="17"/>
  <c r="B172" i="17"/>
  <c r="B173" i="17" s="1"/>
  <c r="B174" i="17" s="1"/>
  <c r="B175" i="17" s="1"/>
  <c r="B176" i="17" s="1"/>
  <c r="B177" i="17" s="1"/>
  <c r="B178" i="17" s="1"/>
  <c r="B179" i="17" s="1"/>
  <c r="B180" i="17" s="1"/>
  <c r="B181" i="17" s="1"/>
  <c r="G169" i="17"/>
  <c r="G168" i="17"/>
  <c r="G167" i="17"/>
  <c r="G166" i="17"/>
  <c r="G165" i="17"/>
  <c r="G164" i="17"/>
  <c r="G163" i="17"/>
  <c r="B162" i="17"/>
  <c r="B163" i="17" s="1"/>
  <c r="B164" i="17" s="1"/>
  <c r="B165" i="17" s="1"/>
  <c r="B166" i="17" s="1"/>
  <c r="B167" i="17" s="1"/>
  <c r="B168" i="17" s="1"/>
  <c r="B169" i="17" s="1"/>
  <c r="B170" i="17" s="1"/>
  <c r="B171" i="17" s="1"/>
  <c r="G159" i="17"/>
  <c r="G158" i="17"/>
  <c r="G157" i="17"/>
  <c r="G156" i="17"/>
  <c r="G155" i="17"/>
  <c r="G154" i="17"/>
  <c r="G153" i="17"/>
  <c r="B153" i="17"/>
  <c r="B154" i="17" s="1"/>
  <c r="B155" i="17" s="1"/>
  <c r="B156" i="17" s="1"/>
  <c r="B157" i="17" s="1"/>
  <c r="B158" i="17" s="1"/>
  <c r="B159" i="17" s="1"/>
  <c r="B160" i="17" s="1"/>
  <c r="B161" i="17" s="1"/>
  <c r="G152" i="17"/>
  <c r="G149" i="17"/>
  <c r="G148" i="17"/>
  <c r="G147" i="17"/>
  <c r="G146" i="17"/>
  <c r="G145" i="17"/>
  <c r="G144" i="17"/>
  <c r="G143" i="17"/>
  <c r="B143" i="17"/>
  <c r="B144" i="17" s="1"/>
  <c r="B145" i="17" s="1"/>
  <c r="B146" i="17" s="1"/>
  <c r="B147" i="17" s="1"/>
  <c r="B148" i="17" s="1"/>
  <c r="B149" i="17" s="1"/>
  <c r="B150" i="17" s="1"/>
  <c r="B151" i="17" s="1"/>
  <c r="G142" i="17"/>
  <c r="G139" i="17"/>
  <c r="G138" i="17"/>
  <c r="G137" i="17"/>
  <c r="G136" i="17"/>
  <c r="G135" i="17"/>
  <c r="G134" i="17"/>
  <c r="G133" i="17"/>
  <c r="B132" i="17"/>
  <c r="B133" i="17" s="1"/>
  <c r="B134" i="17" s="1"/>
  <c r="B135" i="17" s="1"/>
  <c r="B136" i="17" s="1"/>
  <c r="B137" i="17" s="1"/>
  <c r="B138" i="17" s="1"/>
  <c r="B139" i="17" s="1"/>
  <c r="B140" i="17" s="1"/>
  <c r="B141" i="17" s="1"/>
  <c r="G129" i="17"/>
  <c r="G128" i="17"/>
  <c r="G127" i="17"/>
  <c r="G126" i="17"/>
  <c r="G125" i="17"/>
  <c r="G124" i="17"/>
  <c r="G123" i="17"/>
  <c r="B123" i="17"/>
  <c r="B124" i="17" s="1"/>
  <c r="B125" i="17" s="1"/>
  <c r="B126" i="17" s="1"/>
  <c r="B127" i="17" s="1"/>
  <c r="B128" i="17" s="1"/>
  <c r="B129" i="17" s="1"/>
  <c r="B130" i="17" s="1"/>
  <c r="B131" i="17" s="1"/>
  <c r="G122" i="17"/>
  <c r="G119" i="17"/>
  <c r="G118" i="17"/>
  <c r="G117" i="17"/>
  <c r="G116" i="17"/>
  <c r="G115" i="17"/>
  <c r="G114" i="17"/>
  <c r="G113" i="17"/>
  <c r="B113" i="17"/>
  <c r="B114" i="17" s="1"/>
  <c r="B115" i="17" s="1"/>
  <c r="B116" i="17" s="1"/>
  <c r="B117" i="17" s="1"/>
  <c r="B118" i="17" s="1"/>
  <c r="B119" i="17" s="1"/>
  <c r="B120" i="17" s="1"/>
  <c r="B121" i="17" s="1"/>
  <c r="G112" i="17"/>
  <c r="G109" i="17"/>
  <c r="G108" i="17"/>
  <c r="G107" i="17"/>
  <c r="G106" i="17"/>
  <c r="G105" i="17"/>
  <c r="G104" i="17"/>
  <c r="G103" i="17"/>
  <c r="B103" i="17"/>
  <c r="B104" i="17" s="1"/>
  <c r="B105" i="17" s="1"/>
  <c r="B106" i="17" s="1"/>
  <c r="B107" i="17" s="1"/>
  <c r="B108" i="17" s="1"/>
  <c r="B109" i="17" s="1"/>
  <c r="B110" i="17" s="1"/>
  <c r="B111" i="17" s="1"/>
  <c r="G102" i="17"/>
  <c r="G99" i="17"/>
  <c r="G98" i="17"/>
  <c r="G97" i="17"/>
  <c r="G96" i="17"/>
  <c r="G95" i="17"/>
  <c r="G94" i="17"/>
  <c r="G93" i="17"/>
  <c r="B93" i="17"/>
  <c r="B94" i="17" s="1"/>
  <c r="B95" i="17" s="1"/>
  <c r="B96" i="17" s="1"/>
  <c r="B97" i="17" s="1"/>
  <c r="B98" i="17" s="1"/>
  <c r="B99" i="17" s="1"/>
  <c r="B100" i="17" s="1"/>
  <c r="B101" i="17" s="1"/>
  <c r="G92" i="17"/>
  <c r="B83" i="17"/>
  <c r="B84" i="17" s="1"/>
  <c r="B85" i="17" s="1"/>
  <c r="B86" i="17" s="1"/>
  <c r="B87" i="17" s="1"/>
  <c r="B88" i="17" s="1"/>
  <c r="B89" i="17" s="1"/>
  <c r="B90" i="17" s="1"/>
  <c r="B91" i="17" s="1"/>
  <c r="B73" i="17"/>
  <c r="B74" i="17" s="1"/>
  <c r="B75" i="17" s="1"/>
  <c r="B76" i="17" s="1"/>
  <c r="B77" i="17" s="1"/>
  <c r="B78" i="17" s="1"/>
  <c r="B79" i="17" s="1"/>
  <c r="B80" i="17" s="1"/>
  <c r="B81" i="17" s="1"/>
  <c r="G64" i="17"/>
  <c r="G63" i="17"/>
  <c r="B63" i="17"/>
  <c r="B64" i="17" s="1"/>
  <c r="B65" i="17" s="1"/>
  <c r="B66" i="17" s="1"/>
  <c r="B67" i="17" s="1"/>
  <c r="B68" i="17" s="1"/>
  <c r="B69" i="17" s="1"/>
  <c r="B70" i="17" s="1"/>
  <c r="B71" i="17" s="1"/>
  <c r="G62" i="17"/>
  <c r="G59" i="17"/>
  <c r="G58" i="17"/>
  <c r="G57" i="17"/>
  <c r="G56" i="17"/>
  <c r="G55" i="17"/>
  <c r="G54" i="17"/>
  <c r="G53" i="17"/>
  <c r="B52" i="17"/>
  <c r="B53" i="17" s="1"/>
  <c r="B54" i="17" s="1"/>
  <c r="B55" i="17" s="1"/>
  <c r="B56" i="17" s="1"/>
  <c r="B57" i="17" s="1"/>
  <c r="B58" i="17" s="1"/>
  <c r="B59" i="17" s="1"/>
  <c r="B60" i="17" s="1"/>
  <c r="B61" i="17" s="1"/>
  <c r="G49" i="17"/>
  <c r="G48" i="17"/>
  <c r="G47" i="17"/>
  <c r="G46" i="17"/>
  <c r="G45" i="17"/>
  <c r="G44" i="17"/>
  <c r="B42" i="17"/>
  <c r="G42" i="17" s="1"/>
  <c r="B33" i="17"/>
  <c r="B34" i="17" s="1"/>
  <c r="B35" i="17" s="1"/>
  <c r="B36" i="17" s="1"/>
  <c r="B37" i="17" s="1"/>
  <c r="B38" i="17" s="1"/>
  <c r="B39" i="17" s="1"/>
  <c r="B40" i="17" s="1"/>
  <c r="B41" i="17" s="1"/>
  <c r="B23" i="17"/>
  <c r="B24" i="17" s="1"/>
  <c r="B25" i="17" s="1"/>
  <c r="B26" i="17" s="1"/>
  <c r="B27" i="17" s="1"/>
  <c r="B28" i="17" s="1"/>
  <c r="B29" i="17" s="1"/>
  <c r="B30" i="17" s="1"/>
  <c r="B31" i="17" s="1"/>
  <c r="G14" i="17"/>
  <c r="G13" i="17"/>
  <c r="B12" i="17"/>
  <c r="B13" i="17" s="1"/>
  <c r="B14" i="17" s="1"/>
  <c r="B15" i="17" s="1"/>
  <c r="B16" i="17" s="1"/>
  <c r="B17" i="17" s="1"/>
  <c r="B18" i="17" s="1"/>
  <c r="B19" i="17" s="1"/>
  <c r="B20" i="17" s="1"/>
  <c r="B21" i="17" s="1"/>
  <c r="D10" i="17"/>
  <c r="G10" i="17" s="1"/>
  <c r="G9" i="17"/>
  <c r="G8" i="17"/>
  <c r="G7" i="17"/>
  <c r="G6" i="17"/>
  <c r="G5" i="17"/>
  <c r="G4" i="17"/>
  <c r="G3" i="17"/>
  <c r="B2" i="17"/>
  <c r="B3" i="17" s="1"/>
  <c r="B4" i="17" s="1"/>
  <c r="B5" i="17" s="1"/>
  <c r="B6" i="17" s="1"/>
  <c r="B7" i="17" s="1"/>
  <c r="B8" i="17" s="1"/>
  <c r="B9" i="17" s="1"/>
  <c r="B10" i="17" s="1"/>
  <c r="B11" i="17" s="1"/>
  <c r="D120" i="16"/>
  <c r="G120" i="16" s="1"/>
  <c r="G119" i="16"/>
  <c r="G118" i="16"/>
  <c r="G117" i="16"/>
  <c r="G116" i="16"/>
  <c r="G115" i="16"/>
  <c r="G114" i="16"/>
  <c r="G113" i="16"/>
  <c r="B112" i="16"/>
  <c r="B113" i="16" s="1"/>
  <c r="B114" i="16" s="1"/>
  <c r="B115" i="16" s="1"/>
  <c r="B116" i="16" s="1"/>
  <c r="B117" i="16" s="1"/>
  <c r="B118" i="16" s="1"/>
  <c r="B119" i="16" s="1"/>
  <c r="B120" i="16" s="1"/>
  <c r="B121" i="16" s="1"/>
  <c r="D110" i="16"/>
  <c r="G110" i="16" s="1"/>
  <c r="G109" i="16"/>
  <c r="G108" i="16"/>
  <c r="G107" i="16"/>
  <c r="G106" i="16"/>
  <c r="G105" i="16"/>
  <c r="G104" i="16"/>
  <c r="G103" i="16"/>
  <c r="B102" i="16"/>
  <c r="G102" i="16" s="1"/>
  <c r="D100" i="16"/>
  <c r="G100" i="16" s="1"/>
  <c r="G99" i="16"/>
  <c r="G98" i="16"/>
  <c r="G97" i="16"/>
  <c r="G96" i="16"/>
  <c r="G95" i="16"/>
  <c r="G94" i="16"/>
  <c r="G93" i="16"/>
  <c r="B92" i="16"/>
  <c r="G92" i="16" s="1"/>
  <c r="D90" i="16"/>
  <c r="G90" i="16" s="1"/>
  <c r="G89" i="16"/>
  <c r="G88" i="16"/>
  <c r="G87" i="16"/>
  <c r="G86" i="16"/>
  <c r="G85" i="16"/>
  <c r="G84" i="16"/>
  <c r="G83" i="16"/>
  <c r="B82" i="16"/>
  <c r="B83" i="16" s="1"/>
  <c r="B84" i="16" s="1"/>
  <c r="B85" i="16" s="1"/>
  <c r="B86" i="16" s="1"/>
  <c r="B87" i="16" s="1"/>
  <c r="B88" i="16" s="1"/>
  <c r="B89" i="16" s="1"/>
  <c r="B90" i="16" s="1"/>
  <c r="B91" i="16" s="1"/>
  <c r="D80" i="16"/>
  <c r="G80" i="16" s="1"/>
  <c r="G79" i="16"/>
  <c r="G78" i="16"/>
  <c r="G77" i="16"/>
  <c r="G76" i="16"/>
  <c r="G75" i="16"/>
  <c r="G74" i="16"/>
  <c r="G73" i="16"/>
  <c r="B72" i="16"/>
  <c r="B73" i="16" s="1"/>
  <c r="B74" i="16" s="1"/>
  <c r="B75" i="16" s="1"/>
  <c r="B76" i="16" s="1"/>
  <c r="B77" i="16" s="1"/>
  <c r="B78" i="16" s="1"/>
  <c r="B79" i="16" s="1"/>
  <c r="B80" i="16" s="1"/>
  <c r="B81" i="16" s="1"/>
  <c r="D70" i="16"/>
  <c r="G70" i="16" s="1"/>
  <c r="G69" i="16"/>
  <c r="G68" i="16"/>
  <c r="G67" i="16"/>
  <c r="G66" i="16"/>
  <c r="G65" i="16"/>
  <c r="G64" i="16"/>
  <c r="G63" i="16"/>
  <c r="B62" i="16"/>
  <c r="G62" i="16" s="1"/>
  <c r="D60" i="16"/>
  <c r="G60" i="16" s="1"/>
  <c r="G59" i="16"/>
  <c r="G58" i="16"/>
  <c r="G57" i="16"/>
  <c r="G56" i="16"/>
  <c r="G55" i="16"/>
  <c r="G54" i="16"/>
  <c r="G53" i="16"/>
  <c r="B52" i="16"/>
  <c r="B53" i="16" s="1"/>
  <c r="B54" i="16" s="1"/>
  <c r="B55" i="16" s="1"/>
  <c r="B56" i="16" s="1"/>
  <c r="B57" i="16" s="1"/>
  <c r="B58" i="16" s="1"/>
  <c r="B59" i="16" s="1"/>
  <c r="B60" i="16" s="1"/>
  <c r="B61" i="16" s="1"/>
  <c r="D50" i="16"/>
  <c r="G50" i="16" s="1"/>
  <c r="G49" i="16"/>
  <c r="G48" i="16"/>
  <c r="G47" i="16"/>
  <c r="G46" i="16"/>
  <c r="G45" i="16"/>
  <c r="G44" i="16"/>
  <c r="G43" i="16"/>
  <c r="B42" i="16"/>
  <c r="G42" i="16" s="1"/>
  <c r="D40" i="16"/>
  <c r="G40" i="16" s="1"/>
  <c r="G39" i="16"/>
  <c r="G38" i="16"/>
  <c r="G37" i="16"/>
  <c r="G36" i="16"/>
  <c r="G35" i="16"/>
  <c r="G34" i="16"/>
  <c r="G33" i="16"/>
  <c r="B32" i="16"/>
  <c r="B33" i="16" s="1"/>
  <c r="B34" i="16" s="1"/>
  <c r="B35" i="16" s="1"/>
  <c r="B36" i="16" s="1"/>
  <c r="B37" i="16" s="1"/>
  <c r="B38" i="16" s="1"/>
  <c r="B39" i="16" s="1"/>
  <c r="B40" i="16" s="1"/>
  <c r="B41" i="16" s="1"/>
  <c r="D30" i="16"/>
  <c r="G30" i="16" s="1"/>
  <c r="G29" i="16"/>
  <c r="G28" i="16"/>
  <c r="G27" i="16"/>
  <c r="G26" i="16"/>
  <c r="G25" i="16"/>
  <c r="G24" i="16"/>
  <c r="G23" i="16"/>
  <c r="B22" i="16"/>
  <c r="G22" i="16" s="1"/>
  <c r="D20" i="16"/>
  <c r="G20" i="16" s="1"/>
  <c r="G19" i="16"/>
  <c r="G18" i="16"/>
  <c r="G17" i="16"/>
  <c r="G16" i="16"/>
  <c r="G15" i="16"/>
  <c r="G14" i="16"/>
  <c r="G13" i="16"/>
  <c r="B12" i="16"/>
  <c r="B13" i="16" s="1"/>
  <c r="B14" i="16" s="1"/>
  <c r="B15" i="16" s="1"/>
  <c r="B16" i="16" s="1"/>
  <c r="B17" i="16" s="1"/>
  <c r="B18" i="16" s="1"/>
  <c r="B19" i="16" s="1"/>
  <c r="B20" i="16" s="1"/>
  <c r="B21" i="16" s="1"/>
  <c r="D10" i="16"/>
  <c r="G10" i="16" s="1"/>
  <c r="G9" i="16"/>
  <c r="G8" i="16"/>
  <c r="G7" i="16"/>
  <c r="G6" i="16"/>
  <c r="G5" i="16"/>
  <c r="G4" i="16"/>
  <c r="G3" i="16"/>
  <c r="B2" i="16"/>
  <c r="B3" i="16" s="1"/>
  <c r="B4" i="16" s="1"/>
  <c r="B5" i="16" s="1"/>
  <c r="B6" i="16" s="1"/>
  <c r="B7" i="16" s="1"/>
  <c r="B8" i="16" s="1"/>
  <c r="B9" i="16" s="1"/>
  <c r="B10" i="16" s="1"/>
  <c r="B11" i="16" s="1"/>
  <c r="G71" i="17" l="1"/>
  <c r="G81" i="17"/>
  <c r="G41" i="17"/>
  <c r="G31" i="17"/>
  <c r="G242" i="17"/>
  <c r="G251" i="17" s="1"/>
  <c r="G132" i="17"/>
  <c r="G141" i="17" s="1"/>
  <c r="B263" i="17"/>
  <c r="B264" i="17" s="1"/>
  <c r="B265" i="17" s="1"/>
  <c r="B266" i="17" s="1"/>
  <c r="B267" i="17" s="1"/>
  <c r="B268" i="17" s="1"/>
  <c r="B269" i="17" s="1"/>
  <c r="B270" i="17" s="1"/>
  <c r="B271" i="17" s="1"/>
  <c r="B213" i="17"/>
  <c r="B214" i="17" s="1"/>
  <c r="B215" i="17" s="1"/>
  <c r="B216" i="17" s="1"/>
  <c r="B217" i="17" s="1"/>
  <c r="B218" i="17" s="1"/>
  <c r="B219" i="17" s="1"/>
  <c r="B220" i="17" s="1"/>
  <c r="B221" i="17" s="1"/>
  <c r="G162" i="17"/>
  <c r="G171" i="17" s="1"/>
  <c r="G221" i="17"/>
  <c r="G101" i="17"/>
  <c r="G151" i="17"/>
  <c r="G52" i="17"/>
  <c r="G61" i="17" s="1"/>
  <c r="G191" i="17"/>
  <c r="B223" i="17"/>
  <c r="B224" i="17" s="1"/>
  <c r="B225" i="17" s="1"/>
  <c r="B226" i="17" s="1"/>
  <c r="B227" i="17" s="1"/>
  <c r="B228" i="17" s="1"/>
  <c r="B229" i="17" s="1"/>
  <c r="B230" i="17" s="1"/>
  <c r="B231" i="17" s="1"/>
  <c r="G311" i="17"/>
  <c r="G231" i="17"/>
  <c r="G291" i="17"/>
  <c r="G111" i="17"/>
  <c r="G161" i="17"/>
  <c r="G261" i="17"/>
  <c r="G312" i="17"/>
  <c r="G321" i="17" s="1"/>
  <c r="G51" i="17"/>
  <c r="G91" i="17"/>
  <c r="G121" i="17"/>
  <c r="G201" i="17"/>
  <c r="B43" i="17"/>
  <c r="B44" i="17" s="1"/>
  <c r="B45" i="17" s="1"/>
  <c r="B46" i="17" s="1"/>
  <c r="B47" i="17" s="1"/>
  <c r="B48" i="17" s="1"/>
  <c r="B49" i="17" s="1"/>
  <c r="B50" i="17" s="1"/>
  <c r="B51" i="17" s="1"/>
  <c r="G131" i="17"/>
  <c r="B193" i="17"/>
  <c r="B194" i="17" s="1"/>
  <c r="B195" i="17" s="1"/>
  <c r="B196" i="17" s="1"/>
  <c r="B197" i="17" s="1"/>
  <c r="B198" i="17" s="1"/>
  <c r="B199" i="17" s="1"/>
  <c r="B200" i="17" s="1"/>
  <c r="B201" i="17" s="1"/>
  <c r="G211" i="17"/>
  <c r="G301" i="17"/>
  <c r="G172" i="17"/>
  <c r="G181" i="17" s="1"/>
  <c r="G12" i="17"/>
  <c r="G21" i="17" s="1"/>
  <c r="G271" i="17"/>
  <c r="G241" i="17"/>
  <c r="G2" i="17"/>
  <c r="G11" i="17" s="1"/>
  <c r="G272" i="17"/>
  <c r="G281" i="17" s="1"/>
  <c r="G12" i="16"/>
  <c r="G21" i="16" s="1"/>
  <c r="G101" i="16"/>
  <c r="B43" i="16"/>
  <c r="B44" i="16" s="1"/>
  <c r="B45" i="16" s="1"/>
  <c r="B46" i="16" s="1"/>
  <c r="B47" i="16" s="1"/>
  <c r="B48" i="16" s="1"/>
  <c r="B49" i="16" s="1"/>
  <c r="B50" i="16" s="1"/>
  <c r="B51" i="16" s="1"/>
  <c r="B93" i="16"/>
  <c r="B94" i="16" s="1"/>
  <c r="B95" i="16" s="1"/>
  <c r="B96" i="16" s="1"/>
  <c r="B97" i="16" s="1"/>
  <c r="B98" i="16" s="1"/>
  <c r="B99" i="16" s="1"/>
  <c r="B100" i="16" s="1"/>
  <c r="B101" i="16" s="1"/>
  <c r="G52" i="16"/>
  <c r="G61" i="16" s="1"/>
  <c r="G111" i="16"/>
  <c r="G82" i="16"/>
  <c r="G91" i="16" s="1"/>
  <c r="B103" i="16"/>
  <c r="B104" i="16" s="1"/>
  <c r="B105" i="16" s="1"/>
  <c r="B106" i="16" s="1"/>
  <c r="B107" i="16" s="1"/>
  <c r="B108" i="16" s="1"/>
  <c r="B109" i="16" s="1"/>
  <c r="B110" i="16" s="1"/>
  <c r="B111" i="16" s="1"/>
  <c r="G71" i="16"/>
  <c r="G2" i="16"/>
  <c r="G11" i="16" s="1"/>
  <c r="G31" i="16"/>
  <c r="G72" i="16"/>
  <c r="G81" i="16" s="1"/>
  <c r="G112" i="16"/>
  <c r="G121" i="16" s="1"/>
  <c r="G51" i="16"/>
  <c r="B23" i="16"/>
  <c r="B24" i="16" s="1"/>
  <c r="B25" i="16" s="1"/>
  <c r="B26" i="16" s="1"/>
  <c r="B27" i="16" s="1"/>
  <c r="B28" i="16" s="1"/>
  <c r="B29" i="16" s="1"/>
  <c r="B30" i="16" s="1"/>
  <c r="B31" i="16" s="1"/>
  <c r="G32" i="16"/>
  <c r="G41" i="16" s="1"/>
  <c r="B63" i="16"/>
  <c r="B64" i="16" s="1"/>
  <c r="B65" i="16" s="1"/>
  <c r="B66" i="16" s="1"/>
  <c r="B67" i="16" s="1"/>
  <c r="B68" i="16" s="1"/>
  <c r="B69" i="16" s="1"/>
  <c r="B70" i="16" s="1"/>
  <c r="B71" i="16" s="1"/>
  <c r="J33" i="15" l="1"/>
  <c r="J32" i="15"/>
  <c r="J31" i="15"/>
  <c r="J30" i="15"/>
  <c r="J29" i="15"/>
  <c r="J28" i="15"/>
  <c r="J27" i="15"/>
  <c r="J26" i="15"/>
  <c r="J25" i="15"/>
  <c r="L25" i="15" s="1"/>
  <c r="J23" i="15"/>
  <c r="J22" i="15"/>
  <c r="J21" i="15"/>
  <c r="J20" i="15"/>
  <c r="J19" i="15"/>
  <c r="J18" i="15"/>
  <c r="J17" i="15"/>
  <c r="J16" i="15"/>
  <c r="J15" i="15"/>
  <c r="J14" i="15"/>
  <c r="J13" i="15"/>
  <c r="J12" i="15"/>
  <c r="J11" i="15"/>
  <c r="J10" i="15"/>
  <c r="J9" i="15"/>
  <c r="J8" i="15"/>
  <c r="J7" i="15"/>
  <c r="J6" i="15"/>
  <c r="J5" i="15"/>
  <c r="J4" i="15"/>
  <c r="L19" i="15"/>
  <c r="L18" i="15"/>
  <c r="L9" i="15"/>
  <c r="L6" i="15"/>
  <c r="G5" i="15"/>
  <c r="L5" i="15" s="1"/>
  <c r="L8" i="15"/>
  <c r="G4" i="15"/>
  <c r="L29" i="15"/>
  <c r="L28" i="15"/>
  <c r="L27" i="15"/>
  <c r="L26" i="15"/>
  <c r="L23" i="15"/>
  <c r="L22" i="15"/>
  <c r="L21" i="15"/>
  <c r="L20" i="15"/>
  <c r="L17" i="15"/>
  <c r="L15" i="15"/>
  <c r="L14" i="15"/>
  <c r="L13" i="15"/>
  <c r="L12" i="15"/>
  <c r="L3" i="15"/>
  <c r="L33" i="15"/>
  <c r="L32" i="15"/>
  <c r="L31" i="15"/>
  <c r="L30" i="15"/>
  <c r="L24" i="15"/>
  <c r="L16" i="15"/>
  <c r="L11" i="15"/>
  <c r="L10" i="15"/>
  <c r="L7" i="15"/>
  <c r="J3" i="15"/>
  <c r="L4" i="15" l="1"/>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D30" i="13"/>
  <c r="G30" i="13" s="1"/>
  <c r="D320" i="13"/>
  <c r="G320" i="13" s="1"/>
  <c r="G319" i="13"/>
  <c r="G318" i="13"/>
  <c r="G317" i="13"/>
  <c r="G316" i="13"/>
  <c r="G315" i="13"/>
  <c r="G314" i="13"/>
  <c r="G313" i="13"/>
  <c r="B312" i="13"/>
  <c r="B313" i="13" s="1"/>
  <c r="B314" i="13" s="1"/>
  <c r="B315" i="13" s="1"/>
  <c r="B316" i="13" s="1"/>
  <c r="B317" i="13" s="1"/>
  <c r="B318" i="13" s="1"/>
  <c r="B319" i="13" s="1"/>
  <c r="B320" i="13" s="1"/>
  <c r="B321" i="13" s="1"/>
  <c r="D310" i="13"/>
  <c r="G310" i="13" s="1"/>
  <c r="G309" i="13"/>
  <c r="G308" i="13"/>
  <c r="G307" i="13"/>
  <c r="G306" i="13"/>
  <c r="G305" i="13"/>
  <c r="G304" i="13"/>
  <c r="G303" i="13"/>
  <c r="B303" i="13"/>
  <c r="B304" i="13" s="1"/>
  <c r="B305" i="13" s="1"/>
  <c r="B306" i="13" s="1"/>
  <c r="B307" i="13" s="1"/>
  <c r="B308" i="13" s="1"/>
  <c r="B309" i="13" s="1"/>
  <c r="B310" i="13" s="1"/>
  <c r="B311" i="13" s="1"/>
  <c r="D300" i="13"/>
  <c r="G300" i="13" s="1"/>
  <c r="G299" i="13"/>
  <c r="G298" i="13"/>
  <c r="G297" i="13"/>
  <c r="G296" i="13"/>
  <c r="G295" i="13"/>
  <c r="G294" i="13"/>
  <c r="G293" i="13"/>
  <c r="B293" i="13"/>
  <c r="B294" i="13" s="1"/>
  <c r="B295" i="13" s="1"/>
  <c r="B296" i="13" s="1"/>
  <c r="B297" i="13" s="1"/>
  <c r="B298" i="13" s="1"/>
  <c r="B299" i="13" s="1"/>
  <c r="B300" i="13" s="1"/>
  <c r="B301" i="13" s="1"/>
  <c r="D290" i="13"/>
  <c r="G290" i="13" s="1"/>
  <c r="G289" i="13"/>
  <c r="G288" i="13"/>
  <c r="G287" i="13"/>
  <c r="G286" i="13"/>
  <c r="G285" i="13"/>
  <c r="G284" i="13"/>
  <c r="G283" i="13"/>
  <c r="B283" i="13"/>
  <c r="B284" i="13" s="1"/>
  <c r="B285" i="13" s="1"/>
  <c r="B286" i="13" s="1"/>
  <c r="B287" i="13" s="1"/>
  <c r="B288" i="13" s="1"/>
  <c r="B289" i="13" s="1"/>
  <c r="B290" i="13" s="1"/>
  <c r="B291" i="13" s="1"/>
  <c r="D280" i="13"/>
  <c r="G280" i="13" s="1"/>
  <c r="G279" i="13"/>
  <c r="G278" i="13"/>
  <c r="G277" i="13"/>
  <c r="G276" i="13"/>
  <c r="G275" i="13"/>
  <c r="G274" i="13"/>
  <c r="G273" i="13"/>
  <c r="B272" i="13"/>
  <c r="G272" i="13" s="1"/>
  <c r="D270" i="13"/>
  <c r="G270" i="13" s="1"/>
  <c r="G269" i="13"/>
  <c r="G268" i="13"/>
  <c r="G267" i="13"/>
  <c r="G266" i="13"/>
  <c r="G265" i="13"/>
  <c r="G264" i="13"/>
  <c r="G263" i="13"/>
  <c r="B262" i="13"/>
  <c r="B263" i="13" s="1"/>
  <c r="B264" i="13" s="1"/>
  <c r="B265" i="13" s="1"/>
  <c r="B266" i="13" s="1"/>
  <c r="B267" i="13" s="1"/>
  <c r="B268" i="13" s="1"/>
  <c r="B269" i="13" s="1"/>
  <c r="B270" i="13" s="1"/>
  <c r="B271" i="13" s="1"/>
  <c r="D260" i="13"/>
  <c r="G260" i="13" s="1"/>
  <c r="G259" i="13"/>
  <c r="G258" i="13"/>
  <c r="G257" i="13"/>
  <c r="G256" i="13"/>
  <c r="G255" i="13"/>
  <c r="G254" i="13"/>
  <c r="G253" i="13"/>
  <c r="B253" i="13"/>
  <c r="B254" i="13" s="1"/>
  <c r="B255" i="13" s="1"/>
  <c r="B256" i="13" s="1"/>
  <c r="B257" i="13" s="1"/>
  <c r="B258" i="13" s="1"/>
  <c r="B259" i="13" s="1"/>
  <c r="B260" i="13" s="1"/>
  <c r="B261" i="13" s="1"/>
  <c r="D250" i="13"/>
  <c r="G250" i="13" s="1"/>
  <c r="G249" i="13"/>
  <c r="G248" i="13"/>
  <c r="G247" i="13"/>
  <c r="G246" i="13"/>
  <c r="G245" i="13"/>
  <c r="G244" i="13"/>
  <c r="G243" i="13"/>
  <c r="B242" i="13"/>
  <c r="B243" i="13" s="1"/>
  <c r="B244" i="13" s="1"/>
  <c r="B245" i="13" s="1"/>
  <c r="B246" i="13" s="1"/>
  <c r="B247" i="13" s="1"/>
  <c r="B248" i="13" s="1"/>
  <c r="B249" i="13" s="1"/>
  <c r="B250" i="13" s="1"/>
  <c r="B251" i="13" s="1"/>
  <c r="D240" i="13"/>
  <c r="G240" i="13" s="1"/>
  <c r="G239" i="13"/>
  <c r="G238" i="13"/>
  <c r="G237" i="13"/>
  <c r="G236" i="13"/>
  <c r="G235" i="13"/>
  <c r="G234" i="13"/>
  <c r="G233" i="13"/>
  <c r="B233" i="13"/>
  <c r="B234" i="13" s="1"/>
  <c r="B235" i="13" s="1"/>
  <c r="B236" i="13" s="1"/>
  <c r="B237" i="13" s="1"/>
  <c r="B238" i="13" s="1"/>
  <c r="B239" i="13" s="1"/>
  <c r="B240" i="13" s="1"/>
  <c r="B241" i="13" s="1"/>
  <c r="D230" i="13"/>
  <c r="G230" i="13" s="1"/>
  <c r="G229" i="13"/>
  <c r="G228" i="13"/>
  <c r="G227" i="13"/>
  <c r="G226" i="13"/>
  <c r="G225" i="13"/>
  <c r="G224" i="13"/>
  <c r="G223" i="13"/>
  <c r="B222" i="13"/>
  <c r="B223" i="13" s="1"/>
  <c r="B224" i="13" s="1"/>
  <c r="B225" i="13" s="1"/>
  <c r="B226" i="13" s="1"/>
  <c r="B227" i="13" s="1"/>
  <c r="B228" i="13" s="1"/>
  <c r="B229" i="13" s="1"/>
  <c r="B230" i="13" s="1"/>
  <c r="B231" i="13" s="1"/>
  <c r="D220" i="13"/>
  <c r="G220" i="13" s="1"/>
  <c r="G219" i="13"/>
  <c r="G218" i="13"/>
  <c r="G217" i="13"/>
  <c r="G216" i="13"/>
  <c r="G215" i="13"/>
  <c r="G214" i="13"/>
  <c r="G213" i="13"/>
  <c r="B212" i="13"/>
  <c r="B213" i="13" s="1"/>
  <c r="B214" i="13" s="1"/>
  <c r="B215" i="13" s="1"/>
  <c r="D210" i="13"/>
  <c r="G210" i="13" s="1"/>
  <c r="G209" i="13"/>
  <c r="G208" i="13"/>
  <c r="G207" i="13"/>
  <c r="G206" i="13"/>
  <c r="G205" i="13"/>
  <c r="G204" i="13"/>
  <c r="G203" i="13"/>
  <c r="G202" i="13"/>
  <c r="D200" i="13"/>
  <c r="G200" i="13" s="1"/>
  <c r="G199" i="13"/>
  <c r="G198" i="13"/>
  <c r="G197" i="13"/>
  <c r="G196" i="13"/>
  <c r="G195" i="13"/>
  <c r="G194" i="13"/>
  <c r="G193" i="13"/>
  <c r="B192" i="13"/>
  <c r="B193" i="13" s="1"/>
  <c r="B194" i="13" s="1"/>
  <c r="B195" i="13" s="1"/>
  <c r="B196" i="13" s="1"/>
  <c r="B197" i="13" s="1"/>
  <c r="B198" i="13" s="1"/>
  <c r="B199" i="13" s="1"/>
  <c r="B200" i="13" s="1"/>
  <c r="B201" i="13" s="1"/>
  <c r="D190" i="13"/>
  <c r="G190" i="13" s="1"/>
  <c r="G189" i="13"/>
  <c r="G188" i="13"/>
  <c r="G187" i="13"/>
  <c r="G186" i="13"/>
  <c r="G185" i="13"/>
  <c r="G184" i="13"/>
  <c r="G183" i="13"/>
  <c r="G182" i="13"/>
  <c r="D180" i="13"/>
  <c r="G180" i="13" s="1"/>
  <c r="G179" i="13"/>
  <c r="G178" i="13"/>
  <c r="G177" i="13"/>
  <c r="G176" i="13"/>
  <c r="G175" i="13"/>
  <c r="G174" i="13"/>
  <c r="G173" i="13"/>
  <c r="B172" i="13"/>
  <c r="B173" i="13" s="1"/>
  <c r="B174" i="13" s="1"/>
  <c r="B175" i="13" s="1"/>
  <c r="B176" i="13" s="1"/>
  <c r="B177" i="13" s="1"/>
  <c r="B178" i="13" s="1"/>
  <c r="B179" i="13" s="1"/>
  <c r="B180" i="13" s="1"/>
  <c r="B181" i="13" s="1"/>
  <c r="D170" i="13"/>
  <c r="G170" i="13" s="1"/>
  <c r="G169" i="13"/>
  <c r="G168" i="13"/>
  <c r="G167" i="13"/>
  <c r="G166" i="13"/>
  <c r="G165" i="13"/>
  <c r="G164" i="13"/>
  <c r="G163" i="13"/>
  <c r="B162" i="13"/>
  <c r="G162" i="13" s="1"/>
  <c r="D160" i="13"/>
  <c r="G160" i="13" s="1"/>
  <c r="G159" i="13"/>
  <c r="G158" i="13"/>
  <c r="G157" i="13"/>
  <c r="G156" i="13"/>
  <c r="G155" i="13"/>
  <c r="G154" i="13"/>
  <c r="G153" i="13"/>
  <c r="B153" i="13"/>
  <c r="B154" i="13" s="1"/>
  <c r="B155" i="13" s="1"/>
  <c r="B156" i="13" s="1"/>
  <c r="B157" i="13" s="1"/>
  <c r="B158" i="13" s="1"/>
  <c r="B159" i="13" s="1"/>
  <c r="B160" i="13" s="1"/>
  <c r="B161" i="13" s="1"/>
  <c r="D150" i="13"/>
  <c r="G150" i="13" s="1"/>
  <c r="G149" i="13"/>
  <c r="G148" i="13"/>
  <c r="G147" i="13"/>
  <c r="G146" i="13"/>
  <c r="G145" i="13"/>
  <c r="G144" i="13"/>
  <c r="G143" i="13"/>
  <c r="G142" i="13"/>
  <c r="D140" i="13"/>
  <c r="G140" i="13" s="1"/>
  <c r="G139" i="13"/>
  <c r="G138" i="13"/>
  <c r="G137" i="13"/>
  <c r="G136" i="13"/>
  <c r="G135" i="13"/>
  <c r="G134" i="13"/>
  <c r="G133" i="13"/>
  <c r="B132" i="13"/>
  <c r="B133" i="13" s="1"/>
  <c r="B134" i="13" s="1"/>
  <c r="B135" i="13" s="1"/>
  <c r="B136" i="13" s="1"/>
  <c r="B137" i="13" s="1"/>
  <c r="B138" i="13" s="1"/>
  <c r="B139" i="13" s="1"/>
  <c r="B140" i="13" s="1"/>
  <c r="B141" i="13" s="1"/>
  <c r="D130" i="13"/>
  <c r="G130" i="13" s="1"/>
  <c r="G129" i="13"/>
  <c r="G128" i="13"/>
  <c r="G127" i="13"/>
  <c r="G126" i="13"/>
  <c r="G125" i="13"/>
  <c r="G124" i="13"/>
  <c r="G123" i="13"/>
  <c r="G122" i="13"/>
  <c r="D120" i="13"/>
  <c r="G120" i="13" s="1"/>
  <c r="G119" i="13"/>
  <c r="G118" i="13"/>
  <c r="G117" i="13"/>
  <c r="G116" i="13"/>
  <c r="G115" i="13"/>
  <c r="G114" i="13"/>
  <c r="G113" i="13"/>
  <c r="B113" i="13"/>
  <c r="B114" i="13" s="1"/>
  <c r="B115" i="13" s="1"/>
  <c r="B116" i="13" s="1"/>
  <c r="B117" i="13" s="1"/>
  <c r="B118" i="13" s="1"/>
  <c r="B119" i="13" s="1"/>
  <c r="B120" i="13" s="1"/>
  <c r="B121" i="13" s="1"/>
  <c r="D110" i="13"/>
  <c r="G110" i="13" s="1"/>
  <c r="G109" i="13"/>
  <c r="G108" i="13"/>
  <c r="G107" i="13"/>
  <c r="G106" i="13"/>
  <c r="G105" i="13"/>
  <c r="G104" i="13"/>
  <c r="G103" i="13"/>
  <c r="G102" i="13"/>
  <c r="D100" i="13"/>
  <c r="G100" i="13" s="1"/>
  <c r="G99" i="13"/>
  <c r="G98" i="13"/>
  <c r="G97" i="13"/>
  <c r="G96" i="13"/>
  <c r="G95" i="13"/>
  <c r="G94" i="13"/>
  <c r="G93" i="13"/>
  <c r="G92" i="13"/>
  <c r="D90" i="13"/>
  <c r="G90" i="13" s="1"/>
  <c r="G89" i="13"/>
  <c r="G88" i="13"/>
  <c r="G87" i="13"/>
  <c r="G86" i="13"/>
  <c r="G85" i="13"/>
  <c r="G84" i="13"/>
  <c r="G83" i="13"/>
  <c r="G82" i="13"/>
  <c r="D80" i="13"/>
  <c r="G80" i="13" s="1"/>
  <c r="G79" i="13"/>
  <c r="G78" i="13"/>
  <c r="G77" i="13"/>
  <c r="G76" i="13"/>
  <c r="G75" i="13"/>
  <c r="G74" i="13"/>
  <c r="G73" i="13"/>
  <c r="B73" i="13"/>
  <c r="B74" i="13" s="1"/>
  <c r="B75" i="13" s="1"/>
  <c r="B76" i="13" s="1"/>
  <c r="B77" i="13" s="1"/>
  <c r="B78" i="13" s="1"/>
  <c r="B79" i="13" s="1"/>
  <c r="B80" i="13" s="1"/>
  <c r="B81" i="13" s="1"/>
  <c r="D70" i="13"/>
  <c r="G70" i="13" s="1"/>
  <c r="G69" i="13"/>
  <c r="G68" i="13"/>
  <c r="G67" i="13"/>
  <c r="G66" i="13"/>
  <c r="G65" i="13"/>
  <c r="G64" i="13"/>
  <c r="G63" i="13"/>
  <c r="G62" i="13"/>
  <c r="D60" i="13"/>
  <c r="G60" i="13" s="1"/>
  <c r="G59" i="13"/>
  <c r="G58" i="13"/>
  <c r="G57" i="13"/>
  <c r="G56" i="13"/>
  <c r="G55" i="13"/>
  <c r="G54" i="13"/>
  <c r="G53" i="13"/>
  <c r="B52" i="13"/>
  <c r="B53" i="13" s="1"/>
  <c r="B54" i="13" s="1"/>
  <c r="B55" i="13" s="1"/>
  <c r="B56" i="13" s="1"/>
  <c r="B57" i="13" s="1"/>
  <c r="B58" i="13" s="1"/>
  <c r="B59" i="13" s="1"/>
  <c r="B60" i="13" s="1"/>
  <c r="B61" i="13" s="1"/>
  <c r="D50" i="13"/>
  <c r="G50" i="13" s="1"/>
  <c r="G49" i="13"/>
  <c r="G48" i="13"/>
  <c r="G47" i="13"/>
  <c r="G46" i="13"/>
  <c r="G45" i="13"/>
  <c r="G44" i="13"/>
  <c r="G43" i="13"/>
  <c r="B42" i="13"/>
  <c r="G42" i="13" s="1"/>
  <c r="D40" i="13"/>
  <c r="G40" i="13" s="1"/>
  <c r="G39" i="13"/>
  <c r="G38" i="13"/>
  <c r="G37" i="13"/>
  <c r="G36" i="13"/>
  <c r="G35" i="13"/>
  <c r="G34" i="13"/>
  <c r="G33" i="13"/>
  <c r="G32" i="13"/>
  <c r="G29" i="13"/>
  <c r="G28" i="13"/>
  <c r="G27" i="13"/>
  <c r="G26" i="13"/>
  <c r="G25" i="13"/>
  <c r="G24" i="13"/>
  <c r="G23" i="13"/>
  <c r="B23" i="13"/>
  <c r="B24" i="13" s="1"/>
  <c r="B25" i="13" s="1"/>
  <c r="B26" i="13" s="1"/>
  <c r="B27" i="13" s="1"/>
  <c r="B28" i="13" s="1"/>
  <c r="B29" i="13" s="1"/>
  <c r="B30" i="13" s="1"/>
  <c r="B31" i="13" s="1"/>
  <c r="D20" i="13"/>
  <c r="G20" i="13" s="1"/>
  <c r="G19" i="13"/>
  <c r="G18" i="13"/>
  <c r="G17" i="13"/>
  <c r="G16" i="13"/>
  <c r="G15" i="13"/>
  <c r="G14" i="13"/>
  <c r="G13" i="13"/>
  <c r="B12" i="13"/>
  <c r="B13" i="13" s="1"/>
  <c r="B14" i="13" s="1"/>
  <c r="B15" i="13" s="1"/>
  <c r="B16" i="13" s="1"/>
  <c r="B17" i="13" s="1"/>
  <c r="B18" i="13" s="1"/>
  <c r="B19" i="13" s="1"/>
  <c r="B20" i="13" s="1"/>
  <c r="B21" i="13" s="1"/>
  <c r="D10" i="13"/>
  <c r="G10" i="13" s="1"/>
  <c r="G9" i="13"/>
  <c r="G8" i="13"/>
  <c r="G7" i="13"/>
  <c r="G6" i="13"/>
  <c r="G5" i="13"/>
  <c r="G4" i="13"/>
  <c r="G3" i="13"/>
  <c r="B2" i="13"/>
  <c r="G2" i="13" s="1"/>
  <c r="G120" i="12"/>
  <c r="D120" i="12"/>
  <c r="G119" i="12"/>
  <c r="G118" i="12"/>
  <c r="G117" i="12"/>
  <c r="G116" i="12"/>
  <c r="G115" i="12"/>
  <c r="G114" i="12"/>
  <c r="G113" i="12"/>
  <c r="B112" i="12"/>
  <c r="B113" i="12" s="1"/>
  <c r="B114" i="12" s="1"/>
  <c r="B115" i="12" s="1"/>
  <c r="B116" i="12" s="1"/>
  <c r="B117" i="12" s="1"/>
  <c r="B118" i="12" s="1"/>
  <c r="B119" i="12" s="1"/>
  <c r="B120" i="12" s="1"/>
  <c r="B121" i="12" s="1"/>
  <c r="D110" i="12"/>
  <c r="G110" i="12" s="1"/>
  <c r="G109" i="12"/>
  <c r="G108" i="12"/>
  <c r="G107" i="12"/>
  <c r="G106" i="12"/>
  <c r="G105" i="12"/>
  <c r="G104" i="12"/>
  <c r="G103" i="12"/>
  <c r="B102" i="12"/>
  <c r="G102" i="12" s="1"/>
  <c r="D100" i="12"/>
  <c r="G100" i="12" s="1"/>
  <c r="G99" i="12"/>
  <c r="G98" i="12"/>
  <c r="G97" i="12"/>
  <c r="G96" i="12"/>
  <c r="G95" i="12"/>
  <c r="G94" i="12"/>
  <c r="G93" i="12"/>
  <c r="B92" i="12"/>
  <c r="B93" i="12" s="1"/>
  <c r="B94" i="12" s="1"/>
  <c r="B95" i="12" s="1"/>
  <c r="B96" i="12" s="1"/>
  <c r="B97" i="12" s="1"/>
  <c r="B98" i="12" s="1"/>
  <c r="B99" i="12" s="1"/>
  <c r="B100" i="12" s="1"/>
  <c r="B101" i="12" s="1"/>
  <c r="D90" i="12"/>
  <c r="G90" i="12" s="1"/>
  <c r="G89" i="12"/>
  <c r="G88" i="12"/>
  <c r="G87" i="12"/>
  <c r="G86" i="12"/>
  <c r="G85" i="12"/>
  <c r="G84" i="12"/>
  <c r="G83" i="12"/>
  <c r="B82" i="12"/>
  <c r="G82" i="12" s="1"/>
  <c r="D80" i="12"/>
  <c r="G80" i="12" s="1"/>
  <c r="G79" i="12"/>
  <c r="G78" i="12"/>
  <c r="G77" i="12"/>
  <c r="G76" i="12"/>
  <c r="G75" i="12"/>
  <c r="G74" i="12"/>
  <c r="G73" i="12"/>
  <c r="B72" i="12"/>
  <c r="B73" i="12" s="1"/>
  <c r="B74" i="12" s="1"/>
  <c r="B75" i="12" s="1"/>
  <c r="B76" i="12" s="1"/>
  <c r="B77" i="12" s="1"/>
  <c r="B78" i="12" s="1"/>
  <c r="B79" i="12" s="1"/>
  <c r="B80" i="12" s="1"/>
  <c r="B81" i="12" s="1"/>
  <c r="D70" i="12"/>
  <c r="G70" i="12" s="1"/>
  <c r="G69" i="12"/>
  <c r="G68" i="12"/>
  <c r="G67" i="12"/>
  <c r="G66" i="12"/>
  <c r="G65" i="12"/>
  <c r="G64" i="12"/>
  <c r="G63" i="12"/>
  <c r="B62" i="12"/>
  <c r="B63" i="12" s="1"/>
  <c r="B64" i="12" s="1"/>
  <c r="B65" i="12" s="1"/>
  <c r="B66" i="12" s="1"/>
  <c r="B67" i="12" s="1"/>
  <c r="B68" i="12" s="1"/>
  <c r="B69" i="12" s="1"/>
  <c r="B70" i="12" s="1"/>
  <c r="B71" i="12" s="1"/>
  <c r="D60" i="12"/>
  <c r="G60" i="12" s="1"/>
  <c r="G59" i="12"/>
  <c r="G58" i="12"/>
  <c r="G57" i="12"/>
  <c r="G56" i="12"/>
  <c r="G55" i="12"/>
  <c r="G54" i="12"/>
  <c r="G53" i="12"/>
  <c r="B52" i="12"/>
  <c r="B53" i="12" s="1"/>
  <c r="B54" i="12" s="1"/>
  <c r="B55" i="12" s="1"/>
  <c r="B56" i="12" s="1"/>
  <c r="B57" i="12" s="1"/>
  <c r="B58" i="12" s="1"/>
  <c r="B59" i="12" s="1"/>
  <c r="B60" i="12" s="1"/>
  <c r="B61" i="12" s="1"/>
  <c r="D50" i="12"/>
  <c r="G50" i="12" s="1"/>
  <c r="G49" i="12"/>
  <c r="G48" i="12"/>
  <c r="G47" i="12"/>
  <c r="G46" i="12"/>
  <c r="G45" i="12"/>
  <c r="G44" i="12"/>
  <c r="G43" i="12"/>
  <c r="B42" i="12"/>
  <c r="G42" i="12" s="1"/>
  <c r="D40" i="12"/>
  <c r="G40" i="12" s="1"/>
  <c r="G39" i="12"/>
  <c r="G38" i="12"/>
  <c r="G37" i="12"/>
  <c r="G36" i="12"/>
  <c r="G35" i="12"/>
  <c r="G34" i="12"/>
  <c r="G33" i="12"/>
  <c r="B32" i="12"/>
  <c r="B33" i="12" s="1"/>
  <c r="B34" i="12" s="1"/>
  <c r="B35" i="12" s="1"/>
  <c r="B36" i="12" s="1"/>
  <c r="B37" i="12" s="1"/>
  <c r="B38" i="12" s="1"/>
  <c r="B39" i="12" s="1"/>
  <c r="B40" i="12" s="1"/>
  <c r="B41" i="12" s="1"/>
  <c r="D30" i="12"/>
  <c r="G30" i="12" s="1"/>
  <c r="G29" i="12"/>
  <c r="G28" i="12"/>
  <c r="G27" i="12"/>
  <c r="G26" i="12"/>
  <c r="G25" i="12"/>
  <c r="G24" i="12"/>
  <c r="G23" i="12"/>
  <c r="B22" i="12"/>
  <c r="G22" i="12" s="1"/>
  <c r="D20" i="12"/>
  <c r="G20" i="12" s="1"/>
  <c r="G19" i="12"/>
  <c r="G18" i="12"/>
  <c r="G17" i="12"/>
  <c r="G16" i="12"/>
  <c r="G15" i="12"/>
  <c r="G14" i="12"/>
  <c r="G13" i="12"/>
  <c r="B12" i="12"/>
  <c r="G12" i="12" s="1"/>
  <c r="D10" i="12"/>
  <c r="G10" i="12" s="1"/>
  <c r="G9" i="12"/>
  <c r="G8" i="12"/>
  <c r="G7" i="12"/>
  <c r="G6" i="12"/>
  <c r="G5" i="12"/>
  <c r="G4" i="12"/>
  <c r="G3" i="12"/>
  <c r="B2" i="12"/>
  <c r="G2" i="12" s="1"/>
  <c r="B216" i="13" l="1"/>
  <c r="B217" i="13" s="1"/>
  <c r="B218" i="13" s="1"/>
  <c r="B219" i="13" s="1"/>
  <c r="B220" i="13" s="1"/>
  <c r="B221" i="13" s="1"/>
  <c r="B13" i="12"/>
  <c r="B14" i="12" s="1"/>
  <c r="B15" i="12" s="1"/>
  <c r="B16" i="12" s="1"/>
  <c r="B17" i="12" s="1"/>
  <c r="B18" i="12" s="1"/>
  <c r="B19" i="12" s="1"/>
  <c r="B20" i="12" s="1"/>
  <c r="B21" i="12" s="1"/>
  <c r="B43" i="12"/>
  <c r="B44" i="12" s="1"/>
  <c r="B45" i="12" s="1"/>
  <c r="B46" i="12" s="1"/>
  <c r="B47" i="12" s="1"/>
  <c r="B48" i="12" s="1"/>
  <c r="B49" i="12" s="1"/>
  <c r="B50" i="12" s="1"/>
  <c r="B51" i="12" s="1"/>
  <c r="G52" i="12"/>
  <c r="G61" i="12" s="1"/>
  <c r="G112" i="13"/>
  <c r="G121" i="13" s="1"/>
  <c r="B183" i="13"/>
  <c r="B184" i="13" s="1"/>
  <c r="B185" i="13" s="1"/>
  <c r="B186" i="13" s="1"/>
  <c r="B187" i="13" s="1"/>
  <c r="B188" i="13" s="1"/>
  <c r="B189" i="13" s="1"/>
  <c r="B190" i="13" s="1"/>
  <c r="B191" i="13" s="1"/>
  <c r="B123" i="13"/>
  <c r="B124" i="13" s="1"/>
  <c r="B125" i="13" s="1"/>
  <c r="B126" i="13" s="1"/>
  <c r="B127" i="13" s="1"/>
  <c r="B128" i="13" s="1"/>
  <c r="B129" i="13" s="1"/>
  <c r="B130" i="13" s="1"/>
  <c r="B131" i="13" s="1"/>
  <c r="G12" i="13"/>
  <c r="G21" i="13" s="1"/>
  <c r="B273" i="13"/>
  <c r="B274" i="13" s="1"/>
  <c r="B275" i="13" s="1"/>
  <c r="B276" i="13" s="1"/>
  <c r="B277" i="13" s="1"/>
  <c r="B278" i="13" s="1"/>
  <c r="B279" i="13" s="1"/>
  <c r="B280" i="13" s="1"/>
  <c r="B281" i="13" s="1"/>
  <c r="B93" i="13"/>
  <c r="B94" i="13" s="1"/>
  <c r="B95" i="13" s="1"/>
  <c r="B96" i="13" s="1"/>
  <c r="B97" i="13" s="1"/>
  <c r="B98" i="13" s="1"/>
  <c r="B99" i="13" s="1"/>
  <c r="B100" i="13" s="1"/>
  <c r="B101" i="13" s="1"/>
  <c r="B103" i="13"/>
  <c r="B104" i="13" s="1"/>
  <c r="B105" i="13" s="1"/>
  <c r="B106" i="13" s="1"/>
  <c r="B107" i="13" s="1"/>
  <c r="B108" i="13" s="1"/>
  <c r="B109" i="13" s="1"/>
  <c r="B110" i="13" s="1"/>
  <c r="B111" i="13" s="1"/>
  <c r="G192" i="13"/>
  <c r="G201" i="13" s="1"/>
  <c r="G262" i="13"/>
  <c r="G271" i="13" s="1"/>
  <c r="G302" i="13"/>
  <c r="G311" i="13" s="1"/>
  <c r="G222" i="13"/>
  <c r="G231" i="13" s="1"/>
  <c r="G312" i="13"/>
  <c r="G321" i="13" s="1"/>
  <c r="G31" i="12"/>
  <c r="G92" i="12"/>
  <c r="G51" i="12"/>
  <c r="G72" i="12"/>
  <c r="G81" i="12" s="1"/>
  <c r="G91" i="12"/>
  <c r="G111" i="12"/>
  <c r="B3" i="12"/>
  <c r="B4" i="12" s="1"/>
  <c r="B5" i="12" s="1"/>
  <c r="B6" i="12" s="1"/>
  <c r="B7" i="12" s="1"/>
  <c r="B8" i="12" s="1"/>
  <c r="B9" i="12" s="1"/>
  <c r="B10" i="12" s="1"/>
  <c r="B11" i="12" s="1"/>
  <c r="B83" i="12"/>
  <c r="B84" i="12" s="1"/>
  <c r="B85" i="12" s="1"/>
  <c r="B86" i="12" s="1"/>
  <c r="B87" i="12" s="1"/>
  <c r="B88" i="12" s="1"/>
  <c r="B89" i="12" s="1"/>
  <c r="B90" i="12" s="1"/>
  <c r="B91" i="12" s="1"/>
  <c r="G112" i="12"/>
  <c r="G121" i="12" s="1"/>
  <c r="G11" i="12"/>
  <c r="G41" i="13"/>
  <c r="G191" i="13"/>
  <c r="B33" i="13"/>
  <c r="B34" i="13" s="1"/>
  <c r="B35" i="13" s="1"/>
  <c r="B36" i="13" s="1"/>
  <c r="B37" i="13" s="1"/>
  <c r="B38" i="13" s="1"/>
  <c r="B39" i="13" s="1"/>
  <c r="B40" i="13" s="1"/>
  <c r="B41" i="13" s="1"/>
  <c r="B63" i="13"/>
  <c r="B64" i="13" s="1"/>
  <c r="B65" i="13" s="1"/>
  <c r="B66" i="13" s="1"/>
  <c r="B67" i="13" s="1"/>
  <c r="B68" i="13" s="1"/>
  <c r="B69" i="13" s="1"/>
  <c r="B70" i="13" s="1"/>
  <c r="B71" i="13" s="1"/>
  <c r="G131" i="13"/>
  <c r="B203" i="13"/>
  <c r="B204" i="13" s="1"/>
  <c r="B205" i="13" s="1"/>
  <c r="B206" i="13" s="1"/>
  <c r="B207" i="13" s="1"/>
  <c r="B208" i="13" s="1"/>
  <c r="B209" i="13" s="1"/>
  <c r="B210" i="13" s="1"/>
  <c r="B211" i="13" s="1"/>
  <c r="G22" i="13"/>
  <c r="G31" i="13" s="1"/>
  <c r="B43" i="13"/>
  <c r="B44" i="13" s="1"/>
  <c r="B45" i="13" s="1"/>
  <c r="B46" i="13" s="1"/>
  <c r="B47" i="13" s="1"/>
  <c r="B48" i="13" s="1"/>
  <c r="B49" i="13" s="1"/>
  <c r="B50" i="13" s="1"/>
  <c r="B51" i="13" s="1"/>
  <c r="G171" i="13"/>
  <c r="G91" i="13"/>
  <c r="G11" i="13"/>
  <c r="G172" i="13"/>
  <c r="G181" i="13" s="1"/>
  <c r="G252" i="13"/>
  <c r="G261" i="13" s="1"/>
  <c r="G51" i="13"/>
  <c r="G151" i="13"/>
  <c r="G71" i="13"/>
  <c r="G101" i="13"/>
  <c r="G111" i="13"/>
  <c r="B143" i="13"/>
  <c r="B144" i="13" s="1"/>
  <c r="B145" i="13" s="1"/>
  <c r="B146" i="13" s="1"/>
  <c r="B147" i="13" s="1"/>
  <c r="B148" i="13" s="1"/>
  <c r="B149" i="13" s="1"/>
  <c r="B150" i="13" s="1"/>
  <c r="B151" i="13" s="1"/>
  <c r="G211" i="13"/>
  <c r="G281" i="13"/>
  <c r="G242" i="13"/>
  <c r="G251" i="13" s="1"/>
  <c r="B3" i="13"/>
  <c r="B4" i="13" s="1"/>
  <c r="B5" i="13" s="1"/>
  <c r="B6" i="13" s="1"/>
  <c r="B7" i="13" s="1"/>
  <c r="B8" i="13" s="1"/>
  <c r="B9" i="13" s="1"/>
  <c r="B10" i="13" s="1"/>
  <c r="B11" i="13" s="1"/>
  <c r="G52" i="13"/>
  <c r="G61" i="13" s="1"/>
  <c r="B83" i="13"/>
  <c r="B84" i="13" s="1"/>
  <c r="B85" i="13" s="1"/>
  <c r="B86" i="13" s="1"/>
  <c r="B87" i="13" s="1"/>
  <c r="B88" i="13" s="1"/>
  <c r="B89" i="13" s="1"/>
  <c r="B90" i="13" s="1"/>
  <c r="B91" i="13" s="1"/>
  <c r="G132" i="13"/>
  <c r="G141" i="13" s="1"/>
  <c r="B163" i="13"/>
  <c r="B164" i="13" s="1"/>
  <c r="B165" i="13" s="1"/>
  <c r="B166" i="13" s="1"/>
  <c r="B167" i="13" s="1"/>
  <c r="B168" i="13" s="1"/>
  <c r="B169" i="13" s="1"/>
  <c r="B170" i="13" s="1"/>
  <c r="B171" i="13" s="1"/>
  <c r="G212" i="13"/>
  <c r="G221" i="13" s="1"/>
  <c r="G292" i="13"/>
  <c r="G301" i="13" s="1"/>
  <c r="G72" i="13"/>
  <c r="G81" i="13" s="1"/>
  <c r="G152" i="13"/>
  <c r="G161" i="13" s="1"/>
  <c r="G232" i="13"/>
  <c r="G241" i="13" s="1"/>
  <c r="G282" i="13"/>
  <c r="G291" i="13" s="1"/>
  <c r="G21" i="12"/>
  <c r="G101" i="12"/>
  <c r="B103" i="12"/>
  <c r="B104" i="12" s="1"/>
  <c r="B105" i="12" s="1"/>
  <c r="B106" i="12" s="1"/>
  <c r="B107" i="12" s="1"/>
  <c r="B108" i="12" s="1"/>
  <c r="B109" i="12" s="1"/>
  <c r="B110" i="12" s="1"/>
  <c r="B111" i="12" s="1"/>
  <c r="B23" i="12"/>
  <c r="B24" i="12" s="1"/>
  <c r="B25" i="12" s="1"/>
  <c r="B26" i="12" s="1"/>
  <c r="B27" i="12" s="1"/>
  <c r="B28" i="12" s="1"/>
  <c r="B29" i="12" s="1"/>
  <c r="B30" i="12" s="1"/>
  <c r="B31" i="12" s="1"/>
  <c r="G62" i="12"/>
  <c r="G71" i="12" s="1"/>
  <c r="G32" i="12"/>
  <c r="G41" i="12" s="1"/>
  <c r="G241" i="10" l="1"/>
  <c r="D243" i="10"/>
  <c r="G243" i="10" s="1"/>
  <c r="D117" i="10"/>
  <c r="G117" i="10" s="1"/>
  <c r="B117" i="10"/>
  <c r="B118" i="10" s="1"/>
  <c r="G116" i="10"/>
  <c r="G115" i="10"/>
  <c r="G114" i="10"/>
  <c r="G113" i="10"/>
  <c r="G112" i="10"/>
  <c r="G111" i="10"/>
  <c r="B111" i="10"/>
  <c r="B112" i="10" s="1"/>
  <c r="B113" i="10" s="1"/>
  <c r="B114" i="10" s="1"/>
  <c r="B115" i="10" s="1"/>
  <c r="B116" i="10" s="1"/>
  <c r="D189" i="10"/>
  <c r="G189" i="10" s="1"/>
  <c r="G188" i="10"/>
  <c r="G187" i="10"/>
  <c r="G186" i="10"/>
  <c r="G185" i="10"/>
  <c r="G184" i="10"/>
  <c r="G183" i="10"/>
  <c r="B183" i="10"/>
  <c r="B184" i="10" s="1"/>
  <c r="B185" i="10" s="1"/>
  <c r="B186" i="10" s="1"/>
  <c r="B187" i="10" s="1"/>
  <c r="B188" i="10" s="1"/>
  <c r="D288" i="10"/>
  <c r="G288" i="10" s="1"/>
  <c r="G287" i="10"/>
  <c r="G286" i="10"/>
  <c r="G285" i="10"/>
  <c r="G284" i="10"/>
  <c r="G283" i="10"/>
  <c r="G282" i="10"/>
  <c r="B281" i="10"/>
  <c r="B282" i="10" s="1"/>
  <c r="B283" i="10" s="1"/>
  <c r="B284" i="10" s="1"/>
  <c r="B285" i="10" s="1"/>
  <c r="B286" i="10" s="1"/>
  <c r="B287" i="10" s="1"/>
  <c r="D279" i="10"/>
  <c r="G279" i="10" s="1"/>
  <c r="G278" i="10"/>
  <c r="G277" i="10"/>
  <c r="G276" i="10"/>
  <c r="G275" i="10"/>
  <c r="G274" i="10"/>
  <c r="G273" i="10"/>
  <c r="B273" i="10"/>
  <c r="B274" i="10" s="1"/>
  <c r="B275" i="10" s="1"/>
  <c r="B276" i="10" s="1"/>
  <c r="B277" i="10" s="1"/>
  <c r="B278" i="10" s="1"/>
  <c r="D270" i="10"/>
  <c r="G270" i="10" s="1"/>
  <c r="G269" i="10"/>
  <c r="G268" i="10"/>
  <c r="G267" i="10"/>
  <c r="G266" i="10"/>
  <c r="G265" i="10"/>
  <c r="G264" i="10"/>
  <c r="B264" i="10"/>
  <c r="B265" i="10" s="1"/>
  <c r="B266" i="10" s="1"/>
  <c r="B267" i="10" s="1"/>
  <c r="B268" i="10" s="1"/>
  <c r="B269" i="10" s="1"/>
  <c r="D261" i="10"/>
  <c r="G261" i="10" s="1"/>
  <c r="G260" i="10"/>
  <c r="G259" i="10"/>
  <c r="G258" i="10"/>
  <c r="G257" i="10"/>
  <c r="G256" i="10"/>
  <c r="G255" i="10"/>
  <c r="G254" i="10"/>
  <c r="D252" i="10"/>
  <c r="G252" i="10" s="1"/>
  <c r="G251" i="10"/>
  <c r="G250" i="10"/>
  <c r="G249" i="10"/>
  <c r="G248" i="10"/>
  <c r="G247" i="10"/>
  <c r="G246" i="10"/>
  <c r="B245" i="10"/>
  <c r="B246" i="10" s="1"/>
  <c r="B247" i="10" s="1"/>
  <c r="B248" i="10" s="1"/>
  <c r="B249" i="10" s="1"/>
  <c r="B250" i="10" s="1"/>
  <c r="B251" i="10" s="1"/>
  <c r="G242" i="10"/>
  <c r="G240" i="10"/>
  <c r="G239" i="10"/>
  <c r="G238" i="10"/>
  <c r="G237" i="10"/>
  <c r="B237" i="10"/>
  <c r="B238" i="10" s="1"/>
  <c r="B239" i="10" s="1"/>
  <c r="B240" i="10" s="1"/>
  <c r="B241" i="10" s="1"/>
  <c r="B242" i="10" s="1"/>
  <c r="D234" i="10"/>
  <c r="G234" i="10" s="1"/>
  <c r="G233" i="10"/>
  <c r="G232" i="10"/>
  <c r="G231" i="10"/>
  <c r="G230" i="10"/>
  <c r="G229" i="10"/>
  <c r="G228" i="10"/>
  <c r="B228" i="10"/>
  <c r="B229" i="10" s="1"/>
  <c r="B230" i="10" s="1"/>
  <c r="B231" i="10" s="1"/>
  <c r="B232" i="10" s="1"/>
  <c r="B233" i="10" s="1"/>
  <c r="D225" i="10"/>
  <c r="G225" i="10" s="1"/>
  <c r="G224" i="10"/>
  <c r="G223" i="10"/>
  <c r="G222" i="10"/>
  <c r="G221" i="10"/>
  <c r="G220" i="10"/>
  <c r="G219" i="10"/>
  <c r="B218" i="10"/>
  <c r="B219" i="10" s="1"/>
  <c r="B220" i="10" s="1"/>
  <c r="B221" i="10" s="1"/>
  <c r="B222" i="10" s="1"/>
  <c r="B223" i="10" s="1"/>
  <c r="B224" i="10" s="1"/>
  <c r="D216" i="10"/>
  <c r="G216" i="10" s="1"/>
  <c r="G215" i="10"/>
  <c r="G214" i="10"/>
  <c r="G213" i="10"/>
  <c r="G212" i="10"/>
  <c r="G211" i="10"/>
  <c r="G210" i="10"/>
  <c r="B210" i="10"/>
  <c r="B211" i="10" s="1"/>
  <c r="B212" i="10" s="1"/>
  <c r="B213" i="10" s="1"/>
  <c r="B214" i="10" s="1"/>
  <c r="B215" i="10" s="1"/>
  <c r="D207" i="10"/>
  <c r="G207" i="10" s="1"/>
  <c r="G206" i="10"/>
  <c r="G205" i="10"/>
  <c r="G204" i="10"/>
  <c r="G203" i="10"/>
  <c r="G202" i="10"/>
  <c r="G201" i="10"/>
  <c r="B200" i="10"/>
  <c r="B201" i="10" s="1"/>
  <c r="B202" i="10" s="1"/>
  <c r="B203" i="10" s="1"/>
  <c r="B204" i="10" s="1"/>
  <c r="B205" i="10" s="1"/>
  <c r="B206" i="10" s="1"/>
  <c r="D198" i="10"/>
  <c r="G198" i="10" s="1"/>
  <c r="G197" i="10"/>
  <c r="G196" i="10"/>
  <c r="G195" i="10"/>
  <c r="G194" i="10"/>
  <c r="G193" i="10"/>
  <c r="G192" i="10"/>
  <c r="B192" i="10"/>
  <c r="B193" i="10" s="1"/>
  <c r="B194" i="10" s="1"/>
  <c r="B195" i="10" s="1"/>
  <c r="B196" i="10" s="1"/>
  <c r="B197" i="10" s="1"/>
  <c r="D180" i="10"/>
  <c r="G180" i="10" s="1"/>
  <c r="G179" i="10"/>
  <c r="G178" i="10"/>
  <c r="G177" i="10"/>
  <c r="G176" i="10"/>
  <c r="G175" i="10"/>
  <c r="G174" i="10"/>
  <c r="B173" i="10"/>
  <c r="B174" i="10" s="1"/>
  <c r="B175" i="10" s="1"/>
  <c r="B176" i="10" s="1"/>
  <c r="B177" i="10" s="1"/>
  <c r="B178" i="10" s="1"/>
  <c r="B179" i="10" s="1"/>
  <c r="D171" i="10"/>
  <c r="G171" i="10" s="1"/>
  <c r="B171" i="10"/>
  <c r="B172" i="10" s="1"/>
  <c r="G170" i="10"/>
  <c r="G169" i="10"/>
  <c r="G168" i="10"/>
  <c r="G167" i="10"/>
  <c r="G166" i="10"/>
  <c r="G165" i="10"/>
  <c r="B165" i="10"/>
  <c r="B166" i="10" s="1"/>
  <c r="B167" i="10" s="1"/>
  <c r="B168" i="10" s="1"/>
  <c r="B169" i="10" s="1"/>
  <c r="B170" i="10" s="1"/>
  <c r="G164" i="10"/>
  <c r="D162" i="10"/>
  <c r="G162" i="10" s="1"/>
  <c r="G161" i="10"/>
  <c r="G160" i="10"/>
  <c r="G159" i="10"/>
  <c r="G158" i="10"/>
  <c r="G157" i="10"/>
  <c r="G156" i="10"/>
  <c r="B156" i="10"/>
  <c r="B157" i="10" s="1"/>
  <c r="B158" i="10" s="1"/>
  <c r="B159" i="10" s="1"/>
  <c r="B160" i="10" s="1"/>
  <c r="B161" i="10" s="1"/>
  <c r="D153" i="10"/>
  <c r="G153" i="10" s="1"/>
  <c r="G152" i="10"/>
  <c r="G151" i="10"/>
  <c r="G150" i="10"/>
  <c r="G149" i="10"/>
  <c r="G148" i="10"/>
  <c r="G147" i="10"/>
  <c r="B147" i="10"/>
  <c r="B148" i="10" s="1"/>
  <c r="B149" i="10" s="1"/>
  <c r="B150" i="10" s="1"/>
  <c r="B151" i="10" s="1"/>
  <c r="B152" i="10" s="1"/>
  <c r="D144" i="10"/>
  <c r="G144" i="10" s="1"/>
  <c r="B144" i="10"/>
  <c r="B145" i="10" s="1"/>
  <c r="G143" i="10"/>
  <c r="G142" i="10"/>
  <c r="G141" i="10"/>
  <c r="G140" i="10"/>
  <c r="G139" i="10"/>
  <c r="G138" i="10"/>
  <c r="B138" i="10"/>
  <c r="B139" i="10" s="1"/>
  <c r="B140" i="10" s="1"/>
  <c r="B141" i="10" s="1"/>
  <c r="B142" i="10" s="1"/>
  <c r="B143" i="10" s="1"/>
  <c r="G137" i="10"/>
  <c r="D135" i="10"/>
  <c r="G135" i="10" s="1"/>
  <c r="G134" i="10"/>
  <c r="G133" i="10"/>
  <c r="G132" i="10"/>
  <c r="G131" i="10"/>
  <c r="G130" i="10"/>
  <c r="G129" i="10"/>
  <c r="B129" i="10"/>
  <c r="B130" i="10" s="1"/>
  <c r="B131" i="10" s="1"/>
  <c r="B132" i="10" s="1"/>
  <c r="B133" i="10" s="1"/>
  <c r="B134" i="10" s="1"/>
  <c r="D126" i="10"/>
  <c r="G126" i="10" s="1"/>
  <c r="G125" i="10"/>
  <c r="G124" i="10"/>
  <c r="G123" i="10"/>
  <c r="G122" i="10"/>
  <c r="G121" i="10"/>
  <c r="G120" i="10"/>
  <c r="B119" i="10"/>
  <c r="B126" i="10" s="1"/>
  <c r="B127" i="10" s="1"/>
  <c r="D108" i="10"/>
  <c r="G108" i="10" s="1"/>
  <c r="B108" i="10"/>
  <c r="B109" i="10" s="1"/>
  <c r="G107" i="10"/>
  <c r="G106" i="10"/>
  <c r="G105" i="10"/>
  <c r="G104" i="10"/>
  <c r="G103" i="10"/>
  <c r="G102" i="10"/>
  <c r="B102" i="10"/>
  <c r="B103" i="10" s="1"/>
  <c r="B104" i="10" s="1"/>
  <c r="B105" i="10" s="1"/>
  <c r="B106" i="10" s="1"/>
  <c r="B107" i="10" s="1"/>
  <c r="G101" i="10"/>
  <c r="D99" i="10"/>
  <c r="G99" i="10" s="1"/>
  <c r="G98" i="10"/>
  <c r="G97" i="10"/>
  <c r="G96" i="10"/>
  <c r="G95" i="10"/>
  <c r="G94" i="10"/>
  <c r="G93" i="10"/>
  <c r="G92" i="10"/>
  <c r="D90" i="10"/>
  <c r="G90" i="10" s="1"/>
  <c r="B90" i="10"/>
  <c r="B91" i="10" s="1"/>
  <c r="G89" i="10"/>
  <c r="G88" i="10"/>
  <c r="G87" i="10"/>
  <c r="G86" i="10"/>
  <c r="G85" i="10"/>
  <c r="G84" i="10"/>
  <c r="G83" i="10"/>
  <c r="B84" i="10"/>
  <c r="B85" i="10" s="1"/>
  <c r="B86" i="10" s="1"/>
  <c r="B87" i="10" s="1"/>
  <c r="B88" i="10" s="1"/>
  <c r="B89" i="10" s="1"/>
  <c r="D81" i="10"/>
  <c r="G81" i="10" s="1"/>
  <c r="G80" i="10"/>
  <c r="G79" i="10"/>
  <c r="G78" i="10"/>
  <c r="G77" i="10"/>
  <c r="G76" i="10"/>
  <c r="G75" i="10"/>
  <c r="B75" i="10"/>
  <c r="B76" i="10" s="1"/>
  <c r="B77" i="10" s="1"/>
  <c r="B78" i="10" s="1"/>
  <c r="B79" i="10" s="1"/>
  <c r="B80" i="10" s="1"/>
  <c r="D72" i="10"/>
  <c r="G72" i="10" s="1"/>
  <c r="G71" i="10"/>
  <c r="G70" i="10"/>
  <c r="G69" i="10"/>
  <c r="G68" i="10"/>
  <c r="G67" i="10"/>
  <c r="G66" i="10"/>
  <c r="B66" i="10"/>
  <c r="B67" i="10" s="1"/>
  <c r="B68" i="10" s="1"/>
  <c r="B69" i="10" s="1"/>
  <c r="B70" i="10" s="1"/>
  <c r="B71" i="10" s="1"/>
  <c r="D63" i="10"/>
  <c r="G63" i="10" s="1"/>
  <c r="G62" i="10"/>
  <c r="G61" i="10"/>
  <c r="G60" i="10"/>
  <c r="G59" i="10"/>
  <c r="G58" i="10"/>
  <c r="G57" i="10"/>
  <c r="B57" i="10"/>
  <c r="B58" i="10" s="1"/>
  <c r="B59" i="10" s="1"/>
  <c r="B60" i="10" s="1"/>
  <c r="B61" i="10" s="1"/>
  <c r="B62" i="10" s="1"/>
  <c r="D54" i="10"/>
  <c r="G54" i="10" s="1"/>
  <c r="G53" i="10"/>
  <c r="G52" i="10"/>
  <c r="G51" i="10"/>
  <c r="G50" i="10"/>
  <c r="G49" i="10"/>
  <c r="G48" i="10"/>
  <c r="G47" i="10"/>
  <c r="D45" i="10"/>
  <c r="G45" i="10" s="1"/>
  <c r="G44" i="10"/>
  <c r="G43" i="10"/>
  <c r="G42" i="10"/>
  <c r="G41" i="10"/>
  <c r="G40" i="10"/>
  <c r="G39" i="10"/>
  <c r="G38" i="10"/>
  <c r="G46" i="10" s="1"/>
  <c r="D36" i="10"/>
  <c r="G36" i="10" s="1"/>
  <c r="G35" i="10"/>
  <c r="G34" i="10"/>
  <c r="G33" i="10"/>
  <c r="G32" i="10"/>
  <c r="G31" i="10"/>
  <c r="G30" i="10"/>
  <c r="B29" i="10"/>
  <c r="B30" i="10" s="1"/>
  <c r="B31" i="10" s="1"/>
  <c r="B32" i="10" s="1"/>
  <c r="B33" i="10" s="1"/>
  <c r="B34" i="10" s="1"/>
  <c r="B35" i="10" s="1"/>
  <c r="D27" i="10"/>
  <c r="G27" i="10" s="1"/>
  <c r="G26" i="10"/>
  <c r="G25" i="10"/>
  <c r="G24" i="10"/>
  <c r="G23" i="10"/>
  <c r="G22" i="10"/>
  <c r="G21" i="10"/>
  <c r="B21" i="10"/>
  <c r="B22" i="10" s="1"/>
  <c r="B23" i="10" s="1"/>
  <c r="B24" i="10" s="1"/>
  <c r="B25" i="10" s="1"/>
  <c r="B26" i="10" s="1"/>
  <c r="D18" i="10"/>
  <c r="G18" i="10" s="1"/>
  <c r="G17" i="10"/>
  <c r="G16" i="10"/>
  <c r="G15" i="10"/>
  <c r="G14" i="10"/>
  <c r="G13" i="10"/>
  <c r="G12" i="10"/>
  <c r="B11" i="10"/>
  <c r="G11" i="10" s="1"/>
  <c r="D9" i="10"/>
  <c r="G120" i="11"/>
  <c r="D120" i="11"/>
  <c r="G118" i="11"/>
  <c r="G117" i="11"/>
  <c r="G116" i="11"/>
  <c r="G115" i="11"/>
  <c r="G114" i="11"/>
  <c r="G113" i="11"/>
  <c r="B112" i="11"/>
  <c r="B113" i="11" s="1"/>
  <c r="B114" i="11" s="1"/>
  <c r="B115" i="11" s="1"/>
  <c r="B116" i="11" s="1"/>
  <c r="B117" i="11" s="1"/>
  <c r="B118" i="11" s="1"/>
  <c r="B119" i="11" s="1"/>
  <c r="B120" i="11" s="1"/>
  <c r="B121" i="11" s="1"/>
  <c r="D110" i="11"/>
  <c r="G110" i="11" s="1"/>
  <c r="G108" i="11"/>
  <c r="G107" i="11"/>
  <c r="G106" i="11"/>
  <c r="G105" i="11"/>
  <c r="G104" i="11"/>
  <c r="G103" i="11"/>
  <c r="B102" i="11"/>
  <c r="B103" i="11" s="1"/>
  <c r="B104" i="11" s="1"/>
  <c r="B105" i="11" s="1"/>
  <c r="B106" i="11" s="1"/>
  <c r="B107" i="11" s="1"/>
  <c r="B108" i="11" s="1"/>
  <c r="B109" i="11" s="1"/>
  <c r="B110" i="11" s="1"/>
  <c r="B111" i="11" s="1"/>
  <c r="D100" i="11"/>
  <c r="G100" i="11" s="1"/>
  <c r="G98" i="11"/>
  <c r="G97" i="11"/>
  <c r="G96" i="11"/>
  <c r="G95" i="11"/>
  <c r="G94" i="11"/>
  <c r="G93" i="11"/>
  <c r="B92" i="11"/>
  <c r="B93" i="11" s="1"/>
  <c r="B94" i="11" s="1"/>
  <c r="B95" i="11" s="1"/>
  <c r="B96" i="11" s="1"/>
  <c r="B97" i="11" s="1"/>
  <c r="B98" i="11" s="1"/>
  <c r="B99" i="11" s="1"/>
  <c r="B100" i="11" s="1"/>
  <c r="B101" i="11" s="1"/>
  <c r="D90" i="11"/>
  <c r="G90" i="11" s="1"/>
  <c r="G88" i="11"/>
  <c r="G87" i="11"/>
  <c r="G86" i="11"/>
  <c r="G85" i="11"/>
  <c r="G84" i="11"/>
  <c r="G83" i="11"/>
  <c r="B82" i="11"/>
  <c r="B83" i="11" s="1"/>
  <c r="B84" i="11" s="1"/>
  <c r="B85" i="11" s="1"/>
  <c r="B86" i="11" s="1"/>
  <c r="B87" i="11" s="1"/>
  <c r="B88" i="11" s="1"/>
  <c r="B89" i="11" s="1"/>
  <c r="B90" i="11" s="1"/>
  <c r="B91" i="11" s="1"/>
  <c r="D80" i="11"/>
  <c r="G80" i="11" s="1"/>
  <c r="G78" i="11"/>
  <c r="G77" i="11"/>
  <c r="G76" i="11"/>
  <c r="G75" i="11"/>
  <c r="G74" i="11"/>
  <c r="G73" i="11"/>
  <c r="B72" i="11"/>
  <c r="B73" i="11" s="1"/>
  <c r="B74" i="11" s="1"/>
  <c r="B75" i="11" s="1"/>
  <c r="B76" i="11" s="1"/>
  <c r="B77" i="11" s="1"/>
  <c r="B78" i="11" s="1"/>
  <c r="B79" i="11" s="1"/>
  <c r="B80" i="11" s="1"/>
  <c r="B81" i="11" s="1"/>
  <c r="D70" i="11"/>
  <c r="G70" i="11" s="1"/>
  <c r="G68" i="11"/>
  <c r="G67" i="11"/>
  <c r="G66" i="11"/>
  <c r="G65" i="11"/>
  <c r="G64" i="11"/>
  <c r="G63" i="11"/>
  <c r="B62" i="11"/>
  <c r="B63" i="11" s="1"/>
  <c r="B64" i="11" s="1"/>
  <c r="B65" i="11" s="1"/>
  <c r="B66" i="11" s="1"/>
  <c r="B67" i="11" s="1"/>
  <c r="B68" i="11" s="1"/>
  <c r="B69" i="11" s="1"/>
  <c r="B70" i="11" s="1"/>
  <c r="B71" i="11" s="1"/>
  <c r="D60" i="11"/>
  <c r="G60" i="11" s="1"/>
  <c r="G58" i="11"/>
  <c r="G57" i="11"/>
  <c r="G56" i="11"/>
  <c r="G55" i="11"/>
  <c r="G54" i="11"/>
  <c r="G53" i="11"/>
  <c r="B52" i="11"/>
  <c r="B53" i="11" s="1"/>
  <c r="B54" i="11" s="1"/>
  <c r="B55" i="11" s="1"/>
  <c r="B56" i="11" s="1"/>
  <c r="B57" i="11" s="1"/>
  <c r="B58" i="11" s="1"/>
  <c r="B59" i="11" s="1"/>
  <c r="B60" i="11" s="1"/>
  <c r="B61" i="11" s="1"/>
  <c r="D50" i="11"/>
  <c r="G50" i="11" s="1"/>
  <c r="G48" i="11"/>
  <c r="G47" i="11"/>
  <c r="G46" i="11"/>
  <c r="G45" i="11"/>
  <c r="G44" i="11"/>
  <c r="G43" i="11"/>
  <c r="B42" i="11"/>
  <c r="B43" i="11" s="1"/>
  <c r="B44" i="11" s="1"/>
  <c r="B45" i="11" s="1"/>
  <c r="B46" i="11" s="1"/>
  <c r="B47" i="11" s="1"/>
  <c r="B48" i="11" s="1"/>
  <c r="B49" i="11" s="1"/>
  <c r="B50" i="11" s="1"/>
  <c r="B51" i="11" s="1"/>
  <c r="D40" i="11"/>
  <c r="G40" i="11" s="1"/>
  <c r="G38" i="11"/>
  <c r="G37" i="11"/>
  <c r="G36" i="11"/>
  <c r="G35" i="11"/>
  <c r="G34" i="11"/>
  <c r="G33" i="11"/>
  <c r="B32" i="11"/>
  <c r="B33" i="11" s="1"/>
  <c r="B34" i="11" s="1"/>
  <c r="B35" i="11" s="1"/>
  <c r="B36" i="11" s="1"/>
  <c r="B37" i="11" s="1"/>
  <c r="B38" i="11" s="1"/>
  <c r="B39" i="11" s="1"/>
  <c r="B40" i="11" s="1"/>
  <c r="B41" i="11" s="1"/>
  <c r="D30" i="11"/>
  <c r="G30" i="11" s="1"/>
  <c r="G28" i="11"/>
  <c r="G27" i="11"/>
  <c r="G26" i="11"/>
  <c r="G25" i="11"/>
  <c r="G24" i="11"/>
  <c r="G23" i="11"/>
  <c r="B22" i="11"/>
  <c r="B23" i="11" s="1"/>
  <c r="B24" i="11" s="1"/>
  <c r="B25" i="11" s="1"/>
  <c r="B26" i="11" s="1"/>
  <c r="B27" i="11" s="1"/>
  <c r="B28" i="11" s="1"/>
  <c r="B29" i="11" s="1"/>
  <c r="B30" i="11" s="1"/>
  <c r="B31" i="11" s="1"/>
  <c r="D20" i="11"/>
  <c r="G20" i="11" s="1"/>
  <c r="G18" i="11"/>
  <c r="G17" i="11"/>
  <c r="G16" i="11"/>
  <c r="G15" i="11"/>
  <c r="G14" i="11"/>
  <c r="G13" i="11"/>
  <c r="B12" i="11"/>
  <c r="B13" i="11" s="1"/>
  <c r="B14" i="11" s="1"/>
  <c r="B15" i="11" s="1"/>
  <c r="B16" i="11" s="1"/>
  <c r="B17" i="11" s="1"/>
  <c r="B18" i="11" s="1"/>
  <c r="B19" i="11" s="1"/>
  <c r="B20" i="11" s="1"/>
  <c r="B21" i="11" s="1"/>
  <c r="D10" i="11"/>
  <c r="G10" i="11" s="1"/>
  <c r="G8" i="11"/>
  <c r="G7" i="11"/>
  <c r="G6" i="11"/>
  <c r="G5" i="11"/>
  <c r="G4" i="11"/>
  <c r="G3" i="11"/>
  <c r="B2" i="11"/>
  <c r="B3" i="11" s="1"/>
  <c r="B4" i="11" s="1"/>
  <c r="B5" i="11" s="1"/>
  <c r="B6" i="11" s="1"/>
  <c r="B7" i="11" s="1"/>
  <c r="B8" i="11" s="1"/>
  <c r="B9" i="11" s="1"/>
  <c r="B10" i="11" s="1"/>
  <c r="B11" i="11" s="1"/>
  <c r="G281" i="10" l="1"/>
  <c r="G119" i="10"/>
  <c r="G127" i="10" s="1"/>
  <c r="G245" i="10"/>
  <c r="G253" i="10" s="1"/>
  <c r="G172" i="10"/>
  <c r="G19" i="10"/>
  <c r="G29" i="10"/>
  <c r="G37" i="10" s="1"/>
  <c r="G55" i="10"/>
  <c r="B120" i="10"/>
  <c r="B121" i="10" s="1"/>
  <c r="B122" i="10" s="1"/>
  <c r="B123" i="10" s="1"/>
  <c r="B124" i="10" s="1"/>
  <c r="B125" i="10" s="1"/>
  <c r="G262" i="10"/>
  <c r="G145" i="10"/>
  <c r="G91" i="10"/>
  <c r="G100" i="10"/>
  <c r="G289" i="10"/>
  <c r="B234" i="10"/>
  <c r="B235" i="10" s="1"/>
  <c r="B189" i="10"/>
  <c r="B190" i="10" s="1"/>
  <c r="G182" i="10"/>
  <c r="G190" i="10" s="1"/>
  <c r="B288" i="10"/>
  <c r="B289" i="10" s="1"/>
  <c r="B279" i="10"/>
  <c r="B280" i="10" s="1"/>
  <c r="G272" i="10"/>
  <c r="G280" i="10" s="1"/>
  <c r="B270" i="10"/>
  <c r="B271" i="10" s="1"/>
  <c r="G263" i="10"/>
  <c r="G271" i="10" s="1"/>
  <c r="B255" i="10"/>
  <c r="B256" i="10" s="1"/>
  <c r="B257" i="10" s="1"/>
  <c r="B258" i="10" s="1"/>
  <c r="B259" i="10" s="1"/>
  <c r="B260" i="10" s="1"/>
  <c r="B261" i="10"/>
  <c r="B262" i="10" s="1"/>
  <c r="B252" i="10"/>
  <c r="B253" i="10" s="1"/>
  <c r="B243" i="10"/>
  <c r="B244" i="10" s="1"/>
  <c r="G236" i="10"/>
  <c r="G244" i="10" s="1"/>
  <c r="G227" i="10"/>
  <c r="G235" i="10" s="1"/>
  <c r="B225" i="10"/>
  <c r="B226" i="10" s="1"/>
  <c r="G218" i="10"/>
  <c r="G226" i="10" s="1"/>
  <c r="B216" i="10"/>
  <c r="B217" i="10" s="1"/>
  <c r="G209" i="10"/>
  <c r="G217" i="10" s="1"/>
  <c r="B207" i="10"/>
  <c r="B208" i="10" s="1"/>
  <c r="G200" i="10"/>
  <c r="G208" i="10" s="1"/>
  <c r="B198" i="10"/>
  <c r="B199" i="10" s="1"/>
  <c r="G191" i="10"/>
  <c r="G199" i="10" s="1"/>
  <c r="B180" i="10"/>
  <c r="B181" i="10" s="1"/>
  <c r="G173" i="10"/>
  <c r="G181" i="10" s="1"/>
  <c r="B162" i="10"/>
  <c r="B163" i="10" s="1"/>
  <c r="G155" i="10"/>
  <c r="G163" i="10" s="1"/>
  <c r="B153" i="10"/>
  <c r="B154" i="10" s="1"/>
  <c r="G146" i="10"/>
  <c r="G154" i="10" s="1"/>
  <c r="B135" i="10"/>
  <c r="B136" i="10" s="1"/>
  <c r="G128" i="10"/>
  <c r="G136" i="10" s="1"/>
  <c r="G109" i="10"/>
  <c r="B93" i="10"/>
  <c r="B94" i="10" s="1"/>
  <c r="B95" i="10" s="1"/>
  <c r="B96" i="10" s="1"/>
  <c r="B97" i="10" s="1"/>
  <c r="B98" i="10" s="1"/>
  <c r="B99" i="10"/>
  <c r="B100" i="10" s="1"/>
  <c r="G74" i="10"/>
  <c r="G82" i="10" s="1"/>
  <c r="B81" i="10"/>
  <c r="B82" i="10" s="1"/>
  <c r="B72" i="10"/>
  <c r="B73" i="10" s="1"/>
  <c r="G65" i="10"/>
  <c r="G73" i="10" s="1"/>
  <c r="G56" i="10"/>
  <c r="G64" i="10" s="1"/>
  <c r="B63" i="10"/>
  <c r="B64" i="10" s="1"/>
  <c r="B48" i="10"/>
  <c r="B49" i="10" s="1"/>
  <c r="B50" i="10" s="1"/>
  <c r="B51" i="10" s="1"/>
  <c r="B52" i="10" s="1"/>
  <c r="B53" i="10" s="1"/>
  <c r="B54" i="10"/>
  <c r="B55" i="10" s="1"/>
  <c r="B39" i="10"/>
  <c r="B40" i="10" s="1"/>
  <c r="B41" i="10" s="1"/>
  <c r="B42" i="10" s="1"/>
  <c r="B43" i="10" s="1"/>
  <c r="B44" i="10" s="1"/>
  <c r="B45" i="10"/>
  <c r="B46" i="10" s="1"/>
  <c r="B36" i="10"/>
  <c r="B37" i="10" s="1"/>
  <c r="B27" i="10"/>
  <c r="B28" i="10" s="1"/>
  <c r="G20" i="10"/>
  <c r="G28" i="10" s="1"/>
  <c r="B12" i="10"/>
  <c r="B13" i="10" s="1"/>
  <c r="B14" i="10" s="1"/>
  <c r="B15" i="10" s="1"/>
  <c r="B16" i="10" s="1"/>
  <c r="B17" i="10" s="1"/>
  <c r="B18" i="10"/>
  <c r="B19" i="10" s="1"/>
  <c r="G42" i="11"/>
  <c r="G51" i="11" s="1"/>
  <c r="G82" i="11"/>
  <c r="G91" i="11" s="1"/>
  <c r="G102" i="11"/>
  <c r="G111" i="11" s="1"/>
  <c r="G2" i="11"/>
  <c r="G11" i="11" s="1"/>
  <c r="G22" i="11"/>
  <c r="G31" i="11" s="1"/>
  <c r="G62" i="11"/>
  <c r="G71" i="11" s="1"/>
  <c r="G32" i="11"/>
  <c r="G41" i="11" s="1"/>
  <c r="G52" i="11"/>
  <c r="G61" i="11" s="1"/>
  <c r="G72" i="11"/>
  <c r="G81" i="11" s="1"/>
  <c r="G92" i="11"/>
  <c r="G101" i="11" s="1"/>
  <c r="G112" i="11"/>
  <c r="G121" i="11" s="1"/>
  <c r="G12" i="11"/>
  <c r="G21" i="11" s="1"/>
  <c r="G9" i="10" l="1"/>
  <c r="G8" i="10"/>
  <c r="G7" i="10"/>
  <c r="G6" i="10"/>
  <c r="G5" i="10"/>
  <c r="G4" i="10"/>
  <c r="G3" i="10"/>
  <c r="B2" i="10"/>
  <c r="G2" i="10" s="1"/>
  <c r="K33" i="8"/>
  <c r="K29" i="8"/>
  <c r="K28" i="8"/>
  <c r="K27" i="8"/>
  <c r="K26" i="8"/>
  <c r="K22" i="8"/>
  <c r="K21" i="8"/>
  <c r="K18" i="8"/>
  <c r="K16" i="8"/>
  <c r="K12" i="8"/>
  <c r="K11" i="8"/>
  <c r="K10" i="8"/>
  <c r="K7" i="8"/>
  <c r="K5" i="8"/>
  <c r="K2" i="8"/>
  <c r="K3" i="8"/>
  <c r="K4" i="8"/>
  <c r="I33" i="8"/>
  <c r="I32" i="8"/>
  <c r="K32" i="8" s="1"/>
  <c r="I31" i="8"/>
  <c r="K31" i="8" s="1"/>
  <c r="I30" i="8"/>
  <c r="K30" i="8" s="1"/>
  <c r="I29" i="8"/>
  <c r="I28" i="8"/>
  <c r="I27" i="8"/>
  <c r="I26" i="8"/>
  <c r="I25" i="8"/>
  <c r="K25" i="8" s="1"/>
  <c r="I24" i="8"/>
  <c r="K24" i="8" s="1"/>
  <c r="I23" i="8"/>
  <c r="K23" i="8" s="1"/>
  <c r="I22" i="8"/>
  <c r="I21" i="8"/>
  <c r="I20" i="8"/>
  <c r="K20" i="8" s="1"/>
  <c r="I19" i="8"/>
  <c r="K19" i="8" s="1"/>
  <c r="I18" i="8"/>
  <c r="I17" i="8"/>
  <c r="K17" i="8" s="1"/>
  <c r="I16" i="8"/>
  <c r="I15" i="8"/>
  <c r="K15" i="8" s="1"/>
  <c r="I14" i="8"/>
  <c r="K14" i="8" s="1"/>
  <c r="I13" i="8"/>
  <c r="K13" i="8" s="1"/>
  <c r="I12" i="8"/>
  <c r="I11" i="8"/>
  <c r="I10" i="8"/>
  <c r="I9" i="8"/>
  <c r="K9" i="8" s="1"/>
  <c r="I8" i="8"/>
  <c r="K8" i="8" s="1"/>
  <c r="I7" i="8"/>
  <c r="I6" i="8"/>
  <c r="K6" i="8" s="1"/>
  <c r="I5" i="8"/>
  <c r="I4" i="8"/>
  <c r="I3" i="8"/>
  <c r="I2" i="8"/>
  <c r="D320" i="3"/>
  <c r="G320" i="3" s="1"/>
  <c r="G319" i="3"/>
  <c r="G318" i="3"/>
  <c r="G317" i="3"/>
  <c r="G316" i="3"/>
  <c r="G315" i="3"/>
  <c r="G314" i="3"/>
  <c r="G313" i="3"/>
  <c r="D310" i="3"/>
  <c r="G310" i="3" s="1"/>
  <c r="G309" i="3"/>
  <c r="G308" i="3"/>
  <c r="G307" i="3"/>
  <c r="G306" i="3"/>
  <c r="G305" i="3"/>
  <c r="G304" i="3"/>
  <c r="G303" i="3"/>
  <c r="D300" i="3"/>
  <c r="G300" i="3" s="1"/>
  <c r="G299" i="3"/>
  <c r="G298" i="3"/>
  <c r="G297" i="3"/>
  <c r="G296" i="3"/>
  <c r="G295" i="3"/>
  <c r="G294" i="3"/>
  <c r="G293" i="3"/>
  <c r="D290" i="3"/>
  <c r="G290" i="3" s="1"/>
  <c r="G289" i="3"/>
  <c r="G288" i="3"/>
  <c r="G287" i="3"/>
  <c r="G286" i="3"/>
  <c r="G285" i="3"/>
  <c r="G284" i="3"/>
  <c r="G283" i="3"/>
  <c r="D280" i="3"/>
  <c r="G280" i="3" s="1"/>
  <c r="G279" i="3"/>
  <c r="G278" i="3"/>
  <c r="G277" i="3"/>
  <c r="G276" i="3"/>
  <c r="G275" i="3"/>
  <c r="G274" i="3"/>
  <c r="G273" i="3"/>
  <c r="D270" i="3"/>
  <c r="G270" i="3" s="1"/>
  <c r="G269" i="3"/>
  <c r="G268" i="3"/>
  <c r="G267" i="3"/>
  <c r="G266" i="3"/>
  <c r="G265" i="3"/>
  <c r="G264" i="3"/>
  <c r="G263" i="3"/>
  <c r="D260" i="3"/>
  <c r="G260" i="3" s="1"/>
  <c r="G259" i="3"/>
  <c r="G258" i="3"/>
  <c r="G257" i="3"/>
  <c r="G256" i="3"/>
  <c r="G255" i="3"/>
  <c r="G254" i="3"/>
  <c r="G253" i="3"/>
  <c r="D250" i="3"/>
  <c r="G250" i="3" s="1"/>
  <c r="G249" i="3"/>
  <c r="G248" i="3"/>
  <c r="G247" i="3"/>
  <c r="G246" i="3"/>
  <c r="G245" i="3"/>
  <c r="G244" i="3"/>
  <c r="G243" i="3"/>
  <c r="D240" i="3"/>
  <c r="G240" i="3" s="1"/>
  <c r="G239" i="3"/>
  <c r="G238" i="3"/>
  <c r="G237" i="3"/>
  <c r="G236" i="3"/>
  <c r="G235" i="3"/>
  <c r="G234" i="3"/>
  <c r="G233" i="3"/>
  <c r="D230" i="3"/>
  <c r="G230" i="3" s="1"/>
  <c r="G229" i="3"/>
  <c r="G228" i="3"/>
  <c r="G227" i="3"/>
  <c r="G226" i="3"/>
  <c r="G225" i="3"/>
  <c r="G224" i="3"/>
  <c r="G223" i="3"/>
  <c r="D220" i="3"/>
  <c r="G220" i="3" s="1"/>
  <c r="G219" i="3"/>
  <c r="G218" i="3"/>
  <c r="G217" i="3"/>
  <c r="G216" i="3"/>
  <c r="G215" i="3"/>
  <c r="G214" i="3"/>
  <c r="G213" i="3"/>
  <c r="D210" i="3"/>
  <c r="G210" i="3" s="1"/>
  <c r="G209" i="3"/>
  <c r="G208" i="3"/>
  <c r="G207" i="3"/>
  <c r="G206" i="3"/>
  <c r="G205" i="3"/>
  <c r="G204" i="3"/>
  <c r="G203" i="3"/>
  <c r="D200" i="3"/>
  <c r="G200" i="3" s="1"/>
  <c r="G199" i="3"/>
  <c r="G198" i="3"/>
  <c r="G197" i="3"/>
  <c r="G196" i="3"/>
  <c r="G195" i="3"/>
  <c r="G194" i="3"/>
  <c r="G193" i="3"/>
  <c r="D190" i="3"/>
  <c r="G190" i="3" s="1"/>
  <c r="G189" i="3"/>
  <c r="G188" i="3"/>
  <c r="G187" i="3"/>
  <c r="G186" i="3"/>
  <c r="G185" i="3"/>
  <c r="G184" i="3"/>
  <c r="G183" i="3"/>
  <c r="D180" i="3"/>
  <c r="G180" i="3" s="1"/>
  <c r="G179" i="3"/>
  <c r="G178" i="3"/>
  <c r="G177" i="3"/>
  <c r="G176" i="3"/>
  <c r="G175" i="3"/>
  <c r="G174" i="3"/>
  <c r="G173" i="3"/>
  <c r="D170" i="3"/>
  <c r="G170" i="3" s="1"/>
  <c r="G169" i="3"/>
  <c r="G168" i="3"/>
  <c r="G167" i="3"/>
  <c r="G166" i="3"/>
  <c r="G165" i="3"/>
  <c r="G164" i="3"/>
  <c r="G163" i="3"/>
  <c r="D160" i="3"/>
  <c r="G160" i="3" s="1"/>
  <c r="G159" i="3"/>
  <c r="G158" i="3"/>
  <c r="G157" i="3"/>
  <c r="G156" i="3"/>
  <c r="G155" i="3"/>
  <c r="G154" i="3"/>
  <c r="G153" i="3"/>
  <c r="D150" i="3"/>
  <c r="G150" i="3" s="1"/>
  <c r="G149" i="3"/>
  <c r="G148" i="3"/>
  <c r="G147" i="3"/>
  <c r="G146" i="3"/>
  <c r="G145" i="3"/>
  <c r="G144" i="3"/>
  <c r="G143" i="3"/>
  <c r="D140" i="3"/>
  <c r="G140" i="3" s="1"/>
  <c r="G139" i="3"/>
  <c r="G138" i="3"/>
  <c r="G137" i="3"/>
  <c r="G136" i="3"/>
  <c r="G135" i="3"/>
  <c r="G134" i="3"/>
  <c r="G133" i="3"/>
  <c r="D130" i="3"/>
  <c r="G130" i="3" s="1"/>
  <c r="G129" i="3"/>
  <c r="G128" i="3"/>
  <c r="G127" i="3"/>
  <c r="G126" i="3"/>
  <c r="G125" i="3"/>
  <c r="G124" i="3"/>
  <c r="G123" i="3"/>
  <c r="D120" i="3"/>
  <c r="G120" i="3" s="1"/>
  <c r="G119" i="3"/>
  <c r="G118" i="3"/>
  <c r="G117" i="3"/>
  <c r="G116" i="3"/>
  <c r="G115" i="3"/>
  <c r="G114" i="3"/>
  <c r="G113" i="3"/>
  <c r="D110" i="3"/>
  <c r="G110" i="3" s="1"/>
  <c r="G109" i="3"/>
  <c r="G108" i="3"/>
  <c r="G107" i="3"/>
  <c r="G106" i="3"/>
  <c r="G105" i="3"/>
  <c r="G104" i="3"/>
  <c r="G103" i="3"/>
  <c r="G93" i="3"/>
  <c r="G94" i="3"/>
  <c r="G95" i="3"/>
  <c r="G96" i="3"/>
  <c r="G97" i="3"/>
  <c r="G98" i="3"/>
  <c r="G99" i="3"/>
  <c r="D100" i="3"/>
  <c r="G100" i="3" s="1"/>
  <c r="D90" i="3"/>
  <c r="G90" i="3" s="1"/>
  <c r="G89" i="3"/>
  <c r="G88" i="3"/>
  <c r="G87" i="3"/>
  <c r="G86" i="3"/>
  <c r="G85" i="3"/>
  <c r="G84" i="3"/>
  <c r="G83" i="3"/>
  <c r="D80" i="3"/>
  <c r="G80" i="3" s="1"/>
  <c r="G79" i="3"/>
  <c r="G78" i="3"/>
  <c r="G77" i="3"/>
  <c r="G76" i="3"/>
  <c r="G75" i="3"/>
  <c r="G74" i="3"/>
  <c r="G73" i="3"/>
  <c r="D70" i="3"/>
  <c r="G70" i="3" s="1"/>
  <c r="G69" i="3"/>
  <c r="G68" i="3"/>
  <c r="G67" i="3"/>
  <c r="G66" i="3"/>
  <c r="G65" i="3"/>
  <c r="G64" i="3"/>
  <c r="G63" i="3"/>
  <c r="D60" i="3"/>
  <c r="G60" i="3" s="1"/>
  <c r="G59" i="3"/>
  <c r="G58" i="3"/>
  <c r="G57" i="3"/>
  <c r="G56" i="3"/>
  <c r="G55" i="3"/>
  <c r="G54" i="3"/>
  <c r="G53" i="3"/>
  <c r="D50" i="3"/>
  <c r="G50" i="3" s="1"/>
  <c r="G49" i="3"/>
  <c r="G48" i="3"/>
  <c r="G47" i="3"/>
  <c r="G46" i="3"/>
  <c r="G45" i="3"/>
  <c r="G44" i="3"/>
  <c r="G43" i="3"/>
  <c r="D40" i="3"/>
  <c r="G40" i="3" s="1"/>
  <c r="G39" i="3"/>
  <c r="G38" i="3"/>
  <c r="G37" i="3"/>
  <c r="G36" i="3"/>
  <c r="G35" i="3"/>
  <c r="G34" i="3"/>
  <c r="G33" i="3"/>
  <c r="D30" i="3"/>
  <c r="G30" i="3" s="1"/>
  <c r="G29" i="3"/>
  <c r="G28" i="3"/>
  <c r="G27" i="3"/>
  <c r="G26" i="3"/>
  <c r="G25" i="3"/>
  <c r="G24" i="3"/>
  <c r="G23" i="3"/>
  <c r="D20" i="3"/>
  <c r="G20" i="3" s="1"/>
  <c r="G19" i="3"/>
  <c r="G18" i="3"/>
  <c r="G17" i="3"/>
  <c r="G16" i="3"/>
  <c r="G15" i="3"/>
  <c r="G14" i="3"/>
  <c r="G13" i="3"/>
  <c r="B302" i="3"/>
  <c r="G302" i="3" s="1"/>
  <c r="B292" i="3"/>
  <c r="G292" i="3" s="1"/>
  <c r="B262" i="3"/>
  <c r="G262" i="3" s="1"/>
  <c r="B252" i="3"/>
  <c r="G252" i="3" s="1"/>
  <c r="B232" i="3"/>
  <c r="G232" i="3" s="1"/>
  <c r="B212" i="3"/>
  <c r="G212" i="3" s="1"/>
  <c r="B202" i="3"/>
  <c r="G202" i="3" s="1"/>
  <c r="B182" i="3"/>
  <c r="G182" i="3" s="1"/>
  <c r="B172" i="3"/>
  <c r="G172" i="3" s="1"/>
  <c r="B162" i="3"/>
  <c r="G162" i="3" s="1"/>
  <c r="B142" i="3"/>
  <c r="G142" i="3" s="1"/>
  <c r="B122" i="3"/>
  <c r="G122" i="3" s="1"/>
  <c r="B112" i="3"/>
  <c r="G112" i="3" s="1"/>
  <c r="B92" i="3"/>
  <c r="G92" i="3" s="1"/>
  <c r="B102" i="3"/>
  <c r="G102" i="3" s="1"/>
  <c r="B82" i="3"/>
  <c r="G82" i="3" s="1"/>
  <c r="B32" i="3"/>
  <c r="G32" i="3" s="1"/>
  <c r="B22" i="3"/>
  <c r="G22" i="3" s="1"/>
  <c r="B72" i="3"/>
  <c r="G72" i="3" s="1"/>
  <c r="B312" i="3"/>
  <c r="G312" i="3" s="1"/>
  <c r="B282" i="3"/>
  <c r="G282" i="3" s="1"/>
  <c r="B272" i="3"/>
  <c r="G272" i="3" s="1"/>
  <c r="B242" i="3"/>
  <c r="G242" i="3" s="1"/>
  <c r="B222" i="3"/>
  <c r="G222" i="3" s="1"/>
  <c r="B192" i="3"/>
  <c r="G192" i="3" s="1"/>
  <c r="B152" i="3"/>
  <c r="G152" i="3" s="1"/>
  <c r="B132" i="3"/>
  <c r="G132" i="3" s="1"/>
  <c r="B62" i="3"/>
  <c r="G62" i="3" s="1"/>
  <c r="B52" i="3"/>
  <c r="G52" i="3" s="1"/>
  <c r="B42" i="3"/>
  <c r="G42" i="3" s="1"/>
  <c r="B12" i="3"/>
  <c r="G12" i="3" s="1"/>
  <c r="B2" i="3"/>
  <c r="B3" i="3" s="1"/>
  <c r="B4" i="3" s="1"/>
  <c r="B5" i="3" s="1"/>
  <c r="B6" i="3" s="1"/>
  <c r="B7" i="3" s="1"/>
  <c r="B8" i="3" s="1"/>
  <c r="B9" i="3" s="1"/>
  <c r="B10" i="3" s="1"/>
  <c r="B11" i="3" s="1"/>
  <c r="D10" i="3"/>
  <c r="G10" i="3" s="1"/>
  <c r="G9" i="3"/>
  <c r="G8" i="3"/>
  <c r="G7" i="3"/>
  <c r="G6" i="3"/>
  <c r="G5" i="3"/>
  <c r="G4" i="3"/>
  <c r="G3" i="3"/>
  <c r="D120" i="4"/>
  <c r="G120" i="4" s="1"/>
  <c r="G119" i="4"/>
  <c r="G118" i="4"/>
  <c r="G117" i="4"/>
  <c r="G116" i="4"/>
  <c r="G115" i="4"/>
  <c r="G114" i="4"/>
  <c r="G113" i="4"/>
  <c r="B112" i="4"/>
  <c r="B113" i="4" s="1"/>
  <c r="B114" i="4" s="1"/>
  <c r="B115" i="4" s="1"/>
  <c r="B116" i="4" s="1"/>
  <c r="B117" i="4" s="1"/>
  <c r="B118" i="4" s="1"/>
  <c r="B119" i="4" s="1"/>
  <c r="B120" i="4" s="1"/>
  <c r="B121" i="4" s="1"/>
  <c r="D110" i="4"/>
  <c r="G110" i="4" s="1"/>
  <c r="G109" i="4"/>
  <c r="G108" i="4"/>
  <c r="G107" i="4"/>
  <c r="G106" i="4"/>
  <c r="G105" i="4"/>
  <c r="G104" i="4"/>
  <c r="G103" i="4"/>
  <c r="B102" i="4"/>
  <c r="G102" i="4" s="1"/>
  <c r="D100" i="4"/>
  <c r="G100" i="4" s="1"/>
  <c r="G99" i="4"/>
  <c r="G98" i="4"/>
  <c r="G97" i="4"/>
  <c r="G96" i="4"/>
  <c r="G95" i="4"/>
  <c r="G94" i="4"/>
  <c r="G93" i="4"/>
  <c r="B92" i="4"/>
  <c r="B93" i="4" s="1"/>
  <c r="B94" i="4" s="1"/>
  <c r="B95" i="4" s="1"/>
  <c r="B96" i="4" s="1"/>
  <c r="B97" i="4" s="1"/>
  <c r="B98" i="4" s="1"/>
  <c r="B99" i="4" s="1"/>
  <c r="B100" i="4" s="1"/>
  <c r="B101" i="4" s="1"/>
  <c r="D90" i="4"/>
  <c r="G90" i="4" s="1"/>
  <c r="G89" i="4"/>
  <c r="G88" i="4"/>
  <c r="G87" i="4"/>
  <c r="G86" i="4"/>
  <c r="G85" i="4"/>
  <c r="G84" i="4"/>
  <c r="G83" i="4"/>
  <c r="B82" i="4"/>
  <c r="B83" i="4" s="1"/>
  <c r="B84" i="4" s="1"/>
  <c r="B85" i="4" s="1"/>
  <c r="B86" i="4" s="1"/>
  <c r="B87" i="4" s="1"/>
  <c r="B88" i="4" s="1"/>
  <c r="B89" i="4" s="1"/>
  <c r="B90" i="4" s="1"/>
  <c r="B91" i="4" s="1"/>
  <c r="D80" i="4"/>
  <c r="G80" i="4" s="1"/>
  <c r="G79" i="4"/>
  <c r="G78" i="4"/>
  <c r="G77" i="4"/>
  <c r="G76" i="4"/>
  <c r="G75" i="4"/>
  <c r="G74" i="4"/>
  <c r="G73" i="4"/>
  <c r="B72" i="4"/>
  <c r="G72" i="4" s="1"/>
  <c r="D70" i="4"/>
  <c r="G70" i="4" s="1"/>
  <c r="G69" i="4"/>
  <c r="G68" i="4"/>
  <c r="G67" i="4"/>
  <c r="G66" i="4"/>
  <c r="G65" i="4"/>
  <c r="G64" i="4"/>
  <c r="G63" i="4"/>
  <c r="B62" i="4"/>
  <c r="B63" i="4" s="1"/>
  <c r="B64" i="4" s="1"/>
  <c r="B65" i="4" s="1"/>
  <c r="B66" i="4" s="1"/>
  <c r="B67" i="4" s="1"/>
  <c r="B68" i="4" s="1"/>
  <c r="B69" i="4" s="1"/>
  <c r="B70" i="4" s="1"/>
  <c r="B71" i="4" s="1"/>
  <c r="D60" i="4"/>
  <c r="G60" i="4" s="1"/>
  <c r="G59" i="4"/>
  <c r="G58" i="4"/>
  <c r="G57" i="4"/>
  <c r="G56" i="4"/>
  <c r="G55" i="4"/>
  <c r="G54" i="4"/>
  <c r="G53" i="4"/>
  <c r="B52" i="4"/>
  <c r="B53" i="4" s="1"/>
  <c r="B54" i="4" s="1"/>
  <c r="B55" i="4" s="1"/>
  <c r="B56" i="4" s="1"/>
  <c r="B57" i="4" s="1"/>
  <c r="B58" i="4" s="1"/>
  <c r="B59" i="4" s="1"/>
  <c r="B60" i="4" s="1"/>
  <c r="B61" i="4" s="1"/>
  <c r="D50" i="4"/>
  <c r="G50" i="4" s="1"/>
  <c r="G49" i="4"/>
  <c r="G48" i="4"/>
  <c r="G47" i="4"/>
  <c r="G46" i="4"/>
  <c r="G45" i="4"/>
  <c r="G44" i="4"/>
  <c r="G43" i="4"/>
  <c r="B42" i="4"/>
  <c r="B43" i="4" s="1"/>
  <c r="B44" i="4" s="1"/>
  <c r="B45" i="4" s="1"/>
  <c r="B46" i="4" s="1"/>
  <c r="B47" i="4" s="1"/>
  <c r="B48" i="4" s="1"/>
  <c r="B49" i="4" s="1"/>
  <c r="B50" i="4" s="1"/>
  <c r="B51" i="4" s="1"/>
  <c r="D40" i="4"/>
  <c r="G40" i="4" s="1"/>
  <c r="G39" i="4"/>
  <c r="G38" i="4"/>
  <c r="G37" i="4"/>
  <c r="G36" i="4"/>
  <c r="G35" i="4"/>
  <c r="G34" i="4"/>
  <c r="G33" i="4"/>
  <c r="B32" i="4"/>
  <c r="G32" i="4" s="1"/>
  <c r="D30" i="4"/>
  <c r="G30" i="4" s="1"/>
  <c r="G29" i="4"/>
  <c r="G28" i="4"/>
  <c r="G27" i="4"/>
  <c r="G26" i="4"/>
  <c r="G25" i="4"/>
  <c r="G24" i="4"/>
  <c r="G23" i="4"/>
  <c r="B22" i="4"/>
  <c r="G22" i="4" s="1"/>
  <c r="D20" i="4"/>
  <c r="G20" i="4" s="1"/>
  <c r="G19" i="4"/>
  <c r="G18" i="4"/>
  <c r="G17" i="4"/>
  <c r="G16" i="4"/>
  <c r="G15" i="4"/>
  <c r="G14" i="4"/>
  <c r="G13" i="4"/>
  <c r="B12" i="4"/>
  <c r="B13" i="4" s="1"/>
  <c r="B14" i="4" s="1"/>
  <c r="B15" i="4" s="1"/>
  <c r="B16" i="4" s="1"/>
  <c r="B17" i="4" s="1"/>
  <c r="B18" i="4" s="1"/>
  <c r="B19" i="4" s="1"/>
  <c r="B20" i="4" s="1"/>
  <c r="B21" i="4" s="1"/>
  <c r="D10" i="4"/>
  <c r="G10" i="4" s="1"/>
  <c r="G9" i="4"/>
  <c r="G8" i="4"/>
  <c r="G7" i="4"/>
  <c r="G6" i="4"/>
  <c r="G5" i="4"/>
  <c r="G4" i="4"/>
  <c r="G3" i="4"/>
  <c r="B2" i="4"/>
  <c r="G2" i="4" s="1"/>
  <c r="C2" i="1"/>
  <c r="D2" i="1" s="1"/>
  <c r="E2" i="1" s="1"/>
  <c r="F2" i="1" s="1"/>
  <c r="G2" i="1" s="1"/>
  <c r="B3" i="10" l="1"/>
  <c r="B4" i="10" s="1"/>
  <c r="B5" i="10" s="1"/>
  <c r="B6" i="10" s="1"/>
  <c r="B7" i="10" s="1"/>
  <c r="B8" i="10" s="1"/>
  <c r="B9" i="10"/>
  <c r="G10" i="10"/>
  <c r="G110" i="10"/>
  <c r="G118" i="10" s="1"/>
  <c r="B33" i="4"/>
  <c r="B34" i="4" s="1"/>
  <c r="B35" i="4" s="1"/>
  <c r="B36" i="4" s="1"/>
  <c r="B37" i="4" s="1"/>
  <c r="B38" i="4" s="1"/>
  <c r="B39" i="4" s="1"/>
  <c r="B40" i="4" s="1"/>
  <c r="B41" i="4" s="1"/>
  <c r="G92" i="4"/>
  <c r="G101" i="4" s="1"/>
  <c r="B73" i="4"/>
  <c r="B74" i="4" s="1"/>
  <c r="B75" i="4" s="1"/>
  <c r="B76" i="4" s="1"/>
  <c r="B77" i="4" s="1"/>
  <c r="B78" i="4" s="1"/>
  <c r="B79" i="4" s="1"/>
  <c r="B80" i="4" s="1"/>
  <c r="B81" i="4" s="1"/>
  <c r="G11" i="4"/>
  <c r="B3" i="4"/>
  <c r="B4" i="4" s="1"/>
  <c r="B5" i="4" s="1"/>
  <c r="B6" i="4" s="1"/>
  <c r="B7" i="4" s="1"/>
  <c r="B8" i="4" s="1"/>
  <c r="B9" i="4" s="1"/>
  <c r="B10" i="4" s="1"/>
  <c r="B11" i="4" s="1"/>
  <c r="G42" i="4"/>
  <c r="G51" i="4" s="1"/>
  <c r="G111" i="4"/>
  <c r="G12" i="4"/>
  <c r="G21" i="4" s="1"/>
  <c r="G31" i="4"/>
  <c r="G82" i="4"/>
  <c r="G91" i="4" s="1"/>
  <c r="G112" i="4"/>
  <c r="G121" i="4" s="1"/>
  <c r="G41" i="4"/>
  <c r="G52" i="4"/>
  <c r="G61" i="4" s="1"/>
  <c r="G81" i="4"/>
  <c r="G321" i="3"/>
  <c r="G301" i="3"/>
  <c r="G311" i="3"/>
  <c r="B313" i="3"/>
  <c r="B314" i="3" s="1"/>
  <c r="B315" i="3" s="1"/>
  <c r="B316" i="3" s="1"/>
  <c r="B317" i="3" s="1"/>
  <c r="B318" i="3" s="1"/>
  <c r="B319" i="3" s="1"/>
  <c r="B320" i="3" s="1"/>
  <c r="B321" i="3" s="1"/>
  <c r="B303" i="3"/>
  <c r="B304" i="3" s="1"/>
  <c r="B305" i="3" s="1"/>
  <c r="B306" i="3" s="1"/>
  <c r="B307" i="3" s="1"/>
  <c r="B308" i="3" s="1"/>
  <c r="B309" i="3" s="1"/>
  <c r="B310" i="3" s="1"/>
  <c r="B311" i="3" s="1"/>
  <c r="B293" i="3"/>
  <c r="B294" i="3" s="1"/>
  <c r="B295" i="3" s="1"/>
  <c r="B296" i="3" s="1"/>
  <c r="B297" i="3" s="1"/>
  <c r="B298" i="3" s="1"/>
  <c r="B299" i="3" s="1"/>
  <c r="B300" i="3" s="1"/>
  <c r="B301" i="3" s="1"/>
  <c r="G291" i="3"/>
  <c r="G281" i="3"/>
  <c r="B283" i="3"/>
  <c r="B284" i="3" s="1"/>
  <c r="B285" i="3" s="1"/>
  <c r="B286" i="3" s="1"/>
  <c r="B287" i="3" s="1"/>
  <c r="B288" i="3" s="1"/>
  <c r="B289" i="3" s="1"/>
  <c r="B290" i="3" s="1"/>
  <c r="B291" i="3" s="1"/>
  <c r="G271" i="3"/>
  <c r="B273" i="3"/>
  <c r="B274" i="3" s="1"/>
  <c r="B275" i="3" s="1"/>
  <c r="B276" i="3" s="1"/>
  <c r="B277" i="3" s="1"/>
  <c r="B278" i="3" s="1"/>
  <c r="B279" i="3" s="1"/>
  <c r="B280" i="3" s="1"/>
  <c r="B281" i="3" s="1"/>
  <c r="G261" i="3"/>
  <c r="B263" i="3"/>
  <c r="B264" i="3" s="1"/>
  <c r="B265" i="3" s="1"/>
  <c r="B266" i="3" s="1"/>
  <c r="B267" i="3" s="1"/>
  <c r="B268" i="3" s="1"/>
  <c r="B269" i="3" s="1"/>
  <c r="B270" i="3" s="1"/>
  <c r="B271" i="3" s="1"/>
  <c r="G251" i="3"/>
  <c r="B253" i="3"/>
  <c r="B254" i="3" s="1"/>
  <c r="B255" i="3" s="1"/>
  <c r="B256" i="3" s="1"/>
  <c r="B257" i="3" s="1"/>
  <c r="B258" i="3" s="1"/>
  <c r="B259" i="3" s="1"/>
  <c r="B260" i="3" s="1"/>
  <c r="B261" i="3" s="1"/>
  <c r="B243" i="3"/>
  <c r="B244" i="3" s="1"/>
  <c r="B245" i="3" s="1"/>
  <c r="B246" i="3" s="1"/>
  <c r="B247" i="3" s="1"/>
  <c r="B248" i="3" s="1"/>
  <c r="B249" i="3" s="1"/>
  <c r="B250" i="3" s="1"/>
  <c r="B251" i="3" s="1"/>
  <c r="G241" i="3"/>
  <c r="G231" i="3"/>
  <c r="B233" i="3"/>
  <c r="B234" i="3" s="1"/>
  <c r="B235" i="3" s="1"/>
  <c r="B236" i="3" s="1"/>
  <c r="B237" i="3" s="1"/>
  <c r="B238" i="3" s="1"/>
  <c r="B239" i="3" s="1"/>
  <c r="B240" i="3" s="1"/>
  <c r="B241" i="3" s="1"/>
  <c r="G221" i="3"/>
  <c r="B223" i="3"/>
  <c r="B224" i="3" s="1"/>
  <c r="B225" i="3" s="1"/>
  <c r="B226" i="3" s="1"/>
  <c r="B227" i="3" s="1"/>
  <c r="B228" i="3" s="1"/>
  <c r="B229" i="3" s="1"/>
  <c r="B230" i="3" s="1"/>
  <c r="B231" i="3" s="1"/>
  <c r="G211" i="3"/>
  <c r="B213" i="3"/>
  <c r="B214" i="3" s="1"/>
  <c r="B215" i="3" s="1"/>
  <c r="B216" i="3" s="1"/>
  <c r="B217" i="3" s="1"/>
  <c r="B218" i="3" s="1"/>
  <c r="B219" i="3" s="1"/>
  <c r="B220" i="3" s="1"/>
  <c r="B221" i="3" s="1"/>
  <c r="G201" i="3"/>
  <c r="B203" i="3"/>
  <c r="B204" i="3" s="1"/>
  <c r="B205" i="3" s="1"/>
  <c r="B206" i="3" s="1"/>
  <c r="B207" i="3" s="1"/>
  <c r="B208" i="3" s="1"/>
  <c r="B209" i="3" s="1"/>
  <c r="B210" i="3" s="1"/>
  <c r="B211" i="3" s="1"/>
  <c r="B183" i="3"/>
  <c r="B184" i="3" s="1"/>
  <c r="B185" i="3" s="1"/>
  <c r="B186" i="3" s="1"/>
  <c r="B187" i="3" s="1"/>
  <c r="B188" i="3" s="1"/>
  <c r="B189" i="3" s="1"/>
  <c r="B190" i="3" s="1"/>
  <c r="B191" i="3" s="1"/>
  <c r="G191" i="3"/>
  <c r="B193" i="3"/>
  <c r="B194" i="3" s="1"/>
  <c r="B195" i="3" s="1"/>
  <c r="B196" i="3" s="1"/>
  <c r="B197" i="3" s="1"/>
  <c r="B198" i="3" s="1"/>
  <c r="B199" i="3" s="1"/>
  <c r="B200" i="3" s="1"/>
  <c r="B201" i="3" s="1"/>
  <c r="G181" i="3"/>
  <c r="G171" i="3"/>
  <c r="B173" i="3"/>
  <c r="B174" i="3" s="1"/>
  <c r="B175" i="3" s="1"/>
  <c r="B176" i="3" s="1"/>
  <c r="B177" i="3" s="1"/>
  <c r="B178" i="3" s="1"/>
  <c r="B179" i="3" s="1"/>
  <c r="B180" i="3" s="1"/>
  <c r="B181" i="3" s="1"/>
  <c r="B163" i="3"/>
  <c r="B164" i="3" s="1"/>
  <c r="B165" i="3" s="1"/>
  <c r="B166" i="3" s="1"/>
  <c r="B167" i="3" s="1"/>
  <c r="B168" i="3" s="1"/>
  <c r="B169" i="3" s="1"/>
  <c r="B170" i="3" s="1"/>
  <c r="B171" i="3" s="1"/>
  <c r="G161" i="3"/>
  <c r="B133" i="3"/>
  <c r="B134" i="3" s="1"/>
  <c r="B135" i="3" s="1"/>
  <c r="B136" i="3" s="1"/>
  <c r="B137" i="3" s="1"/>
  <c r="B138" i="3" s="1"/>
  <c r="B139" i="3" s="1"/>
  <c r="B140" i="3" s="1"/>
  <c r="B141" i="3" s="1"/>
  <c r="B143" i="3"/>
  <c r="B144" i="3" s="1"/>
  <c r="B145" i="3" s="1"/>
  <c r="B146" i="3" s="1"/>
  <c r="B147" i="3" s="1"/>
  <c r="B148" i="3" s="1"/>
  <c r="B149" i="3" s="1"/>
  <c r="B150" i="3" s="1"/>
  <c r="B151" i="3" s="1"/>
  <c r="G151" i="3"/>
  <c r="B153" i="3"/>
  <c r="B154" i="3" s="1"/>
  <c r="B155" i="3" s="1"/>
  <c r="B156" i="3" s="1"/>
  <c r="B157" i="3" s="1"/>
  <c r="B158" i="3" s="1"/>
  <c r="B159" i="3" s="1"/>
  <c r="B160" i="3" s="1"/>
  <c r="B161" i="3" s="1"/>
  <c r="G141" i="3"/>
  <c r="G131" i="3"/>
  <c r="B123" i="3"/>
  <c r="B124" i="3" s="1"/>
  <c r="B125" i="3" s="1"/>
  <c r="B126" i="3" s="1"/>
  <c r="B127" i="3" s="1"/>
  <c r="B128" i="3" s="1"/>
  <c r="B129" i="3" s="1"/>
  <c r="B130" i="3" s="1"/>
  <c r="B131" i="3" s="1"/>
  <c r="G121" i="3"/>
  <c r="G111" i="3"/>
  <c r="B113" i="3"/>
  <c r="B114" i="3" s="1"/>
  <c r="B115" i="3" s="1"/>
  <c r="B116" i="3" s="1"/>
  <c r="B117" i="3" s="1"/>
  <c r="B118" i="3" s="1"/>
  <c r="B119" i="3" s="1"/>
  <c r="B120" i="3" s="1"/>
  <c r="B121" i="3" s="1"/>
  <c r="B93" i="3"/>
  <c r="B94" i="3" s="1"/>
  <c r="B95" i="3" s="1"/>
  <c r="B96" i="3" s="1"/>
  <c r="B97" i="3" s="1"/>
  <c r="B98" i="3" s="1"/>
  <c r="B99" i="3" s="1"/>
  <c r="B100" i="3" s="1"/>
  <c r="B101" i="3" s="1"/>
  <c r="B103" i="3"/>
  <c r="B104" i="3" s="1"/>
  <c r="B105" i="3" s="1"/>
  <c r="B106" i="3" s="1"/>
  <c r="B107" i="3" s="1"/>
  <c r="B108" i="3" s="1"/>
  <c r="B109" i="3" s="1"/>
  <c r="B110" i="3" s="1"/>
  <c r="B111" i="3" s="1"/>
  <c r="G101" i="3"/>
  <c r="G91" i="3"/>
  <c r="B73" i="3"/>
  <c r="B74" i="3" s="1"/>
  <c r="B75" i="3" s="1"/>
  <c r="B76" i="3" s="1"/>
  <c r="B77" i="3" s="1"/>
  <c r="B78" i="3" s="1"/>
  <c r="B79" i="3" s="1"/>
  <c r="B80" i="3" s="1"/>
  <c r="B81" i="3" s="1"/>
  <c r="G81" i="3"/>
  <c r="B83" i="3"/>
  <c r="B84" i="3" s="1"/>
  <c r="B85" i="3" s="1"/>
  <c r="B86" i="3" s="1"/>
  <c r="B87" i="3" s="1"/>
  <c r="B88" i="3" s="1"/>
  <c r="B89" i="3" s="1"/>
  <c r="B90" i="3" s="1"/>
  <c r="B91" i="3" s="1"/>
  <c r="G71" i="3"/>
  <c r="B63" i="3"/>
  <c r="B64" i="3" s="1"/>
  <c r="B65" i="3" s="1"/>
  <c r="B66" i="3" s="1"/>
  <c r="B67" i="3" s="1"/>
  <c r="B68" i="3" s="1"/>
  <c r="B69" i="3" s="1"/>
  <c r="B70" i="3" s="1"/>
  <c r="B71" i="3" s="1"/>
  <c r="G61" i="3"/>
  <c r="G41" i="3"/>
  <c r="G51" i="3"/>
  <c r="B53" i="3"/>
  <c r="B54" i="3" s="1"/>
  <c r="B55" i="3" s="1"/>
  <c r="B56" i="3" s="1"/>
  <c r="B57" i="3" s="1"/>
  <c r="B58" i="3" s="1"/>
  <c r="B59" i="3" s="1"/>
  <c r="B60" i="3" s="1"/>
  <c r="B61" i="3" s="1"/>
  <c r="B43" i="3"/>
  <c r="B44" i="3" s="1"/>
  <c r="B45" i="3" s="1"/>
  <c r="B46" i="3" s="1"/>
  <c r="B47" i="3" s="1"/>
  <c r="B48" i="3" s="1"/>
  <c r="B49" i="3" s="1"/>
  <c r="B50" i="3" s="1"/>
  <c r="B51" i="3" s="1"/>
  <c r="G31" i="3"/>
  <c r="B33" i="3"/>
  <c r="B34" i="3" s="1"/>
  <c r="B35" i="3" s="1"/>
  <c r="B36" i="3" s="1"/>
  <c r="B37" i="3" s="1"/>
  <c r="B38" i="3" s="1"/>
  <c r="B39" i="3" s="1"/>
  <c r="B40" i="3" s="1"/>
  <c r="B41" i="3" s="1"/>
  <c r="B23" i="3"/>
  <c r="B24" i="3" s="1"/>
  <c r="B25" i="3" s="1"/>
  <c r="B26" i="3" s="1"/>
  <c r="B27" i="3" s="1"/>
  <c r="B28" i="3" s="1"/>
  <c r="B29" i="3" s="1"/>
  <c r="B30" i="3" s="1"/>
  <c r="B31" i="3" s="1"/>
  <c r="G21" i="3"/>
  <c r="B13" i="3"/>
  <c r="B14" i="3" s="1"/>
  <c r="B15" i="3" s="1"/>
  <c r="B16" i="3" s="1"/>
  <c r="B17" i="3" s="1"/>
  <c r="B18" i="3" s="1"/>
  <c r="B19" i="3" s="1"/>
  <c r="B20" i="3" s="1"/>
  <c r="B21" i="3" s="1"/>
  <c r="G2" i="3"/>
  <c r="G11" i="3" s="1"/>
  <c r="B23" i="4"/>
  <c r="B24" i="4" s="1"/>
  <c r="B25" i="4" s="1"/>
  <c r="B26" i="4" s="1"/>
  <c r="B27" i="4" s="1"/>
  <c r="B28" i="4" s="1"/>
  <c r="B29" i="4" s="1"/>
  <c r="B30" i="4" s="1"/>
  <c r="B31" i="4" s="1"/>
  <c r="B103" i="4"/>
  <c r="B104" i="4" s="1"/>
  <c r="B105" i="4" s="1"/>
  <c r="B106" i="4" s="1"/>
  <c r="B107" i="4" s="1"/>
  <c r="B108" i="4" s="1"/>
  <c r="B109" i="4" s="1"/>
  <c r="B110" i="4" s="1"/>
  <c r="B111" i="4" s="1"/>
  <c r="G62" i="4"/>
  <c r="G71" i="4" s="1"/>
  <c r="B10"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tc={AD15F62F-CD24-4ECF-9DAE-73CE6FFC5724}</author>
  </authors>
  <commentList>
    <comment ref="G100" authorId="0" shapeId="0" xr:uid="{AD15F62F-CD24-4ECF-9DAE-73CE6FFC5724}">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tc={9536111D-F939-4251-96E6-9388F6541A46}</author>
  </authors>
  <commentList>
    <comment ref="G100" authorId="0" shapeId="0" xr:uid="{9536111D-F939-4251-96E6-9388F6541A46}">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tc={1AAB1717-3E2A-4081-A2D4-74C2A0E9A979}</author>
  </authors>
  <commentList>
    <comment ref="G100" authorId="0" shapeId="0" xr:uid="{1AAB1717-3E2A-4081-A2D4-74C2A0E9A979}">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tc={B00793C7-EDF2-4D31-946F-30EEAE97A9C5}</author>
  </authors>
  <commentList>
    <comment ref="G100" authorId="0" shapeId="0" xr:uid="{B00793C7-EDF2-4D31-946F-30EEAE97A9C5}">
      <text>
        <t>[Threaded comment]
Your version of Excel allows you to read this threaded comment; however, any edits to it will get removed if the file is opened in a newer version of Excel. Learn more: https://go.microsoft.com/fwlink/?linkid=870924
Comment:
    In Canvas, (37/50)*4 = 29.6 points assigned since project was 1.57 days late.</t>
      </text>
    </comment>
  </commentList>
</comments>
</file>

<file path=xl/sharedStrings.xml><?xml version="1.0" encoding="utf-8"?>
<sst xmlns="http://schemas.openxmlformats.org/spreadsheetml/2006/main" count="5837" uniqueCount="713">
  <si>
    <t>Student Name</t>
  </si>
  <si>
    <t>Bagadam, Sharon Roja</t>
  </si>
  <si>
    <t>Bhandari, Rahul</t>
  </si>
  <si>
    <t>Bommaraju, Sai Archan</t>
  </si>
  <si>
    <t>Chilukuri, Mounika Reddy</t>
  </si>
  <si>
    <t>Dande, Sreelekhya</t>
  </si>
  <si>
    <t>Dandu, Navakiran</t>
  </si>
  <si>
    <t>Dasari, Sri Mayur</t>
  </si>
  <si>
    <t>Gattu, Nithish Kumar</t>
  </si>
  <si>
    <t>Govada, Sai Sumanth</t>
  </si>
  <si>
    <t>Kandula, Mamatha Naidu</t>
  </si>
  <si>
    <t>Kistipati, Mourya Chandra Reddy</t>
  </si>
  <si>
    <t>Kondamadugu Uppala, Suman Kumar</t>
  </si>
  <si>
    <t>Korrapati, Bhavana Chowdary</t>
  </si>
  <si>
    <t>Krishnamaneni, Vinaya</t>
  </si>
  <si>
    <t>Kyatham, Sai Chandra</t>
  </si>
  <si>
    <t>Manthu, Navya Sri Reddy</t>
  </si>
  <si>
    <t>Mohammad, Imranuddin</t>
  </si>
  <si>
    <t>Mohammad, Sumeruddin</t>
  </si>
  <si>
    <t>Mohammed, Mohammed Ali</t>
  </si>
  <si>
    <t>Munugoti, Prudhvi</t>
  </si>
  <si>
    <t>Patel, Dhruvi Shaileshkumar</t>
  </si>
  <si>
    <t>Peddineni, Prabhanda</t>
  </si>
  <si>
    <t>Podishetti, Rakesh</t>
  </si>
  <si>
    <t>Pothela, Ravi Kumar</t>
  </si>
  <si>
    <t>Saina, Tony K.</t>
  </si>
  <si>
    <t>Sama, Aravind Reddy</t>
  </si>
  <si>
    <t>Shaik, Nayeem</t>
  </si>
  <si>
    <t>Varadarajan, Deepika</t>
  </si>
  <si>
    <t>Velagala, Ganesh Reddy</t>
  </si>
  <si>
    <t>Vemula, Arun Teja</t>
  </si>
  <si>
    <t>Vydyula, Hiranmaya Datta</t>
  </si>
  <si>
    <t>Yadavalli, Sandeep</t>
  </si>
  <si>
    <t>Class Dates</t>
  </si>
  <si>
    <t>Grades</t>
  </si>
  <si>
    <t>Introductions</t>
  </si>
  <si>
    <t>Python Quiz</t>
  </si>
  <si>
    <t>Quiz 1</t>
  </si>
  <si>
    <t>Quiz 2</t>
  </si>
  <si>
    <t>Quiz 3</t>
  </si>
  <si>
    <t>Quiz 4</t>
  </si>
  <si>
    <t>Quiz 5</t>
  </si>
  <si>
    <t>-</t>
  </si>
  <si>
    <t xml:space="preserve">Name </t>
  </si>
  <si>
    <t>First Name</t>
  </si>
  <si>
    <t>Introduction</t>
  </si>
  <si>
    <t>Pts1</t>
  </si>
  <si>
    <t>Pts2</t>
  </si>
  <si>
    <t>Comments</t>
  </si>
  <si>
    <t>Output</t>
  </si>
  <si>
    <t>Krishna Reddy</t>
  </si>
  <si>
    <t>, below are scores and comments for Homework 1.</t>
  </si>
  <si>
    <t>Q1:</t>
  </si>
  <si>
    <t xml:space="preserve">of 8. </t>
  </si>
  <si>
    <t xml:space="preserve">At a top-line level, a marketing metric may also be categorized as one of the following:  Advertising, Finance, Logistics, Operations, Trade and Sales Force.
Before an acronym is used, it must be defined.  As examples, SW and MQL were not defined before they were used. 
I have never seen financial leverage used by any marketing department associate.  While your descriptions are pertinent to the business, not all are pertinent to marketing. 
You wrote, "For production, this will be the units he produces in a day or a week."  I don't know to whom you are referring.
You did not address the last question posed. </t>
  </si>
  <si>
    <t>Q2:</t>
  </si>
  <si>
    <t xml:space="preserve">of 7. </t>
  </si>
  <si>
    <t>A good response but a wee-bit long winded.  In the future, please attempt to refine your answer to the point that it is sufficient for addressing the question posed.</t>
  </si>
  <si>
    <t>Q3:</t>
  </si>
  <si>
    <t>I don't understand how the following sentence addressed the request:  "Lets say about customer metrics."  You wrote, "Using social media now a days, ..." Please refrain from using colloquial language (i.e., "now a days").</t>
  </si>
  <si>
    <t>Q4:</t>
  </si>
  <si>
    <t xml:space="preserve"> A good answer that needs to be refined:  be correct and precise, and use proper grammar.</t>
  </si>
  <si>
    <t>Q5:</t>
  </si>
  <si>
    <t xml:space="preserve"> </t>
  </si>
  <si>
    <t>Q6:</t>
  </si>
  <si>
    <t>A well-articulated answer!</t>
  </si>
  <si>
    <t>Q7:</t>
  </si>
  <si>
    <t>You didn't provide an answer.</t>
  </si>
  <si>
    <t>Total:</t>
  </si>
  <si>
    <t>of 50.</t>
  </si>
  <si>
    <t>Final:</t>
  </si>
  <si>
    <t>Madhuri Ganti</t>
  </si>
  <si>
    <t xml:space="preserve"> The metrics listed could be further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You did not address the last question posed. </t>
  </si>
  <si>
    <t>The response did not fully address the question posed.  That is, addressing why analytics professionals need to be in alignment with organizational KPIs/top-line marketing metrics.</t>
  </si>
  <si>
    <t xml:space="preserve">While you discussed the importance of marketers, you didn't provide an overview of the role of analytics professionals. </t>
  </si>
  <si>
    <t>This question is asking for an answer that spans all organizations.  The following sentence doesn't meet this requirement:  "For B2B businesses using data to fuel successful sales and marketing efforts ... "  Going forward, please attempt to have responses that are correct and laconic.</t>
  </si>
  <si>
    <t xml:space="preserve"> While I don't know all of the sources that I believe you are referencing, some are in disagreement with the course's material, and its presentation.  For example, analytics is the second leg.  It is not the third leg. In addition, some parts of the response are unnecessary and detract from the other appropriate parts.  For example, "Without customer data, you're flying blind; we are forced to use newspapers ... "</t>
  </si>
  <si>
    <t xml:space="preserve">Additional information is needed to address the questions of how unstructured data would be integrated with other data sets to create incremental value and describing the insights that would be generated from the integration. </t>
  </si>
  <si>
    <t>Please proofread and restructure the response before submission.  Your answer was longer than required.  Finally, your response had the primary components to eloquently address the request.</t>
  </si>
  <si>
    <t xml:space="preserve">Nikhil Yadav Gorentla </t>
  </si>
  <si>
    <t xml:space="preserve">You wrote, "The high-level ... Quality score." Are just a small subset of metrics, where none is a category onto itself. At a top-line level, a marketing metric may also be categorized as one of the following:  Advertising, Finance, Logistics, Operations, Trade and Sales Force.  In addition, your explanation to the second question should be generalized. </t>
  </si>
  <si>
    <t>The following two sentences were quite odd to me:  " Marketing Analytics allows marketers to develop jobs and need to invest less in advertising and increasing sales. So, the analyst needs to know how much needs to invest in camping."  Specifically, why marketers are "developing jobs" and "investing in camping."</t>
  </si>
  <si>
    <t>An appropriate and succinct response!</t>
  </si>
  <si>
    <t xml:space="preserve"> A good response, but additional care is needed with respect to grammar and the flow of the argument (i.e., response). For example, consider the following sentences you wrote. "So, when a company is disregarded the data leg, they will be unable to collect the data and  organize the data for analysis, If a company is disregarded the analytics leg, they will be unable to do  insights into the data to use the patterns ..."  The two sentences may appear to some that the company is ignored, which is not what I believe you want to express.    </t>
  </si>
  <si>
    <t xml:space="preserve">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t>
  </si>
  <si>
    <t>A well-conceived and delivered response!  Check your grammar, please.</t>
  </si>
  <si>
    <t>Keerthana Kadari</t>
  </si>
  <si>
    <t xml:space="preserve">At a top-line level, a marketing metric may also be categorized as one of the following:  Advertising, Finance, Logistics, Operations, Trade and Sales Force.  You didn't fully address how a company's business models and customers help define the most important metric categories. </t>
  </si>
  <si>
    <t>A good response!  It was succinct and addressed the question posed!</t>
  </si>
  <si>
    <t>An apropos response.</t>
  </si>
  <si>
    <t>Chaturvedy Goud Koyyada</t>
  </si>
  <si>
    <t xml:space="preserve"> The set of metrics you listed should either be expanded upon (e.g., churn, repeat buying rate, assortment, trial, distribution, loyalty, brand equity ...) or higher level categories should be listed. At a top-line level, a marketing metric may also be categorized as one of the following:  Advertising, Finance, Logistics, Operations, trade and Sales Force. </t>
  </si>
  <si>
    <t>A proper answer that is succinct!</t>
  </si>
  <si>
    <t xml:space="preserve">An appropriate and succinct response! </t>
  </si>
  <si>
    <t>An answer congruent with the questions posed!</t>
  </si>
  <si>
    <t>Shirisha Makka</t>
  </si>
  <si>
    <t xml:space="preserve"> Metrics could be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t>
  </si>
  <si>
    <t xml:space="preserve">Additional clarification and information is needed on the overview request of the problem;  that is, explaining in general the role of marketing analytics professionals in a marketing department. </t>
  </si>
  <si>
    <t xml:space="preserve">While you had almost all of the elements to address the questions, your answer was very long and meandering.  Please be direct and response in your responses. </t>
  </si>
  <si>
    <t>While you provided a reasonable answer, there are too many colloquialisms. For example, "Without customer data, you’re flying blind – forced to use newspapers ... "</t>
  </si>
  <si>
    <t>Additional details are needed to address the questions of how unstructured data could, and would, be integrated with other data sets to create additional value and describing the insights that would be generated from the integration.</t>
  </si>
  <si>
    <t xml:space="preserve">A good answer that could be shortened such that the reader continues to be fully engaged. For example, the sentence about statistical learning wasn't well-connected to the other content, and hence could have been removed without any change in the score earned. </t>
  </si>
  <si>
    <t>Sriya Teju Mallayyagari</t>
  </si>
  <si>
    <t xml:space="preserve">The metrics you listed were very specific and don't generalize (by definition).  At a top-line level, a marketing metric may also be categorized as one of the following:  Advertising, Finance, Logistics, Operations, trade and Sales Force. You didn't address how a company's business models and customers help define the most important metric categories.  </t>
  </si>
  <si>
    <t xml:space="preserve">Within the response it's advisable that an objective of a marketing professional is to use data to maximize marketing outcomes (however they are defined by the organization). </t>
  </si>
  <si>
    <t>Please refrain from being colloquial:  For example you wrote, "Examples of grimy facts ... " Another instance is, "After the facts are entered, it wishes to be analyzed."  I have never met a fact that wished to be analyzed since they do not have wants and needs.</t>
  </si>
  <si>
    <t xml:space="preserve"> Ensure you address the questions posed.  For this item, a response that addresses the PURPOSE of data, analytics and visualization is required.  That is, one needs to address WHY each leg is needed for marketing analytics. </t>
  </si>
  <si>
    <t xml:space="preserve">For future like questions that request a summary of voluminous content, please expand on your answers, but not superfluously. </t>
  </si>
  <si>
    <t>Venkatesh Moola</t>
  </si>
  <si>
    <t xml:space="preserve">At a top-line level, a marketing metric may also be categorized as one of the following:  Advertising, Finance, Logistics, Operations, trade and Sales Force. You did not address the last question posed. </t>
  </si>
  <si>
    <t>While the response was a protracted, it addressed the problem posed.</t>
  </si>
  <si>
    <t xml:space="preserve">A good response, but additional care is needed with respect to grammar and the flow of the argument (i.e., response). </t>
  </si>
  <si>
    <t>While the answer was longer than needed, you addressed all questions.</t>
  </si>
  <si>
    <t>Please proofread and restructure the response before submission.  Your response had the primary components to eloquently address the request.</t>
  </si>
  <si>
    <t>Likhit Victor Mukuri</t>
  </si>
  <si>
    <t xml:space="preserve">At a top-line level, a marketing metric may also be categorized as one of the following:  Advertising, Finance, Logistics, Operations, trade and Sales Force. You didn't address how a company's business models and customers help define the most important metric categories. You did not address the last question posed. </t>
  </si>
  <si>
    <t>While a sufficient response, the response was rather long.  Please be succinct and direct in your responses to questions.</t>
  </si>
  <si>
    <t>You wrote, "Analytics, analytics, and visualization are the three pillars of marketing analytics."  The second element is redundant.  Please review content before it is submitted.</t>
  </si>
  <si>
    <t>A well-conceived and delivered response!</t>
  </si>
  <si>
    <t>Keerthika Reddy Nevuri</t>
  </si>
  <si>
    <t xml:space="preserve">At a top-line level, a marketing metric may also be categorized as one of the following:  Advertising, Finance, Logistics, Operations, trade and Sales Force.  I don't understand how the following sentence, and a few other sentences, address the questions posed: "My life turned around at this point, so I returned to school to earn my Masters in Business Analytics. (Paolone et al., 2021)." You did not address the last question posed. </t>
  </si>
  <si>
    <t xml:space="preserve">While the content for addressing the question was provided, improvements on presenting the content would yield a larger score. </t>
  </si>
  <si>
    <t>A good response even though the following did not contribute to increasing the quality of the response:  "Poor data yield poor results! Quality data is required for quality judgments. Quality data must 
be consistently integrated into data warehouses."</t>
  </si>
  <si>
    <t xml:space="preserve">Additional information on the purpose and function of data is needed.  For example, expanding on why data is collected in the first place by marketing organizations and their supporting business organizations;  that is, to address the business questions posed by or to the marketing department. </t>
  </si>
  <si>
    <t xml:space="preserve">For future like questions that request a summary of voluminous content, please expand on your answers, but do not do so excessively.  </t>
  </si>
  <si>
    <t>Gneneyeri Silue</t>
  </si>
  <si>
    <t>At a top-line level, a marketing metric may also be categorized as one of the following:  Advertising, Finance, Logistics, Operations, trade and Sales Force. The metrics you listed are very specific;  that is, they are not categories.</t>
  </si>
  <si>
    <t>An appropriate response!</t>
  </si>
  <si>
    <t>Monika Joel Singari</t>
  </si>
  <si>
    <t xml:space="preserve">Your first sentence was sufficient for the question posed.  The sentences that followed began to stray from answering the question posed. </t>
  </si>
  <si>
    <t>Please review your answers before submission since some elements of the response are difficult to understand.  For example, "Data Duplication Detecting duplicates will save you time when analyzing data."</t>
  </si>
  <si>
    <t>Please see my response to the previous question on reviewing material before submitting it.</t>
  </si>
  <si>
    <t>Going deeper on the insights such integrated data would  provide a company would be greatly appreciated.</t>
  </si>
  <si>
    <t>At a top-line level, a marketing metric may be categorized as one of the following:  Advertising, Customer and Market Research, Finance, Logistics, Operations, Trade and Sales Force.  See Figure 1.1 of the textbook. Please check grammar before submitting an assignment.</t>
  </si>
  <si>
    <t xml:space="preserve">The answer provided didn't address each of the three questions posed.  At a top-line level, a marketing metric may be categorized as one of the following:  Advertising, Customer and Market Research, Finance, Logistics, Operations, Trade and Sales Force.   See Figure 1.1 of the textbook. </t>
  </si>
  <si>
    <t>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t>
  </si>
  <si>
    <t xml:space="preserve">The answer provided didn't address each of the three questions posed.  At a top-line level, a marketing metric may be categorized as one of the following:  Advertising, Customer and Market Research, Finance, Logistics, Operations, Trade and Sales Force.   See Figure 1.1 of the textbook.  Please use a marking system that maps paragraph submissions to question numbers.  </t>
  </si>
  <si>
    <t>An answer was not provided.</t>
  </si>
  <si>
    <t xml:space="preserve">While your response addressed the question, it was a wee bit long.  Please be succinct and direct in your responses to questions. </t>
  </si>
  <si>
    <t xml:space="preserve">While your response addressed the question, it was a wee bit long.  Please be succinct and direct in your responses to questions.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</si>
  <si>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The confluence of responses makes it challenging to map the responses to the ordered questions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</si>
  <si>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Your piecemeal response did not sufficiently address the question.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</si>
  <si>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While the response was nearly sufficient, it was long, tedious and meandering.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</si>
  <si>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The paragraphs provided didn't sufficiently address the question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</si>
  <si>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 xml:space="preserve">Your response was not per se an overview; it was a set of bullet points that were composed of one sentence or two sentences.  A marketing analytics professional is a liaison between those who make marketing decisions and those who provide data to the company.  That is, they use data and analytics to maximize marketing outcomes, and thus enhance decision-making about future company actions. </t>
  </si>
  <si>
    <t xml:space="preserve">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t>
  </si>
  <si>
    <t>Please be a wee bit more precise in your responses.</t>
  </si>
  <si>
    <t xml:space="preserve">It would be helpful if you expanded your answer to, "Identify one of the marketing metrics categories… and brainstorm a few creative ways data can be collected/used to help move those metrics in the right direction." </t>
  </si>
  <si>
    <t xml:space="preserve">Note that a marketing analytics professional is a liaison between those who make marketing decisions and those who provide data to the company.  That is, they use data and analytics to maximize marketing outcomes, and thus enhance decision-making about future company actions. </t>
  </si>
  <si>
    <t>Please be a wee bit more precise in your responses.  You didn't fully address, "Identify one of the marketing metrics categories… and brainstorm a few creative ways data can be collected/used to help move those metrics in the right direction."</t>
  </si>
  <si>
    <t xml:space="preserve">I found it challenging on following your argument since it was disjointed and at times incongruent to the what was requested. Note a marketing analytics professional is a liaison between those who make marketing decisions and those who provide data to the company.  That is, they use data and analytics to maximize marketing outcomes, and thus enhance decision-making about future company actions. </t>
  </si>
  <si>
    <t>Note the following question element was not sufficiently addressed: "Identify one of the marketing metrics categories… and brainstorm a few creative ways data can be collected/used to help move those metrics in the right direction."</t>
  </si>
  <si>
    <t>Note the following question element was not quite fully addressed: "Identify one of the marketing metrics categories… and brainstorm a few creative ways data can be collected/used to help move those metrics in the right direction."</t>
  </si>
  <si>
    <t>Your response that began "Amazon is an example of enhanced CLV …", does not quite sufficiently address the final part of the request.</t>
  </si>
  <si>
    <t>Note that a marketing analytics professional is a liaison between those who make marketing decisions and those who provide data to the company.  That is, they use data and analytics to maximize marketing outcomes, and thus enhance decision-making about future company actions.   You need to expand your answer to the final element of the request: "Identify one of the marketing metrics categories… and brainstorm a few creative ways data can be collected/used to help move those metrics in the right direction."</t>
  </si>
  <si>
    <t>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t>
  </si>
  <si>
    <t>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t>
  </si>
  <si>
    <t>An excellent answer!</t>
  </si>
  <si>
    <t xml:space="preserve">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t>
  </si>
  <si>
    <t xml:space="preserve">The answer did not specifically address the questions posed.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t>
  </si>
  <si>
    <t>While your answer is long, it addresses the questions posed.</t>
  </si>
  <si>
    <t>`</t>
  </si>
  <si>
    <t>The question specifically asked you to provided two to three paragraphs of prose.  That is, neither separated and distinct sentences nor bullet lists.  This request was not realized.</t>
  </si>
  <si>
    <t>Your response needs to be expanded upon to sufficiently address all elements of the question.</t>
  </si>
  <si>
    <t>Almost all elements of your response map neither to the textbooks, lecture, nor practicum.  That is, the answer provided isn't for the question posed.</t>
  </si>
  <si>
    <t xml:space="preserve">A few elements of your response map neither to the textbooks, lecture, nor practicum.  </t>
  </si>
  <si>
    <t>Please use spell and grammar checkers.</t>
  </si>
  <si>
    <t>A succinct and well-articulated answer!</t>
  </si>
  <si>
    <t>A good response, but refrain from being colloquial (e.g., "Now, let's brainstorm a few creative ways data can be collected …").</t>
  </si>
  <si>
    <t>While your answer addressed the question, please attempt to be more succinct in your response.</t>
  </si>
  <si>
    <t xml:space="preserve">Some of the language of your response is odd, such as "Arrangement with Business Objectives"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</si>
  <si>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A good answer that was succinct and well-articulated!</t>
  </si>
  <si>
    <t>While the response was sufficient, it was a wee bit colloquial. Please be more precise and formal with your responses.</t>
  </si>
  <si>
    <t>Additional summarization of the material is warranted.</t>
  </si>
  <si>
    <t xml:space="preserve">Some of the language of your response is odd, such as, "It is fundamental for examination experts to be on top of the great level showcasing ..."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t>
  </si>
  <si>
    <t>Q1</t>
  </si>
  <si>
    <t>Q2</t>
  </si>
  <si>
    <t>Q3</t>
  </si>
  <si>
    <t>Q4</t>
  </si>
  <si>
    <t>Q5</t>
  </si>
  <si>
    <t>Q6</t>
  </si>
  <si>
    <t>Each Question is  worth 12.5 Points</t>
  </si>
  <si>
    <t>Response</t>
  </si>
  <si>
    <t xml:space="preserve"> Sharon Roja</t>
  </si>
  <si>
    <t xml:space="preserve">For all forthcoming labs please provide just the Ipython Notebook.  </t>
  </si>
  <si>
    <t xml:space="preserve">For all forthcoming labs please provide just the IPython Notebook. </t>
  </si>
  <si>
    <t>Rahul</t>
  </si>
  <si>
    <t>Sai Archan</t>
  </si>
  <si>
    <t>Mounika Reddy</t>
  </si>
  <si>
    <t>Sreelekhya</t>
  </si>
  <si>
    <t>Navakiran</t>
  </si>
  <si>
    <t>Sri Mayur</t>
  </si>
  <si>
    <t>Nithish Kumar</t>
  </si>
  <si>
    <t>Sai Sumanth</t>
  </si>
  <si>
    <t>Mamatha Naidu</t>
  </si>
  <si>
    <t>Mourya Chandra Reddy</t>
  </si>
  <si>
    <t>Suman Kumar</t>
  </si>
  <si>
    <t>Bhavana Chowdary</t>
  </si>
  <si>
    <t>Vinaya</t>
  </si>
  <si>
    <t>Sai Chandra</t>
  </si>
  <si>
    <t>Navya Sri Reddy</t>
  </si>
  <si>
    <t>Imranuddin</t>
  </si>
  <si>
    <t>Sumeruddin</t>
  </si>
  <si>
    <t>Mohammed Ali</t>
  </si>
  <si>
    <t>Prudhvi</t>
  </si>
  <si>
    <t>Dhruvi Shaileshkumar</t>
  </si>
  <si>
    <t>Prabhanda</t>
  </si>
  <si>
    <t>Rakesh</t>
  </si>
  <si>
    <t>Ravi Kumar</t>
  </si>
  <si>
    <t>Tony</t>
  </si>
  <si>
    <t>Aravind Reddy</t>
  </si>
  <si>
    <t>Nayeem</t>
  </si>
  <si>
    <t>Deepika</t>
  </si>
  <si>
    <t>Ganesh Reddy</t>
  </si>
  <si>
    <t>Arun Teja</t>
  </si>
  <si>
    <t>Sandeep</t>
  </si>
  <si>
    <t xml:space="preserve">For the initial sorting of the data, it would be ideal to sort by "ascending=False".  For all forthcoming labs please provide just the IPython Notebook. </t>
  </si>
  <si>
    <t xml:space="preserve">For the initial sorting of the data, it would be ideal to sort by "ascending=False".  You didn't provide a response to the request of listing all males from the set of individuals with the 10 highest incomes.  </t>
  </si>
  <si>
    <t xml:space="preserve">There are 12 Individuals where Income is missing.  For the initial sorting of the data, it would be ideal to sort by "ascending=False".  
Note that Individual 626, a male who is married, has missing income and thus doesn't meet all specified requirements. </t>
  </si>
  <si>
    <t xml:space="preserve">For the initial sorting of the data, it would be ideal to sort by "ascending=False". For all forthcoming labs please provide just the IPython Notebook. </t>
  </si>
  <si>
    <t xml:space="preserve">For the initial sorting of the data, it would be ideal to sort by "ascending=False". Indviduals 675 and 858 are missing from your list of top earning married males. For all forthcoming labs please provide just the IPython Notebook. The submission was more than 1 day late;  thus a 20% deduction was applied. </t>
  </si>
  <si>
    <t xml:space="preserve">For the initial sorting of the data, it would be ideal to sort by "ascending=False". You did not provide the list of married males who are in the set of 10 highest income earners. For all forthcoming labs please provide just the IPython Notebook. </t>
  </si>
  <si>
    <t>For the initial sorting of the data, it would be ideal to sort by "ascending=False".</t>
  </si>
  <si>
    <t xml:space="preserve">For the initial sorting of the data, it would be ideal to sort by "ascending=False".  While Indvidual 626 is a married male, his income is not in the top 10 (i.e., highest) of all income earners. </t>
  </si>
  <si>
    <t>For all forthcoming labs please provide just the IPython Notebook.</t>
  </si>
  <si>
    <t xml:space="preserve"> While Indvidual 626 is a married male, his income is not in the top 10 (i.e., highest) of all income earners. The code where you imputed missing Income wasn't provided. For all forthcoming labs please provide just the IPython Notebook.  </t>
  </si>
  <si>
    <t xml:space="preserve">You didn't address any of the questions posed. I recommend you review the request as provided in Ed Discussion.  For all forthcoming labs please provide just the IPython Notebook.  </t>
  </si>
  <si>
    <t>For the initial sorting of the data, it would be ideal to sort by "ascending=False".  While Individual 626 is a married male, his income is not in the top 10 (i.e., highest) of all income earners.</t>
  </si>
  <si>
    <t xml:space="preserve">For all forthcoming labs please provide just the IPython Notebook.  </t>
  </si>
  <si>
    <t>While Individual 626 is a married male, his income is not in the top 10 (i.e., highest) of all income earners.</t>
  </si>
  <si>
    <t xml:space="preserve">For the initial sorting of the data, it would be ideal to sort by "ascending=False".  You we to impute values for Income, not Age. For all forthcoming labs please provide just the IPython Notebook.  </t>
  </si>
  <si>
    <t xml:space="preserve">You didn't find the set of married males who are a top 10 (i.e., largest 10) Income earners.  You also didn't impute Income for Individuals who have missing income. For all forthcoming labs please provide just the IPython Notebook.  </t>
  </si>
  <si>
    <t xml:space="preserve">For the initial sorting of the data, it would be ideal to sort by "ascending=False".  </t>
  </si>
  <si>
    <t>Hiranmaya Datta</t>
  </si>
  <si>
    <t>, below are scores and comments for Homework 2.</t>
  </si>
  <si>
    <t xml:space="preserve">Elasticsearch is an intriguing example of a retrieval tool. </t>
  </si>
  <si>
    <t>A response that went deeper on the differences between programming languages and tools, and non-programming tools, is needed.</t>
  </si>
  <si>
    <t>First and second party data can be data that is not customer specific, for example advertising outlays.</t>
  </si>
  <si>
    <t>Though it's not mentioned in the textbook, in practice multi-touch attribution has very limited, if any, value to a company.  For a few insights into these limits, read the following abstract of Danaher and van Heerde: https://journals.sagepub.com/doi/10.1177/0022243718802845</t>
  </si>
  <si>
    <t>of 10.</t>
  </si>
  <si>
    <t>An answer wasn't provided.</t>
  </si>
  <si>
    <t xml:space="preserve">I am surprised you referenced Databricks; while it's highly efficient and scalable, it is not inexpensive to spin-up a cluster. </t>
  </si>
  <si>
    <t>First and second party data can be data that is not customer specific, for example advertising outlays.  Second party data are another firm’s first party data, shared directly from the source.</t>
  </si>
  <si>
    <t>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t>
  </si>
  <si>
    <t>Please provide responses using paragraphs (i.e., not a cut and paste of bullet points.)   You were remiss with respect to providing your personal observations and reflections.</t>
  </si>
  <si>
    <t>An insightful response!</t>
  </si>
  <si>
    <t>With regards to comprehensive marketing measurement and optimization solutions, their ability to perform predictive analytics and recommend changes to a marketing plan in order to optimize return on marketing investment should be mentioned.</t>
  </si>
  <si>
    <t>While I am surprised you referenced Cassandra, the response is correct.</t>
  </si>
  <si>
    <t>An apropos answer.</t>
  </si>
  <si>
    <t>A sublime response!</t>
  </si>
  <si>
    <t xml:space="preserve">You wrote, "social media activity festival."  I don't recall ever reading "festival" used in such a manner. </t>
  </si>
  <si>
    <t>I wouldn't classify Hadoop and Flink as Storage solutions</t>
  </si>
  <si>
    <t>Please eliminate colloquial statements, such as "tricky business".   With regards to the marketing data example, we were anticipating a response that referenced the data programming languages.</t>
  </si>
  <si>
    <t>While your answer addressed the question posed and information requested, it could have been shortened sans losing content.</t>
  </si>
  <si>
    <t>Apache Spark is an open-source distributed processing system used for big data workloads;  it calls tools that do the retrieval.  You use the word "gear";  this is a term that is typically used to describe technology.</t>
  </si>
  <si>
    <t>Be careful with your word choice.  I wouldn't refer to Excel or SPSS as "non-programming devices".</t>
  </si>
  <si>
    <t>Please be careful with your word choice; for example, "First-party statistics".</t>
  </si>
  <si>
    <t xml:space="preserve">You wrote, "…  recall a hypothetical advertising marketing campaign to sell a new line of athletic footwear."  I can't find where you have referenced this campaign. </t>
  </si>
  <si>
    <t>Beyond the information you provided, you should have mentioned a few of the following: programming tools, first, second and third party data, inbound marketing tools, data management platforms, marketing measurement and optimization solutions and data collection laws.</t>
  </si>
  <si>
    <t>I wouldn't classify Microsoft as a Storage solution, and Google Cloud as a data retrieval tool;  the latter does offer tools to complete such work.</t>
  </si>
  <si>
    <t>I wasn't anticipating a mentioning a response that mentioned credit bureau data;  an excellent reference.</t>
  </si>
  <si>
    <t xml:space="preserve">Additional information that distinguishes the differences across tools and solutions is warranted. </t>
  </si>
  <si>
    <t>Please proofread your response for grammar.</t>
  </si>
  <si>
    <t>A lovely answer!</t>
  </si>
  <si>
    <t>You were remiss with respect to providing your personal observations and reflections.</t>
  </si>
  <si>
    <t>While the answer was sufficient, some of the content was superfluous.</t>
  </si>
  <si>
    <t>You omitted a marketing dataset example in your response.</t>
  </si>
  <si>
    <t>I found the following sentence odd:  "Like first-party data, second-party data originates from a source other than your audience."</t>
  </si>
  <si>
    <t>While your choices for data retrieval examples are correct, they are not top-of-mind for most marketing analytics professionals.</t>
  </si>
  <si>
    <t>An insightful answer!</t>
  </si>
  <si>
    <t>While DAS is a an example of a data storage solution, we were hoping to your answer would be relatable to cloud or large-appliance infrastructure.</t>
  </si>
  <si>
    <t>A splendid answer!</t>
  </si>
  <si>
    <t>While you had almost all of the content for a precise and sufficient answer, the response needs to be slightly rephrased to be completely cogent.</t>
  </si>
  <si>
    <t xml:space="preserve">of 10. </t>
  </si>
  <si>
    <t xml:space="preserve"> Nithish Kumar</t>
  </si>
  <si>
    <t xml:space="preserve"> Sumeruddin</t>
  </si>
  <si>
    <t>APIs are mechanisms that enable two software components to communicate with each other using a set of definitions and protocols.  APIs may be invoked to query data.</t>
  </si>
  <si>
    <t xml:space="preserve">While Amazon S3, an object storage service offering scalability, data availability, and security, it is not optimal with regards to integrating and structuring data from many sources. </t>
  </si>
  <si>
    <t>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t>
  </si>
  <si>
    <t>Snowflake is a cloud data warehouse that can store and analyze data records in one place. There are capabilities that automatically scale up or down its compute resources to load, integrate, and analyze data.  Please use spell and grammar checkers (e.g., it is Python not phyton).</t>
  </si>
  <si>
    <t xml:space="preserve">APIs are mechanisms that enable two software components to communicate with each other using a set of definitions and protocols.  APIs may be invoked to query data.  While Amazon S3, an object storage service offering scalability, data availability, and security, it is not optimal with regards to integrating and structuring data from many sources. </t>
  </si>
  <si>
    <t>While the Beautiful Soup package along with a parser is used to pull data from HTML and XLM documents, I am not certain that it is popular.</t>
  </si>
  <si>
    <t>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While the Beautiful Soup package along with a parser is used to pull data from HTML and XLM documents, I am not certain that it is popular.</t>
  </si>
  <si>
    <t>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The analysis (or in the future AI) will be the sleuths, not the tools.</t>
  </si>
  <si>
    <t xml:space="preserve">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
  </si>
  <si>
    <t xml:space="preserve">APIs are mechanisms that enable two software components to communicate with each other using a set of definitions and protocols.  APIs may be invoked to query data. A Jupyter Notebook is a server-client application that allows editing and running notebook documents via a web browser;  a statistical programming language and kernel are needed to conduct analytics. </t>
  </si>
  <si>
    <t xml:space="preserve"> Elasticsearch offers a set of REST-based APIs, an HTTP interface, and uses schema-free JSON documents.  Thus it has multiple tools so one may query data. </t>
  </si>
  <si>
    <t>It would be ideal if examples of solutions were listed.  Such as SQL Server Database as a data storage solution.</t>
  </si>
  <si>
    <t xml:space="preserve">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
  </si>
  <si>
    <t xml:space="preserve">Like SPSS, SAS, and Stata, Python and R also are used for advanced statistical analysis.  R in particular is frequently used in developing new statistical and econometric methods. </t>
  </si>
  <si>
    <t>A succinct and precise answer!</t>
  </si>
  <si>
    <t>Please refrain from being colloquial.  For example, "...  t's all about keeping data ..." APIs are mechanisms that enable two software components to communicate with each other using a set of definitions and protocols.  APIs may be invoked to query data.</t>
  </si>
  <si>
    <t>Snowflake is a cloud data warehouse that can store and analyze data records in one place. There are capabilities that automatically scale up or down its compute resources to load, integrate, and analyze data. APIs are mechanisms that enable two software components to communicate with each other using a set of definitions and protocols.  APIs may be invoked to query data.</t>
  </si>
  <si>
    <t>A succinct precise answer!</t>
  </si>
  <si>
    <t>A succinct answer!</t>
  </si>
  <si>
    <t>"Amazon" needs to be expanded upon.  That is, examples of Amazon services and tools need to be stated (e.g., Amazon Elasticsearch).  APIs are mechanisms that enable two software components to communicate with each other using a set of definitions and protocols.  APIs may be invoked to query data.</t>
  </si>
  <si>
    <t>Dependent on how "big data" is defined (e.g., size), SPSS can work with "big data".</t>
  </si>
  <si>
    <t>A straightforward response!</t>
  </si>
  <si>
    <t>While R has "packages", Python has "libraries".</t>
  </si>
  <si>
    <t>For the business examples mentioned you wrote, " Using Python's library will perform complex analysis and visualization of results." To which library or libraries are you making reference?</t>
  </si>
  <si>
    <t xml:space="preserve">You were requested to provide an example of a marketing dataset and analysis task where each tool would be most appropriate.  Your answer didn't sufficiently address this request. </t>
  </si>
  <si>
    <t>The following appears to imply that Excel and SPSS are "nothing":  "Non-programming tools like Excel or SPSS are nothing but which does not require any coding and it is user friendly interface because it will include the graphical representations and a more of
visualizations."  The meaning of the following statement is not easily identified:  "The difference between these two tool types Excel is a non-programming tool with a user-friendly interface primarily used for basic data analysis and visualization tasks and while Python and R, are programming languages known for their flexibility and suitability for advanced statistical analysis, allowing users to create custom data analysis workflows.</t>
  </si>
  <si>
    <t xml:space="preserve">It would be ideal to expand on defining the difference between the two tool types. </t>
  </si>
  <si>
    <t>Additional information that distinguishes the different marketing datasets, and the tools that would be used, is warranted and needed.</t>
  </si>
  <si>
    <t>dplyr and ggplot2 are functions in R.  Once data is properly loaded, and if necessary transformed, into R, once simply needs to pass the proper arguments to the functions.</t>
  </si>
  <si>
    <t>The request was not addressed.</t>
  </si>
  <si>
    <t>The second part of the request, "Describe a situation or problem from your job, ... for which the first-, second-, and third-party data are used.," required an answer that referenced each of the three data types.</t>
  </si>
  <si>
    <t>To succinctly and elegantly respond to the request of describing differences between the first-, second-, and third-party data, one may simply use content on page 30 of the Module 2 Lecture Notes.</t>
  </si>
  <si>
    <t>Your descriptions of the different data types is not as precise as it should be.  To succinctly and elegantly respond to the request of describing differences between the first-, second-, and third-party data, one may simply use content on page 30 of the Module 2 Lecture Notes.  In addition, the following statement needs to be extended my making reference on who provided the second and third party data:  "Being having experience in the retail organization as marketing champ &amp; CRM. I know the data that is collected from the primary sources from the customer billing and secondary data of the market analysis from the third-party &amp; already existed data from the organization to do the marketing champions."</t>
  </si>
  <si>
    <t>To succinctly and elegantly respond to the request of describing differences between the first-, second-, and third-party data, one may simply use content on page 30 of the Module 2 Lecture Notes.  Your response wandered, where all elements of the response were not tightly linked.</t>
  </si>
  <si>
    <t xml:space="preserve">To succinctly and elegantly respond to the request of describing differences between the first-, second-, and third-party data, one may simply use content on page 30 of the Module 2 Lecture Notes.  </t>
  </si>
  <si>
    <t>The second part of the request, "Describe a situation or problem from your job, ... for which the first-, second-, and third-party data are used.," required you to expand on the foundation of what you presented.  That is, provide examples of each type of data.</t>
  </si>
  <si>
    <t>While a good answer, it was a wee bit wandering.</t>
  </si>
  <si>
    <t>A comprehensive answer!</t>
  </si>
  <si>
    <t>The following sentence was uninformative and distracting:  "Your unique demands and requirements will determine the ideal tool for you."</t>
  </si>
  <si>
    <t>You wrote, "Through various content-driven techniques including blogs, social media, and email, inbound marketing tools aim to attract and engage new customers. They put a lot of effort into cultivating leads, producing helpful content, and moving prospects through the sales funnel."  "They" (e.g., DMP, Inbound Marketing Tool, ...) were never identified.</t>
  </si>
  <si>
    <t>I don't understand the following section of your response, and how it relates to the question at hand: "You do some research and find out that prospective customers usually search for your brand online and click on a sponsored search ad before making a purchase.... This strategy assists you in increasing your paid search budget while taking into account its ability to influence conversions at an earlier stage of the customer journey. It also gives you a more impartial perspective on your marketing initiatives."</t>
  </si>
  <si>
    <t>I don't understand the following section of your response, and how it relates to the question at hand:  "You research and find out that prospective customers usually search for your brand online and click on a sponsored ad before purchasing.  ...Thanks to it, you can also look at your marketing campaigns more objectively."</t>
  </si>
  <si>
    <t>A precise answer!</t>
  </si>
  <si>
    <t>I don't understand the following section of your response, and how it relates to the question at hand:  "To properly give credit, consider utilizing a multi-touch attribution technique like a "Time-Decay" or "Linear Attribution" model. …  It also allows you to view your marketing campaigns with greater objectivity.</t>
  </si>
  <si>
    <t>I don't understand the following section of your response, and how it relates to the question at hand: "Consider using a multi-touch attribution approach, such as a "Time-Decay" or "Linear Attribution" model, to provide credit appropriately.  … while taking into account its function in promoting conversions earlier in the customer journey."</t>
  </si>
  <si>
    <t>I don't understand the following section of your response, and how it relates to the question at hand: "To properly give credit, consider utilizing a multi-touch attribution technique like a "Time-Decay" or "Linear Attribution" model. … It also provides a more balanced view
of your marketing campaigns."</t>
  </si>
  <si>
    <t>Who or what is "it" in the statement, "I t is a leader in the rapidly expanding industry that uses
predictive analytics and suggests adjustments to marketing plans to maximize return on investment."</t>
  </si>
  <si>
    <t>A very good response!</t>
  </si>
  <si>
    <t>While a good answer, it was a wee bit long-winded.</t>
  </si>
  <si>
    <t>While your answer was sufficient, it was quite long.  In the future address questions in precise manner.</t>
  </si>
  <si>
    <t xml:space="preserve">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t>
  </si>
  <si>
    <t>Your response was unrelated to the material in the Lecture Notes or textbook.</t>
  </si>
  <si>
    <t xml:space="preserve">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t>
  </si>
  <si>
    <t>Please expand on your answer by including at least one additional paragraph.</t>
  </si>
  <si>
    <t xml:space="preserve">A brief review of several attribution methodology options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t>
  </si>
  <si>
    <t>Please invoke spelling, grammar and punctuation checkers.  There is underlying cod in (say) SPSS.  However, an end-user doesn't have access to it.  For example, the graphical user interface of SPSS is written in Java and primarily used for interactive and statistical analysis.</t>
  </si>
  <si>
    <t xml:space="preserve">You were to provide an example of a marketing dataset.  While you mentioned multiple analyses that could be done, they were not linked to a dataset. </t>
  </si>
  <si>
    <t>An succinct answer!</t>
  </si>
  <si>
    <t>Please proofread your response (e.g., grammar, punctuation, sentence structure, …) before you submit it.</t>
  </si>
  <si>
    <t>You were requested to provide an example of a marketing dataset and analysis task where each tool would be most appropriate.  Characteristics about each dataset, beyond what you mentioned, would fully address the request.</t>
  </si>
  <si>
    <t xml:space="preserve">Data storage does not always require the structuring of data.  While Amazon S3 is an object storage service offering scalability, data availability, and security, it is not optimal with regards to integrating and structuring data from many sources. </t>
  </si>
  <si>
    <t>A few additional details on contrasting the tools and platforms is warranted.  Please see the Module 2 Lecture Notes and textbook for additional information.</t>
  </si>
  <si>
    <t>SQL is a standard language used to query and retrieve data. Note that MySQL is an open-source relational database management system; it is relational database program that uses SQL queries.</t>
  </si>
  <si>
    <t>You were requested to provide an example of a marketing dataset and analysis task where each tool would be most appropriate.  Characteristics about each dataset, beyond what you mentioned, would fully address the request.  In addition, please mark your responses to questions numbers.</t>
  </si>
  <si>
    <t>SQL is a standard language used to query and retrieve data.  It would have been ideal to mention it.</t>
  </si>
  <si>
    <t>Please check punctuation, capitalization and grammar.</t>
  </si>
  <si>
    <t>The term "challenge recognition" needs to be explained.  It is neither common in analytics nor business.</t>
  </si>
  <si>
    <t xml:space="preserve">The use of the term "revolutionize" is odd in the phrase " revolutionize marketing strategies and outcomes".  Marketing analytics professional are almost never involved in creating markteing content and creatives used in personalization.   If an organization, or organizations, "continuously refine strategies" they will never be able to realize KPI values used to determine progress against strategy objectives. </t>
  </si>
  <si>
    <t>A good answer!</t>
  </si>
  <si>
    <t>, below are scores and comments for Homework 3.</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</si>
  <si>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t>
  </si>
  <si>
    <t>You should also have state that identifying the number of clusters based on business requirements and expectations is almost always vital.</t>
  </si>
  <si>
    <t xml:space="preserve">How do you know the sleeping aid is comprised of natural, secure ingredients?  This wasn't stated in the problem, and thus the assumption may be incorrect.  There are other assumptions that may not hold (e.g., easy-to-take pills or quickly dissolving tablets that may be used anywhere).  The product could be a white noise fan or a white noise app (e.g., https://apps.apple.com/us/app/white-noise-lite/id292987597).  </t>
  </si>
  <si>
    <t xml:space="preserve">You needed to expand on an innovative way (i.e., not already existing) on HOW social data may be used increased customer acquisition, engagement and retention. </t>
  </si>
  <si>
    <t>Please expand on the capabilities on K-Means clustering. You also need to expand on describing the steps required to complete K-Means clustering.</t>
  </si>
  <si>
    <t xml:space="preserve">Addressing how a few more of the 7 P's (e.g., price, promotion, ...) would be varied across segments should be mentioned.  </t>
  </si>
  <si>
    <t>You wrote, "STP marketing is effective because it ..."  The request didn't pertain to a company or person marketing STP;  it requested that STP, a core principle of marketing, be explained and how it may be leveraged to achieve an optimal, or near optimal, business objective.  In addition, a marketing strategy doesn't require a market to be segmented.</t>
  </si>
  <si>
    <t>An apropos answer!</t>
  </si>
  <si>
    <t>I didn't understand the following sentence, much less its relevance in your argument:  "A business must analyze and provide while developing a company and a marketing strategy in need to select which segments to target."</t>
  </si>
  <si>
    <t>Based on the information provided, could the sleeping aid be a white noise fan, a device that is placed in the ear prior to sleeping, or another non-disposable durable product?  If the answer to the question is, "Yes," then the following sentence with the following snippet is incorrect: "... who may wish to buy in bulk to save money ..."</t>
  </si>
  <si>
    <t>A good answer.  However and most importantly, write your answers in a paragraph format.</t>
  </si>
  <si>
    <t>I quite don't completely understand the use of the word "your" in the following sentence since I'm not attempting to differentiate a product or service: "This  includes  developing  a  unique  value  proposition  that  differentiates  your  product  or  service from your competitors in the minds of your target customers."</t>
  </si>
  <si>
    <t>An exceptional answer!</t>
  </si>
  <si>
    <t>A thoughtful response.  It appears you and a classmate have the same reference!</t>
  </si>
  <si>
    <t xml:space="preserve">How do you know the sleeping aid is a natural, non-addictive method?    This wasn't stated in the problem, and thus the assumption may be incorrect.  There are other assumptions that may not hold (e.g., we offer our products at a lower price compared to prescription sleep aids).  The product could be a white noise fan or a white noise app (e.g., https://apps.apple.com/us/app/white-noise-lite/id292987597).  </t>
  </si>
  <si>
    <t>Q8:  For additional information non-data-ink and data ink, see the following page and its links:  https://www.edwardtufte.com/tufte/books_vdqi  For additional information on sparklines in Excel, see the following url: https://support.microsoft.com/en-us/office/use-sparklines-to-show-data-trends-1474e169-008c-4783-926b-5c60e620f5ca#:~:text=A%20sparkline%20is%20a%20tiny,its%20data%20for%20greatest%20impact.</t>
  </si>
  <si>
    <t>Please expand on the capabilities on K-Means clustering.  You wrote, "To cluster such data, you need to generalize k-means as described in the Advantages section."  Please identify the "Advantages section".  Identifying the number of clusters based on business requirements and expectations is almost always vital.</t>
  </si>
  <si>
    <t>You didn’t address how a niche business and a category leader may differ in the targeting component of STP.</t>
  </si>
  <si>
    <t>Note the following requirement in your response:   In two to three paragraphs of prose (i.e.. sentences, not bullet lists) …</t>
  </si>
  <si>
    <t>While STP is a is a core principle of marketing, it is not an advertising strategy.  I find some the language used peculiar.  For example the word "beauty" in the following, "This involves evaluating the beauty of each phase primarily based on elements including length, growth capability, and profitability."</t>
  </si>
  <si>
    <t>I am unfamiliar with the term, "green algorithm".  When you use terms that are not well-known for a methodology, process, procedure, … please define them.</t>
  </si>
  <si>
    <t>As I have mentioned previously, please be succinct and precise in your response to questions.</t>
  </si>
  <si>
    <t xml:space="preserve">How do you know the sleeping aid is non-dependency-forming?    This wasn't stated in the problem, and thus the assumption may be incorrect.  There are other assumptions that may not hold (e.g., that a ``low-price'' can be realized in the presence of large unit cost).  The product could be a white noise fan or a white noise app (e.g., https://apps.apple.com/us/app/white-noise-lite/id292987597).  </t>
  </si>
  <si>
    <t xml:space="preserve">The following statement, which I don't fully understand, needs to be clarified and expanded upon, "Businesses risk having a vague understanding of their target audience's needs and preferences if they begin with targeting or positioning before segmentation."  </t>
  </si>
  <si>
    <t>A fine answer!</t>
  </si>
  <si>
    <t>You need to expand on describing the steps required to complete K-Means clustering.</t>
  </si>
  <si>
    <t>A thoughtful response.</t>
  </si>
  <si>
    <t>Addressing how a few more of the 7 P's (e.g., price, promotion, ...) would be varied across segments should be mentioned.</t>
  </si>
  <si>
    <t>You neither choose a company to provide an innovative way where social media may be leveraged to increase customer metrics nor described HOW it may be done.</t>
  </si>
  <si>
    <t>Please define, "With our RACE Growth System", and why it's needed for Segmentation, Targeting and Positioning.  You needed to expand on the why STP is important to achieve an optimal, or near optimal, business objective.</t>
  </si>
  <si>
    <t>Your response was long.  It could be shortened by more than 50% with a few judicious word choices and reconfiguration of the material.  Moreover, you need to expand on describing the steps required to complete K-Means clustering.</t>
  </si>
  <si>
    <t>There are many incomplete sentences in your response, which hinders reading and comprehension.  Who are a few examples: "Segment relationships between them. Segment-by-segment invasion strategies. Cooperation 
between segments, number."  More importantly, you didn't address the differences between a niche business and a category leader in the targeting component of STP.</t>
  </si>
  <si>
    <t>Elements of the response are unnecessary and detract from those that are necessary.  An example, is "A cluster analysis was carried out on a company's consumers known to use sleeping aids in a recent research effort. The goal was to identify the client demographics most likely to use the new product."  This appears to be sourced from the web, where the content isn't pertinent to the questions.</t>
  </si>
  <si>
    <t>We were looking for a particular (i.e., specific) company example.</t>
  </si>
  <si>
    <t xml:space="preserve"> You are assuming the new sleeping aid is inexpensive.  This wasn't stated in the problem, and thus the assumption may be incorrect.  There are other assumptions that may not hold (e.g., that the new sleeping aide doesn't require a prescription).  The product could be a white noise fan or a white noise app (e.g., https://apps.apple.com/us/app/white-noise-lite/id292987597).  </t>
  </si>
  <si>
    <t>Keep top of mind that social listening platform tools,  data scraping tools, and content
analysis tools are frequently used to identify potential product features that end-users would value.</t>
  </si>
  <si>
    <t>Keep top of mind that social listening platform tools,  data scraping tools, and content
analysis tools are frequently used to identify potential product features that end-users would value.  You mentioned this opportunity under your Content Analysis Tool bullet point!</t>
  </si>
  <si>
    <t>Keep top of mind that social listening platform tools,  data scraping tools, and content
analysis tools are frequently used to identify potential product features that end-users would value.  You alluded to this use case in your response!</t>
  </si>
  <si>
    <t xml:space="preserve">You wrote, "Additionally, they can utilize search volume tools to understand what menu items or promotions are gaining traction among online users. With this data, McDonald's can design targeted marketing campaigns, introducing or promoting popular menu items in specific regions."  In your response you need to define "promote."  If it's price promotion, then McDonald's is surely doing a disservice to its brand equity by using these tools. </t>
  </si>
  <si>
    <t xml:space="preserve">Data from these tools is almost always used at an aggregate level.  Attempts to use this data in real-time, or near real-time, for contact could result in one believing a firm is stalking.  This is not, in any way, shape or form, ideal business practice. </t>
  </si>
  <si>
    <t xml:space="preserve">The idea of how data from data scraping tools can be used to create targeted marketing campaigns needs to be expanded upon since data from such tools is almost always aggregated and used in a trend analysis. </t>
  </si>
  <si>
    <t>I am unfamiliar with XYZ Fitness.  Moreover, I couldn't find it on the web.  If you're able to provide the website, locations or other tangible information on this business, I will revise your score.</t>
  </si>
  <si>
    <t>You wrote, "Starbucks may leverage social data to offer proactive customer care, addressing issues and complaints in real-time, to help retain customers."  You need to explain the assumptions, data and method (i.e., mechanism) on how this would be implemented.</t>
  </si>
  <si>
    <t>While Amazon could use a social listening platform, they would not use this data to target people who have an interest in a category since the social listening platform's data would be too aggregated.  That is, it would be too noisy.</t>
  </si>
  <si>
    <t>You need to expand on how the data collected from social listening platforms, search volume tools, ... would be used to created "customized advertisements."</t>
  </si>
  <si>
    <t>Facebook, Twitter, and TikTok are not social listening tools. Keep top of mind that social listening platform tools,  data scraping tools, and content analysis tools are frequently used to identify potential product features that end-users would value.  You alluded to this use case in your response!</t>
  </si>
  <si>
    <t xml:space="preserve">You need to expand on how the data collected from social media via a (say) social listening platforms, would be used to created targeted ads. </t>
  </si>
  <si>
    <t>You didn't provide and answer.</t>
  </si>
  <si>
    <t>You wrote, "As an illustration, one potential approach could involve the surveillance of dialogues in which individuals engage in discussions pertaining to their need for coffee, their regular patronage of cafes , or their affinity for particular coffee flavors. Starbucks has the potential to selectively focus on these individuals by means of customized advertisements or exclusive promotions."  This reads as you're suggesting the mentioned tools be used for stalking. This is not, in any way, shape or form, ideal business practice.</t>
  </si>
  <si>
    <t xml:space="preserve">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t>
  </si>
  <si>
    <t>Sufficient information on how a recommendation system would use data from a social media campaign and content marketing wasn't provided.  Dependent on the data you are collecting and considering for use in a recommendation system, sparseness could be an issue. When developing a recommendation system the volume of data is less important than the quality.</t>
  </si>
  <si>
    <t>Sufficient information on how a recommendation system, that would "offer personalized food
recommendations," wasn't provided.   Dependent on the data you are collecting and considering for use in a recommendation system, sparseness could be an issue. When developing a recommendation system the volume of data is less important than the quality.</t>
  </si>
  <si>
    <t xml:space="preserve">You wrote, "Starbucks may use a social listening tool to track down clients who are mentioning the company on social media. They could then get in touch with these clients directly and provide them with special offers or discounts."  Data from these tools is almost always used at an aggregate level.  Attempts to use this data in real-time, or near real-time, for contact could result in one believing a firm is stalking.  This is not, in any way, shape or form, ideal business practice. Moreover, companies tend to want to avoid discounting since it diminishes brand equity and pricing power. </t>
  </si>
  <si>
    <t>You wrote, "Spotify can create customized playlists for users by analyzing their social media activity."  While Spotify could use data from a social platform collected by a data aggregator, they would not use this data to create customized playlists since the data would be too noisy and they have higher quality data that is more predictive.</t>
  </si>
  <si>
    <t>You wrote, "Apple can use social data to identify their most loyal and engaged customers."  Apple doesn't need this data, nor would they use it, to identify their most loyal and engaged customers since they know who has purchased their products and when it was done.  They also know by collected personally identifiable information (e.g., enable by a phone number, email address, Apple ID, ...) or first party cookies who is engaged with their sites.</t>
  </si>
  <si>
    <t>Sufficient information on how a recommendation system, that would "offer personalized product recommendations," wasn't provided.   Dependent on the social media data you are collecting and considering for use in a recommendation system, sparseness could be an issue.  When developing a recommendation system the volume of data is less important than the quality.</t>
  </si>
  <si>
    <t>Dependent on the social media data you are collecting and considering for use in a recommendation system, sparseness could be an issue.  When developing a recommendation system the volume of data is less important than the quality.  Moreover, Amazon has internal data that is more accurate in creating recommendations than that sourced from social media by a social listening tool.</t>
  </si>
  <si>
    <t>Dependent on the social media data you are collecting and considering for use in a recommendation system, sparseness could be an issue.  When developing a recommendation system the volume of data is less important than the quality.  Moreover, Starbucks has internal data that is more accurate in creating recommendations than that sourced from social media by a social listening tool.</t>
  </si>
  <si>
    <t>You wrote, "Utilize data scraped from social media and reviews to inform personalized product recommendations. Recommend products based on what users are discussing positively and what features they are looking for in smartphones and accessories."  You need to explain the assumptions, tools used, data collected and method (i.e., mechanism) on how this would be implemented. For example, defining "inform" in the first sentence is warranted.</t>
  </si>
  <si>
    <t>While providing examples were fine, they were truly not required.  You didn't address the request of explaining "why the process ordering of (1) Segmentation, (2) Targeting, and (3) Positioning is important to achieve maximum affect..."</t>
  </si>
  <si>
    <t>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t>
  </si>
  <si>
    <t>An excellent response!</t>
  </si>
  <si>
    <t>The final step in STP is to use the data on product positioning for each target segment to develop a marketing mix plan for each target segment using the 4 or 7 P's.</t>
  </si>
  <si>
    <t>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t>
  </si>
  <si>
    <t>While a wee bit long, the answer was sufficient.</t>
  </si>
  <si>
    <t xml:space="preserve">While an excellent response, it would be ideal to mention that the ordering of the steps tend to yield a profitable and/or effective use of resources, and increases the likelihood of meeting business objectives.  </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</si>
  <si>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</si>
  <si>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</si>
  <si>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The final step in STP is to use the data on product positioning for each target segment to develop a marketing mix plan for each target segment using the 4 or 7 P's.</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</si>
  <si>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t>
  </si>
  <si>
    <t>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t>
  </si>
  <si>
    <t>Please invoke spelling and grammar checkers.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t>
  </si>
  <si>
    <t xml:space="preserve">One should mention that the ordering of the steps tend to yield a profitable and/or effective use of resources, and increases the likelihood of meeting business objectives.  </t>
  </si>
  <si>
    <t xml:space="preserve">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One should mention that the ordering of the steps tend to yield a profitable and/or effective use of resources, and increases the likelihood of meeting business objectives. </t>
  </si>
  <si>
    <t xml:space="preserve">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t>
  </si>
  <si>
    <t xml:space="preserve"> Please invoke spelling, punctuation, capitalization and grammar checkers.</t>
  </si>
  <si>
    <t>The creation of the distinct groups by segmentation enables targeting, and eventually positioning, from a business point of view.  Thus in totality one has segmentation, targeting and positioning, or simply STP.</t>
  </si>
  <si>
    <t>An excellent answer.</t>
  </si>
  <si>
    <t>While your answer was a tad long, it addressed the question.  Note the creation of the distinct groups by segmentation enables targeting, and eventually positioning, from a business point of view.   Thus in totality one has segmentation, targeting and positioning, or simply STP.</t>
  </si>
  <si>
    <t>The creation of the distinct groups by segmentation enables targeting, and eventually positioning, from a business point of view.   Thus in totality one has segmentation, targeting and positioning, or simply STP.</t>
  </si>
  <si>
    <t>Your answer should be expanded upon. For example, the creation of the distinct groups by segmentation enables targeting, and eventually positioning, from a business point of view.   Thus in totality one has segmentation, targeting and positioning, or simply STP.</t>
  </si>
  <si>
    <t>Your answer should be expanded upon. The creation of the distinct groups by segmentation enables targeting, and eventually positioning, from a business point of view.  Thus in totality one has segmentation, targeting and positioning, or simply STP.</t>
  </si>
  <si>
    <t>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t>
  </si>
  <si>
    <t xml:space="preserve">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</si>
  <si>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t>
  </si>
  <si>
    <t>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t>
  </si>
  <si>
    <t>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t>
  </si>
  <si>
    <t>You didn't list limitations of K-Means clustering.  You also didn't address the question, "What are the key considerations in determining the number of clusters and variables to use?"</t>
  </si>
  <si>
    <t>You didn't address fully the question, "What are the capabilities and limitations of using a K-Means cluster analysis?"  For example, limitations weren't mentioned.</t>
  </si>
  <si>
    <t>Your response was difficult to follow.  Please improve upon the flow and substance of your responses.</t>
  </si>
  <si>
    <t xml:space="preserve">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t>
  </si>
  <si>
    <t>You didn't list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t>
  </si>
  <si>
    <t>I have never seen the phrase, "Chief of the Category."</t>
  </si>
  <si>
    <t>Further insights on how a niche business and a category leader may differ in the targeting component of STP is warranted.</t>
  </si>
  <si>
    <t>Additional information is necessary when describing how a company's business and marketing strategy can influence which segments are selected for targeting.</t>
  </si>
  <si>
    <t>Your response is wanting. Additional information is necessary when describing how a company's business and marketing strategy can influence which segments are selected for targeting.</t>
  </si>
  <si>
    <t>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t>
  </si>
  <si>
    <t>Additional information is expected on how positioning and the marketing mix may vary across the two segments.</t>
  </si>
  <si>
    <t>Some elements of your "advertising mix" are truly not components of advertising.  For example, "give customers options like chewable tablets and quick-acting medications."</t>
  </si>
  <si>
    <t>An excellent answer.  Note that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t>
  </si>
  <si>
    <t>You wrote, "Google Ads session with this little statement."  I don't know how this statement addresses the request.</t>
  </si>
  <si>
    <t>We also discussed general marketing data extraction tools and resources, social listening tools, web analytics (via Google Analytics 4), and content analysis tools.</t>
  </si>
  <si>
    <t xml:space="preserve">Your response at places was not prose, it was fragmented and disjointed phrases. </t>
  </si>
  <si>
    <t xml:space="preserve">We also discussed general marketing data extraction tools and resources, social listening tools, web analytics (via Google Analytics 4), content analysis tools, segmentation, targeting and positioning, and K-Means clustering. </t>
  </si>
  <si>
    <t>You wrote, "We delved into the importance of social data in improving customer engagement and loyalty for companies such as Starbucks." I don't recall talking about Starbucks.</t>
  </si>
  <si>
    <t>Your response at places was not prose, it was bullet points.  Note the request mentioned that bullet points should not be used.</t>
  </si>
  <si>
    <t>We also spent a considerable amount of time discussing segmentation, targeting and positioning (STP), and K-Means clustering.</t>
  </si>
  <si>
    <t>Your response is not what was discussed during the online Tuesday meeting for Module 3.</t>
  </si>
  <si>
    <t>Ensure you provide your response in several paragraphs;  that is, not just one paragraph.</t>
  </si>
  <si>
    <t>Your response at places was not prose, it was fundamentally a s set of bullet points, some with more than one sentence.  Note the request mentioned that bullet points should not be used.</t>
  </si>
  <si>
    <t>Your response at places was not prose, it was fundamentally a s set of bullet points, some with more than one sentence.  Note the request mentioned that bullet points should not be used.  Note we also discussed general marketing data extraction tools and resources, social listening tools, web analytics (via Google Analytics 4), and content analysis tools.</t>
  </si>
  <si>
    <t>Components of your response were bullet points;  these were not to be used.</t>
  </si>
  <si>
    <t>Please improve in the readability of your responses.  Elements of your response are disjointed.</t>
  </si>
  <si>
    <t>A sufficient answer.</t>
  </si>
  <si>
    <t>Student</t>
  </si>
  <si>
    <t>Sharon Roja</t>
  </si>
  <si>
    <t>Random Number</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</si>
  <si>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t>
  </si>
  <si>
    <t xml:space="preserve">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
  </si>
  <si>
    <t>Please refrain from using an excessive number of adjectives, wordiness and unnecessary articles (e.g., use "marketing" in lieu of "the marketing").  In addition, be more precise in word choices.  For example, the use of groups in lieu of "enclaves."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</si>
  <si>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</si>
  <si>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t>
  </si>
  <si>
    <t>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</si>
  <si>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 xml:space="preserve">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</si>
  <si>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Your answer appears to be incomplete.  For example consider the following sentence fragment: "Creating targeted marketing campaigns: Cluster analysis can be utilized to create"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</si>
  <si>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</si>
  <si>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Your answer is fragmented, and hence doesn't flow too well…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t>
  </si>
  <si>
    <t xml:space="preserve">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t>
  </si>
  <si>
    <t>Yes/No</t>
  </si>
  <si>
    <t>Standard</t>
  </si>
  <si>
    <t>Q1A</t>
  </si>
  <si>
    <t>Q1B</t>
  </si>
  <si>
    <t>Q2A</t>
  </si>
  <si>
    <t>Q2B</t>
  </si>
  <si>
    <t>Q3A</t>
  </si>
  <si>
    <t>Q3B</t>
  </si>
  <si>
    <t>K-Means</t>
  </si>
  <si>
    <t>Elbow</t>
  </si>
  <si>
    <t>Center</t>
  </si>
  <si>
    <t>C. Sizes</t>
  </si>
  <si>
    <t>Please provide the IPython Notebook for the Python Lab 3.   The four performance measures of the major competitors’ e-commerce operations are to be used as input variables for clustering.    All Input variables need to be standardized. Based on your input data, the Elbow Method does not indicate that 3 clusters are "optimal".</t>
  </si>
  <si>
    <t xml:space="preserve">Please provide the IPython Notebook for the Python Lab 3.  Some may say that the optimal number of clusters based on the Elbow Method is less than 8.  The cluster that is the "largest" is the one with the largest count of competitors. </t>
  </si>
  <si>
    <t>Please provide the IPython Notebook for the Python Lab 3.   The four performance measures of the major competitors’ e-commerce operations are to be used as input variables for clustering.    All Input variables need to be standardized.</t>
  </si>
  <si>
    <t>Please provide the IPython Notebook for the Python Lab 3. You chose 3 as the optimal of clusters using the Elbow Method.  This is an odd choice.</t>
  </si>
  <si>
    <t>I appreciate you providing the IPython Notebook!   You chose 3 as the optimal of clusters using the Elbow Method.  This is an odd choice.</t>
  </si>
  <si>
    <t>I appreciate you providing the IPython Notebook!  The four performance measures of the major competitors’ e-commerce operations are to be used as input variables for clustering.    All Input variables need to be standardized.  Based on your input data, the Elbow Method does not indicate that 3 clusters are "optimal".</t>
  </si>
  <si>
    <t xml:space="preserve">I appreciate you providing the IPython Notebook!   The means of the largest cluster are to be for the non-standardized input variables. </t>
  </si>
  <si>
    <t xml:space="preserve">I appreciate you providing the IPython Notebook! </t>
  </si>
  <si>
    <t xml:space="preserve">I appreciate you providing the IPython Notebook!    The four performance measures of the major competitors’ e-commerce operations are to be used as input variables for clustering.   The Web Site identifier is neither to be standardized nor used as an input variable for clustering. </t>
  </si>
  <si>
    <t xml:space="preserve">I appreciate you providing the IPython Notebook!  K-means clustering was not successfully invoked for the number of clusters identified by using the Elbow Method.  The size of each cluster was not provided and the means of the largest cluster are to be for the non-standardized input variables. </t>
  </si>
  <si>
    <t>I appreciate you providing the IPython Notebook! You did not provide the size of each cluster save for the largest cluster.</t>
  </si>
  <si>
    <t>Please provide the IPython Notebook for the Python Lab 3. Note that your pdf file truncates the Ipython Noteboke; thus elements of your code and analytic outputes (e.g., the Elbow Method's Graph) are not completely viewable.  Choosing 8 clusters as being optimal is odd given the Elbow Method's Graph.</t>
  </si>
  <si>
    <t>BKW Solutions</t>
  </si>
  <si>
    <t>, below are scores and comments for Homework 4.</t>
  </si>
  <si>
    <t xml:space="preserve">Preparation also includes ensuring that the proper data will be collected and there will be sufficient computational resources available so that either frequentist statistical inference or Bayesian statistics may be used, and should be used, to analyze test results. </t>
  </si>
  <si>
    <t>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Points 2, 3, and 4 above may be paraphrased as follows:
a) Earn while you learn. Data collection is a cost, and bandit approach at least lets us consider these costs while running optimization projects.
b) Automation. Bandits are the natural way to automate the selection optimization with machine learning, especially when applying user target—since correct A/B tests are much more complicated in that situation.
d)  A changing world. The author explains that by letting the bandit method always leave some chance to select the poorer performing option, you give it a chance to ‘reconsider’ the option effectiveness. It provides a working framework for swapping out low performing options with fresh options, in a continuous process.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Reference:  https://cxl.com/blog/bandit-tests/</t>
  </si>
  <si>
    <t>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</si>
  <si>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</si>
  <si>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</si>
  <si>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The headline factor, with factor levels "Receive daily tips …" and "sign-up for our..."  is the independent variable.</t>
  </si>
  <si>
    <t>The dependent variable is the conversion (rate), the independent variable is the headline factor, and the moderator is the image factor (i.e., potentially correlated with the dependent variable and independent variable).</t>
  </si>
  <si>
    <t>Since the objective is "see(ing) the test through until it reaches significance", and Bayesian statistics do not have such a term in their lexicon, one should use a frequentist t-test.</t>
  </si>
  <si>
    <t>Preparation also includes ensuring that the proper data will be collected and there will be sufficient computational resources available so that either frequentist statistical inference or Bayesian statistics may be used, and should be used, to analyze test results.</t>
  </si>
  <si>
    <t xml:space="preserve">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t>
  </si>
  <si>
    <t>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</si>
  <si>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See the text book for a very similar example.  Using analogical reasoning, the dependent variable is the conversion rate, the moderator variable is the image factor, and the headline factor, with factor levels "Receive daily tips …" and "sign-up for our..."  is the independent variable.</t>
  </si>
  <si>
    <t>Please recall the following from Question 7: "... . In two to three paragraphs of prose (i.e. sentences, not bullet lists), ..."</t>
  </si>
  <si>
    <t>I don't understand why in your argument you are making reference to an email subscription.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</si>
  <si>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2)  Frequentist t-tests don't rely on prior information, and hence don't use improper priors that can distort the Bayesian posterior distribution.</t>
  </si>
  <si>
    <t xml:space="preserve">3)  Via a posterior distribution and a properly and sufficiently accurate prior distribution, Bayesian t-tests mitigate the likelihood of spurious results resulting from data that don't abide to the parametric assumptions of t-tests or asymptotic t-tests. </t>
  </si>
  <si>
    <t>It was expected that the potential issue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</si>
  <si>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It was expected that the potential issue of a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t>
  </si>
  <si>
    <t>You didn't address the question posed in the problem.  "Which approach makes the most sens for this scenario and why?"  
Note the following.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</si>
  <si>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I didn't understand how the following sentence supported your argument:  "This can bring about choices that aren't a satisfactory hobby for the organization or its clients ... "</t>
  </si>
  <si>
    <t>The phrase "bandit exams" is not in the lexicon of bandit tests.</t>
  </si>
  <si>
    <t>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In addition, some the phrases you used are not standard.  Such as "...conduct strength analysis..." and " ...randomly pick out contributors".</t>
  </si>
  <si>
    <t xml:space="preserve">You didn't address the questions about test preparation.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t>
  </si>
  <si>
    <t xml:space="preserve">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t>
  </si>
  <si>
    <t xml:space="preserve">
We did not discuss ta Tropicana case study, and we didn't discuss the machine learning method of reinforcement. </t>
  </si>
  <si>
    <t xml:space="preserve">Preparation includes ensuring that the proper data will be collected and there will be sufficient computational resources available so that either frequentist statistical inference or Bayesian statistics may be used, and should be used, to analyze test results. </t>
  </si>
  <si>
    <t>You only provided two A/B testing examples.</t>
  </si>
  <si>
    <t>An apropos response!</t>
  </si>
  <si>
    <t>While a good response, the presentation of the answer should be flowing.  For example, don't  excessively use colons.</t>
  </si>
  <si>
    <t xml:space="preserve">While a good response, the presentation of the answer should be flowing.  For example many of your short sentences read like bullet points in a deck.  Statistical testing is not an "exam."  The design of the experiment, which includes hypotheses specification need to be done as one of the first steps.  </t>
  </si>
  <si>
    <t xml:space="preserve">Acronyms need to be defined before they are used (e.g., CTA).  Preparation also includes ensuring that the proper data will be collected and there will be sufficient computational resources available so that either frequentist statistical inference or Bayesian statistics may be used, and should be used, to analyze test results. </t>
  </si>
  <si>
    <t>While the answer was correct, it was very long in length.</t>
  </si>
  <si>
    <t>While the answer was sufficient, the flow of the argument could be enhanced.</t>
  </si>
  <si>
    <t>While the response was long, it was more than sufficient.</t>
  </si>
  <si>
    <t>Additional insights are expected with regards to the "danger" of using just intuition for marketing decision-making.</t>
  </si>
  <si>
    <t>The following phase needs to be specified:  "Making sure that the testing environment is neutral."  For example, defining neutral in the content.</t>
  </si>
  <si>
    <t xml:space="preserve">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t>
  </si>
  <si>
    <t xml:space="preserve">Examples of A and B for each proposed A/B test design should be specified.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t>
  </si>
  <si>
    <t xml:space="preserve">You only provided two A/B testing examples.  Preparation also includes ensuring that the proper data will be collected and there will be sufficient computational resources available so that either frequentist statistical inference or Bayesian statistics may be used, and should be used, to analyze test results. </t>
  </si>
  <si>
    <t xml:space="preserve">You only provided two A/B testing examples.  </t>
  </si>
  <si>
    <t>"google" should be capitalized.  The introductory paragraph didn't tightly align with the other elements of your response.</t>
  </si>
  <si>
    <t>While you had sufficient content to address the question posed, your argument was disjointed at times.</t>
  </si>
  <si>
    <t>A insightful answer!</t>
  </si>
  <si>
    <t>A good answer.  Please continue to improve on the elucidation of your answers.</t>
  </si>
  <si>
    <t xml:space="preserve">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t>
  </si>
  <si>
    <t>The term "sample pollution" is truly not a phrase used in the statistical inference lexicon.</t>
  </si>
  <si>
    <t>You only listed 4 issues.  In addition, you didn't define the issues.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t>
  </si>
  <si>
    <t>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</si>
  <si>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A sufficient answer!</t>
  </si>
  <si>
    <t>Your answer began to "wander";  please be precise in your responses.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</si>
  <si>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"Consecutive averages" is not a phrase of the lexicon of statistics.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t>
  </si>
  <si>
    <t>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t>
  </si>
  <si>
    <t>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t>
  </si>
  <si>
    <t>The phrase 'depended-on variable' is odd.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t>
  </si>
  <si>
    <t>Please provide your response using prose in several paragraphs.  Thus don't use bullet points.</t>
  </si>
  <si>
    <t>Providing a few more details on the topics covered is expected.</t>
  </si>
  <si>
    <t xml:space="preserve"> During the online lecture we reviewed lecture notes that presented, A/B testing, experimental design, basic principles of statistical testing, and analyzing test results using several case studies.  Your response didn't mention this content.</t>
  </si>
  <si>
    <t>During the online lecture we reviewed lecture notes that presented, A/B testing, experimental design, basic principles of statistical testing, and analyzing test results using several case studies.  Your response didn't mention this content.</t>
  </si>
  <si>
    <t>Going forward ensure you have multiple paragraphs for your response.</t>
  </si>
  <si>
    <t>, below are scores and comments for Homework 5.</t>
  </si>
  <si>
    <t>Please invoke grammar, spelling and punctuation checkers.  Also ensure that you're providing your responses and not those of someone else, such as a potential collaborator.</t>
  </si>
  <si>
    <t xml:space="preserve"> Ensure you're providing your responses and not those of someone else, such as a potential collaborator.</t>
  </si>
  <si>
    <t>I'm unfamiliar with TechX Electronics.  Is this an actual company or fictious company.  If it's the former please send to me the company's url so I may review their lines of business, product/service offerings, … and then proceed to change your score.</t>
  </si>
  <si>
    <t>You wrote, "Nike stores can be found in every city."  This is not a true statement.  For example, there is not a store in LaRue, Ohio, that sells Nike products.</t>
  </si>
  <si>
    <t>A very interesting and novel company choice!</t>
  </si>
  <si>
    <t>The question requested you either provide information from your employer (or potentially past employer) or a familiar company.  You didn't list a specific company;  your response was too general.</t>
  </si>
  <si>
    <t>The question requested you either provide information from your employer (or potentially past employer) or a familiar company.   You provided neither.  Moreover, you didn’t list a company name just a generalization of a shoe company.</t>
  </si>
  <si>
    <t>The question requested you either provide information from your employer (or potentially past employer) or a familiar company.   You provided neither.  Moreover, you didn’t list a company name just a generalization of an electronic equipment manufacturer.</t>
  </si>
  <si>
    <t xml:space="preserve">The question requested you either provide information from your employer (or potentially past employer) or a familiar company.  </t>
  </si>
  <si>
    <t>The question requested you either provide information from your employer (or potentially past employer) or a familiar company for the entire question.   Your response examined the 4 P's across industries and at times across competing manufacturers.</t>
  </si>
  <si>
    <t>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t>
  </si>
  <si>
    <t>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t>
  </si>
  <si>
    <t xml:space="preserve">Though a marketing mix model's dependent variable is almost never profit of a (say) brand, your answer is sufficient given your assumptions. </t>
  </si>
  <si>
    <t>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t>
  </si>
  <si>
    <t>Though a marketing mix model's dependent variable is almost never profit of a (say) brand, your answer is sufficient given your assumptions except for the predicted value.  The predicted value is $158,948.</t>
  </si>
  <si>
    <t xml:space="preserve">I don't understand the specification, Profit=�0+�1×TV Advertising Profit, and how it is related to the question posed…Though a marketing mix model's dependent variable is almost never profit of a (say) brand, the remainder of your answer is sufficient given your assumptions. </t>
  </si>
  <si>
    <t>The discussion about a map and shortest path detracted from your other arguments.</t>
  </si>
  <si>
    <t xml:space="preserve">of 6. </t>
  </si>
  <si>
    <t>Q8:</t>
  </si>
  <si>
    <t xml:space="preserve">For additional information and examples on moderation as it is used in marketing mix modeling, see the section Synergy Measurement via Moderation in Linear Models of the Module 5 Lecture Notes. </t>
  </si>
  <si>
    <t xml:space="preserve">The statement, "The Next Exam," detracted from your arguments...For additional information and examples on moderation as it is used in marketing mix modeling, see the section Synergy Measurement via Moderation in Linear Models of the Module 5 Lecture Notes. </t>
  </si>
  <si>
    <t xml:space="preserve">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t>
  </si>
  <si>
    <t xml:space="preserve">A moderating regression may have a specification that contains more than an intercept, explanatory variable of interest, a moderating explanatory variable and an interaction of the two aforementioned explanatory variables. For additional information and examples on moderation as it is used in marketing mix modeling, see the section Synergy Measurement via Moderation in Linear Models of the Module 5 Lecture Notes. </t>
  </si>
  <si>
    <t>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t>
  </si>
  <si>
    <t>The request was for a summary that was two to three paragraphs in length.  You only  provided two sentences.</t>
  </si>
  <si>
    <t xml:space="preserve">The request was for a summary that was two to three paragraphs in length.  </t>
  </si>
  <si>
    <t>We also began to discuss marketing mix modeling.</t>
  </si>
  <si>
    <t>In class, we didn't discuss in the online class interpolation and extrapolation.</t>
  </si>
  <si>
    <t>The request was for a summary that was two to three paragraphs in length.  Additionally, a bullet point structured response was not to be provided.</t>
  </si>
  <si>
    <t>Ensure going forward you separate your main topics into multiple paragraphs.</t>
  </si>
  <si>
    <t>Please left align your paragraphs, or use a tab that is idented only a few spaces (e.g., 5 spaces) from the left indentation.</t>
  </si>
  <si>
    <t>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</si>
  <si>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</si>
  <si>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 Given the above, categorical variables should not be modeled under the assumptions of the classic linear regression model.</t>
  </si>
  <si>
    <t>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I surely can may a (say) text variable with a finite number of values to a numeric categorical variable. Thus should one use the classic linear regression model for a numeric categorical variable?  Given the assumptions, the answer is "No."</t>
  </si>
  <si>
    <t xml:space="preserve">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t>
  </si>
  <si>
    <t xml:space="preserve">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t>
  </si>
  <si>
    <t>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t>
  </si>
  <si>
    <t>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t>
  </si>
  <si>
    <t xml:space="preserve">The question requested you either provide information from your employer (or potentially past employer) or a familiar company.   You provided neither.  Moreover, you didn’t list a company name just a generalization of a smartphone manufacturer or retailer. </t>
  </si>
  <si>
    <t xml:space="preserve">The specification, TV Advertising = 3948 + 3.1 * Profit, is incorrect.  Though a marketing mix model's dependent variable is almost surely never profit of a (say) brand, the remainder of your answer is sufficient given your assumptions. </t>
  </si>
  <si>
    <t xml:space="preserve">The specification, Revenue = 3.1(TV Ads+3948), is incorrect.  Though a marketing mix model's dependent variable is almost surely never profit of a (say) brand, the remainder of your answer is sufficient given your assumptions. </t>
  </si>
  <si>
    <t>I'm not familiar with TechGear, and I couldn't find it on the web.  Thus it appears to be fictious. If it's an actual firm, please send to me the url and I'll update your score.</t>
  </si>
  <si>
    <t>You didn't explicitely mention the limitations.</t>
  </si>
  <si>
    <t xml:space="preserve">The question requested you either provide information from your employer (or potentially past employer) or a familiar company.   You provided neither.  Moreover, you didn’t list a company name just a generalization of a smartphone and tablet manufacturer. </t>
  </si>
  <si>
    <t xml:space="preserve">You wrote, "Extrapolation entails creating estimates that extend beyond the scope of observable data, a behaviour forbidden in marketing mix modelling."  There isn't a say (dictum) that 'forbids' using extrapolation to make predictions using a marketing mix modeling.  It is however statistically imprudent to do so. </t>
  </si>
  <si>
    <t xml:space="preserve">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t>
  </si>
  <si>
    <t xml:space="preserve">A more precise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t>
  </si>
  <si>
    <t xml:space="preserve">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t>
  </si>
  <si>
    <t>Q4A</t>
  </si>
  <si>
    <t>Q4B</t>
  </si>
  <si>
    <t>Explore the data.  Need at least one set of summary statistics or set of graphs.</t>
  </si>
  <si>
    <t>Require a discussion of at least 2 sets of 2 variables each.</t>
  </si>
  <si>
    <t>OLS Estimates</t>
  </si>
  <si>
    <t>Evaluate Model Performance:  F-Test, R-squard, Partial R-squared, t-tests</t>
  </si>
  <si>
    <t>Discussion of the residual plot</t>
  </si>
  <si>
    <t>Identification of Best Channel</t>
  </si>
  <si>
    <t>Reason</t>
  </si>
  <si>
    <t>Ipython Notebook Extra Credit</t>
  </si>
  <si>
    <t>Sum</t>
  </si>
  <si>
    <t>Extra Credit</t>
  </si>
  <si>
    <t xml:space="preserve">You neither provided a table of bivariate summary statistics nor a set of bivariate graphs.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t>
  </si>
  <si>
    <t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t>
  </si>
  <si>
    <t xml:space="preserve">You wrote, 'The R-squared is 0.678, which means that almost 70% of all variations in our data can be explained by our model.'  It truly means that 67.8% of the variation in the dependent variable is explained by the model fit. </t>
  </si>
  <si>
    <t>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your submission has the name of another student listed on it. Thus a 10% penalty is invoked as a warning of academic misconduct.</t>
  </si>
  <si>
    <t>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the other student's submission has your name listed. Thus a 10% penalty is invoked as a warning of academic misconduct.</t>
  </si>
  <si>
    <t>A discussion, that is a written exposition in English, about the relationship between input variables and the output variable was requested. You didn't address questions Q4A and Q4B.</t>
  </si>
  <si>
    <t>Your model is misspecified;  you didn't include TV expenditures in your model.  In addition, you didn't discuss model performance measures (e.g., R-squared).</t>
  </si>
  <si>
    <t>A discussion, that is a written exposition in English, about the relationship between input variables and the output variable was requested.  You didn't address questions Q4A and Q4B.</t>
  </si>
  <si>
    <t xml:space="preserve">An R-squared of 67.8% means 67.8% of the variation of the dependent variable is explained by the model fit. </t>
  </si>
  <si>
    <t>Becareful with the interpretation of the residual plot;  the plot suggests the possibility of non-spherical errors.</t>
  </si>
  <si>
    <t>Your regression model equation is misspecified.  For example you're missing several explanatory variables and included a predicted value from another model estimation exercise.  You didn't provide a discussion of the implications for the residual plot. It's odd how you obtained your results for the best channel.</t>
  </si>
  <si>
    <t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You didn't provide the requested residual plot. Moreover, the coefficient estimate of Facebook advertising indicates your model is misspecified. </t>
  </si>
  <si>
    <t>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t>
  </si>
  <si>
    <t>Please list the value of MSE and MAE in scientific notation with just a few digits lised since the values are large and distract the reader from the fundamental takeaways of the model.</t>
  </si>
  <si>
    <t xml:space="preserve">A discussion about the performance of the model wasn't provided. </t>
  </si>
  <si>
    <t>A discussion, that is a written exposition in English, about the relationship between input variables and the output variable was requested.  You didn't identify THE best channel.</t>
  </si>
  <si>
    <t>You didn't provide a description of model performance using the model fit diagnostics or statistical inference. You didn't address questions Q4A and Q4B fully, for example you didn't identify the 'best channel'.</t>
  </si>
  <si>
    <t xml:space="preserve">A discussion, that is a written exposition in English, about the relationship between input variables and the output variable was requested.   You didn't provide a description of model performance using model fit diagnostics or statistical inference. </t>
  </si>
  <si>
    <t>A discussion, that is a written exposition in English, about the relationship between input variables and the output variable was requested.   You didn't address questions Q4A and Q4B.</t>
  </si>
  <si>
    <t>A discussion, that is a written exposition in English, about the relationship between input variables and the output variable was requested. An R-squared of 67.8% means 67.8% of the variation of the dependent variable is explained by the model fit. You sidn't dufficiently address questions Q4A and Q4B.</t>
  </si>
  <si>
    <t>A discussion, that is a written exposition in English, about the relationship between input variables and the output variable was requested.  You didn't provide a description of model performance using model fit diagnostics or statistical inference. A discussion of the residual plot wasn't provided. You didn't address questions Q4A and Q4B.</t>
  </si>
  <si>
    <t>A discussion, that is a written exposition in English, about the relationship between input variables and the output variable was requested.  I don't understand the following paragraph: 'r for twitter =0.005 rsq for banner = 0.292 r sq for facebook=0.179 r sq for insta=0.429 r sq for youtube =0.002 r sq for tv=0.090 instagram kis best for linear regression because of its r square Based on the R-squared values, Instagram appears to be the best channel for explaining the variance in the dependent variable, followed by banner advertising, Facebook, TV, Twitter, and YouTube. value'. A discussion of the residual plot wasn't provided. You didn't sufficiently address questions Q4A and Q4B.</t>
  </si>
  <si>
    <t>Q7</t>
  </si>
  <si>
    <t>Q8</t>
  </si>
  <si>
    <t>Q9</t>
  </si>
  <si>
    <t>Q10</t>
  </si>
  <si>
    <t>2 parts</t>
  </si>
  <si>
    <t>a)  Reports &gt; Engagement &gt; Pages and Screens … /register.html 
b) 8.40</t>
  </si>
  <si>
    <t>a) Reports &gt; top-left “Reports Snapshot” ... 84K 
b) Direct, Organic Search … Card</t>
  </si>
  <si>
    <t>1 part</t>
  </si>
  <si>
    <t>Reports &gt; Acquisition &gt; Overview &gt; GOOGLE Organic Search Queries … youtube_merch 372</t>
  </si>
  <si>
    <t>Navigating to  Reports &gt; Engagement &gt; Pages and Screens, one will observe 8.4 views per user for /register.html.</t>
  </si>
  <si>
    <t xml:space="preserve">Navigating to Reports &gt; top-left “Reports Snapshot” one will observe the value 84K, where the card "WHERE DO YOUR USERS COME FROM?" reports Direct as the largest count, which is followed by Cross-network. </t>
  </si>
  <si>
    <t>Navigating to Reports &gt; Acquisition &gt; Overview &gt; GOOGLE Organic Search Queries, one will observe youtube_merch with a value of 372.</t>
  </si>
  <si>
    <t>Reports &gt; Retention … 18/84 = 21.4%</t>
  </si>
  <si>
    <t>Using information values reported on the page Reports &gt; Retention, one will obtain 18/84, or 21.4%.</t>
  </si>
  <si>
    <t>Reports &gt; Acquisition &gt; Traffic Acquisition … $7216.56.</t>
  </si>
  <si>
    <t>Reports &gt; Tech &gt; Tech Details … $136,701.90</t>
  </si>
  <si>
    <t>Navigating to Reports &gt; Tech &gt; Tech Details, one will observe $136,701.90 for the Chrome browser.</t>
  </si>
  <si>
    <t>Reports &gt; Reports Snapshot …  United States … 42K</t>
  </si>
  <si>
    <t>Navigating to Reports &gt; Reports Snapshot, one will observe a value of 42K for the United States.</t>
  </si>
  <si>
    <t>Using the hint, the number of users increases by 17.7%.  Note the comparison period is July 2023.</t>
  </si>
  <si>
    <t>Compare &gt; Proceeding period” on the date picker 
a)  Increase 
b) 17.7%</t>
  </si>
  <si>
    <t xml:space="preserve">a) Reports &gt;Tech&gt;Tech Details &gt; Add Filter yields 5 users from tablet.
b) Reports &gt; User Attributes &gt; Demographic details &gt; Add filter …  yields Engage Sessions of 2,313. </t>
  </si>
  <si>
    <t>Reports &gt; Engagements &gt; Conversions
a) view_item 
b) 81,891</t>
  </si>
  <si>
    <t xml:space="preserve">Navigting to Reports &gt; Engagements &gt; Conversions results in a value of 81,891, for the 
view_item. 
</t>
  </si>
  <si>
    <t>Your screen shot for the first question wasn't correct.</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</si>
  <si>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t>
  </si>
  <si>
    <t>Navigating to Reports &gt;Tech&gt;Tech Details and properly including a filter yields 5 Mountain View users from tablet. Navigating to Reports &gt; User Attributes &gt; Demographic details and properly including a filter yields 2,313 total Engaged Sessions, where 6 sessions were from Mountain View tablet users.</t>
  </si>
  <si>
    <t>In addition to the screen shots, provide your numerical answers and navigation paths in the document. Navigating to Reports &gt; Acquisition &gt; Overview &gt; GOOGLE Organic Search Queries, one will observe youtube_merch with a value of 372.</t>
  </si>
  <si>
    <t>Navigating to Reports &gt; Acquisition &gt; Overview &gt; GOOGLE Organic Search Queries, one will observe youtube_merch with a value of 372.  Navigating to Reports &gt; Acquisition &gt; Traffic Acquisition, one will observe a value of $7216.56 for the Referral channel group.</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</si>
  <si>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Using the hint, the number of users increases by 17.7%.  Note the comparison period is July 2023.</t>
  </si>
  <si>
    <t xml:space="preserve">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t>
  </si>
  <si>
    <t>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t>
  </si>
  <si>
    <t>Navigating to Reports &gt; Acquisition &gt; Traffic Acquisition, one will observe a value of $7216.56 for the Referral channel group.</t>
  </si>
  <si>
    <t>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</si>
  <si>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t>
  </si>
  <si>
    <t>Navigating to Reports &gt; Acquisition &gt; Overview &gt; GOOGLE Organic Search Queries, one will observe youtube_merch with a value of 372.  Navigating to Reports &gt; Tech &gt; Tech Details, one will observe $136,701.90 for the Chrome browser.</t>
  </si>
  <si>
    <t>Using information values reported on the page Reports &gt; Retention, one will obtain 18/84, or 21.4%.  Navigating to Reports &gt; Tech &gt; Tech Details, one will observe $136,701.90 for the Chrome browser.  Using the hint, the number of total users increases by 17.7%.  Note the comparison period is July 2023.</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</si>
  <si>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answer for question 4 is sufficient given your other responses.  Navigating to Reports &gt; Tech &gt; Tech Details, one will observe $136,701.90 for the Chrome browser.  Using the hint, the number of users increases by 17.7%.  Note the comparison period is July 2023.</t>
  </si>
  <si>
    <t>Navigating to  Reports &gt; Engagement &gt; Pages and Screens, one will observe 8.4 views per user for /register.html.  Navigating to Reports &gt; Acquisition &gt; Overview &gt; GOOGLE Organic Search Queries, one will observe youtube_merch with a value of 372.</t>
  </si>
  <si>
    <t>Navigating to  Reports &gt; Engagement &gt; Pages and Screens, one will observe 8.4 views per user for /register.html.  Navigating to Reports &gt; Acquisition &gt; Overview &gt; GOOGLE Organic Search Queries, one will observe youtube_merch with a value of 372.  Using information values reported on the page Reports &gt; Retention, one will obtain 18/84, or 21.4%.  Using the hint, the number of users increases by 17.7%.  Note the comparison period is July 2023.</t>
  </si>
  <si>
    <t>Please use spelling and grammar checkers.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t>
  </si>
  <si>
    <t>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t>
  </si>
  <si>
    <t>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For question 8, you chose an odd comparison period. Using the hint, the number of users increases by 17.7%; note the comparison period is July 2023.</t>
  </si>
  <si>
    <t xml:space="preserve">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submission. Your responses to the questions about the 'best variable' and an explanation of why you chose this variable were lacking. </t>
  </si>
  <si>
    <t>Section</t>
  </si>
  <si>
    <t>Scoring Criteria</t>
  </si>
  <si>
    <t>Total Points</t>
  </si>
  <si>
    <t>Overall Clarity, Organization, and Flow of Presentation. Quality of Visuals and Storytelling</t>
  </si>
  <si>
    <t>Section 1</t>
  </si>
  <si>
    <t xml:space="preserve">Goals &amp; Metrics </t>
  </si>
  <si>
    <t>Clearly state project goals in this section of your presentation and identify the strategic and supporting metrics that are most critical to addressing your client’s concerns. When presenting metrics, clearly delineate which metrics were “strategic” vs. “supporting” and briefly explain why each metric was selected.</t>
  </si>
  <si>
    <t>Section 2</t>
  </si>
  <si>
    <t>Key Challenges</t>
  </si>
  <si>
    <t xml:space="preserve">Using the metrics you identified from section 1, perform a year-over-year analysis to identify the key drivers you believe led to the decline in revenue. </t>
  </si>
  <si>
    <t>A good starting point for areas to explore changes are presented below, however this is not meant to serve as an exhaustive list, rather a starting point.
a.	Traffic by acquisition source
b.	User Location
c.	Device Types
d.	Conversions from Ecommerce
e.	Purchase Funnel Conversion</t>
  </si>
  <si>
    <t>Section 3</t>
  </si>
  <si>
    <t>Recommendations</t>
  </si>
  <si>
    <t xml:space="preserve">Based on the issues identified, provide recommendations that Google might follow to restore and further grow revenue to their website. In this </t>
  </si>
  <si>
    <t>1) Outline steps Google to address major issues identified in section 2
2) At least one high impact page that should be A/B tested. Provide a screenshot of the page, why the page was selected, a brief overview of the test, and formally outline your hypothesis.
3) Explain how personalization can be leveraged to improve purchase conversion for a specific page and audience on the website.</t>
  </si>
  <si>
    <t>Section 4</t>
  </si>
  <si>
    <t>Advertising Recommendations</t>
  </si>
  <si>
    <t xml:space="preserve">Google has a one million dollar promotional advertising budget to increase website revenue over the next year. With this budget they would like to focus on promoting their products to tech savvy Midwest college students who are influential online in hopes of turning them into brand ambassadors and growing revenue by growing their online influence. You may assume that Google has 1st party user profile data detailing 90% of U.S. web users by name, age, gender, email address, city, state, and zip code. Google also has 1st party web usage data available at the user level for all Google owned properties (Google, Youtube, etc.).  Provide a data driven recommendation for how they should spend those dollars, including: </t>
  </si>
  <si>
    <t>1) Defining how you will maximize audience potential:
a. Identify all 1st, 2nd, or 3rd party data sources that you will use to identify Midwest college students who are influential online.
b. Identify the top 5 demographic, psychographic, and behavioral variables to augment your list data above to support a K-Means cluster analysis. Feel free to identify new variables (and accompanying data sources) not previously identified in the previous question. If new data sources are included, you should identify how Google can realistically acquire the data (public api, notate a 3rd party source selling the data, etc).
c. Define the marketing outcomes for the K-means cluster analysis that you propose for measuring segment attractiveness in your cluster analysis.
d. Detail out a data storage approach for core list data and augmentations. Would relational or a non-relational key value, Graph DB, Column Family, or Document approach make the most sense? How will data in storage be accessed?
2) How budget should be allocated by month (Ex: Jan 5%, Feb 5%, Mar 20%, etc) to market to these influencers. Justify your allocation by including at least one data source, such as Google Trends, in addition to GA data available to inform how spend would be most effectively allocated.
3) Develop a channel allocation to reach these influencers leveraging Inbound Marketing, Paid Search, Social, Video and provide justification for the channel plan. Are there other media channels you would add to this list and assign budget toward?</t>
  </si>
  <si>
    <t>Score</t>
  </si>
  <si>
    <t>Final Percentage</t>
  </si>
  <si>
    <t>Score+x%</t>
  </si>
  <si>
    <t>Red-fonted names indicate late submissions.</t>
  </si>
  <si>
    <t xml:space="preserve">You wrote, 'he R-squared value in our fitting is 0.678, indicating that our model can reasonably explain almost 70% of the variations in our data.'  It truly means that 67.8% of the variation in the dependent variable is explained by the model fit. </t>
  </si>
  <si>
    <t xml:space="preserve">You wrote, 'In our model fitting, we have an R-squared value of 0.678, signifying that approximately 70% of the variance in our data can be accounted for by our model.'  It truly means that 67.8% of the variation in the dependent variable is explained by the model fit. </t>
  </si>
  <si>
    <t xml:space="preserve">The Instagram expenditure explanatory variable has the larget positive coeficient estimate of all explanatory variables, and the coefficient estimate is statistically different than zero for any conventional signficance level.  Thus it is 'best' given the question.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</si>
</sst>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0.0"/>
    <numFmt numFmtId="166"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0"/>
      <color rgb="FF333333"/>
      <name val="Calibri"/>
      <family val="2"/>
      <scheme val="minor"/>
    </font>
    <font>
      <sz val="10"/>
      <color theme="5"/>
      <name val="Calibri"/>
      <family val="2"/>
      <scheme val="minor"/>
    </font>
    <font>
      <b/>
      <sz val="10"/>
      <name val="Calibri"/>
      <family val="2"/>
      <scheme val="minor"/>
    </font>
    <font>
      <sz val="10"/>
      <name val="Calibri"/>
      <family val="2"/>
      <scheme val="minor"/>
    </font>
    <font>
      <b/>
      <sz val="9"/>
      <color rgb="FF333333"/>
      <name val="Calibri"/>
      <family val="2"/>
      <scheme val="minor"/>
    </font>
    <font>
      <sz val="9"/>
      <color theme="1"/>
      <name val="Calibri"/>
      <family val="2"/>
      <scheme val="minor"/>
    </font>
    <font>
      <sz val="9"/>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sz val="10"/>
      <color theme="1"/>
      <name val="Calibri"/>
      <family val="2"/>
    </font>
    <font>
      <sz val="10"/>
      <color theme="1"/>
      <name val="Calibri"/>
      <family val="2"/>
    </font>
    <font>
      <sz val="10"/>
      <color rgb="FFFF0000"/>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4.9989318521683403E-2"/>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indexed="64"/>
      </left>
      <right style="hair">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right style="hair">
        <color indexed="64"/>
      </right>
      <top style="thin">
        <color auto="1"/>
      </top>
      <bottom style="hair">
        <color indexed="64"/>
      </bottom>
      <diagonal/>
    </border>
    <border>
      <left/>
      <right style="thin">
        <color auto="1"/>
      </right>
      <top style="thin">
        <color auto="1"/>
      </top>
      <bottom style="thin">
        <color auto="1"/>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8">
    <xf numFmtId="0" fontId="0" fillId="0" borderId="0" xfId="0"/>
    <xf numFmtId="164" fontId="0" fillId="0" borderId="0" xfId="0" applyNumberFormat="1"/>
    <xf numFmtId="0" fontId="0" fillId="0" borderId="10" xfId="0" applyBorder="1"/>
    <xf numFmtId="164" fontId="0" fillId="0" borderId="10" xfId="0" applyNumberFormat="1" applyBorder="1"/>
    <xf numFmtId="0" fontId="0" fillId="33" borderId="10" xfId="0" applyFill="1" applyBorder="1"/>
    <xf numFmtId="164" fontId="0" fillId="33" borderId="10" xfId="0" applyNumberFormat="1" applyFill="1" applyBorder="1"/>
    <xf numFmtId="164" fontId="16" fillId="33" borderId="10" xfId="0" applyNumberFormat="1" applyFont="1" applyFill="1" applyBorder="1"/>
    <xf numFmtId="164" fontId="16" fillId="34" borderId="10" xfId="0" applyNumberFormat="1" applyFont="1" applyFill="1" applyBorder="1" applyAlignment="1">
      <alignment textRotation="45"/>
    </xf>
    <xf numFmtId="164" fontId="16" fillId="35" borderId="10" xfId="0" applyNumberFormat="1" applyFont="1" applyFill="1" applyBorder="1" applyAlignment="1">
      <alignment textRotation="45"/>
    </xf>
    <xf numFmtId="4" fontId="0" fillId="0" borderId="10" xfId="0" applyNumberFormat="1" applyBorder="1"/>
    <xf numFmtId="4" fontId="0" fillId="0" borderId="0" xfId="0" applyNumberFormat="1"/>
    <xf numFmtId="4" fontId="0" fillId="33" borderId="10" xfId="0" applyNumberFormat="1" applyFill="1" applyBorder="1"/>
    <xf numFmtId="3" fontId="0" fillId="0" borderId="10" xfId="0" applyNumberFormat="1" applyBorder="1"/>
    <xf numFmtId="3" fontId="0" fillId="33" borderId="10" xfId="0" applyNumberFormat="1" applyFill="1" applyBorder="1"/>
    <xf numFmtId="0" fontId="16" fillId="36" borderId="0" xfId="0" applyFont="1" applyFill="1" applyAlignment="1">
      <alignment horizontal="center" vertical="top"/>
    </xf>
    <xf numFmtId="0" fontId="16" fillId="0" borderId="0" xfId="0" applyFont="1" applyAlignment="1">
      <alignment horizontal="center" vertical="top"/>
    </xf>
    <xf numFmtId="0" fontId="16" fillId="0" borderId="0" xfId="0" applyFont="1"/>
    <xf numFmtId="0" fontId="16" fillId="36" borderId="0" xfId="0" applyFont="1" applyFill="1" applyAlignment="1">
      <alignment horizontal="left" vertical="top" wrapText="1"/>
    </xf>
    <xf numFmtId="0" fontId="16"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0" fillId="36" borderId="0" xfId="0" applyFill="1" applyAlignment="1">
      <alignment horizontal="left" vertical="top" wrapText="1"/>
    </xf>
    <xf numFmtId="0" fontId="18" fillId="36" borderId="0" xfId="0" applyFont="1" applyFill="1" applyAlignment="1">
      <alignment horizontal="left" vertical="top" wrapText="1"/>
    </xf>
    <xf numFmtId="0" fontId="18" fillId="0" borderId="0" xfId="0" applyFont="1" applyAlignment="1">
      <alignment horizontal="left" vertical="top" wrapText="1"/>
    </xf>
    <xf numFmtId="0" fontId="19" fillId="0" borderId="0" xfId="0" applyFont="1"/>
    <xf numFmtId="0" fontId="19" fillId="0" borderId="0" xfId="0" applyFont="1" applyAlignment="1">
      <alignment horizontal="left" vertical="top" wrapText="1"/>
    </xf>
    <xf numFmtId="0" fontId="19" fillId="0" borderId="0" xfId="0" applyFont="1" applyAlignment="1">
      <alignment horizontal="left" vertical="top"/>
    </xf>
    <xf numFmtId="0" fontId="18" fillId="36" borderId="0" xfId="0" applyFont="1" applyFill="1" applyAlignment="1">
      <alignment horizontal="left" vertical="top"/>
    </xf>
    <xf numFmtId="0" fontId="19"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top"/>
    </xf>
    <xf numFmtId="0" fontId="19" fillId="37" borderId="0" xfId="0" applyFont="1" applyFill="1" applyAlignment="1">
      <alignment horizontal="left" vertical="top" wrapText="1"/>
    </xf>
    <xf numFmtId="0" fontId="20" fillId="0" borderId="0" xfId="0" applyFont="1" applyAlignment="1">
      <alignment horizontal="left" vertical="top"/>
    </xf>
    <xf numFmtId="0" fontId="20" fillId="0" borderId="0" xfId="0" applyFont="1" applyAlignment="1">
      <alignment horizontal="left" vertical="top" wrapText="1"/>
    </xf>
    <xf numFmtId="0" fontId="21" fillId="0" borderId="0" xfId="0" applyFont="1" applyAlignment="1">
      <alignment horizontal="center" vertical="center" wrapText="1"/>
    </xf>
    <xf numFmtId="0" fontId="18" fillId="0" borderId="0" xfId="0" applyFont="1" applyAlignment="1">
      <alignment horizontal="center"/>
    </xf>
    <xf numFmtId="0" fontId="18" fillId="35" borderId="0" xfId="0" applyFont="1" applyFill="1" applyAlignment="1">
      <alignment horizontal="center"/>
    </xf>
    <xf numFmtId="0" fontId="18" fillId="0" borderId="0" xfId="0" applyFont="1"/>
    <xf numFmtId="0" fontId="19" fillId="35" borderId="0" xfId="0" applyFont="1" applyFill="1" applyAlignment="1">
      <alignment horizontal="left" vertical="top" wrapText="1"/>
    </xf>
    <xf numFmtId="0" fontId="0" fillId="36" borderId="0" xfId="0" applyFill="1" applyAlignment="1">
      <alignment horizontal="center" vertical="top"/>
    </xf>
    <xf numFmtId="0" fontId="0" fillId="36" borderId="0" xfId="0" applyFill="1"/>
    <xf numFmtId="0" fontId="20" fillId="0" borderId="0" xfId="0" applyFont="1"/>
    <xf numFmtId="0" fontId="0" fillId="38" borderId="0" xfId="0" applyFill="1" applyAlignment="1">
      <alignment horizontal="center" vertical="top"/>
    </xf>
    <xf numFmtId="0" fontId="0" fillId="38" borderId="0" xfId="0" applyFill="1"/>
    <xf numFmtId="0" fontId="0" fillId="38" borderId="0" xfId="0" applyFill="1" applyAlignment="1">
      <alignment horizontal="left" vertical="top" wrapText="1"/>
    </xf>
    <xf numFmtId="0" fontId="18" fillId="35" borderId="0" xfId="0" applyFont="1" applyFill="1"/>
    <xf numFmtId="0" fontId="0" fillId="0" borderId="0" xfId="0" applyAlignment="1">
      <alignment wrapText="1"/>
    </xf>
    <xf numFmtId="0" fontId="19" fillId="39" borderId="0" xfId="0" applyFont="1" applyFill="1" applyAlignment="1">
      <alignment horizontal="left" vertical="top"/>
    </xf>
    <xf numFmtId="0" fontId="22" fillId="0" borderId="0" xfId="0" applyFont="1" applyAlignment="1">
      <alignment horizontal="left" vertical="top"/>
    </xf>
    <xf numFmtId="0" fontId="22" fillId="0" borderId="0" xfId="0" applyFont="1" applyAlignment="1">
      <alignment horizontal="left" vertical="top" wrapText="1"/>
    </xf>
    <xf numFmtId="0" fontId="22" fillId="39" borderId="0" xfId="0" applyFont="1" applyFill="1" applyAlignment="1">
      <alignment horizontal="left" vertical="top"/>
    </xf>
    <xf numFmtId="0" fontId="23" fillId="0" borderId="0" xfId="0" applyFont="1"/>
    <xf numFmtId="0" fontId="24" fillId="0" borderId="0" xfId="0" applyFont="1" applyAlignment="1">
      <alignment horizontal="left" vertical="top" wrapText="1"/>
    </xf>
    <xf numFmtId="0" fontId="24" fillId="0" borderId="0" xfId="0" applyFont="1"/>
    <xf numFmtId="0" fontId="19" fillId="0" borderId="0" xfId="0" applyFont="1" applyAlignment="1">
      <alignment horizontal="center"/>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18" fillId="0" borderId="15" xfId="0" applyFont="1" applyBorder="1" applyAlignment="1">
      <alignment horizontal="center"/>
    </xf>
    <xf numFmtId="0" fontId="18" fillId="35" borderId="15" xfId="0" applyFont="1" applyFill="1" applyBorder="1" applyAlignment="1">
      <alignment horizontal="center"/>
    </xf>
    <xf numFmtId="0" fontId="18" fillId="0" borderId="16" xfId="0" applyFont="1" applyBorder="1" applyAlignment="1">
      <alignment horizontal="left" vertical="top" wrapText="1"/>
    </xf>
    <xf numFmtId="0" fontId="18" fillId="35" borderId="16" xfId="0" applyFont="1" applyFill="1" applyBorder="1" applyAlignment="1">
      <alignment horizontal="left" vertical="top" wrapText="1"/>
    </xf>
    <xf numFmtId="0" fontId="18" fillId="0" borderId="17" xfId="0" applyFont="1" applyBorder="1" applyAlignment="1">
      <alignment horizontal="right" vertical="top" wrapText="1"/>
    </xf>
    <xf numFmtId="0" fontId="18" fillId="35" borderId="17" xfId="0" applyFont="1" applyFill="1" applyBorder="1" applyAlignment="1">
      <alignment horizontal="right" vertical="top" wrapText="1"/>
    </xf>
    <xf numFmtId="0" fontId="19" fillId="0" borderId="15" xfId="0" applyFont="1" applyBorder="1" applyAlignment="1">
      <alignment horizontal="center" vertical="top" wrapText="1"/>
    </xf>
    <xf numFmtId="0" fontId="19" fillId="35" borderId="15" xfId="0" applyFont="1" applyFill="1" applyBorder="1" applyAlignment="1">
      <alignment horizontal="center" vertical="top" wrapText="1"/>
    </xf>
    <xf numFmtId="0" fontId="19" fillId="0" borderId="16" xfId="0" applyFont="1" applyBorder="1" applyAlignment="1">
      <alignment horizontal="center" vertical="top" wrapText="1"/>
    </xf>
    <xf numFmtId="0" fontId="19" fillId="35" borderId="16" xfId="0" applyFont="1" applyFill="1" applyBorder="1" applyAlignment="1">
      <alignment horizontal="center" vertical="top" wrapText="1"/>
    </xf>
    <xf numFmtId="0" fontId="19" fillId="0" borderId="17" xfId="0" applyFont="1" applyBorder="1" applyAlignment="1">
      <alignment horizontal="center" vertical="top" wrapText="1"/>
    </xf>
    <xf numFmtId="0" fontId="19" fillId="35" borderId="17" xfId="0" applyFont="1" applyFill="1" applyBorder="1" applyAlignment="1">
      <alignment horizontal="center" vertical="top" wrapText="1"/>
    </xf>
    <xf numFmtId="0" fontId="18" fillId="38" borderId="15" xfId="0" applyFont="1" applyFill="1" applyBorder="1" applyAlignment="1">
      <alignment horizontal="center"/>
    </xf>
    <xf numFmtId="0" fontId="18" fillId="38" borderId="16" xfId="0" applyFont="1" applyFill="1" applyBorder="1" applyAlignment="1">
      <alignment horizontal="left" vertical="top" wrapText="1"/>
    </xf>
    <xf numFmtId="0" fontId="18" fillId="38" borderId="16" xfId="0" applyFont="1" applyFill="1" applyBorder="1" applyAlignment="1">
      <alignment horizontal="right" vertical="top" wrapText="1"/>
    </xf>
    <xf numFmtId="0" fontId="19" fillId="38" borderId="16" xfId="0" applyFont="1" applyFill="1" applyBorder="1" applyAlignment="1">
      <alignment horizontal="center" vertical="top" wrapText="1"/>
    </xf>
    <xf numFmtId="0" fontId="19" fillId="38" borderId="17" xfId="0" applyFont="1" applyFill="1" applyBorder="1" applyAlignment="1">
      <alignment horizontal="center" vertical="top" wrapText="1"/>
    </xf>
    <xf numFmtId="0" fontId="19" fillId="40" borderId="0" xfId="0" applyFont="1" applyFill="1" applyAlignment="1">
      <alignment horizontal="left" vertical="top" wrapText="1"/>
    </xf>
    <xf numFmtId="0" fontId="19" fillId="41" borderId="0" xfId="0" applyFont="1" applyFill="1" applyAlignment="1">
      <alignment horizontal="left" vertical="top" wrapText="1"/>
    </xf>
    <xf numFmtId="0" fontId="19" fillId="41" borderId="16" xfId="0" applyFont="1" applyFill="1" applyBorder="1" applyAlignment="1">
      <alignment horizontal="center" vertical="top" wrapText="1"/>
    </xf>
    <xf numFmtId="0" fontId="19" fillId="38" borderId="0" xfId="0" applyFont="1" applyFill="1" applyAlignment="1">
      <alignment horizontal="left" vertical="top" wrapText="1"/>
    </xf>
    <xf numFmtId="2" fontId="19" fillId="0" borderId="0" xfId="0" applyNumberFormat="1" applyFont="1" applyAlignment="1">
      <alignment horizontal="center" vertical="top" wrapText="1"/>
    </xf>
    <xf numFmtId="2" fontId="19" fillId="41" borderId="0" xfId="0" applyNumberFormat="1" applyFont="1" applyFill="1" applyAlignment="1">
      <alignment horizontal="center" vertical="top" wrapText="1"/>
    </xf>
    <xf numFmtId="165" fontId="19" fillId="0" borderId="0" xfId="0" applyNumberFormat="1" applyFont="1" applyAlignment="1">
      <alignment horizontal="center" vertical="top" wrapText="1"/>
    </xf>
    <xf numFmtId="165" fontId="19" fillId="0" borderId="0" xfId="0" applyNumberFormat="1" applyFont="1" applyAlignment="1">
      <alignment horizontal="center"/>
    </xf>
    <xf numFmtId="0" fontId="25" fillId="0" borderId="0" xfId="0" applyFont="1" applyAlignment="1">
      <alignment horizontal="center" vertical="center" wrapText="1"/>
    </xf>
    <xf numFmtId="0" fontId="26" fillId="0" borderId="0" xfId="0" applyFont="1"/>
    <xf numFmtId="0" fontId="26" fillId="0" borderId="0" xfId="0" applyFont="1" applyAlignment="1">
      <alignment horizontal="left" vertical="top" wrapText="1"/>
    </xf>
    <xf numFmtId="0" fontId="27" fillId="0" borderId="0" xfId="0" applyFont="1" applyAlignment="1">
      <alignment horizontal="left" vertical="top" wrapText="1"/>
    </xf>
    <xf numFmtId="0" fontId="25" fillId="0" borderId="0" xfId="0" applyFont="1" applyAlignment="1">
      <alignment horizontal="left" vertical="top" wrapText="1"/>
    </xf>
    <xf numFmtId="0" fontId="25" fillId="42" borderId="11" xfId="0" applyFont="1" applyFill="1" applyBorder="1" applyAlignment="1">
      <alignment horizontal="center" vertical="center" wrapText="1"/>
    </xf>
    <xf numFmtId="0" fontId="28" fillId="42" borderId="0" xfId="0" applyFont="1" applyFill="1"/>
    <xf numFmtId="0" fontId="18" fillId="42" borderId="0" xfId="0" applyFont="1" applyFill="1"/>
    <xf numFmtId="0" fontId="25" fillId="42" borderId="13" xfId="0" applyFont="1" applyFill="1" applyBorder="1" applyAlignment="1">
      <alignment horizontal="center" vertical="center" wrapText="1"/>
    </xf>
    <xf numFmtId="0" fontId="26" fillId="42" borderId="0" xfId="0" applyFont="1" applyFill="1"/>
    <xf numFmtId="0" fontId="25" fillId="42" borderId="14" xfId="0" applyFont="1" applyFill="1" applyBorder="1" applyAlignment="1">
      <alignment horizontal="left" vertical="top" wrapText="1"/>
    </xf>
    <xf numFmtId="0" fontId="28" fillId="42" borderId="0" xfId="0" applyFont="1" applyFill="1" applyAlignment="1">
      <alignment horizontal="left" vertical="top" wrapText="1"/>
    </xf>
    <xf numFmtId="0" fontId="26" fillId="42" borderId="0" xfId="0" applyFont="1" applyFill="1" applyAlignment="1">
      <alignment horizontal="left" vertical="top" wrapText="1"/>
    </xf>
    <xf numFmtId="0" fontId="25" fillId="42" borderId="0" xfId="0" applyFont="1" applyFill="1" applyAlignment="1">
      <alignment horizontal="left" vertical="top" wrapText="1"/>
    </xf>
    <xf numFmtId="0" fontId="23" fillId="42" borderId="0" xfId="0" applyFont="1" applyFill="1" applyAlignment="1">
      <alignment horizontal="left" vertical="top" wrapText="1"/>
    </xf>
    <xf numFmtId="0" fontId="18" fillId="42" borderId="0" xfId="0" applyFont="1" applyFill="1" applyAlignment="1">
      <alignment horizontal="left" vertical="top" wrapText="1"/>
    </xf>
    <xf numFmtId="0" fontId="26" fillId="0" borderId="0" xfId="0" applyFont="1" applyAlignment="1">
      <alignment horizontal="left" vertical="top"/>
    </xf>
    <xf numFmtId="0" fontId="29" fillId="42" borderId="0" xfId="0" applyFont="1" applyFill="1"/>
    <xf numFmtId="0" fontId="29" fillId="42" borderId="0" xfId="0" applyFont="1" applyFill="1" applyAlignment="1">
      <alignment horizontal="left" vertical="top" wrapText="1"/>
    </xf>
    <xf numFmtId="0" fontId="30" fillId="42" borderId="0" xfId="0" applyFont="1" applyFill="1" applyAlignment="1">
      <alignment horizontal="left" vertical="top" wrapText="1"/>
    </xf>
    <xf numFmtId="0" fontId="30" fillId="0" borderId="0" xfId="0" applyFont="1" applyAlignment="1">
      <alignment horizontal="left" vertical="top" wrapText="1"/>
    </xf>
    <xf numFmtId="2" fontId="19" fillId="35" borderId="0" xfId="0" applyNumberFormat="1" applyFont="1" applyFill="1" applyAlignment="1">
      <alignment horizontal="center" vertical="top" wrapText="1"/>
    </xf>
    <xf numFmtId="0" fontId="18" fillId="0" borderId="0" xfId="0" applyFont="1" applyAlignment="1">
      <alignment horizontal="center" vertical="center" wrapText="1"/>
    </xf>
    <xf numFmtId="0" fontId="31" fillId="0" borderId="1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0" xfId="0" applyFont="1" applyAlignment="1">
      <alignment horizontal="center" vertical="center" wrapText="1"/>
    </xf>
    <xf numFmtId="0" fontId="32" fillId="0" borderId="10" xfId="0" applyFont="1" applyBorder="1" applyAlignment="1">
      <alignment horizontal="center" vertical="center"/>
    </xf>
    <xf numFmtId="0" fontId="31" fillId="0" borderId="10" xfId="0" applyFont="1" applyBorder="1" applyAlignment="1">
      <alignment horizontal="left" vertical="center" wrapText="1"/>
    </xf>
    <xf numFmtId="166" fontId="32" fillId="38" borderId="10" xfId="0" applyNumberFormat="1" applyFont="1" applyFill="1" applyBorder="1" applyAlignment="1">
      <alignment horizontal="center" vertical="center" wrapText="1"/>
    </xf>
    <xf numFmtId="0" fontId="32" fillId="0" borderId="0" xfId="0" applyFont="1"/>
    <xf numFmtId="0" fontId="19" fillId="0" borderId="14" xfId="0" applyFont="1" applyBorder="1" applyAlignment="1">
      <alignment horizontal="center" vertical="center" wrapText="1"/>
    </xf>
    <xf numFmtId="165" fontId="32" fillId="38" borderId="34" xfId="0" applyNumberFormat="1" applyFont="1" applyFill="1" applyBorder="1" applyAlignment="1">
      <alignment horizontal="center" vertical="center"/>
    </xf>
    <xf numFmtId="166" fontId="32" fillId="38" borderId="34" xfId="0" applyNumberFormat="1" applyFont="1" applyFill="1" applyBorder="1" applyAlignment="1">
      <alignment horizontal="center" vertical="center" wrapText="1"/>
    </xf>
    <xf numFmtId="0" fontId="31" fillId="35" borderId="35" xfId="0" applyFont="1" applyFill="1" applyBorder="1" applyAlignment="1">
      <alignment horizontal="left" vertical="top" wrapText="1"/>
    </xf>
    <xf numFmtId="0" fontId="31" fillId="35" borderId="20" xfId="0" applyFont="1" applyFill="1" applyBorder="1" applyAlignment="1">
      <alignment horizontal="center" vertical="center" wrapText="1"/>
    </xf>
    <xf numFmtId="0" fontId="31" fillId="35" borderId="36" xfId="0" applyFont="1" applyFill="1" applyBorder="1" applyAlignment="1">
      <alignment horizontal="left" vertical="top" wrapText="1"/>
    </xf>
    <xf numFmtId="0" fontId="31" fillId="35" borderId="23" xfId="0" applyFont="1" applyFill="1" applyBorder="1" applyAlignment="1">
      <alignment horizontal="center" vertical="center" wrapText="1"/>
    </xf>
    <xf numFmtId="0" fontId="32" fillId="42" borderId="37" xfId="0" applyFont="1" applyFill="1" applyBorder="1" applyAlignment="1">
      <alignment horizontal="left" vertical="top" wrapText="1"/>
    </xf>
    <xf numFmtId="0" fontId="31" fillId="42" borderId="24" xfId="0" applyFont="1" applyFill="1" applyBorder="1" applyAlignment="1">
      <alignment horizontal="center" vertical="center" wrapText="1"/>
    </xf>
    <xf numFmtId="0" fontId="19" fillId="0" borderId="37" xfId="0" applyFont="1" applyBorder="1" applyAlignment="1">
      <alignment horizontal="left" vertical="top" wrapText="1"/>
    </xf>
    <xf numFmtId="0" fontId="31" fillId="0" borderId="26" xfId="0" applyFont="1" applyBorder="1" applyAlignment="1">
      <alignment horizontal="center" vertical="center" wrapText="1"/>
    </xf>
    <xf numFmtId="0" fontId="32" fillId="0" borderId="21" xfId="0" applyFont="1" applyBorder="1" applyAlignment="1">
      <alignment horizontal="left" vertical="top" wrapText="1"/>
    </xf>
    <xf numFmtId="0" fontId="32" fillId="42" borderId="38" xfId="0" applyFont="1" applyFill="1" applyBorder="1" applyAlignment="1">
      <alignment horizontal="left" vertical="top" wrapText="1"/>
    </xf>
    <xf numFmtId="0" fontId="31" fillId="42" borderId="28" xfId="0" applyFont="1" applyFill="1" applyBorder="1" applyAlignment="1">
      <alignment horizontal="center" vertical="center" wrapText="1"/>
    </xf>
    <xf numFmtId="0" fontId="32" fillId="42" borderId="21" xfId="0" applyFont="1" applyFill="1" applyBorder="1" applyAlignment="1">
      <alignment horizontal="left" vertical="top" wrapText="1"/>
    </xf>
    <xf numFmtId="0" fontId="31" fillId="42" borderId="26" xfId="0" applyFont="1" applyFill="1" applyBorder="1" applyAlignment="1">
      <alignment horizontal="center" vertical="center" wrapText="1"/>
    </xf>
    <xf numFmtId="0" fontId="32" fillId="0" borderId="36" xfId="0" applyFont="1" applyBorder="1" applyAlignment="1">
      <alignment horizontal="left" vertical="top" wrapText="1"/>
    </xf>
    <xf numFmtId="0" fontId="31" fillId="0" borderId="23" xfId="0" applyFont="1" applyBorder="1" applyAlignment="1">
      <alignment horizontal="center" vertical="center" wrapText="1"/>
    </xf>
    <xf numFmtId="0" fontId="31" fillId="0" borderId="39" xfId="0" applyFont="1" applyBorder="1" applyAlignment="1">
      <alignment horizontal="left" vertical="center" wrapText="1"/>
    </xf>
    <xf numFmtId="0" fontId="32" fillId="0" borderId="40" xfId="0" applyFont="1" applyBorder="1" applyAlignment="1">
      <alignment horizontal="center" vertical="center"/>
    </xf>
    <xf numFmtId="9" fontId="32" fillId="0" borderId="10" xfId="0" applyNumberFormat="1" applyFont="1" applyBorder="1" applyAlignment="1">
      <alignment horizontal="center" vertical="center"/>
    </xf>
    <xf numFmtId="0" fontId="32" fillId="38" borderId="33" xfId="0" applyFont="1" applyFill="1" applyBorder="1" applyAlignment="1">
      <alignment horizontal="center" vertical="center" wrapText="1"/>
    </xf>
    <xf numFmtId="0" fontId="32" fillId="38" borderId="29" xfId="0" applyFont="1" applyFill="1" applyBorder="1" applyAlignment="1">
      <alignment horizontal="center" vertical="center" wrapText="1"/>
    </xf>
    <xf numFmtId="0" fontId="32" fillId="38" borderId="30" xfId="0" applyFont="1" applyFill="1" applyBorder="1" applyAlignment="1">
      <alignment horizontal="center" vertical="center" wrapText="1"/>
    </xf>
    <xf numFmtId="0" fontId="32" fillId="38" borderId="31" xfId="0" applyFont="1" applyFill="1" applyBorder="1" applyAlignment="1">
      <alignment horizontal="center" vertical="center" wrapText="1"/>
    </xf>
    <xf numFmtId="0" fontId="32" fillId="38" borderId="32" xfId="0" applyFont="1" applyFill="1" applyBorder="1" applyAlignment="1">
      <alignment horizontal="center" vertical="center" wrapText="1"/>
    </xf>
    <xf numFmtId="0" fontId="32" fillId="38" borderId="34" xfId="0" applyFont="1" applyFill="1" applyBorder="1" applyAlignment="1">
      <alignment horizontal="center" vertical="center"/>
    </xf>
    <xf numFmtId="0" fontId="32" fillId="38" borderId="0" xfId="0" applyFont="1" applyFill="1"/>
    <xf numFmtId="0" fontId="32" fillId="38" borderId="19" xfId="0" applyFont="1" applyFill="1" applyBorder="1" applyAlignment="1">
      <alignment horizontal="center" vertical="center" wrapText="1"/>
    </xf>
    <xf numFmtId="0" fontId="32" fillId="38" borderId="18" xfId="0" applyFont="1" applyFill="1" applyBorder="1" applyAlignment="1">
      <alignment horizontal="center" vertical="center" wrapText="1"/>
    </xf>
    <xf numFmtId="0" fontId="32" fillId="38" borderId="22" xfId="0" applyFont="1" applyFill="1" applyBorder="1" applyAlignment="1">
      <alignment horizontal="center" vertical="center" wrapText="1"/>
    </xf>
    <xf numFmtId="0" fontId="32" fillId="38" borderId="25" xfId="0" applyFont="1" applyFill="1" applyBorder="1" applyAlignment="1">
      <alignment horizontal="center" vertical="center" wrapText="1"/>
    </xf>
    <xf numFmtId="0" fontId="32" fillId="38" borderId="27" xfId="0" applyFont="1" applyFill="1" applyBorder="1" applyAlignment="1">
      <alignment horizontal="center" vertical="center" wrapText="1"/>
    </xf>
    <xf numFmtId="0" fontId="32" fillId="38" borderId="10" xfId="0" applyFont="1" applyFill="1" applyBorder="1" applyAlignment="1">
      <alignment horizontal="center" vertical="center"/>
    </xf>
    <xf numFmtId="0" fontId="20" fillId="38" borderId="0" xfId="0" applyFont="1" applyFill="1" applyAlignment="1">
      <alignment horizontal="left" vertical="top" wrapText="1"/>
    </xf>
    <xf numFmtId="165" fontId="19" fillId="0" borderId="13" xfId="0" applyNumberFormat="1" applyFont="1" applyBorder="1" applyAlignment="1">
      <alignment horizontal="center" vertical="center" wrapText="1"/>
    </xf>
    <xf numFmtId="165" fontId="31" fillId="0" borderId="10" xfId="0" applyNumberFormat="1" applyFont="1" applyBorder="1" applyAlignment="1">
      <alignment horizontal="left" vertical="center" wrapText="1"/>
    </xf>
    <xf numFmtId="165" fontId="32" fillId="0" borderId="10" xfId="0" applyNumberFormat="1" applyFont="1" applyBorder="1" applyAlignment="1">
      <alignment horizontal="center" vertical="center"/>
    </xf>
    <xf numFmtId="165" fontId="19" fillId="0" borderId="0" xfId="0" applyNumberFormat="1" applyFont="1"/>
    <xf numFmtId="0" fontId="19" fillId="38" borderId="0" xfId="0" applyFont="1" applyFill="1"/>
    <xf numFmtId="0" fontId="30" fillId="38" borderId="0" xfId="0" applyFont="1" applyFill="1" applyAlignment="1">
      <alignment horizontal="left" vertical="top" wrapText="1"/>
    </xf>
    <xf numFmtId="0" fontId="32" fillId="38" borderId="20" xfId="0" applyFont="1" applyFill="1" applyBorder="1" applyAlignment="1">
      <alignment horizontal="center" vertical="center" wrapText="1"/>
    </xf>
    <xf numFmtId="0" fontId="32" fillId="38" borderId="23" xfId="0" applyFont="1" applyFill="1" applyBorder="1" applyAlignment="1">
      <alignment horizontal="center" vertical="center" wrapText="1"/>
    </xf>
    <xf numFmtId="0" fontId="32" fillId="38" borderId="24" xfId="0" applyFont="1" applyFill="1" applyBorder="1" applyAlignment="1">
      <alignment horizontal="center" vertical="center" wrapText="1"/>
    </xf>
    <xf numFmtId="0" fontId="32" fillId="38" borderId="26" xfId="0" applyFont="1" applyFill="1" applyBorder="1" applyAlignment="1">
      <alignment horizontal="center" vertical="center" wrapText="1"/>
    </xf>
    <xf numFmtId="0" fontId="32" fillId="38" borderId="28" xfId="0" applyFont="1" applyFill="1" applyBorder="1" applyAlignment="1">
      <alignment horizontal="center" vertical="center" wrapText="1"/>
    </xf>
    <xf numFmtId="165" fontId="32" fillId="35" borderId="12" xfId="0" applyNumberFormat="1" applyFont="1" applyFill="1" applyBorder="1" applyAlignment="1">
      <alignment horizontal="center" vertical="center" wrapText="1"/>
    </xf>
    <xf numFmtId="165" fontId="32" fillId="35" borderId="15" xfId="0" applyNumberFormat="1" applyFont="1" applyFill="1" applyBorder="1" applyAlignment="1">
      <alignment horizontal="center" vertical="center" wrapText="1"/>
    </xf>
    <xf numFmtId="165" fontId="33" fillId="35" borderId="15" xfId="0" applyNumberFormat="1" applyFont="1" applyFill="1" applyBorder="1" applyAlignment="1">
      <alignment horizontal="center" vertical="center" wrapText="1"/>
    </xf>
    <xf numFmtId="164" fontId="16" fillId="33" borderId="10" xfId="0" applyNumberFormat="1" applyFont="1" applyFill="1" applyBorder="1" applyAlignment="1">
      <alignment horizontal="center"/>
    </xf>
    <xf numFmtId="0" fontId="16" fillId="33" borderId="10" xfId="0" applyFont="1" applyFill="1" applyBorder="1" applyAlignment="1">
      <alignment horizontal="center" vertical="center"/>
    </xf>
    <xf numFmtId="0" fontId="19" fillId="42" borderId="13" xfId="0" applyFont="1" applyFill="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rian Weikel" id="{BC9BAEBB-5FF5-4EBC-B471-788D7664FCD7}" userId="S::brian.weikel@franklin.edu::c4b4380d-3791-4a16-b833-6c9d8a529e8c"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0" dT="2023-02-28T08:27:25.49" personId="{BC9BAEBB-5FF5-4EBC-B471-788D7664FCD7}" id="{AD15F62F-CD24-4ECF-9DAE-73CE6FFC5724}">
    <text>In Canvas, (37/50)*4 = 29.6 points assigned since project was 1.57 days late.</text>
  </threadedComment>
</ThreadedComments>
</file>

<file path=xl/threadedComments/threadedComment2.xml><?xml version="1.0" encoding="utf-8"?>
<ThreadedComments xmlns="http://schemas.microsoft.com/office/spreadsheetml/2018/threadedcomments" xmlns:x="http://schemas.openxmlformats.org/spreadsheetml/2006/main">
  <threadedComment ref="G100" dT="2023-02-28T08:27:25.49" personId="{BC9BAEBB-5FF5-4EBC-B471-788D7664FCD7}" id="{9536111D-F939-4251-96E6-9388F6541A46}">
    <text>In Canvas, (37/50)*4 = 29.6 points assigned since project was 1.57 days late.</text>
  </threadedComment>
</ThreadedComments>
</file>

<file path=xl/threadedComments/threadedComment3.xml><?xml version="1.0" encoding="utf-8"?>
<ThreadedComments xmlns="http://schemas.microsoft.com/office/spreadsheetml/2018/threadedcomments" xmlns:x="http://schemas.openxmlformats.org/spreadsheetml/2006/main">
  <threadedComment ref="G100" dT="2023-02-28T08:27:25.49" personId="{BC9BAEBB-5FF5-4EBC-B471-788D7664FCD7}" id="{1AAB1717-3E2A-4081-A2D4-74C2A0E9A979}">
    <text>In Canvas, (37/50)*4 = 29.6 points assigned since project was 1.57 days late.</text>
  </threadedComment>
</ThreadedComments>
</file>

<file path=xl/threadedComments/threadedComment4.xml><?xml version="1.0" encoding="utf-8"?>
<ThreadedComments xmlns="http://schemas.microsoft.com/office/spreadsheetml/2018/threadedcomments" xmlns:x="http://schemas.openxmlformats.org/spreadsheetml/2006/main">
  <threadedComment ref="G100" dT="2023-02-28T08:27:25.49" personId="{BC9BAEBB-5FF5-4EBC-B471-788D7664FCD7}" id="{B00793C7-EDF2-4D31-946F-30EEAE97A9C5}">
    <text>In Canvas, (37/50)*4 = 29.6 points assigned since project was 1.57 days late.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34"/>
  <sheetViews>
    <sheetView showGridLines="0" workbookViewId="0">
      <selection activeCell="F12" sqref="F12"/>
    </sheetView>
  </sheetViews>
  <sheetFormatPr defaultRowHeight="15" x14ac:dyDescent="0.25"/>
  <cols>
    <col min="1" max="1" width="34.28515625" bestFit="1" customWidth="1"/>
    <col min="2" max="2" width="9.7109375" style="1" customWidth="1"/>
    <col min="3" max="7" width="9.7109375" customWidth="1"/>
  </cols>
  <sheetData>
    <row r="1" spans="1:7" x14ac:dyDescent="0.25">
      <c r="A1" s="164" t="s">
        <v>0</v>
      </c>
      <c r="B1" s="163" t="s">
        <v>33</v>
      </c>
      <c r="C1" s="163"/>
      <c r="D1" s="163"/>
      <c r="E1" s="163"/>
      <c r="F1" s="163"/>
      <c r="G1" s="163"/>
    </row>
    <row r="2" spans="1:7" x14ac:dyDescent="0.25">
      <c r="A2" s="164"/>
      <c r="B2" s="6">
        <v>45197</v>
      </c>
      <c r="C2" s="6">
        <f>B2+7</f>
        <v>45204</v>
      </c>
      <c r="D2" s="6">
        <f>C2+7</f>
        <v>45211</v>
      </c>
      <c r="E2" s="6">
        <f>D2+7</f>
        <v>45218</v>
      </c>
      <c r="F2" s="6">
        <f>E2+7</f>
        <v>45225</v>
      </c>
      <c r="G2" s="6">
        <f>F2+7</f>
        <v>45232</v>
      </c>
    </row>
    <row r="3" spans="1:7" x14ac:dyDescent="0.25">
      <c r="A3" s="2" t="s">
        <v>1</v>
      </c>
      <c r="B3" s="3"/>
      <c r="C3" s="2"/>
      <c r="D3" s="2"/>
      <c r="E3" s="2"/>
      <c r="F3" s="2"/>
      <c r="G3" s="2"/>
    </row>
    <row r="4" spans="1:7" x14ac:dyDescent="0.25">
      <c r="A4" s="4" t="s">
        <v>2</v>
      </c>
      <c r="B4" s="5"/>
      <c r="C4" s="4"/>
      <c r="D4" s="4"/>
      <c r="E4" s="4"/>
      <c r="F4" s="4"/>
      <c r="G4" s="4"/>
    </row>
    <row r="5" spans="1:7" x14ac:dyDescent="0.25">
      <c r="A5" s="2" t="s">
        <v>3</v>
      </c>
      <c r="B5" s="3"/>
      <c r="C5" s="2"/>
      <c r="D5" s="2"/>
      <c r="E5" s="2"/>
      <c r="F5" s="2"/>
      <c r="G5" s="2"/>
    </row>
    <row r="6" spans="1:7" x14ac:dyDescent="0.25">
      <c r="A6" s="4" t="s">
        <v>4</v>
      </c>
      <c r="B6" s="5"/>
      <c r="C6" s="4"/>
      <c r="D6" s="4"/>
      <c r="E6" s="4"/>
      <c r="F6" s="4"/>
      <c r="G6" s="4"/>
    </row>
    <row r="7" spans="1:7" x14ac:dyDescent="0.25">
      <c r="A7" s="2" t="s">
        <v>5</v>
      </c>
      <c r="B7" s="3"/>
      <c r="C7" s="2"/>
      <c r="D7" s="2"/>
      <c r="E7" s="2"/>
      <c r="F7" s="2"/>
      <c r="G7" s="2"/>
    </row>
    <row r="8" spans="1:7" x14ac:dyDescent="0.25">
      <c r="A8" s="4" t="s">
        <v>6</v>
      </c>
      <c r="B8" s="5"/>
      <c r="C8" s="4"/>
      <c r="D8" s="4"/>
      <c r="E8" s="4"/>
      <c r="F8" s="4"/>
      <c r="G8" s="4"/>
    </row>
    <row r="9" spans="1:7" x14ac:dyDescent="0.25">
      <c r="A9" s="2" t="s">
        <v>7</v>
      </c>
      <c r="B9" s="3"/>
      <c r="C9" s="2"/>
      <c r="D9" s="2"/>
      <c r="E9" s="2"/>
      <c r="F9" s="2"/>
      <c r="G9" s="2"/>
    </row>
    <row r="10" spans="1:7" x14ac:dyDescent="0.25">
      <c r="A10" s="4" t="s">
        <v>8</v>
      </c>
      <c r="B10" s="5"/>
      <c r="C10" s="4"/>
      <c r="D10" s="4"/>
      <c r="E10" s="4"/>
      <c r="F10" s="4"/>
      <c r="G10" s="4"/>
    </row>
    <row r="11" spans="1:7" x14ac:dyDescent="0.25">
      <c r="A11" s="2" t="s">
        <v>9</v>
      </c>
      <c r="B11" s="3"/>
      <c r="C11" s="2"/>
      <c r="D11" s="2"/>
      <c r="E11" s="2"/>
      <c r="F11" s="2"/>
      <c r="G11" s="2"/>
    </row>
    <row r="12" spans="1:7" x14ac:dyDescent="0.25">
      <c r="A12" s="4" t="s">
        <v>10</v>
      </c>
      <c r="B12" s="5"/>
      <c r="C12" s="4"/>
      <c r="D12" s="4"/>
      <c r="E12" s="4"/>
      <c r="F12" s="4"/>
      <c r="G12" s="4"/>
    </row>
    <row r="13" spans="1:7" x14ac:dyDescent="0.25">
      <c r="A13" s="2" t="s">
        <v>11</v>
      </c>
      <c r="B13" s="3"/>
      <c r="C13" s="2"/>
      <c r="D13" s="2"/>
      <c r="E13" s="2"/>
      <c r="F13" s="2"/>
      <c r="G13" s="2"/>
    </row>
    <row r="14" spans="1:7" x14ac:dyDescent="0.25">
      <c r="A14" s="4" t="s">
        <v>12</v>
      </c>
      <c r="B14" s="5"/>
      <c r="C14" s="4"/>
      <c r="D14" s="4"/>
      <c r="E14" s="4"/>
      <c r="F14" s="4"/>
      <c r="G14" s="4"/>
    </row>
    <row r="15" spans="1:7" x14ac:dyDescent="0.25">
      <c r="A15" s="2" t="s">
        <v>13</v>
      </c>
      <c r="B15" s="3"/>
      <c r="C15" s="2"/>
      <c r="D15" s="2"/>
      <c r="E15" s="2"/>
      <c r="F15" s="2"/>
      <c r="G15" s="2"/>
    </row>
    <row r="16" spans="1:7" x14ac:dyDescent="0.25">
      <c r="A16" s="4" t="s">
        <v>14</v>
      </c>
      <c r="B16" s="5"/>
      <c r="C16" s="4"/>
      <c r="D16" s="4"/>
      <c r="E16" s="4"/>
      <c r="F16" s="4"/>
      <c r="G16" s="4"/>
    </row>
    <row r="17" spans="1:7" x14ac:dyDescent="0.25">
      <c r="A17" s="2" t="s">
        <v>15</v>
      </c>
      <c r="B17" s="3"/>
      <c r="C17" s="2"/>
      <c r="D17" s="2"/>
      <c r="E17" s="2"/>
      <c r="F17" s="2"/>
      <c r="G17" s="2"/>
    </row>
    <row r="18" spans="1:7" x14ac:dyDescent="0.25">
      <c r="A18" s="4" t="s">
        <v>16</v>
      </c>
      <c r="B18" s="5"/>
      <c r="C18" s="4"/>
      <c r="D18" s="4"/>
      <c r="E18" s="4"/>
      <c r="F18" s="4"/>
      <c r="G18" s="4"/>
    </row>
    <row r="19" spans="1:7" x14ac:dyDescent="0.25">
      <c r="A19" s="2" t="s">
        <v>17</v>
      </c>
      <c r="B19" s="3"/>
      <c r="C19" s="2"/>
      <c r="D19" s="2"/>
      <c r="E19" s="2"/>
      <c r="F19" s="2"/>
      <c r="G19" s="2"/>
    </row>
    <row r="20" spans="1:7" x14ac:dyDescent="0.25">
      <c r="A20" s="4" t="s">
        <v>18</v>
      </c>
      <c r="B20" s="5"/>
      <c r="C20" s="4"/>
      <c r="D20" s="4"/>
      <c r="E20" s="4"/>
      <c r="F20" s="4"/>
      <c r="G20" s="4"/>
    </row>
    <row r="21" spans="1:7" x14ac:dyDescent="0.25">
      <c r="A21" s="2" t="s">
        <v>19</v>
      </c>
      <c r="B21" s="3"/>
      <c r="C21" s="2"/>
      <c r="D21" s="2"/>
      <c r="E21" s="2"/>
      <c r="F21" s="2"/>
      <c r="G21" s="2"/>
    </row>
    <row r="22" spans="1:7" x14ac:dyDescent="0.25">
      <c r="A22" s="4" t="s">
        <v>20</v>
      </c>
      <c r="B22" s="5"/>
      <c r="C22" s="4"/>
      <c r="D22" s="4"/>
      <c r="E22" s="4"/>
      <c r="F22" s="4"/>
      <c r="G22" s="4"/>
    </row>
    <row r="23" spans="1:7" x14ac:dyDescent="0.25">
      <c r="A23" s="2" t="s">
        <v>21</v>
      </c>
      <c r="B23" s="3"/>
      <c r="C23" s="2"/>
      <c r="D23" s="2"/>
      <c r="E23" s="2"/>
      <c r="F23" s="2"/>
      <c r="G23" s="2"/>
    </row>
    <row r="24" spans="1:7" x14ac:dyDescent="0.25">
      <c r="A24" s="4" t="s">
        <v>22</v>
      </c>
      <c r="B24" s="5"/>
      <c r="C24" s="4"/>
      <c r="D24" s="4"/>
      <c r="E24" s="4"/>
      <c r="F24" s="4"/>
      <c r="G24" s="4"/>
    </row>
    <row r="25" spans="1:7" x14ac:dyDescent="0.25">
      <c r="A25" s="2" t="s">
        <v>23</v>
      </c>
      <c r="B25" s="3"/>
      <c r="C25" s="2"/>
      <c r="D25" s="2"/>
      <c r="E25" s="2"/>
      <c r="F25" s="2"/>
      <c r="G25" s="2"/>
    </row>
    <row r="26" spans="1:7" x14ac:dyDescent="0.25">
      <c r="A26" s="4" t="s">
        <v>24</v>
      </c>
      <c r="B26" s="5"/>
      <c r="C26" s="4"/>
      <c r="D26" s="4"/>
      <c r="E26" s="4"/>
      <c r="F26" s="4"/>
      <c r="G26" s="4"/>
    </row>
    <row r="27" spans="1:7" x14ac:dyDescent="0.25">
      <c r="A27" s="2" t="s">
        <v>25</v>
      </c>
      <c r="B27" s="3"/>
      <c r="C27" s="2"/>
      <c r="D27" s="2"/>
      <c r="E27" s="2"/>
      <c r="F27" s="2"/>
      <c r="G27" s="2"/>
    </row>
    <row r="28" spans="1:7" x14ac:dyDescent="0.25">
      <c r="A28" s="4" t="s">
        <v>26</v>
      </c>
      <c r="B28" s="5"/>
      <c r="C28" s="4"/>
      <c r="D28" s="4"/>
      <c r="E28" s="4"/>
      <c r="F28" s="4"/>
      <c r="G28" s="4"/>
    </row>
    <row r="29" spans="1:7" x14ac:dyDescent="0.25">
      <c r="A29" s="2" t="s">
        <v>27</v>
      </c>
      <c r="B29" s="3"/>
      <c r="C29" s="2"/>
      <c r="D29" s="2"/>
      <c r="E29" s="2"/>
      <c r="F29" s="2"/>
      <c r="G29" s="2"/>
    </row>
    <row r="30" spans="1:7" x14ac:dyDescent="0.25">
      <c r="A30" s="4" t="s">
        <v>28</v>
      </c>
      <c r="B30" s="5"/>
      <c r="C30" s="4"/>
      <c r="D30" s="4"/>
      <c r="E30" s="4"/>
      <c r="F30" s="4"/>
      <c r="G30" s="4"/>
    </row>
    <row r="31" spans="1:7" x14ac:dyDescent="0.25">
      <c r="A31" s="2" t="s">
        <v>29</v>
      </c>
      <c r="B31" s="3"/>
      <c r="C31" s="2"/>
      <c r="D31" s="2"/>
      <c r="E31" s="2"/>
      <c r="F31" s="2"/>
      <c r="G31" s="2"/>
    </row>
    <row r="32" spans="1:7" x14ac:dyDescent="0.25">
      <c r="A32" s="4" t="s">
        <v>30</v>
      </c>
      <c r="B32" s="5"/>
      <c r="C32" s="4"/>
      <c r="D32" s="4"/>
      <c r="E32" s="4"/>
      <c r="F32" s="4"/>
      <c r="G32" s="4"/>
    </row>
    <row r="33" spans="1:7" x14ac:dyDescent="0.25">
      <c r="A33" s="2" t="s">
        <v>31</v>
      </c>
      <c r="B33" s="3"/>
      <c r="C33" s="2"/>
      <c r="D33" s="2"/>
      <c r="E33" s="2"/>
      <c r="F33" s="2"/>
      <c r="G33" s="2"/>
    </row>
    <row r="34" spans="1:7" x14ac:dyDescent="0.25">
      <c r="A34" s="4" t="s">
        <v>32</v>
      </c>
      <c r="B34" s="5"/>
      <c r="C34" s="4"/>
      <c r="D34" s="4"/>
      <c r="E34" s="4"/>
      <c r="F34" s="4"/>
      <c r="G34" s="4"/>
    </row>
  </sheetData>
  <mergeCells count="2">
    <mergeCell ref="B1:G1"/>
    <mergeCell ref="A1:A2"/>
  </mergeCells>
  <pageMargins left="0.45" right="0.2" top="0.75" bottom="0.75" header="0.3" footer="0.3"/>
  <pageSetup orientation="portrait" r:id="rId1"/>
  <headerFooter>
    <oddFooter>&amp;CBUSA 695 - Fall 2023</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E9AC-301F-4A88-9E38-E324D2F83252}">
  <sheetPr filterMode="1">
    <tabColor rgb="FFFF0000"/>
  </sheetPr>
  <dimension ref="A1:G121"/>
  <sheetViews>
    <sheetView zoomScale="88" zoomScaleNormal="88" workbookViewId="0">
      <selection activeCell="A8" sqref="A8"/>
    </sheetView>
  </sheetViews>
  <sheetFormatPr defaultRowHeight="15" x14ac:dyDescent="0.25"/>
  <cols>
    <col min="1" max="1" width="13.7109375" style="19" customWidth="1"/>
    <col min="2" max="2" width="10.5703125" style="19" bestFit="1" customWidth="1"/>
    <col min="3" max="3" width="18.7109375" style="19" customWidth="1"/>
    <col min="4" max="4" width="17.28515625" style="19" customWidth="1"/>
    <col min="5" max="5" width="17.28515625" customWidth="1"/>
    <col min="6" max="6" width="50.7109375" style="20" customWidth="1"/>
    <col min="7" max="7" width="106.42578125" style="20" customWidth="1"/>
  </cols>
  <sheetData>
    <row r="1" spans="1:7" s="16" customFormat="1" x14ac:dyDescent="0.25">
      <c r="A1" s="14" t="s">
        <v>43</v>
      </c>
      <c r="B1" s="15" t="s">
        <v>44</v>
      </c>
      <c r="C1" s="15" t="s">
        <v>45</v>
      </c>
      <c r="D1" s="14" t="s">
        <v>46</v>
      </c>
      <c r="E1" s="16" t="s">
        <v>47</v>
      </c>
      <c r="F1" s="17" t="s">
        <v>48</v>
      </c>
      <c r="G1" s="18" t="s">
        <v>49</v>
      </c>
    </row>
    <row r="2" spans="1:7" hidden="1" x14ac:dyDescent="0.25">
      <c r="A2" s="19" t="s">
        <v>50</v>
      </c>
      <c r="B2" s="19" t="str">
        <f>TRIM(LEFT(SUBSTITUTE(A2," ",REPT(" ",255)),255))</f>
        <v>Krishna</v>
      </c>
      <c r="C2" s="19" t="s">
        <v>345</v>
      </c>
      <c r="G2" s="20" t="str">
        <f>_xlfn.CONCAT(B2,C2)</f>
        <v>Krishna, below are scores and comments for Homework 3.</v>
      </c>
    </row>
    <row r="3" spans="1:7" hidden="1" x14ac:dyDescent="0.25">
      <c r="B3" s="19" t="str">
        <f>B2</f>
        <v>Krishna</v>
      </c>
      <c r="C3" s="19" t="s">
        <v>52</v>
      </c>
      <c r="D3" s="19">
        <v>7</v>
      </c>
      <c r="E3" t="s">
        <v>56</v>
      </c>
      <c r="G3" s="20" t="str">
        <f t="shared" ref="G3:G10" si="0">_xlfn.CONCAT(C3," ",D3," ",E3," ",F3)</f>
        <v xml:space="preserve">Q1: 7 of 7.  </v>
      </c>
    </row>
    <row r="4" spans="1:7" hidden="1" x14ac:dyDescent="0.25">
      <c r="B4" s="19" t="str">
        <f t="shared" ref="B4:B11" si="1">B3</f>
        <v>Krishna</v>
      </c>
      <c r="C4" s="19" t="s">
        <v>55</v>
      </c>
      <c r="D4" s="19">
        <v>7</v>
      </c>
      <c r="E4" t="s">
        <v>56</v>
      </c>
      <c r="G4" s="20" t="str">
        <f t="shared" si="0"/>
        <v xml:space="preserve">Q2: 7 of 7.  </v>
      </c>
    </row>
    <row r="5" spans="1:7" ht="90" hidden="1" x14ac:dyDescent="0.25">
      <c r="B5" s="19" t="str">
        <f t="shared" si="1"/>
        <v>Krishna</v>
      </c>
      <c r="C5" s="19" t="s">
        <v>58</v>
      </c>
      <c r="D5" s="19">
        <v>6</v>
      </c>
      <c r="E5" t="s">
        <v>56</v>
      </c>
      <c r="F5" s="20" t="s">
        <v>346</v>
      </c>
      <c r="G5" s="20" t="str">
        <f t="shared" si="0"/>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6" spans="1:7" ht="45" hidden="1" x14ac:dyDescent="0.25">
      <c r="B6" s="19" t="str">
        <f t="shared" si="1"/>
        <v>Krishna</v>
      </c>
      <c r="C6" s="19" t="s">
        <v>60</v>
      </c>
      <c r="D6" s="19">
        <v>6</v>
      </c>
      <c r="E6" t="s">
        <v>56</v>
      </c>
      <c r="F6" s="20" t="s">
        <v>347</v>
      </c>
      <c r="G6" s="20" t="str">
        <f t="shared" si="0"/>
        <v>Q4: 6 of 7.  You should also have state that identifying the number of clusters based on business requirements and expectations is almost always vital.</v>
      </c>
    </row>
    <row r="7" spans="1:7" hidden="1" x14ac:dyDescent="0.25">
      <c r="B7" s="19" t="str">
        <f t="shared" si="1"/>
        <v>Krishna</v>
      </c>
      <c r="C7" s="19" t="s">
        <v>62</v>
      </c>
      <c r="D7" s="19">
        <v>7</v>
      </c>
      <c r="E7" t="s">
        <v>56</v>
      </c>
      <c r="G7" s="20" t="str">
        <f t="shared" si="0"/>
        <v xml:space="preserve">Q5: 7 of 7.  </v>
      </c>
    </row>
    <row r="8" spans="1:7" ht="135" x14ac:dyDescent="0.25">
      <c r="B8" s="19" t="str">
        <f t="shared" si="1"/>
        <v>Krishna</v>
      </c>
      <c r="C8" s="19" t="s">
        <v>64</v>
      </c>
      <c r="D8" s="19">
        <v>5.5</v>
      </c>
      <c r="E8" t="s">
        <v>56</v>
      </c>
      <c r="F8" s="20" t="s">
        <v>348</v>
      </c>
      <c r="G8" s="20" t="str">
        <f t="shared" si="0"/>
        <v xml:space="preserve">Q6: 5.5 of 7.  How do you know the sleeping aid is comprised of natural, secure ingredients?  This wasn't stated in the problem, and thus the assumption may be incorrect.  There are other assumptions that may not hold (e.g., easy-to-take pills or quickly dissolving tablets that may be used anywhere).  The product could be a white noise fan or a white noise app (e.g., https://apps.apple.com/us/app/white-noise-lite/id292987597).  </v>
      </c>
    </row>
    <row r="9" spans="1:7" hidden="1" x14ac:dyDescent="0.25">
      <c r="B9" s="19" t="str">
        <f t="shared" si="1"/>
        <v>Krishna</v>
      </c>
      <c r="C9" s="19" t="s">
        <v>66</v>
      </c>
      <c r="D9" s="19">
        <v>8</v>
      </c>
      <c r="E9" t="s">
        <v>53</v>
      </c>
      <c r="G9" s="20" t="str">
        <f t="shared" si="0"/>
        <v xml:space="preserve">Q7: 8 of 8.  </v>
      </c>
    </row>
    <row r="10" spans="1:7" hidden="1" x14ac:dyDescent="0.25">
      <c r="B10" s="19" t="str">
        <f t="shared" si="1"/>
        <v>Krishna</v>
      </c>
      <c r="C10" s="19" t="s">
        <v>68</v>
      </c>
      <c r="D10" s="19">
        <f>SUM(D3:D9)</f>
        <v>46.5</v>
      </c>
      <c r="E10" t="s">
        <v>69</v>
      </c>
      <c r="G10" s="20" t="str">
        <f t="shared" si="0"/>
        <v xml:space="preserve">Total: 46.5 of 50. </v>
      </c>
    </row>
    <row r="11" spans="1:7" s="43" customFormat="1" ht="135" hidden="1" x14ac:dyDescent="0.25">
      <c r="A11" s="42"/>
      <c r="B11" s="42" t="str">
        <f t="shared" si="1"/>
        <v>Krishna</v>
      </c>
      <c r="C11" s="42" t="s">
        <v>70</v>
      </c>
      <c r="D11" s="42"/>
      <c r="F11" s="44"/>
      <c r="G11" s="44" t="str">
        <f>_xlfn.CONCAT(G2," ",G3," ",G4," ",G5," ",G6," ",G7," ",G8," ",G9," ",G10)</f>
        <v xml:space="preserve">Krishna, below are scores and comments for Homework 3. Q1: 7 of 7.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You should also have state that identifying the number of clusters based on business requirements and expectations is almost always vital. Q5: 7 of 7.   Q6: 5.5 of 7.  How do you know the sleeping aid is comprised of natural, secure ingredients?  This wasn't stated in the problem, and thus the assumption may be incorrect.  There are other assumptions that may not hold (e.g., easy-to-take pills or quickly dissolving tablets that may be used anywhere).  The product could be a white noise fan or a white noise app (e.g., https://apps.apple.com/us/app/white-noise-lite/id292987597).   Q7: 8 of 8.   Total: 46.5 of 50. </v>
      </c>
    </row>
    <row r="12" spans="1:7" hidden="1" x14ac:dyDescent="0.25">
      <c r="A12" s="19" t="s">
        <v>71</v>
      </c>
      <c r="B12" s="19" t="str">
        <f>TRIM(LEFT(SUBSTITUTE(A12," ",REPT(" ",255)),255))</f>
        <v>Madhuri</v>
      </c>
      <c r="C12" s="19" t="s">
        <v>345</v>
      </c>
      <c r="G12" s="20" t="str">
        <f>_xlfn.CONCAT(B12,C12)</f>
        <v>Madhuri, below are scores and comments for Homework 3.</v>
      </c>
    </row>
    <row r="13" spans="1:7" ht="60" hidden="1" x14ac:dyDescent="0.25">
      <c r="B13" s="19" t="str">
        <f>B12</f>
        <v>Madhuri</v>
      </c>
      <c r="C13" s="19" t="s">
        <v>52</v>
      </c>
      <c r="D13" s="19">
        <v>6</v>
      </c>
      <c r="E13" t="s">
        <v>56</v>
      </c>
      <c r="F13" s="20" t="s">
        <v>349</v>
      </c>
      <c r="G13" s="20" t="str">
        <f t="shared" ref="G13:G20" si="2">_xlfn.CONCAT(C13," ",D13," ",E13," ",F13)</f>
        <v xml:space="preserve">Q1: 6 of 7.  You needed to expand on an innovative way (i.e., not already existing) on HOW social data may be used increased customer acquisition, engagement and retention. </v>
      </c>
    </row>
    <row r="14" spans="1:7" hidden="1" x14ac:dyDescent="0.25">
      <c r="B14" s="19" t="str">
        <f t="shared" ref="B14:B21" si="3">B13</f>
        <v>Madhuri</v>
      </c>
      <c r="C14" s="19" t="s">
        <v>55</v>
      </c>
      <c r="D14" s="19">
        <v>7</v>
      </c>
      <c r="E14" t="s">
        <v>56</v>
      </c>
      <c r="G14" s="20" t="str">
        <f t="shared" si="2"/>
        <v xml:space="preserve">Q2: 7 of 7.  </v>
      </c>
    </row>
    <row r="15" spans="1:7" ht="90" hidden="1" x14ac:dyDescent="0.25">
      <c r="B15" s="19" t="str">
        <f t="shared" si="3"/>
        <v>Madhuri</v>
      </c>
      <c r="C15" s="19" t="s">
        <v>58</v>
      </c>
      <c r="D15" s="19">
        <v>6</v>
      </c>
      <c r="E15" t="s">
        <v>56</v>
      </c>
      <c r="F15" s="20" t="s">
        <v>346</v>
      </c>
      <c r="G15" s="20" t="str">
        <f t="shared" si="2"/>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16" spans="1:7" ht="45" hidden="1" x14ac:dyDescent="0.25">
      <c r="B16" s="19" t="str">
        <f t="shared" si="3"/>
        <v>Madhuri</v>
      </c>
      <c r="C16" s="19" t="s">
        <v>60</v>
      </c>
      <c r="D16" s="19">
        <v>6</v>
      </c>
      <c r="E16" t="s">
        <v>56</v>
      </c>
      <c r="F16" s="20" t="s">
        <v>350</v>
      </c>
      <c r="G16" s="20" t="str">
        <f t="shared" si="2"/>
        <v>Q4: 6 of 7.  Please expand on the capabilities on K-Means clustering. You also need to expand on describing the steps required to complete K-Means clustering.</v>
      </c>
    </row>
    <row r="17" spans="1:7" hidden="1" x14ac:dyDescent="0.25">
      <c r="B17" s="19" t="str">
        <f t="shared" si="3"/>
        <v>Madhuri</v>
      </c>
      <c r="C17" s="19" t="s">
        <v>62</v>
      </c>
      <c r="D17" s="19">
        <v>7</v>
      </c>
      <c r="E17" t="s">
        <v>56</v>
      </c>
      <c r="G17" s="20" t="str">
        <f t="shared" si="2"/>
        <v xml:space="preserve">Q5: 7 of 7.  </v>
      </c>
    </row>
    <row r="18" spans="1:7" ht="45" x14ac:dyDescent="0.25">
      <c r="B18" s="19" t="str">
        <f t="shared" si="3"/>
        <v>Madhuri</v>
      </c>
      <c r="C18" s="19" t="s">
        <v>64</v>
      </c>
      <c r="D18" s="19">
        <v>6</v>
      </c>
      <c r="E18" t="s">
        <v>56</v>
      </c>
      <c r="F18" s="20" t="s">
        <v>351</v>
      </c>
      <c r="G18" s="20" t="str">
        <f t="shared" si="2"/>
        <v xml:space="preserve">Q6: 6 of 7.  Addressing how a few more of the 7 P's (e.g., price, promotion, ...) would be varied across segments should be mentioned.  </v>
      </c>
    </row>
    <row r="19" spans="1:7" hidden="1" x14ac:dyDescent="0.25">
      <c r="B19" s="19" t="str">
        <f t="shared" si="3"/>
        <v>Madhuri</v>
      </c>
      <c r="C19" s="19" t="s">
        <v>66</v>
      </c>
      <c r="D19" s="19">
        <v>8</v>
      </c>
      <c r="E19" t="s">
        <v>53</v>
      </c>
      <c r="G19" s="20" t="str">
        <f t="shared" si="2"/>
        <v xml:space="preserve">Q7: 8 of 8.  </v>
      </c>
    </row>
    <row r="20" spans="1:7" hidden="1" x14ac:dyDescent="0.25">
      <c r="B20" s="19" t="str">
        <f t="shared" si="3"/>
        <v>Madhuri</v>
      </c>
      <c r="C20" s="19" t="s">
        <v>68</v>
      </c>
      <c r="D20" s="19">
        <f>SUM(D13:D19)</f>
        <v>46</v>
      </c>
      <c r="E20" t="s">
        <v>69</v>
      </c>
      <c r="G20" s="20" t="str">
        <f t="shared" si="2"/>
        <v xml:space="preserve">Total: 46 of 50. </v>
      </c>
    </row>
    <row r="21" spans="1:7" s="43" customFormat="1" ht="120" hidden="1" x14ac:dyDescent="0.25">
      <c r="A21" s="42"/>
      <c r="B21" s="42" t="str">
        <f t="shared" si="3"/>
        <v>Madhuri</v>
      </c>
      <c r="C21" s="42" t="s">
        <v>70</v>
      </c>
      <c r="D21" s="42"/>
      <c r="F21" s="44"/>
      <c r="G21" s="44" t="str">
        <f>_xlfn.CONCAT(G12," ",G13," ",G14," ",G15," ",G16," ",G17," ",G18," ",G19," ",G20)</f>
        <v xml:space="preserve">Madhuri, below are scores and comments for Homework 3. Q1: 6 of 7.  You needed to expand on an innovative way (i.e., not already existing) on HOW social data may be used increased customer acquisition, engagement and retention.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Please expand on the capabilities on K-Means clustering. You also need to expand on describing the steps required to complete K-Means clustering. Q5: 7 of 7.   Q6: 6 of 7.  Addressing how a few more of the 7 P's (e.g., price, promotion, ...) would be varied across segments should be mentioned.   Q7: 8 of 8.   Total: 46 of 50. </v>
      </c>
    </row>
    <row r="22" spans="1:7" hidden="1" x14ac:dyDescent="0.25">
      <c r="A22" s="19" t="s">
        <v>79</v>
      </c>
      <c r="B22" s="19" t="str">
        <f>TRIM(LEFT(SUBSTITUTE(A22," ",REPT(" ",255)),255))</f>
        <v>Nikhil</v>
      </c>
      <c r="C22" s="19" t="s">
        <v>345</v>
      </c>
      <c r="D22" s="19" t="s">
        <v>63</v>
      </c>
      <c r="G22" s="20" t="str">
        <f>_xlfn.CONCAT(B22,C22)</f>
        <v>Nikhil, below are scores and comments for Homework 3.</v>
      </c>
    </row>
    <row r="23" spans="1:7" hidden="1" x14ac:dyDescent="0.25">
      <c r="B23" s="19" t="str">
        <f>B22</f>
        <v>Nikhil</v>
      </c>
      <c r="C23" s="19" t="s">
        <v>52</v>
      </c>
      <c r="D23" s="19">
        <v>7</v>
      </c>
      <c r="E23" t="s">
        <v>56</v>
      </c>
      <c r="G23" s="20" t="str">
        <f t="shared" ref="G23:G30" si="4">_xlfn.CONCAT(C23," ",D23," ",E23," ",F23)</f>
        <v xml:space="preserve">Q1: 7 of 7.  </v>
      </c>
    </row>
    <row r="24" spans="1:7" ht="105" hidden="1" x14ac:dyDescent="0.25">
      <c r="B24" s="19" t="str">
        <f t="shared" ref="B24:B31" si="5">B23</f>
        <v>Nikhil</v>
      </c>
      <c r="C24" s="19" t="s">
        <v>55</v>
      </c>
      <c r="D24" s="19">
        <v>5.5</v>
      </c>
      <c r="E24" t="s">
        <v>56</v>
      </c>
      <c r="F24" s="20" t="s">
        <v>352</v>
      </c>
      <c r="G24" s="20" t="str">
        <f t="shared" si="4"/>
        <v>Q2: 5.5 of 7.  You wrote, "STP marketing is effective because it ..."  The request didn't pertain to a company or person marketing STP;  it requested that STP, a core principle of marketing, be explained and how it may be leveraged to achieve an optimal, or near optimal, business objective.  In addition, a marketing strategy doesn't require a market to be segmented.</v>
      </c>
    </row>
    <row r="25" spans="1:7" hidden="1" x14ac:dyDescent="0.25">
      <c r="B25" s="19" t="str">
        <f t="shared" si="5"/>
        <v>Nikhil</v>
      </c>
      <c r="C25" s="19" t="s">
        <v>58</v>
      </c>
      <c r="D25" s="19">
        <v>7</v>
      </c>
      <c r="E25" t="s">
        <v>56</v>
      </c>
      <c r="G25" s="20" t="str">
        <f t="shared" si="4"/>
        <v xml:space="preserve">Q3: 7 of 7.  </v>
      </c>
    </row>
    <row r="26" spans="1:7" hidden="1" x14ac:dyDescent="0.25">
      <c r="B26" s="19" t="str">
        <f t="shared" si="5"/>
        <v>Nikhil</v>
      </c>
      <c r="C26" s="19" t="s">
        <v>60</v>
      </c>
      <c r="D26" s="19">
        <v>7</v>
      </c>
      <c r="E26" t="s">
        <v>56</v>
      </c>
      <c r="F26" s="20" t="s">
        <v>353</v>
      </c>
      <c r="G26" s="20" t="str">
        <f t="shared" si="4"/>
        <v>Q4: 7 of 7.  An apropos answer!</v>
      </c>
    </row>
    <row r="27" spans="1:7" ht="75" hidden="1" x14ac:dyDescent="0.25">
      <c r="B27" s="19" t="str">
        <f t="shared" si="5"/>
        <v>Nikhil</v>
      </c>
      <c r="C27" s="19" t="s">
        <v>62</v>
      </c>
      <c r="D27" s="19">
        <v>6</v>
      </c>
      <c r="E27" t="s">
        <v>56</v>
      </c>
      <c r="F27" s="20" t="s">
        <v>354</v>
      </c>
      <c r="G27" s="20" t="str">
        <f t="shared" si="4"/>
        <v>Q5: 6 of 7.  I didn't understand the following sentence, much less its relevance in your argument:  "A business must analyze and provide while developing a company and a marketing strategy in need to select which segments to target."</v>
      </c>
    </row>
    <row r="28" spans="1:7" ht="105" x14ac:dyDescent="0.25">
      <c r="B28" s="19" t="str">
        <f t="shared" si="5"/>
        <v>Nikhil</v>
      </c>
      <c r="C28" s="19" t="s">
        <v>64</v>
      </c>
      <c r="D28" s="19">
        <v>6</v>
      </c>
      <c r="E28" t="s">
        <v>56</v>
      </c>
      <c r="F28" s="20" t="s">
        <v>355</v>
      </c>
      <c r="G28" s="20" t="str">
        <f t="shared" si="4"/>
        <v>Q6: 6 of 7.  Based on the information provided, could the sleeping aid be a white noise fan, a device that is placed in the ear prior to sleeping, or another non-disposable durable product?  If the answer to the question is, "Yes," then the following sentence with the following snippet is incorrect: "... who may wish to buy in bulk to save money ..."</v>
      </c>
    </row>
    <row r="29" spans="1:7" hidden="1" x14ac:dyDescent="0.25">
      <c r="B29" s="19" t="str">
        <f t="shared" si="5"/>
        <v>Nikhil</v>
      </c>
      <c r="C29" s="19" t="s">
        <v>66</v>
      </c>
      <c r="D29" s="19">
        <v>8</v>
      </c>
      <c r="E29" t="s">
        <v>53</v>
      </c>
      <c r="G29" s="20" t="str">
        <f t="shared" si="4"/>
        <v xml:space="preserve">Q7: 8 of 8.  </v>
      </c>
    </row>
    <row r="30" spans="1:7" hidden="1" x14ac:dyDescent="0.25">
      <c r="B30" s="19" t="str">
        <f t="shared" si="5"/>
        <v>Nikhil</v>
      </c>
      <c r="C30" s="19" t="s">
        <v>68</v>
      </c>
      <c r="D30" s="19">
        <f>SUM(D23:D29)</f>
        <v>46.5</v>
      </c>
      <c r="E30" t="s">
        <v>69</v>
      </c>
      <c r="G30" s="20" t="str">
        <f t="shared" si="4"/>
        <v xml:space="preserve">Total: 46.5 of 50. </v>
      </c>
    </row>
    <row r="31" spans="1:7" s="43" customFormat="1" ht="150" hidden="1" x14ac:dyDescent="0.25">
      <c r="A31" s="19"/>
      <c r="B31" s="42" t="str">
        <f t="shared" si="5"/>
        <v>Nikhil</v>
      </c>
      <c r="C31" s="42" t="s">
        <v>70</v>
      </c>
      <c r="D31" s="42"/>
      <c r="F31" s="44"/>
      <c r="G31" s="44" t="str">
        <f>_xlfn.CONCAT(G22," ",G23," ",G24," ",G25," ",G26," ",G27," ",G28," ",G29," ",G30)</f>
        <v xml:space="preserve">Nikhil, below are scores and comments for Homework 3. Q1: 7 of 7.   Q2: 5.5 of 7.  You wrote, "STP marketing is effective because it ..."  The request didn't pertain to a company or person marketing STP;  it requested that STP, a core principle of marketing, be explained and how it may be leveraged to achieve an optimal, or near optimal, business objective.  In addition, a marketing strategy doesn't require a market to be segmented. Q3: 7 of 7.   Q4: 7 of 7.  An apropos answer! Q5: 6 of 7.  I didn't understand the following sentence, much less its relevance in your argument:  "A business must analyze and provide while developing a company and a marketing strategy in need to select which segments to target." Q6: 6 of 7.  Based on the information provided, could the sleeping aid be a white noise fan, a device that is placed in the ear prior to sleeping, or another non-disposable durable product?  If the answer to the question is, "Yes," then the following sentence with the following snippet is incorrect: "... who may wish to buy in bulk to save money ..." Q7: 8 of 8.   Total: 46.5 of 50. </v>
      </c>
    </row>
    <row r="32" spans="1:7" hidden="1" x14ac:dyDescent="0.25">
      <c r="A32" s="19" t="s">
        <v>86</v>
      </c>
      <c r="B32" s="19" t="str">
        <f>TRIM(LEFT(SUBSTITUTE(A32," ",REPT(" ",255)),255))</f>
        <v>Keerthana</v>
      </c>
      <c r="C32" s="19" t="s">
        <v>345</v>
      </c>
      <c r="G32" s="20" t="str">
        <f>_xlfn.CONCAT(B32,C32)</f>
        <v>Keerthana, below are scores and comments for Homework 3.</v>
      </c>
    </row>
    <row r="33" spans="1:7" hidden="1" x14ac:dyDescent="0.25">
      <c r="B33" s="19" t="str">
        <f>B32</f>
        <v>Keerthana</v>
      </c>
      <c r="C33" s="19" t="s">
        <v>52</v>
      </c>
      <c r="D33" s="19">
        <v>7</v>
      </c>
      <c r="E33" t="s">
        <v>56</v>
      </c>
      <c r="G33" s="20" t="str">
        <f t="shared" ref="G33:G40" si="6">_xlfn.CONCAT(C33," ",D33," ",E33," ",F33)</f>
        <v xml:space="preserve">Q1: 7 of 7.  </v>
      </c>
    </row>
    <row r="34" spans="1:7" hidden="1" x14ac:dyDescent="0.25">
      <c r="B34" s="19" t="str">
        <f>B33</f>
        <v>Keerthana</v>
      </c>
      <c r="C34" s="19" t="s">
        <v>55</v>
      </c>
      <c r="D34" s="19">
        <v>7</v>
      </c>
      <c r="E34" t="s">
        <v>56</v>
      </c>
      <c r="G34" s="20" t="str">
        <f t="shared" si="6"/>
        <v xml:space="preserve">Q2: 7 of 7.  </v>
      </c>
    </row>
    <row r="35" spans="1:7" hidden="1" x14ac:dyDescent="0.25">
      <c r="B35" s="19" t="str">
        <f t="shared" ref="B35:B41" si="7">B34</f>
        <v>Keerthana</v>
      </c>
      <c r="C35" s="19" t="s">
        <v>58</v>
      </c>
      <c r="D35" s="19">
        <v>7</v>
      </c>
      <c r="E35" t="s">
        <v>56</v>
      </c>
      <c r="G35" s="20" t="str">
        <f t="shared" si="6"/>
        <v xml:space="preserve">Q3: 7 of 7.  </v>
      </c>
    </row>
    <row r="36" spans="1:7" ht="30" hidden="1" x14ac:dyDescent="0.25">
      <c r="B36" s="19" t="str">
        <f t="shared" si="7"/>
        <v>Keerthana</v>
      </c>
      <c r="C36" s="19" t="s">
        <v>60</v>
      </c>
      <c r="D36" s="19">
        <v>7</v>
      </c>
      <c r="E36" t="s">
        <v>56</v>
      </c>
      <c r="F36" s="20" t="s">
        <v>356</v>
      </c>
      <c r="G36" s="20" t="str">
        <f t="shared" si="6"/>
        <v>Q4: 7 of 7.  A good answer.  However and most importantly, write your answers in a paragraph format.</v>
      </c>
    </row>
    <row r="37" spans="1:7" hidden="1" x14ac:dyDescent="0.25">
      <c r="B37" s="19" t="str">
        <f t="shared" si="7"/>
        <v>Keerthana</v>
      </c>
      <c r="C37" s="19" t="s">
        <v>62</v>
      </c>
      <c r="D37" s="19">
        <v>7</v>
      </c>
      <c r="E37" t="s">
        <v>56</v>
      </c>
      <c r="G37" s="20" t="str">
        <f t="shared" si="6"/>
        <v xml:space="preserve">Q5: 7 of 7.  </v>
      </c>
    </row>
    <row r="38" spans="1:7" x14ac:dyDescent="0.25">
      <c r="B38" s="19" t="str">
        <f t="shared" si="7"/>
        <v>Keerthana</v>
      </c>
      <c r="C38" s="19" t="s">
        <v>64</v>
      </c>
      <c r="D38" s="19">
        <v>7</v>
      </c>
      <c r="E38" t="s">
        <v>56</v>
      </c>
      <c r="G38" s="20" t="str">
        <f t="shared" si="6"/>
        <v xml:space="preserve">Q6: 7 of 7.  </v>
      </c>
    </row>
    <row r="39" spans="1:7" hidden="1" x14ac:dyDescent="0.25">
      <c r="B39" s="19" t="str">
        <f t="shared" si="7"/>
        <v>Keerthana</v>
      </c>
      <c r="C39" s="19" t="s">
        <v>66</v>
      </c>
      <c r="D39" s="19">
        <v>8</v>
      </c>
      <c r="E39" t="s">
        <v>53</v>
      </c>
      <c r="G39" s="20" t="str">
        <f t="shared" si="6"/>
        <v xml:space="preserve">Q7: 8 of 8.  </v>
      </c>
    </row>
    <row r="40" spans="1:7" hidden="1" x14ac:dyDescent="0.25">
      <c r="B40" s="19" t="str">
        <f t="shared" si="7"/>
        <v>Keerthana</v>
      </c>
      <c r="C40" s="19" t="s">
        <v>68</v>
      </c>
      <c r="D40" s="19">
        <f>SUM(D33:D39)</f>
        <v>50</v>
      </c>
      <c r="E40" t="s">
        <v>69</v>
      </c>
      <c r="G40" s="20" t="str">
        <f t="shared" si="6"/>
        <v xml:space="preserve">Total: 50 of 50. </v>
      </c>
    </row>
    <row r="41" spans="1:7" s="43" customFormat="1" ht="45" hidden="1" x14ac:dyDescent="0.25">
      <c r="A41" s="19"/>
      <c r="B41" s="42" t="str">
        <f t="shared" si="7"/>
        <v>Keerthana</v>
      </c>
      <c r="C41" s="42" t="s">
        <v>70</v>
      </c>
      <c r="D41" s="42"/>
      <c r="F41" s="44"/>
      <c r="G41" s="44" t="str">
        <f>_xlfn.CONCAT(G32," ",G33," ",G34," ",G35," ",G36," ",G37," ",G38," ",G39," ",G40)</f>
        <v xml:space="preserve">Keerthana, below are scores and comments for Homework 3. Q1: 7 of 7.   Q2: 7 of 7.   Q3: 7 of 7.   Q4: 7 of 7.  A good answer.  However and most importantly, write your answers in a paragraph format. Q5: 7 of 7.   Q6: 7 of 7.   Q7: 8 of 8.   Total: 50 of 50. </v>
      </c>
    </row>
    <row r="42" spans="1:7" hidden="1" x14ac:dyDescent="0.25">
      <c r="A42" s="19" t="s">
        <v>90</v>
      </c>
      <c r="B42" s="19" t="str">
        <f>TRIM(LEFT(SUBSTITUTE(A42," ",REPT(" ",255)),255))</f>
        <v>Chaturvedy</v>
      </c>
      <c r="C42" s="19" t="s">
        <v>345</v>
      </c>
      <c r="G42" s="20" t="str">
        <f>_xlfn.CONCAT(B42,C42)</f>
        <v>Chaturvedy, below are scores and comments for Homework 3.</v>
      </c>
    </row>
    <row r="43" spans="1:7" hidden="1" x14ac:dyDescent="0.25">
      <c r="B43" s="19" t="str">
        <f>B42</f>
        <v>Chaturvedy</v>
      </c>
      <c r="C43" s="19" t="s">
        <v>52</v>
      </c>
      <c r="D43" s="19">
        <v>7</v>
      </c>
      <c r="E43" t="s">
        <v>56</v>
      </c>
      <c r="F43" s="20" t="s">
        <v>63</v>
      </c>
      <c r="G43" s="20" t="str">
        <f t="shared" ref="G43:G50" si="8">_xlfn.CONCAT(C43," ",D43," ",E43," ",F43)</f>
        <v xml:space="preserve">Q1: 7 of 7.   </v>
      </c>
    </row>
    <row r="44" spans="1:7" ht="90" hidden="1" x14ac:dyDescent="0.25">
      <c r="B44" s="19" t="str">
        <f t="shared" ref="B44:B51" si="9">B43</f>
        <v>Chaturvedy</v>
      </c>
      <c r="C44" s="19" t="s">
        <v>55</v>
      </c>
      <c r="D44" s="19">
        <v>6.5</v>
      </c>
      <c r="E44" t="s">
        <v>56</v>
      </c>
      <c r="F44" s="20" t="s">
        <v>357</v>
      </c>
      <c r="G44" s="20" t="str">
        <f t="shared" si="8"/>
        <v>Q2: 6.5 of 7.  I quite don't completely understand the use of the word "your" in the following sentence since I'm not attempting to differentiate a product or service: "This  includes  developing  a  unique  value  proposition  that  differentiates  your  product  or  service from your competitors in the minds of your target customers."</v>
      </c>
    </row>
    <row r="45" spans="1:7" ht="90" hidden="1" x14ac:dyDescent="0.25">
      <c r="B45" s="19" t="str">
        <f t="shared" si="9"/>
        <v>Chaturvedy</v>
      </c>
      <c r="C45" s="19" t="s">
        <v>58</v>
      </c>
      <c r="D45" s="19">
        <v>6</v>
      </c>
      <c r="E45" t="s">
        <v>56</v>
      </c>
      <c r="F45" s="20" t="s">
        <v>346</v>
      </c>
      <c r="G45" s="20" t="str">
        <f t="shared" si="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46" spans="1:7" hidden="1" x14ac:dyDescent="0.25">
      <c r="B46" s="19" t="str">
        <f t="shared" si="9"/>
        <v>Chaturvedy</v>
      </c>
      <c r="C46" s="19" t="s">
        <v>60</v>
      </c>
      <c r="D46" s="19">
        <v>7</v>
      </c>
      <c r="E46" t="s">
        <v>56</v>
      </c>
      <c r="F46" s="20" t="s">
        <v>358</v>
      </c>
      <c r="G46" s="20" t="str">
        <f t="shared" si="8"/>
        <v>Q4: 7 of 7.  An exceptional answer!</v>
      </c>
    </row>
    <row r="47" spans="1:7" ht="30" hidden="1" x14ac:dyDescent="0.25">
      <c r="B47" s="19" t="str">
        <f t="shared" si="9"/>
        <v>Chaturvedy</v>
      </c>
      <c r="C47" s="19" t="s">
        <v>62</v>
      </c>
      <c r="D47" s="19">
        <v>7</v>
      </c>
      <c r="E47" t="s">
        <v>56</v>
      </c>
      <c r="F47" s="20" t="s">
        <v>359</v>
      </c>
      <c r="G47" s="20" t="str">
        <f t="shared" si="8"/>
        <v>Q5: 7 of 7.  A thoughtful response.  It appears you and a classmate have the same reference!</v>
      </c>
    </row>
    <row r="48" spans="1:7" ht="135" x14ac:dyDescent="0.25">
      <c r="B48" s="19" t="str">
        <f t="shared" si="9"/>
        <v>Chaturvedy</v>
      </c>
      <c r="C48" s="19" t="s">
        <v>64</v>
      </c>
      <c r="D48" s="19">
        <v>5.5</v>
      </c>
      <c r="E48" t="s">
        <v>56</v>
      </c>
      <c r="F48" s="20" t="s">
        <v>360</v>
      </c>
      <c r="G48" s="20" t="str">
        <f t="shared" si="8"/>
        <v xml:space="preserve">Q6: 5.5 of 7.  How do you know the sleeping aid is a natural, non-addictive method?    This wasn't stated in the problem, and thus the assumption may be incorrect.  There are other assumptions that may not hold (e.g., we offer our products at a lower price compared to prescription sleep aids).  The product could be a white noise fan or a white noise app (e.g., https://apps.apple.com/us/app/white-noise-lite/id292987597).  </v>
      </c>
    </row>
    <row r="49" spans="1:7" ht="135" hidden="1" x14ac:dyDescent="0.25">
      <c r="B49" s="19" t="str">
        <f t="shared" si="9"/>
        <v>Chaturvedy</v>
      </c>
      <c r="C49" s="19" t="s">
        <v>66</v>
      </c>
      <c r="D49" s="19">
        <v>8</v>
      </c>
      <c r="E49" t="s">
        <v>53</v>
      </c>
      <c r="F49" s="20" t="s">
        <v>361</v>
      </c>
      <c r="G49" s="20" t="str">
        <f t="shared" si="8"/>
        <v>Q7: 8 of 8.  Q8:  For additional information non-data-ink and data ink, see the following page and its links:  https://www.edwardtufte.com/tufte/books_vdqi  For additional information on sparklines in Excel, see the following url: https://support.microsoft.com/en-us/office/use-sparklines-to-show-data-trends-1474e169-008c-4783-926b-5c60e620f5ca#:~:text=A%20sparkline%20is%20a%20tiny,its%20data%20for%20greatest%20impact.</v>
      </c>
    </row>
    <row r="50" spans="1:7" hidden="1" x14ac:dyDescent="0.25">
      <c r="B50" s="19" t="str">
        <f t="shared" si="9"/>
        <v>Chaturvedy</v>
      </c>
      <c r="C50" s="19" t="s">
        <v>68</v>
      </c>
      <c r="D50" s="19">
        <f>SUM(D43:D49)</f>
        <v>47</v>
      </c>
      <c r="E50" t="s">
        <v>69</v>
      </c>
      <c r="G50" s="20" t="str">
        <f t="shared" si="8"/>
        <v xml:space="preserve">Total: 47 of 50. </v>
      </c>
    </row>
    <row r="51" spans="1:7" s="43" customFormat="1" ht="240" hidden="1" x14ac:dyDescent="0.25">
      <c r="A51" s="19"/>
      <c r="B51" s="42" t="str">
        <f t="shared" si="9"/>
        <v>Chaturvedy</v>
      </c>
      <c r="C51" s="42" t="s">
        <v>70</v>
      </c>
      <c r="D51" s="42"/>
      <c r="F51" s="44"/>
      <c r="G51" s="44" t="str">
        <f>_xlfn.CONCAT(G42," ",G43," ",G44," ",G45," ",G46," ",G47," ",G48," ",G49," ",G50)</f>
        <v xml:space="preserve">Chaturvedy, below are scores and comments for Homework 3. Q1: 7 of 7.    Q2: 6.5 of 7.  I quite don't completely understand the use of the word "your" in the following sentence since I'm not attempting to differentiate a product or service: "This  includes  developing  a  unique  value  proposition  that  differentiates  your  product  or  service from your competitors in the minds of your target customers."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7 of 7.  An exceptional answer! Q5: 7 of 7.  A thoughtful response.  It appears you and a classmate have the same reference! Q6: 5.5 of 7.  How do you know the sleeping aid is a natural, non-addictive method?    This wasn't stated in the problem, and thus the assumption may be incorrect.  There are other assumptions that may not hold (e.g., we offer our products at a lower price compared to prescription sleep aids).  The product could be a white noise fan or a white noise app (e.g., https://apps.apple.com/us/app/white-noise-lite/id292987597).   Q7: 8 of 8.  Q8:  For additional information non-data-ink and data ink, see the following page and its links:  https://www.edwardtufte.com/tufte/books_vdqi  For additional information on sparklines in Excel, see the following url: https://support.microsoft.com/en-us/office/use-sparklines-to-show-data-trends-1474e169-008c-4783-926b-5c60e620f5ca#:~:text=A%20sparkline%20is%20a%20tiny,its%20data%20for%20greatest%20impact. Total: 47 of 50. </v>
      </c>
    </row>
    <row r="52" spans="1:7" hidden="1" x14ac:dyDescent="0.25">
      <c r="A52" s="19" t="s">
        <v>95</v>
      </c>
      <c r="B52" s="19" t="str">
        <f>TRIM(LEFT(SUBSTITUTE(A52," ",REPT(" ",255)),255))</f>
        <v>Shirisha</v>
      </c>
      <c r="C52" s="19" t="s">
        <v>345</v>
      </c>
      <c r="G52" s="20" t="str">
        <f>_xlfn.CONCAT(B52,C52)</f>
        <v>Shirisha, below are scores and comments for Homework 3.</v>
      </c>
    </row>
    <row r="53" spans="1:7" ht="60" hidden="1" x14ac:dyDescent="0.25">
      <c r="B53" s="19" t="str">
        <f>B52</f>
        <v>Shirisha</v>
      </c>
      <c r="C53" s="19" t="s">
        <v>52</v>
      </c>
      <c r="D53" s="19">
        <v>7</v>
      </c>
      <c r="E53" t="s">
        <v>56</v>
      </c>
      <c r="F53" s="20" t="s">
        <v>349</v>
      </c>
      <c r="G53" s="20" t="str">
        <f t="shared" ref="G53:G60" si="10">_xlfn.CONCAT(C53," ",D53," ",E53," ",F53)</f>
        <v xml:space="preserve">Q1: 7 of 7.  You needed to expand on an innovative way (i.e., not already existing) on HOW social data may be used increased customer acquisition, engagement and retention. </v>
      </c>
    </row>
    <row r="54" spans="1:7" hidden="1" x14ac:dyDescent="0.25">
      <c r="B54" s="19" t="str">
        <f t="shared" ref="B54:B61" si="11">B53</f>
        <v>Shirisha</v>
      </c>
      <c r="C54" s="19" t="s">
        <v>55</v>
      </c>
      <c r="D54" s="19">
        <v>7</v>
      </c>
      <c r="E54" t="s">
        <v>56</v>
      </c>
      <c r="G54" s="20" t="str">
        <f t="shared" si="10"/>
        <v xml:space="preserve">Q2: 7 of 7.  </v>
      </c>
    </row>
    <row r="55" spans="1:7" ht="90" hidden="1" x14ac:dyDescent="0.25">
      <c r="B55" s="19" t="str">
        <f t="shared" si="11"/>
        <v>Shirisha</v>
      </c>
      <c r="C55" s="19" t="s">
        <v>58</v>
      </c>
      <c r="D55" s="19">
        <v>6</v>
      </c>
      <c r="E55" t="s">
        <v>56</v>
      </c>
      <c r="F55" s="20" t="s">
        <v>346</v>
      </c>
      <c r="G55" s="20" t="str">
        <f t="shared" si="10"/>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56" spans="1:7" ht="90" hidden="1" x14ac:dyDescent="0.25">
      <c r="B56" s="19" t="str">
        <f t="shared" si="11"/>
        <v>Shirisha</v>
      </c>
      <c r="C56" s="19" t="s">
        <v>60</v>
      </c>
      <c r="D56" s="19">
        <v>5.5</v>
      </c>
      <c r="E56" t="s">
        <v>56</v>
      </c>
      <c r="F56" s="20" t="s">
        <v>362</v>
      </c>
      <c r="G56" s="20" t="str">
        <f t="shared" si="10"/>
        <v>Q4: 5.5 of 7.  Please expand on the capabilities on K-Means clustering.  You wrote, "To cluster such data, you need to generalize k-means as described in the Advantages section."  Please identify the "Advantages section".  Identifying the number of clusters based on business requirements and expectations is almost always vital.</v>
      </c>
    </row>
    <row r="57" spans="1:7" ht="45" hidden="1" x14ac:dyDescent="0.25">
      <c r="B57" s="19" t="str">
        <f t="shared" si="11"/>
        <v>Shirisha</v>
      </c>
      <c r="C57" s="19" t="s">
        <v>62</v>
      </c>
      <c r="D57" s="19">
        <v>5.5</v>
      </c>
      <c r="E57" t="s">
        <v>56</v>
      </c>
      <c r="F57" s="20" t="s">
        <v>363</v>
      </c>
      <c r="G57" s="20" t="str">
        <f t="shared" si="10"/>
        <v>Q5: 5.5 of 7.  You didn’t address how a niche business and a category leader may differ in the targeting component of STP.</v>
      </c>
    </row>
    <row r="58" spans="1:7" x14ac:dyDescent="0.25">
      <c r="B58" s="19" t="str">
        <f t="shared" si="11"/>
        <v>Shirisha</v>
      </c>
      <c r="C58" s="19" t="s">
        <v>64</v>
      </c>
      <c r="D58" s="19">
        <v>7</v>
      </c>
      <c r="E58" t="s">
        <v>56</v>
      </c>
      <c r="G58" s="20" t="str">
        <f t="shared" si="10"/>
        <v xml:space="preserve">Q6: 7 of 7.  </v>
      </c>
    </row>
    <row r="59" spans="1:7" ht="45" hidden="1" x14ac:dyDescent="0.25">
      <c r="B59" s="19" t="str">
        <f t="shared" si="11"/>
        <v>Shirisha</v>
      </c>
      <c r="C59" s="19" t="s">
        <v>66</v>
      </c>
      <c r="D59" s="19">
        <v>6</v>
      </c>
      <c r="E59" t="s">
        <v>53</v>
      </c>
      <c r="F59" s="20" t="s">
        <v>364</v>
      </c>
      <c r="G59" s="20" t="str">
        <f t="shared" si="10"/>
        <v>Q7: 6 of 8.  Note the following requirement in your response:   In two to three paragraphs of prose (i.e.. sentences, not bullet lists) …</v>
      </c>
    </row>
    <row r="60" spans="1:7" hidden="1" x14ac:dyDescent="0.25">
      <c r="B60" s="19" t="str">
        <f t="shared" si="11"/>
        <v>Shirisha</v>
      </c>
      <c r="C60" s="19" t="s">
        <v>68</v>
      </c>
      <c r="D60" s="19">
        <f>SUM(D53:D59)</f>
        <v>44</v>
      </c>
      <c r="E60" t="s">
        <v>69</v>
      </c>
      <c r="G60" s="20" t="str">
        <f t="shared" si="10"/>
        <v xml:space="preserve">Total: 44 of 50. </v>
      </c>
    </row>
    <row r="61" spans="1:7" s="43" customFormat="1" ht="165" hidden="1" x14ac:dyDescent="0.25">
      <c r="A61" s="19"/>
      <c r="B61" s="42" t="str">
        <f t="shared" si="11"/>
        <v>Shirisha</v>
      </c>
      <c r="C61" s="42" t="s">
        <v>70</v>
      </c>
      <c r="D61" s="42"/>
      <c r="F61" s="44"/>
      <c r="G61" s="44" t="str">
        <f>_xlfn.CONCAT(G52," ",G53," ",G54," ",G55," ",G56," ",G57," ",G58," ",G59," ",G60)</f>
        <v xml:space="preserve">Shirisha, below are scores and comments for Homework 3. Q1: 7 of 7.  You needed to expand on an innovative way (i.e., not already existing) on HOW social data may be used increased customer acquisition, engagement and retention.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5.5 of 7.  Please expand on the capabilities on K-Means clustering.  You wrote, "To cluster such data, you need to generalize k-means as described in the Advantages section."  Please identify the "Advantages section".  Identifying the number of clusters based on business requirements and expectations is almost always vital. Q5: 5.5 of 7.  You didn’t address how a niche business and a category leader may differ in the targeting component of STP. Q6: 7 of 7.   Q7: 6 of 8.  Note the following requirement in your response:   In two to three paragraphs of prose (i.e.. sentences, not bullet lists) … Total: 44 of 50. </v>
      </c>
    </row>
    <row r="62" spans="1:7" hidden="1" x14ac:dyDescent="0.25">
      <c r="A62" s="19" t="s">
        <v>102</v>
      </c>
      <c r="B62" s="19" t="str">
        <f>TRIM(LEFT(SUBSTITUTE(A62," ",REPT(" ",255)),255))</f>
        <v>Sriya</v>
      </c>
      <c r="C62" s="19" t="s">
        <v>345</v>
      </c>
      <c r="G62" s="20" t="str">
        <f>_xlfn.CONCAT(B62,C62)</f>
        <v>Sriya, below are scores and comments for Homework 3.</v>
      </c>
    </row>
    <row r="63" spans="1:7" hidden="1" x14ac:dyDescent="0.25">
      <c r="B63" s="19" t="str">
        <f>B62</f>
        <v>Sriya</v>
      </c>
      <c r="C63" s="19" t="s">
        <v>52</v>
      </c>
      <c r="D63" s="19">
        <v>7</v>
      </c>
      <c r="E63" t="s">
        <v>56</v>
      </c>
      <c r="G63" s="20" t="str">
        <f t="shared" ref="G63:G70" si="12">_xlfn.CONCAT(C63," ",D63," ",E63," ",F63)</f>
        <v xml:space="preserve">Q1: 7 of 7.  </v>
      </c>
    </row>
    <row r="64" spans="1:7" ht="90" hidden="1" x14ac:dyDescent="0.25">
      <c r="B64" s="19" t="str">
        <f t="shared" ref="B64:B71" si="13">B63</f>
        <v>Sriya</v>
      </c>
      <c r="C64" s="19" t="s">
        <v>55</v>
      </c>
      <c r="D64" s="19">
        <v>6</v>
      </c>
      <c r="E64" t="s">
        <v>56</v>
      </c>
      <c r="F64" s="20" t="s">
        <v>365</v>
      </c>
      <c r="G64" s="20" t="str">
        <f t="shared" si="12"/>
        <v>Q2: 6 of 7.  While STP is a is a core principle of marketing, it is not an advertising strategy.  I find some the language used peculiar.  For example the word "beauty" in the following, "This involves evaluating the beauty of each phase primarily based on elements including length, growth capability, and profitability."</v>
      </c>
    </row>
    <row r="65" spans="1:7" ht="90" hidden="1" x14ac:dyDescent="0.25">
      <c r="B65" s="19" t="str">
        <f t="shared" si="13"/>
        <v>Sriya</v>
      </c>
      <c r="C65" s="19" t="s">
        <v>58</v>
      </c>
      <c r="D65" s="19">
        <v>6</v>
      </c>
      <c r="E65" t="s">
        <v>56</v>
      </c>
      <c r="F65" s="20" t="s">
        <v>346</v>
      </c>
      <c r="G65" s="20" t="str">
        <f t="shared" si="12"/>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66" spans="1:7" ht="60" hidden="1" x14ac:dyDescent="0.25">
      <c r="B66" s="19" t="str">
        <f t="shared" si="13"/>
        <v>Sriya</v>
      </c>
      <c r="C66" s="19" t="s">
        <v>60</v>
      </c>
      <c r="D66" s="19">
        <v>6.5</v>
      </c>
      <c r="E66" t="s">
        <v>56</v>
      </c>
      <c r="F66" s="20" t="s">
        <v>366</v>
      </c>
      <c r="G66" s="20" t="str">
        <f t="shared" si="12"/>
        <v>Q4: 6.5 of 7.  I am unfamiliar with the term, "green algorithm".  When you use terms that are not well-known for a methodology, process, procedure, … please define them.</v>
      </c>
    </row>
    <row r="67" spans="1:7" ht="30" hidden="1" x14ac:dyDescent="0.25">
      <c r="B67" s="19" t="str">
        <f t="shared" si="13"/>
        <v>Sriya</v>
      </c>
      <c r="C67" s="19" t="s">
        <v>62</v>
      </c>
      <c r="D67" s="19">
        <v>7</v>
      </c>
      <c r="E67" t="s">
        <v>56</v>
      </c>
      <c r="F67" s="20" t="s">
        <v>367</v>
      </c>
      <c r="G67" s="20" t="str">
        <f t="shared" si="12"/>
        <v>Q5: 7 of 7.  As I have mentioned previously, please be succinct and precise in your response to questions.</v>
      </c>
    </row>
    <row r="68" spans="1:7" ht="135" x14ac:dyDescent="0.25">
      <c r="B68" s="19" t="str">
        <f t="shared" si="13"/>
        <v>Sriya</v>
      </c>
      <c r="C68" s="19" t="s">
        <v>64</v>
      </c>
      <c r="D68" s="19">
        <v>5.5</v>
      </c>
      <c r="E68" t="s">
        <v>56</v>
      </c>
      <c r="F68" s="20" t="s">
        <v>368</v>
      </c>
      <c r="G68" s="20" t="str">
        <f t="shared" si="12"/>
        <v xml:space="preserve">Q6: 5.5 of 7.  How do you know the sleeping aid is non-dependency-forming?    This wasn't stated in the problem, and thus the assumption may be incorrect.  There are other assumptions that may not hold (e.g., that a ``low-price'' can be realized in the presence of large unit cost).  The product could be a white noise fan or a white noise app (e.g., https://apps.apple.com/us/app/white-noise-lite/id292987597).  </v>
      </c>
    </row>
    <row r="69" spans="1:7" hidden="1" x14ac:dyDescent="0.25">
      <c r="B69" s="19" t="str">
        <f t="shared" si="13"/>
        <v>Sriya</v>
      </c>
      <c r="C69" s="19" t="s">
        <v>66</v>
      </c>
      <c r="D69" s="19">
        <v>8</v>
      </c>
      <c r="E69" t="s">
        <v>53</v>
      </c>
      <c r="G69" s="20" t="str">
        <f t="shared" si="12"/>
        <v xml:space="preserve">Q7: 8 of 8.  </v>
      </c>
    </row>
    <row r="70" spans="1:7" hidden="1" x14ac:dyDescent="0.25">
      <c r="B70" s="19" t="str">
        <f t="shared" si="13"/>
        <v>Sriya</v>
      </c>
      <c r="C70" s="19" t="s">
        <v>68</v>
      </c>
      <c r="D70" s="19">
        <f>SUM(D63:D69)</f>
        <v>46</v>
      </c>
      <c r="E70" t="s">
        <v>69</v>
      </c>
      <c r="G70" s="20" t="str">
        <f t="shared" si="12"/>
        <v xml:space="preserve">Total: 46 of 50. </v>
      </c>
    </row>
    <row r="71" spans="1:7" s="43" customFormat="1" ht="195" hidden="1" x14ac:dyDescent="0.25">
      <c r="A71" s="19"/>
      <c r="B71" s="42" t="str">
        <f t="shared" si="13"/>
        <v>Sriya</v>
      </c>
      <c r="C71" s="42" t="s">
        <v>70</v>
      </c>
      <c r="D71" s="42"/>
      <c r="F71" s="44"/>
      <c r="G71" s="44" t="str">
        <f>_xlfn.CONCAT(G62," ",G63," ",G64," ",G65," ",G66," ",G67," ",G68," ",G69," ",G70)</f>
        <v xml:space="preserve">Sriya, below are scores and comments for Homework 3. Q1: 7 of 7.   Q2: 6 of 7.  While STP is a is a core principle of marketing, it is not an advertising strategy.  I find some the language used peculiar.  For example the word "beauty" in the following, "This involves evaluating the beauty of each phase primarily based on elements including length, growth capability, and profitability."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6.5 of 7.  I am unfamiliar with the term, "green algorithm".  When you use terms that are not well-known for a methodology, process, procedure, … please define them. Q5: 7 of 7.  As I have mentioned previously, please be succinct and precise in your response to questions. Q6: 5.5 of 7.  How do you know the sleeping aid is non-dependency-forming?    This wasn't stated in the problem, and thus the assumption may be incorrect.  There are other assumptions that may not hold (e.g., that a ``low-price'' can be realized in the presence of large unit cost).  The product could be a white noise fan or a white noise app (e.g., https://apps.apple.com/us/app/white-noise-lite/id292987597).   Q7: 8 of 8.   Total: 46 of 50. </v>
      </c>
    </row>
    <row r="72" spans="1:7" hidden="1" x14ac:dyDescent="0.25">
      <c r="A72" s="19" t="s">
        <v>108</v>
      </c>
      <c r="B72" s="19" t="str">
        <f>TRIM(LEFT(SUBSTITUTE(A72," ",REPT(" ",255)),255))</f>
        <v>Venkatesh</v>
      </c>
      <c r="C72" s="19" t="s">
        <v>345</v>
      </c>
      <c r="G72" s="20" t="str">
        <f>_xlfn.CONCAT(B72,C72)</f>
        <v>Venkatesh, below are scores and comments for Homework 3.</v>
      </c>
    </row>
    <row r="73" spans="1:7" hidden="1" x14ac:dyDescent="0.25">
      <c r="B73" s="19" t="str">
        <f>B72</f>
        <v>Venkatesh</v>
      </c>
      <c r="C73" s="19" t="s">
        <v>52</v>
      </c>
      <c r="D73" s="19">
        <v>7</v>
      </c>
      <c r="E73" t="s">
        <v>56</v>
      </c>
      <c r="G73" s="20" t="str">
        <f t="shared" ref="G73:G80" si="14">_xlfn.CONCAT(C73," ",D73," ",E73," ",F73)</f>
        <v xml:space="preserve">Q1: 7 of 7.  </v>
      </c>
    </row>
    <row r="74" spans="1:7" ht="75" hidden="1" x14ac:dyDescent="0.25">
      <c r="B74" s="19" t="str">
        <f t="shared" ref="B74:B81" si="15">B73</f>
        <v>Venkatesh</v>
      </c>
      <c r="C74" s="19" t="s">
        <v>55</v>
      </c>
      <c r="D74" s="19">
        <v>6</v>
      </c>
      <c r="E74" t="s">
        <v>56</v>
      </c>
      <c r="F74" s="20" t="s">
        <v>369</v>
      </c>
      <c r="G74" s="20" t="str">
        <f t="shared" si="14"/>
        <v xml:space="preserve">Q2: 6 of 7.  The following statement, which I don't fully understand, needs to be clarified and expanded upon, "Businesses risk having a vague understanding of their target audience's needs and preferences if they begin with targeting or positioning before segmentation."  </v>
      </c>
    </row>
    <row r="75" spans="1:7" ht="90" hidden="1" x14ac:dyDescent="0.25">
      <c r="B75" s="19" t="str">
        <f t="shared" si="15"/>
        <v>Venkatesh</v>
      </c>
      <c r="C75" s="19" t="s">
        <v>58</v>
      </c>
      <c r="D75" s="19">
        <v>6</v>
      </c>
      <c r="E75" t="s">
        <v>56</v>
      </c>
      <c r="F75" s="20" t="s">
        <v>346</v>
      </c>
      <c r="G75" s="20" t="str">
        <f t="shared" si="14"/>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76" spans="1:7" hidden="1" x14ac:dyDescent="0.25">
      <c r="B76" s="19" t="str">
        <f t="shared" si="15"/>
        <v>Venkatesh</v>
      </c>
      <c r="C76" s="19" t="s">
        <v>60</v>
      </c>
      <c r="D76" s="19">
        <v>7</v>
      </c>
      <c r="E76" t="s">
        <v>56</v>
      </c>
      <c r="F76" s="20" t="s">
        <v>370</v>
      </c>
      <c r="G76" s="20" t="str">
        <f t="shared" si="14"/>
        <v>Q4: 7 of 7.  A fine answer!</v>
      </c>
    </row>
    <row r="77" spans="1:7" hidden="1" x14ac:dyDescent="0.25">
      <c r="B77" s="19" t="str">
        <f t="shared" si="15"/>
        <v>Venkatesh</v>
      </c>
      <c r="C77" s="19" t="s">
        <v>62</v>
      </c>
      <c r="D77" s="19">
        <v>7</v>
      </c>
      <c r="E77" t="s">
        <v>56</v>
      </c>
      <c r="G77" s="20" t="str">
        <f t="shared" si="14"/>
        <v xml:space="preserve">Q5: 7 of 7.  </v>
      </c>
    </row>
    <row r="78" spans="1:7" x14ac:dyDescent="0.25">
      <c r="B78" s="19" t="str">
        <f t="shared" si="15"/>
        <v>Venkatesh</v>
      </c>
      <c r="C78" s="19" t="s">
        <v>64</v>
      </c>
      <c r="D78" s="19">
        <v>7</v>
      </c>
      <c r="E78" t="s">
        <v>56</v>
      </c>
      <c r="G78" s="20" t="str">
        <f t="shared" si="14"/>
        <v xml:space="preserve">Q6: 7 of 7.  </v>
      </c>
    </row>
    <row r="79" spans="1:7" hidden="1" x14ac:dyDescent="0.25">
      <c r="B79" s="19" t="str">
        <f t="shared" si="15"/>
        <v>Venkatesh</v>
      </c>
      <c r="C79" s="19" t="s">
        <v>66</v>
      </c>
      <c r="D79" s="19">
        <v>8</v>
      </c>
      <c r="E79" t="s">
        <v>53</v>
      </c>
      <c r="G79" s="20" t="str">
        <f t="shared" si="14"/>
        <v xml:space="preserve">Q7: 8 of 8.  </v>
      </c>
    </row>
    <row r="80" spans="1:7" hidden="1" x14ac:dyDescent="0.25">
      <c r="B80" s="19" t="str">
        <f t="shared" si="15"/>
        <v>Venkatesh</v>
      </c>
      <c r="C80" s="19" t="s">
        <v>68</v>
      </c>
      <c r="D80" s="19">
        <f>SUM(D73:D79)</f>
        <v>48</v>
      </c>
      <c r="E80" t="s">
        <v>69</v>
      </c>
      <c r="G80" s="20" t="str">
        <f t="shared" si="14"/>
        <v xml:space="preserve">Total: 48 of 50. </v>
      </c>
    </row>
    <row r="81" spans="1:7" s="43" customFormat="1" ht="105" hidden="1" x14ac:dyDescent="0.25">
      <c r="A81" s="19"/>
      <c r="B81" s="42" t="str">
        <f t="shared" si="15"/>
        <v>Venkatesh</v>
      </c>
      <c r="C81" s="42" t="s">
        <v>70</v>
      </c>
      <c r="D81" s="42"/>
      <c r="F81" s="44"/>
      <c r="G81" s="44" t="str">
        <f>_xlfn.CONCAT(G72," ",G73," ",G74," ",G75," ",G76," ",G77," ",G78," ",G79," ",G80)</f>
        <v xml:space="preserve">Venkatesh, below are scores and comments for Homework 3. Q1: 7 of 7.   Q2: 6 of 7.  The following statement, which I don't fully understand, needs to be clarified and expanded upon, "Businesses risk having a vague understanding of their target audience's needs and preferences if they begin with targeting or positioning before segmentation."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7 of 7.  A fine answer! Q5: 7 of 7.   Q6: 7 of 7.   Q7: 8 of 8.   Total: 48 of 50. </v>
      </c>
    </row>
    <row r="82" spans="1:7" hidden="1" x14ac:dyDescent="0.25">
      <c r="A82" s="19" t="s">
        <v>114</v>
      </c>
      <c r="B82" s="19" t="str">
        <f>TRIM(LEFT(SUBSTITUTE(A82," ",REPT(" ",255)),255))</f>
        <v>Likhit</v>
      </c>
      <c r="C82" s="19" t="s">
        <v>345</v>
      </c>
      <c r="G82" s="20" t="str">
        <f>_xlfn.CONCAT(B82,C82)</f>
        <v>Likhit, below are scores and comments for Homework 3.</v>
      </c>
    </row>
    <row r="83" spans="1:7" hidden="1" x14ac:dyDescent="0.25">
      <c r="B83" s="19" t="str">
        <f>B82</f>
        <v>Likhit</v>
      </c>
      <c r="C83" s="19" t="s">
        <v>52</v>
      </c>
      <c r="D83" s="19">
        <v>7</v>
      </c>
      <c r="E83" t="s">
        <v>56</v>
      </c>
      <c r="G83" s="20" t="str">
        <f t="shared" ref="G83:G90" si="16">_xlfn.CONCAT(C83," ",D83," ",E83," ",F83)</f>
        <v xml:space="preserve">Q1: 7 of 7.  </v>
      </c>
    </row>
    <row r="84" spans="1:7" hidden="1" x14ac:dyDescent="0.25">
      <c r="B84" s="19" t="str">
        <f t="shared" ref="B84:B91" si="17">B83</f>
        <v>Likhit</v>
      </c>
      <c r="C84" s="19" t="s">
        <v>55</v>
      </c>
      <c r="D84" s="19">
        <v>7</v>
      </c>
      <c r="E84" t="s">
        <v>56</v>
      </c>
      <c r="G84" s="20" t="str">
        <f t="shared" si="16"/>
        <v xml:space="preserve">Q2: 7 of 7.  </v>
      </c>
    </row>
    <row r="85" spans="1:7" ht="90" hidden="1" x14ac:dyDescent="0.25">
      <c r="B85" s="19" t="str">
        <f t="shared" si="17"/>
        <v>Likhit</v>
      </c>
      <c r="C85" s="19" t="s">
        <v>58</v>
      </c>
      <c r="D85" s="19">
        <v>6</v>
      </c>
      <c r="E85" t="s">
        <v>56</v>
      </c>
      <c r="F85" s="20" t="s">
        <v>346</v>
      </c>
      <c r="G85" s="20" t="str">
        <f t="shared" si="16"/>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86" spans="1:7" ht="30" hidden="1" x14ac:dyDescent="0.25">
      <c r="B86" s="19" t="str">
        <f t="shared" si="17"/>
        <v>Likhit</v>
      </c>
      <c r="C86" s="19" t="s">
        <v>60</v>
      </c>
      <c r="D86" s="19">
        <v>6</v>
      </c>
      <c r="E86" t="s">
        <v>56</v>
      </c>
      <c r="F86" s="20" t="s">
        <v>371</v>
      </c>
      <c r="G86" s="20" t="str">
        <f t="shared" si="16"/>
        <v>Q4: 6 of 7.  You need to expand on describing the steps required to complete K-Means clustering.</v>
      </c>
    </row>
    <row r="87" spans="1:7" hidden="1" x14ac:dyDescent="0.25">
      <c r="B87" s="19" t="str">
        <f t="shared" si="17"/>
        <v>Likhit</v>
      </c>
      <c r="C87" s="19" t="s">
        <v>62</v>
      </c>
      <c r="D87" s="19">
        <v>7</v>
      </c>
      <c r="E87" t="s">
        <v>56</v>
      </c>
      <c r="F87" s="20" t="s">
        <v>372</v>
      </c>
      <c r="G87" s="20" t="str">
        <f t="shared" si="16"/>
        <v>Q5: 7 of 7.  A thoughtful response.</v>
      </c>
    </row>
    <row r="88" spans="1:7" ht="45" x14ac:dyDescent="0.25">
      <c r="B88" s="19" t="str">
        <f t="shared" si="17"/>
        <v>Likhit</v>
      </c>
      <c r="C88" s="19" t="s">
        <v>64</v>
      </c>
      <c r="D88" s="19">
        <v>6</v>
      </c>
      <c r="E88" t="s">
        <v>56</v>
      </c>
      <c r="F88" s="20" t="s">
        <v>373</v>
      </c>
      <c r="G88" s="20" t="str">
        <f t="shared" si="16"/>
        <v>Q6: 6 of 7.  Addressing how a few more of the 7 P's (e.g., price, promotion, ...) would be varied across segments should be mentioned.</v>
      </c>
    </row>
    <row r="89" spans="1:7" hidden="1" x14ac:dyDescent="0.25">
      <c r="B89" s="19" t="str">
        <f t="shared" si="17"/>
        <v>Likhit</v>
      </c>
      <c r="C89" s="19" t="s">
        <v>66</v>
      </c>
      <c r="D89" s="19">
        <v>8</v>
      </c>
      <c r="E89" t="s">
        <v>53</v>
      </c>
      <c r="G89" s="20" t="str">
        <f t="shared" si="16"/>
        <v xml:space="preserve">Q7: 8 of 8.  </v>
      </c>
    </row>
    <row r="90" spans="1:7" hidden="1" x14ac:dyDescent="0.25">
      <c r="B90" s="19" t="str">
        <f t="shared" si="17"/>
        <v>Likhit</v>
      </c>
      <c r="C90" s="19" t="s">
        <v>68</v>
      </c>
      <c r="D90" s="19">
        <f>SUM(D83:D89)</f>
        <v>47</v>
      </c>
      <c r="E90" t="s">
        <v>69</v>
      </c>
      <c r="G90" s="20" t="str">
        <f t="shared" si="16"/>
        <v xml:space="preserve">Total: 47 of 50. </v>
      </c>
    </row>
    <row r="91" spans="1:7" s="43" customFormat="1" ht="90" hidden="1" x14ac:dyDescent="0.25">
      <c r="A91" s="19"/>
      <c r="B91" s="42" t="str">
        <f t="shared" si="17"/>
        <v>Likhit</v>
      </c>
      <c r="C91" s="42" t="s">
        <v>70</v>
      </c>
      <c r="D91" s="42"/>
      <c r="F91" s="44"/>
      <c r="G91" s="44" t="str">
        <f>_xlfn.CONCAT(G82," ",G83," ",G84," ",G85," ",G86," ",G87," ",G88," ",G89," ",G90)</f>
        <v xml:space="preserve">Likhit, below are scores and comments for Homework 3. Q1: 7 of 7.   Q2: 7 of 7.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You need to expand on describing the steps required to complete K-Means clustering. Q5: 7 of 7.  A thoughtful response. Q6: 6 of 7.  Addressing how a few more of the 7 P's (e.g., price, promotion, ...) would be varied across segments should be mentioned. Q7: 8 of 8.   Total: 47 of 50. </v>
      </c>
    </row>
    <row r="92" spans="1:7" hidden="1" x14ac:dyDescent="0.25">
      <c r="A92" s="19" t="s">
        <v>119</v>
      </c>
      <c r="B92" s="19" t="str">
        <f>TRIM(LEFT(SUBSTITUTE(A92," ",REPT(" ",255)),255))</f>
        <v>Keerthika</v>
      </c>
      <c r="C92" s="19" t="s">
        <v>345</v>
      </c>
      <c r="G92" s="20" t="str">
        <f>_xlfn.CONCAT(B92,C92)</f>
        <v>Keerthika, below are scores and comments for Homework 3.</v>
      </c>
    </row>
    <row r="93" spans="1:7" ht="60" hidden="1" x14ac:dyDescent="0.25">
      <c r="B93" s="19" t="str">
        <f>B92</f>
        <v>Keerthika</v>
      </c>
      <c r="C93" s="19" t="s">
        <v>52</v>
      </c>
      <c r="D93" s="19">
        <v>5</v>
      </c>
      <c r="E93" t="s">
        <v>56</v>
      </c>
      <c r="F93" s="20" t="s">
        <v>374</v>
      </c>
      <c r="G93" s="20" t="str">
        <f t="shared" ref="G93:G100" si="18">_xlfn.CONCAT(C93," ",D93," ",E93," ",F93)</f>
        <v>Q1: 5 of 7.  You neither choose a company to provide an innovative way where social media may be leveraged to increase customer metrics nor described HOW it may be done.</v>
      </c>
    </row>
    <row r="94" spans="1:7" ht="75" hidden="1" x14ac:dyDescent="0.25">
      <c r="B94" s="19" t="str">
        <f t="shared" ref="B94:B101" si="19">B93</f>
        <v>Keerthika</v>
      </c>
      <c r="C94" s="19" t="s">
        <v>55</v>
      </c>
      <c r="D94" s="19">
        <v>4</v>
      </c>
      <c r="E94" t="s">
        <v>56</v>
      </c>
      <c r="F94" s="20" t="s">
        <v>375</v>
      </c>
      <c r="G94" s="20" t="str">
        <f t="shared" si="18"/>
        <v>Q2: 4 of 7.  Please define, "With our RACE Growth System", and why it's needed for Segmentation, Targeting and Positioning.  You needed to expand on the why STP is important to achieve an optimal, or near optimal, business objective.</v>
      </c>
    </row>
    <row r="95" spans="1:7" ht="90" hidden="1" x14ac:dyDescent="0.25">
      <c r="B95" s="19" t="str">
        <f t="shared" si="19"/>
        <v>Keerthika</v>
      </c>
      <c r="C95" s="19" t="s">
        <v>58</v>
      </c>
      <c r="D95" s="19">
        <v>6</v>
      </c>
      <c r="E95" t="s">
        <v>56</v>
      </c>
      <c r="F95" s="20" t="s">
        <v>346</v>
      </c>
      <c r="G95" s="20" t="str">
        <f t="shared" si="1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v>
      </c>
    </row>
    <row r="96" spans="1:7" ht="75" hidden="1" x14ac:dyDescent="0.25">
      <c r="B96" s="19" t="str">
        <f t="shared" si="19"/>
        <v>Keerthika</v>
      </c>
      <c r="C96" s="19" t="s">
        <v>60</v>
      </c>
      <c r="D96" s="19">
        <v>6</v>
      </c>
      <c r="E96" t="s">
        <v>56</v>
      </c>
      <c r="F96" s="20" t="s">
        <v>376</v>
      </c>
      <c r="G96" s="20" t="str">
        <f t="shared" si="18"/>
        <v>Q4: 6 of 7.  Your response was long.  It could be shortened by more than 50% with a few judicious word choices and reconfiguration of the material.  Moreover, you need to expand on describing the steps required to complete K-Means clustering.</v>
      </c>
    </row>
    <row r="97" spans="1:7" ht="135" hidden="1" x14ac:dyDescent="0.25">
      <c r="B97" s="19" t="str">
        <f t="shared" si="19"/>
        <v>Keerthika</v>
      </c>
      <c r="C97" s="19" t="s">
        <v>62</v>
      </c>
      <c r="D97" s="19">
        <v>4</v>
      </c>
      <c r="E97" t="s">
        <v>56</v>
      </c>
      <c r="F97" s="20" t="s">
        <v>377</v>
      </c>
      <c r="G97" s="20" t="str">
        <f t="shared" si="18"/>
        <v>Q5: 4 of 7.  There are many incomplete sentences in your response, which hinders reading and comprehension.  Who are a few examples: "Segment relationships between them. Segment-by-segment invasion strategies. Cooperation 
between segments, number."  More importantly, you didn't address the differences between a niche business and a category leader in the targeting component of STP.</v>
      </c>
    </row>
    <row r="98" spans="1:7" ht="120" x14ac:dyDescent="0.25">
      <c r="B98" s="19" t="str">
        <f t="shared" si="19"/>
        <v>Keerthika</v>
      </c>
      <c r="C98" s="19" t="s">
        <v>64</v>
      </c>
      <c r="D98" s="19">
        <v>5</v>
      </c>
      <c r="E98" t="s">
        <v>56</v>
      </c>
      <c r="F98" s="20" t="s">
        <v>378</v>
      </c>
      <c r="G98" s="20" t="str">
        <f t="shared" si="18"/>
        <v>Q6: 5 of 7.  Elements of the response are unnecessary and detract from those that are necessary.  An example, is "A cluster analysis was carried out on a company's consumers known to use sleeping aids in a recent research effort. The goal was to identify the client demographics most likely to use the new product."  This appears to be sourced from the web, where the content isn't pertinent to the questions.</v>
      </c>
    </row>
    <row r="99" spans="1:7" hidden="1" x14ac:dyDescent="0.25">
      <c r="B99" s="19" t="str">
        <f t="shared" si="19"/>
        <v>Keerthika</v>
      </c>
      <c r="C99" s="19" t="s">
        <v>66</v>
      </c>
      <c r="D99" s="19">
        <v>8</v>
      </c>
      <c r="E99" t="s">
        <v>53</v>
      </c>
      <c r="G99" s="20" t="str">
        <f t="shared" si="18"/>
        <v xml:space="preserve">Q7: 8 of 8.  </v>
      </c>
    </row>
    <row r="100" spans="1:7" hidden="1" x14ac:dyDescent="0.25">
      <c r="B100" s="19" t="str">
        <f t="shared" si="19"/>
        <v>Keerthika</v>
      </c>
      <c r="C100" s="19" t="s">
        <v>68</v>
      </c>
      <c r="D100" s="19">
        <f>SUM(D93:D99)</f>
        <v>38</v>
      </c>
      <c r="E100" t="s">
        <v>69</v>
      </c>
      <c r="G100" s="20" t="str">
        <f t="shared" si="18"/>
        <v xml:space="preserve">Total: 38 of 50. </v>
      </c>
    </row>
    <row r="101" spans="1:7" s="43" customFormat="1" ht="255" hidden="1" x14ac:dyDescent="0.25">
      <c r="A101" s="19"/>
      <c r="B101" s="42" t="str">
        <f t="shared" si="19"/>
        <v>Keerthika</v>
      </c>
      <c r="C101" s="42" t="s">
        <v>70</v>
      </c>
      <c r="D101" s="42"/>
      <c r="F101" s="44"/>
      <c r="G101" s="44" t="str">
        <f>_xlfn.CONCAT(G92," ",G93," ",G94," ",G95," ",G96," ",G97," ",G98," ",G99," ",G100)</f>
        <v xml:space="preserve">Keerthika, below are scores and comments for Homework 3. Q1: 5 of 7.  You neither choose a company to provide an innovative way where social media may be leveraged to increase customer metrics nor described HOW it may be done. Q2: 4 of 7.  Please define, "With our RACE Growth System", and why it's needed for Segmentation, Targeting and Positioning.  You needed to expand on the why STP is important to achieve an optimal, or near optimal, business objective.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Q4: 6 of 7.  Your response was long.  It could be shortened by more than 50% with a few judicious word choices and reconfiguration of the material.  Moreover, you need to expand on describing the steps required to complete K-Means clustering. Q5: 4 of 7.  There are many incomplete sentences in your response, which hinders reading and comprehension.  Who are a few examples: "Segment relationships between them. Segment-by-segment invasion strategies. Cooperation 
between segments, number."  More importantly, you didn't address the differences between a niche business and a category leader in the targeting component of STP. Q6: 5 of 7.  Elements of the response are unnecessary and detract from those that are necessary.  An example, is "A cluster analysis was carried out on a company's consumers known to use sleeping aids in a recent research effort. The goal was to identify the client demographics most likely to use the new product."  This appears to be sourced from the web, where the content isn't pertinent to the questions. Q7: 8 of 8.   Total: 38 of 50. </v>
      </c>
    </row>
    <row r="102" spans="1:7" hidden="1" x14ac:dyDescent="0.25">
      <c r="A102" s="19" t="s">
        <v>125</v>
      </c>
      <c r="B102" s="19" t="str">
        <f>TRIM(LEFT(SUBSTITUTE(A102," ",REPT(" ",255)),255))</f>
        <v>Gneneyeri</v>
      </c>
      <c r="C102" s="19" t="s">
        <v>345</v>
      </c>
      <c r="G102" s="20" t="str">
        <f>_xlfn.CONCAT(B102,C102)</f>
        <v>Gneneyeri, below are scores and comments for Homework 3.</v>
      </c>
    </row>
    <row r="103" spans="1:7" ht="60" hidden="1" x14ac:dyDescent="0.25">
      <c r="B103" s="19" t="str">
        <f>B102</f>
        <v>Gneneyeri</v>
      </c>
      <c r="C103" s="19" t="s">
        <v>52</v>
      </c>
      <c r="D103" s="19">
        <v>6</v>
      </c>
      <c r="E103" t="s">
        <v>56</v>
      </c>
      <c r="F103" s="20" t="s">
        <v>349</v>
      </c>
      <c r="G103" s="20" t="str">
        <f t="shared" ref="G103:G110" si="20">_xlfn.CONCAT(C103," ",D103," ",E103," ",F103)</f>
        <v xml:space="preserve">Q1: 6 of 7.  You needed to expand on an innovative way (i.e., not already existing) on HOW social data may be used increased customer acquisition, engagement and retention. </v>
      </c>
    </row>
    <row r="104" spans="1:7" hidden="1" x14ac:dyDescent="0.25">
      <c r="B104" s="19" t="str">
        <f t="shared" ref="B104:B111" si="21">B103</f>
        <v>Gneneyeri</v>
      </c>
      <c r="C104" s="19" t="s">
        <v>55</v>
      </c>
      <c r="D104" s="19">
        <v>7</v>
      </c>
      <c r="E104" t="s">
        <v>56</v>
      </c>
      <c r="G104" s="20" t="str">
        <f t="shared" si="20"/>
        <v xml:space="preserve">Q2: 7 of 7.  </v>
      </c>
    </row>
    <row r="105" spans="1:7" hidden="1" x14ac:dyDescent="0.25">
      <c r="B105" s="19" t="str">
        <f t="shared" si="21"/>
        <v>Gneneyeri</v>
      </c>
      <c r="C105" s="19" t="s">
        <v>58</v>
      </c>
      <c r="D105" s="19">
        <v>7</v>
      </c>
      <c r="E105" t="s">
        <v>56</v>
      </c>
      <c r="G105" s="20" t="str">
        <f t="shared" si="20"/>
        <v xml:space="preserve">Q3: 7 of 7.  </v>
      </c>
    </row>
    <row r="106" spans="1:7" hidden="1" x14ac:dyDescent="0.25">
      <c r="B106" s="19" t="str">
        <f t="shared" si="21"/>
        <v>Gneneyeri</v>
      </c>
      <c r="C106" s="19" t="s">
        <v>60</v>
      </c>
      <c r="D106" s="19">
        <v>7</v>
      </c>
      <c r="E106" t="s">
        <v>56</v>
      </c>
      <c r="F106" s="20" t="s">
        <v>353</v>
      </c>
      <c r="G106" s="20" t="str">
        <f t="shared" si="20"/>
        <v>Q4: 7 of 7.  An apropos answer!</v>
      </c>
    </row>
    <row r="107" spans="1:7" hidden="1" x14ac:dyDescent="0.25">
      <c r="B107" s="19" t="str">
        <f t="shared" si="21"/>
        <v>Gneneyeri</v>
      </c>
      <c r="C107" s="19" t="s">
        <v>62</v>
      </c>
      <c r="D107" s="19">
        <v>7</v>
      </c>
      <c r="E107" t="s">
        <v>56</v>
      </c>
      <c r="G107" s="20" t="str">
        <f t="shared" si="20"/>
        <v xml:space="preserve">Q5: 7 of 7.  </v>
      </c>
    </row>
    <row r="108" spans="1:7" ht="45" x14ac:dyDescent="0.25">
      <c r="B108" s="19" t="str">
        <f t="shared" si="21"/>
        <v>Gneneyeri</v>
      </c>
      <c r="C108" s="19" t="s">
        <v>64</v>
      </c>
      <c r="D108" s="19">
        <v>6</v>
      </c>
      <c r="E108" t="s">
        <v>56</v>
      </c>
      <c r="F108" s="20" t="s">
        <v>351</v>
      </c>
      <c r="G108" s="20" t="str">
        <f t="shared" si="20"/>
        <v xml:space="preserve">Q6: 6 of 7.  Addressing how a few more of the 7 P's (e.g., price, promotion, ...) would be varied across segments should be mentioned.  </v>
      </c>
    </row>
    <row r="109" spans="1:7" hidden="1" x14ac:dyDescent="0.25">
      <c r="B109" s="19" t="str">
        <f t="shared" si="21"/>
        <v>Gneneyeri</v>
      </c>
      <c r="C109" s="19" t="s">
        <v>66</v>
      </c>
      <c r="D109" s="19">
        <v>8</v>
      </c>
      <c r="E109" t="s">
        <v>53</v>
      </c>
      <c r="G109" s="20" t="str">
        <f t="shared" si="20"/>
        <v xml:space="preserve">Q7: 8 of 8.  </v>
      </c>
    </row>
    <row r="110" spans="1:7" hidden="1" x14ac:dyDescent="0.25">
      <c r="B110" s="19" t="str">
        <f t="shared" si="21"/>
        <v>Gneneyeri</v>
      </c>
      <c r="C110" s="19" t="s">
        <v>68</v>
      </c>
      <c r="D110" s="19">
        <f>SUM(D103:D109)</f>
        <v>48</v>
      </c>
      <c r="E110" t="s">
        <v>69</v>
      </c>
      <c r="G110" s="20" t="str">
        <f t="shared" si="20"/>
        <v xml:space="preserve">Total: 48 of 50. </v>
      </c>
    </row>
    <row r="111" spans="1:7" s="43" customFormat="1" ht="75" hidden="1" x14ac:dyDescent="0.25">
      <c r="A111" s="19"/>
      <c r="B111" s="42" t="str">
        <f t="shared" si="21"/>
        <v>Gneneyeri</v>
      </c>
      <c r="C111" s="42" t="s">
        <v>70</v>
      </c>
      <c r="D111" s="42"/>
      <c r="F111" s="44"/>
      <c r="G111" s="44" t="str">
        <f>_xlfn.CONCAT(G102," ",G103," ",G104," ",G105," ",G106," ",G107," ",G108," ",G109," ",G110)</f>
        <v xml:space="preserve">Gneneyeri, below are scores and comments for Homework 3. Q1: 6 of 7.  You needed to expand on an innovative way (i.e., not already existing) on HOW social data may be used increased customer acquisition, engagement and retention.  Q2: 7 of 7.   Q3: 7 of 7.   Q4: 7 of 7.  An apropos answer! Q5: 7 of 7.   Q6: 6 of 7.  Addressing how a few more of the 7 P's (e.g., price, promotion, ...) would be varied across segments should be mentioned.   Q7: 8 of 8.   Total: 48 of 50. </v>
      </c>
    </row>
    <row r="112" spans="1:7" hidden="1" x14ac:dyDescent="0.25">
      <c r="A112" s="19" t="s">
        <v>128</v>
      </c>
      <c r="B112" s="19" t="str">
        <f>TRIM(LEFT(SUBSTITUTE(A112," ",REPT(" ",255)),255))</f>
        <v>Monika</v>
      </c>
      <c r="C112" s="19" t="s">
        <v>345</v>
      </c>
      <c r="G112" s="20" t="str">
        <f>_xlfn.CONCAT(B112,C112)</f>
        <v>Monika, below are scores and comments for Homework 3.</v>
      </c>
    </row>
    <row r="113" spans="1:7" ht="30" hidden="1" x14ac:dyDescent="0.25">
      <c r="A113" s="19" t="s">
        <v>63</v>
      </c>
      <c r="B113" s="19" t="str">
        <f>B112</f>
        <v>Monika</v>
      </c>
      <c r="C113" s="19" t="s">
        <v>52</v>
      </c>
      <c r="D113" s="19">
        <v>6.5</v>
      </c>
      <c r="E113" t="s">
        <v>56</v>
      </c>
      <c r="F113" s="20" t="s">
        <v>379</v>
      </c>
      <c r="G113" s="20" t="str">
        <f t="shared" ref="G113:G120" si="22">_xlfn.CONCAT(C113," ",D113," ",E113," ",F113)</f>
        <v>Q1: 6.5 of 7.  We were looking for a particular (i.e., specific) company example.</v>
      </c>
    </row>
    <row r="114" spans="1:7" hidden="1" x14ac:dyDescent="0.25">
      <c r="B114" s="19" t="str">
        <f t="shared" ref="B114:B121" si="23">B113</f>
        <v>Monika</v>
      </c>
      <c r="C114" s="19" t="s">
        <v>55</v>
      </c>
      <c r="D114" s="19">
        <v>7</v>
      </c>
      <c r="E114" t="s">
        <v>56</v>
      </c>
      <c r="G114" s="20" t="str">
        <f t="shared" si="22"/>
        <v xml:space="preserve">Q2: 7 of 7.  </v>
      </c>
    </row>
    <row r="115" spans="1:7" hidden="1" x14ac:dyDescent="0.25">
      <c r="B115" s="19" t="str">
        <f t="shared" si="23"/>
        <v>Monika</v>
      </c>
      <c r="C115" s="19" t="s">
        <v>58</v>
      </c>
      <c r="D115" s="19">
        <v>7</v>
      </c>
      <c r="E115" t="s">
        <v>56</v>
      </c>
      <c r="G115" s="20" t="str">
        <f t="shared" si="22"/>
        <v xml:space="preserve">Q3: 7 of 7.  </v>
      </c>
    </row>
    <row r="116" spans="1:7" hidden="1" x14ac:dyDescent="0.25">
      <c r="B116" s="19" t="str">
        <f t="shared" si="23"/>
        <v>Monika</v>
      </c>
      <c r="C116" s="19" t="s">
        <v>60</v>
      </c>
      <c r="D116" s="19">
        <v>7</v>
      </c>
      <c r="E116" t="s">
        <v>56</v>
      </c>
      <c r="F116" s="20" t="s">
        <v>358</v>
      </c>
      <c r="G116" s="20" t="str">
        <f t="shared" si="22"/>
        <v>Q4: 7 of 7.  An exceptional answer!</v>
      </c>
    </row>
    <row r="117" spans="1:7" ht="30" hidden="1" x14ac:dyDescent="0.25">
      <c r="B117" s="19" t="str">
        <f t="shared" si="23"/>
        <v>Monika</v>
      </c>
      <c r="C117" s="19" t="s">
        <v>62</v>
      </c>
      <c r="D117" s="19">
        <v>7</v>
      </c>
      <c r="E117" t="s">
        <v>56</v>
      </c>
      <c r="F117" s="20" t="s">
        <v>359</v>
      </c>
      <c r="G117" s="20" t="str">
        <f t="shared" si="22"/>
        <v>Q5: 7 of 7.  A thoughtful response.  It appears you and a classmate have the same reference!</v>
      </c>
    </row>
    <row r="118" spans="1:7" ht="120" x14ac:dyDescent="0.25">
      <c r="B118" s="19" t="str">
        <f t="shared" si="23"/>
        <v>Monika</v>
      </c>
      <c r="C118" s="19" t="s">
        <v>64</v>
      </c>
      <c r="D118" s="19">
        <v>5.5</v>
      </c>
      <c r="E118" t="s">
        <v>56</v>
      </c>
      <c r="F118" s="20" t="s">
        <v>380</v>
      </c>
      <c r="G118" s="20" t="str">
        <f t="shared" si="22"/>
        <v xml:space="preserve">Q6: 5.5 of 7.   You are assuming the new sleeping aid is inexpensive.  This wasn't stated in the problem, and thus the assumption may be incorrect.  There are other assumptions that may not hold (e.g., that the new sleeping aide doesn't require a prescription).  The product could be a white noise fan or a white noise app (e.g., https://apps.apple.com/us/app/white-noise-lite/id292987597).  </v>
      </c>
    </row>
    <row r="119" spans="1:7" hidden="1" x14ac:dyDescent="0.25">
      <c r="B119" s="19" t="str">
        <f t="shared" si="23"/>
        <v>Monika</v>
      </c>
      <c r="C119" s="19" t="s">
        <v>66</v>
      </c>
      <c r="D119" s="19">
        <v>8</v>
      </c>
      <c r="E119" t="s">
        <v>53</v>
      </c>
      <c r="G119" s="20" t="str">
        <f t="shared" si="22"/>
        <v xml:space="preserve">Q7: 8 of 8.  </v>
      </c>
    </row>
    <row r="120" spans="1:7" hidden="1" x14ac:dyDescent="0.25">
      <c r="B120" s="19" t="str">
        <f t="shared" si="23"/>
        <v>Monika</v>
      </c>
      <c r="C120" s="19" t="s">
        <v>68</v>
      </c>
      <c r="D120" s="19">
        <f>SUM(D113:D119)</f>
        <v>48</v>
      </c>
      <c r="E120" t="s">
        <v>69</v>
      </c>
      <c r="G120" s="20" t="str">
        <f t="shared" si="22"/>
        <v xml:space="preserve">Total: 48 of 50. </v>
      </c>
    </row>
    <row r="121" spans="1:7" s="43" customFormat="1" ht="105" hidden="1" x14ac:dyDescent="0.25">
      <c r="A121" s="19"/>
      <c r="B121" s="42" t="str">
        <f t="shared" si="23"/>
        <v>Monika</v>
      </c>
      <c r="C121" s="42" t="s">
        <v>70</v>
      </c>
      <c r="D121" s="42"/>
      <c r="F121" s="44"/>
      <c r="G121" s="44" t="str">
        <f>_xlfn.CONCAT(G112," ",G113," ",G114," ",G115," ",G116," ",G117," ",G118," ",G119," ",G120)</f>
        <v xml:space="preserve">Monika, below are scores and comments for Homework 3. Q1: 6.5 of 7.  We were looking for a particular (i.e., specific) company example. Q2: 7 of 7.   Q3: 7 of 7.   Q4: 7 of 7.  An exceptional answer! Q5: 7 of 7.  A thoughtful response.  It appears you and a classmate have the same reference! Q6: 5.5 of 7.   You are assuming the new sleeping aid is inexpensive.  This wasn't stated in the problem, and thus the assumption may be incorrect.  There are other assumptions that may not hold (e.g., that the new sleeping aide doesn't require a prescription).  The product could be a white noise fan or a white noise app (e.g., https://apps.apple.com/us/app/white-noise-lite/id292987597).   Q7: 8 of 8.   Total: 48 of 50. </v>
      </c>
    </row>
  </sheetData>
  <autoFilter ref="A1:G121" xr:uid="{14EBE9AC-301F-4A88-9E38-E324D2F83252}">
    <filterColumn colId="2">
      <filters>
        <filter val="Q6:"/>
      </filters>
    </filterColumn>
  </autoFilter>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814E-ED14-453A-902B-B2F539AAD156}">
  <sheetPr>
    <tabColor theme="5"/>
  </sheetPr>
  <dimension ref="A1:L33"/>
  <sheetViews>
    <sheetView workbookViewId="0">
      <pane ySplit="1" topLeftCell="A2" activePane="bottomLeft" state="frozen"/>
      <selection activeCell="C1" sqref="C1"/>
      <selection pane="bottomLeft" activeCell="P4" sqref="P4"/>
    </sheetView>
  </sheetViews>
  <sheetFormatPr defaultRowHeight="15" x14ac:dyDescent="0.25"/>
  <cols>
    <col min="1" max="1" width="9.140625" style="24" customWidth="1"/>
    <col min="2" max="2" width="30.85546875" style="24" customWidth="1"/>
    <col min="3" max="3" width="16.28515625" style="24" customWidth="1"/>
    <col min="4" max="4" width="6.42578125" style="24" bestFit="1" customWidth="1"/>
    <col min="5" max="5" width="8.140625" style="24" bestFit="1" customWidth="1"/>
    <col min="6" max="6" width="7.85546875" style="24" bestFit="1" customWidth="1"/>
    <col min="7" max="7" width="5.7109375" style="24" bestFit="1" customWidth="1"/>
    <col min="8" max="9" width="6.7109375" style="24" customWidth="1"/>
    <col min="10" max="10" width="9.140625" style="24"/>
    <col min="11" max="11" width="18.42578125" style="24" customWidth="1"/>
    <col min="12" max="12" width="65.140625" style="24" customWidth="1"/>
  </cols>
  <sheetData>
    <row r="1" spans="1:12" s="16" customFormat="1" x14ac:dyDescent="0.25">
      <c r="A1" s="37"/>
      <c r="B1" s="37"/>
      <c r="C1" s="37"/>
      <c r="D1" s="37" t="s">
        <v>474</v>
      </c>
      <c r="E1" s="45" t="s">
        <v>475</v>
      </c>
      <c r="F1" s="37" t="s">
        <v>482</v>
      </c>
      <c r="G1" s="45" t="s">
        <v>483</v>
      </c>
      <c r="H1" s="37" t="s">
        <v>485</v>
      </c>
      <c r="I1" s="45" t="s">
        <v>484</v>
      </c>
      <c r="J1" s="37"/>
      <c r="K1" s="37"/>
      <c r="L1" s="37"/>
    </row>
    <row r="2" spans="1:12" x14ac:dyDescent="0.25">
      <c r="B2" s="34" t="s">
        <v>0</v>
      </c>
      <c r="C2" s="34" t="s">
        <v>44</v>
      </c>
      <c r="D2" s="35" t="s">
        <v>476</v>
      </c>
      <c r="E2" s="36" t="s">
        <v>477</v>
      </c>
      <c r="F2" s="35" t="s">
        <v>478</v>
      </c>
      <c r="G2" s="36" t="s">
        <v>479</v>
      </c>
      <c r="H2" s="35" t="s">
        <v>480</v>
      </c>
      <c r="I2" s="36" t="s">
        <v>481</v>
      </c>
      <c r="J2" s="37" t="s">
        <v>181</v>
      </c>
      <c r="K2" s="37" t="s">
        <v>48</v>
      </c>
      <c r="L2" s="37" t="s">
        <v>182</v>
      </c>
    </row>
    <row r="3" spans="1:12" ht="140.25" x14ac:dyDescent="0.25">
      <c r="A3" s="24" t="s">
        <v>473</v>
      </c>
      <c r="B3" s="25" t="s">
        <v>1</v>
      </c>
      <c r="C3" s="25" t="s">
        <v>461</v>
      </c>
      <c r="D3" s="25">
        <v>12.5</v>
      </c>
      <c r="E3" s="38">
        <v>12.5</v>
      </c>
      <c r="F3" s="25">
        <v>12.5</v>
      </c>
      <c r="G3" s="38">
        <v>12.5</v>
      </c>
      <c r="H3" s="25">
        <v>12.5</v>
      </c>
      <c r="I3" s="38">
        <v>12.5</v>
      </c>
      <c r="J3" s="25">
        <f t="shared" ref="J3:J33" si="0">SUM(D3:I3)</f>
        <v>75</v>
      </c>
      <c r="K3" s="25" t="s">
        <v>490</v>
      </c>
      <c r="L3" s="25" t="str">
        <f>_xlfn.CONCAT(C3,", Below are my comments for Python Lab 2. ",$A$3,"  Each of the 6 elements of the lab are worth 12.5 points each.  ",K3," Your scores are:  ",D3,", ", E3,", ", F3,", ", G3,", ", H3,", and ", I3,".    Thus your score is ", J3," out of 75.")</f>
        <v>Sharon Roja,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 chose 3 as the optimal of clusters using the Elbow Method.  This is an odd choice. Your scores are:  12.5, 12.5, 12.5, 12.5, 12.5, and 12.5.    Thus your score is 75 out of 75.</v>
      </c>
    </row>
    <row r="4" spans="1:12" ht="216.75" x14ac:dyDescent="0.25">
      <c r="B4" s="25" t="s">
        <v>2</v>
      </c>
      <c r="C4" s="25" t="s">
        <v>186</v>
      </c>
      <c r="D4" s="25">
        <v>12.5</v>
      </c>
      <c r="E4" s="38">
        <v>6.25</v>
      </c>
      <c r="F4" s="25">
        <v>6.25</v>
      </c>
      <c r="G4" s="38">
        <f>12.5*(3/4)</f>
        <v>9.375</v>
      </c>
      <c r="H4" s="25">
        <v>12.5</v>
      </c>
      <c r="I4" s="38">
        <v>12.5</v>
      </c>
      <c r="J4" s="25">
        <f t="shared" si="0"/>
        <v>59.375</v>
      </c>
      <c r="K4" s="33" t="s">
        <v>486</v>
      </c>
      <c r="L4" s="25" t="str">
        <f>_xlfn.CONCAT(C4,", Below are my comments for Python Lab 2. ",$A$3,"  Each of the 6 elements of the lab are worth 12.5 points each.  ",K4," Your scores are:  ",D4,", ", E4,", ", F4,", ", G4,", ", H4,", and ", I4,".    Thus your score is ", J4," out of 75.")</f>
        <v>Rahul,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The four performance measures of the major competitors’ e-commerce operations are to be used as input variables for clustering.    All Input variables need to be standardized. Based on your input data, the Elbow Method does not indicate that 3 clusters are "optimal". Your scores are:  12.5, 6.25, 6.25, 9.375, 12.5, and 12.5.    Thus your score is 59.375 out of 75.</v>
      </c>
    </row>
    <row r="5" spans="1:12" ht="216.75" x14ac:dyDescent="0.25">
      <c r="B5" s="25" t="s">
        <v>3</v>
      </c>
      <c r="C5" s="25" t="s">
        <v>187</v>
      </c>
      <c r="D5" s="25">
        <v>12.5</v>
      </c>
      <c r="E5" s="38">
        <v>6.25</v>
      </c>
      <c r="F5" s="25">
        <v>6.25</v>
      </c>
      <c r="G5" s="38">
        <f>12.5*(3/4)</f>
        <v>9.375</v>
      </c>
      <c r="H5" s="25">
        <v>12.5</v>
      </c>
      <c r="I5" s="38">
        <v>12.5</v>
      </c>
      <c r="J5" s="25">
        <f t="shared" si="0"/>
        <v>59.375</v>
      </c>
      <c r="K5" s="25" t="s">
        <v>491</v>
      </c>
      <c r="L5" s="25" t="str">
        <f>_xlfn.CONCAT(C5,", Below are my comments for Python Lab 2. ",$A$3,"  Each of the 6 elements of the lab are worth 12.5 points each.  ",K5," Your scores are:  ",D5,", ", E5,", ", F5,", ", G5,", ", H5,", and ", I5,".    Thus your score is ", J5," out of 75.")</f>
        <v>Sai Archan,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four performance measures of the major competitors’ e-commerce operations are to be used as input variables for clustering.    All Input variables need to be standardized.  Based on your input data, the Elbow Method does not indicate that 3 clusters are "optimal". Your scores are:  12.5, 6.25, 6.25, 9.375, 12.5, and 12.5.    Thus your score is 59.375 out of 75.</v>
      </c>
    </row>
    <row r="6" spans="1:12" ht="140.25" x14ac:dyDescent="0.25">
      <c r="B6" s="25" t="s">
        <v>4</v>
      </c>
      <c r="C6" s="25" t="s">
        <v>188</v>
      </c>
      <c r="D6" s="25">
        <v>12.5</v>
      </c>
      <c r="E6" s="38">
        <v>12.5</v>
      </c>
      <c r="F6" s="25">
        <v>12.5</v>
      </c>
      <c r="G6" s="38">
        <v>12.5</v>
      </c>
      <c r="H6" s="25">
        <v>12.5</v>
      </c>
      <c r="I6" s="38">
        <v>6.25</v>
      </c>
      <c r="J6" s="25">
        <f t="shared" si="0"/>
        <v>68.75</v>
      </c>
      <c r="K6" s="25" t="s">
        <v>492</v>
      </c>
      <c r="L6" s="25" t="str">
        <f t="shared" ref="L6:L33" si="1">_xlfn.CONCAT(C6,", Below are my comments for Python Lab 2. ",$A$3,"  Each of the 6 elements of the lab are worth 12.5 points each.  ",K6," Your scores are:  ",D6,", ", E6,", ", F6,", ", G6,", ", H6,", and ", I6,".    Thus your score is ", J6," out of 75.")</f>
        <v>Mounika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7" spans="1:12" ht="127.5" x14ac:dyDescent="0.25">
      <c r="B7" s="25" t="s">
        <v>5</v>
      </c>
      <c r="C7" s="25" t="s">
        <v>189</v>
      </c>
      <c r="D7" s="25">
        <v>12.5</v>
      </c>
      <c r="E7" s="38">
        <v>12.5</v>
      </c>
      <c r="F7" s="25">
        <v>12.5</v>
      </c>
      <c r="G7" s="38">
        <v>12.5</v>
      </c>
      <c r="H7" s="25">
        <v>12.5</v>
      </c>
      <c r="I7" s="38">
        <v>12.5</v>
      </c>
      <c r="J7" s="25">
        <f t="shared" si="0"/>
        <v>75</v>
      </c>
      <c r="K7" s="25" t="s">
        <v>493</v>
      </c>
      <c r="L7" s="25" t="str">
        <f t="shared" si="1"/>
        <v>Sreelekhya,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8" spans="1:12" ht="140.25" x14ac:dyDescent="0.25">
      <c r="B8" s="25" t="s">
        <v>6</v>
      </c>
      <c r="C8" s="25" t="s">
        <v>190</v>
      </c>
      <c r="D8" s="25">
        <v>12.5</v>
      </c>
      <c r="E8" s="38">
        <v>12.5</v>
      </c>
      <c r="F8" s="25">
        <v>12.5</v>
      </c>
      <c r="G8" s="38">
        <v>12.5</v>
      </c>
      <c r="H8" s="25">
        <v>12.5</v>
      </c>
      <c r="I8" s="38">
        <v>12.5</v>
      </c>
      <c r="J8" s="25">
        <f t="shared" si="0"/>
        <v>75</v>
      </c>
      <c r="K8" s="33" t="s">
        <v>489</v>
      </c>
      <c r="L8" s="25" t="str">
        <f t="shared" si="1"/>
        <v>Navakiran,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You chose 3 as the optimal of clusters using the Elbow Method.  This is an odd choice. Your scores are:  12.5, 12.5, 12.5, 12.5, 12.5, and 12.5.    Thus your score is 75 out of 75.</v>
      </c>
    </row>
    <row r="9" spans="1:12" ht="114.75" x14ac:dyDescent="0.25">
      <c r="B9" s="25" t="s">
        <v>7</v>
      </c>
      <c r="C9" s="25" t="s">
        <v>191</v>
      </c>
      <c r="D9" s="25">
        <v>12.5</v>
      </c>
      <c r="E9" s="38">
        <v>12.5</v>
      </c>
      <c r="F9" s="25">
        <v>12.5</v>
      </c>
      <c r="G9" s="38">
        <v>12.5</v>
      </c>
      <c r="H9" s="25">
        <v>12.5</v>
      </c>
      <c r="I9" s="38">
        <v>12.5</v>
      </c>
      <c r="J9" s="25">
        <f t="shared" si="0"/>
        <v>75</v>
      </c>
      <c r="K9" s="25" t="s">
        <v>493</v>
      </c>
      <c r="L9" s="25" t="str">
        <f t="shared" si="1"/>
        <v>Sri Mayur,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0" spans="1:12" ht="127.5" x14ac:dyDescent="0.25">
      <c r="B10" s="25" t="s">
        <v>8</v>
      </c>
      <c r="C10" s="25" t="s">
        <v>192</v>
      </c>
      <c r="D10" s="25">
        <v>12.5</v>
      </c>
      <c r="E10" s="38">
        <v>12.5</v>
      </c>
      <c r="F10" s="25">
        <v>12.5</v>
      </c>
      <c r="G10" s="38">
        <v>12.5</v>
      </c>
      <c r="H10" s="25">
        <v>12.5</v>
      </c>
      <c r="I10" s="38">
        <v>12.5</v>
      </c>
      <c r="J10" s="25">
        <f t="shared" si="0"/>
        <v>75</v>
      </c>
      <c r="K10" s="25" t="s">
        <v>493</v>
      </c>
      <c r="L10" s="25" t="str">
        <f t="shared" si="1"/>
        <v>Nithish 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1" spans="1:12" ht="127.5" x14ac:dyDescent="0.25">
      <c r="B11" s="25" t="s">
        <v>9</v>
      </c>
      <c r="C11" s="25" t="s">
        <v>193</v>
      </c>
      <c r="D11" s="25">
        <v>12.5</v>
      </c>
      <c r="E11" s="38">
        <v>12.5</v>
      </c>
      <c r="F11" s="25">
        <v>12.5</v>
      </c>
      <c r="G11" s="38">
        <v>12.5</v>
      </c>
      <c r="H11" s="25">
        <v>12.5</v>
      </c>
      <c r="I11" s="38">
        <v>12.5</v>
      </c>
      <c r="J11" s="25">
        <f t="shared" si="0"/>
        <v>75</v>
      </c>
      <c r="K11" s="25" t="s">
        <v>493</v>
      </c>
      <c r="L11" s="25" t="str">
        <f t="shared" si="1"/>
        <v>Sai Sumanth,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2" spans="1:12" ht="140.25" x14ac:dyDescent="0.25">
      <c r="B12" s="25" t="s">
        <v>10</v>
      </c>
      <c r="C12" s="25" t="s">
        <v>194</v>
      </c>
      <c r="D12" s="25">
        <v>12.5</v>
      </c>
      <c r="E12" s="38">
        <v>12.5</v>
      </c>
      <c r="F12" s="25">
        <v>12.5</v>
      </c>
      <c r="G12" s="38">
        <v>12.5</v>
      </c>
      <c r="H12" s="25">
        <v>12.5</v>
      </c>
      <c r="I12" s="38">
        <v>6.25</v>
      </c>
      <c r="J12" s="25">
        <f t="shared" si="0"/>
        <v>68.75</v>
      </c>
      <c r="K12" s="25" t="s">
        <v>492</v>
      </c>
      <c r="L12" s="25" t="str">
        <f t="shared" si="1"/>
        <v>Mamatha Naidu,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13" spans="1:12" ht="204" x14ac:dyDescent="0.25">
      <c r="B13" s="25" t="s">
        <v>11</v>
      </c>
      <c r="C13" s="25" t="s">
        <v>195</v>
      </c>
      <c r="D13" s="25">
        <v>12.5</v>
      </c>
      <c r="E13" s="38">
        <v>6.25</v>
      </c>
      <c r="F13" s="25">
        <v>6.25</v>
      </c>
      <c r="G13" s="38">
        <v>12.5</v>
      </c>
      <c r="H13" s="25">
        <v>12.5</v>
      </c>
      <c r="I13" s="38">
        <v>12.5</v>
      </c>
      <c r="J13" s="25">
        <f t="shared" si="0"/>
        <v>62.5</v>
      </c>
      <c r="K13" s="25" t="s">
        <v>494</v>
      </c>
      <c r="L13" s="25" t="str">
        <f t="shared" si="1"/>
        <v>Mourya Chandra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four performance measures of the major competitors’ e-commerce operations are to be used as input variables for clustering.   The Web Site identifier is neither to be standardized nor used as an input variable for clustering.  Your scores are:  12.5, 6.25, 6.25, 12.5, 12.5, and 12.5.    Thus your score is 62.5 out of 75.</v>
      </c>
    </row>
    <row r="14" spans="1:12" ht="140.25" x14ac:dyDescent="0.25">
      <c r="B14" s="25" t="s">
        <v>12</v>
      </c>
      <c r="C14" s="25" t="s">
        <v>196</v>
      </c>
      <c r="D14" s="25">
        <v>12.5</v>
      </c>
      <c r="E14" s="38">
        <v>12.5</v>
      </c>
      <c r="F14" s="25">
        <v>12.5</v>
      </c>
      <c r="G14" s="38">
        <v>12.5</v>
      </c>
      <c r="H14" s="25">
        <v>12.5</v>
      </c>
      <c r="I14" s="38">
        <v>6.25</v>
      </c>
      <c r="J14" s="25">
        <f t="shared" si="0"/>
        <v>68.75</v>
      </c>
      <c r="K14" s="25" t="s">
        <v>492</v>
      </c>
      <c r="L14" s="25" t="str">
        <f t="shared" si="1"/>
        <v>Suman 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15" spans="1:12" ht="140.25" x14ac:dyDescent="0.25">
      <c r="B15" s="25" t="s">
        <v>13</v>
      </c>
      <c r="C15" s="25" t="s">
        <v>197</v>
      </c>
      <c r="D15" s="25">
        <v>12.5</v>
      </c>
      <c r="E15" s="38">
        <v>12.5</v>
      </c>
      <c r="F15" s="25">
        <v>12.5</v>
      </c>
      <c r="G15" s="38">
        <v>12.5</v>
      </c>
      <c r="H15" s="25">
        <v>12.5</v>
      </c>
      <c r="I15" s="38">
        <v>6.25</v>
      </c>
      <c r="J15" s="25">
        <f t="shared" si="0"/>
        <v>68.75</v>
      </c>
      <c r="K15" s="25" t="s">
        <v>492</v>
      </c>
      <c r="L15" s="25" t="str">
        <f t="shared" si="1"/>
        <v>Bhavana Chowdary,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16" spans="1:12" ht="153" x14ac:dyDescent="0.25">
      <c r="B16" s="25" t="s">
        <v>14</v>
      </c>
      <c r="C16" s="25" t="s">
        <v>198</v>
      </c>
      <c r="D16" s="25">
        <v>12.5</v>
      </c>
      <c r="E16" s="38">
        <v>12.5</v>
      </c>
      <c r="F16" s="25">
        <v>12.5</v>
      </c>
      <c r="G16" s="38">
        <v>12.5</v>
      </c>
      <c r="H16" s="25">
        <v>12.5</v>
      </c>
      <c r="I16" s="38">
        <v>6.25</v>
      </c>
      <c r="J16" s="25">
        <f t="shared" si="0"/>
        <v>68.75</v>
      </c>
      <c r="K16" s="25" t="s">
        <v>487</v>
      </c>
      <c r="L16" s="25" t="str">
        <f t="shared" si="1"/>
        <v>Vinaya,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Some may say that the optimal number of clusters based on the Elbow Method is less than 8.  The cluster that is the "largest" is the one with the largest count of competitors.  Your scores are:  12.5, 12.5, 12.5, 12.5, 12.5, and 6.25.    Thus your score is 68.75 out of 75.</v>
      </c>
    </row>
    <row r="17" spans="2:12" ht="127.5" x14ac:dyDescent="0.25">
      <c r="B17" s="25" t="s">
        <v>15</v>
      </c>
      <c r="C17" s="25" t="s">
        <v>199</v>
      </c>
      <c r="D17" s="25">
        <v>12.5</v>
      </c>
      <c r="E17" s="38">
        <v>12.5</v>
      </c>
      <c r="F17" s="25">
        <v>12.5</v>
      </c>
      <c r="G17" s="38">
        <v>12.5</v>
      </c>
      <c r="H17" s="25">
        <v>12.5</v>
      </c>
      <c r="I17" s="38">
        <v>12.5</v>
      </c>
      <c r="J17" s="25">
        <f t="shared" si="0"/>
        <v>75</v>
      </c>
      <c r="K17" s="25" t="s">
        <v>493</v>
      </c>
      <c r="L17" s="25" t="str">
        <f t="shared" si="1"/>
        <v>Sai Chandra,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8" spans="2:12" ht="127.5" x14ac:dyDescent="0.25">
      <c r="B18" s="25" t="s">
        <v>16</v>
      </c>
      <c r="C18" s="25" t="s">
        <v>200</v>
      </c>
      <c r="D18" s="25">
        <v>12.5</v>
      </c>
      <c r="E18" s="38">
        <v>12.5</v>
      </c>
      <c r="F18" s="25">
        <v>12.5</v>
      </c>
      <c r="G18" s="38">
        <v>12.5</v>
      </c>
      <c r="H18" s="25">
        <v>12.5</v>
      </c>
      <c r="I18" s="38">
        <v>12.5</v>
      </c>
      <c r="J18" s="25">
        <f t="shared" si="0"/>
        <v>75</v>
      </c>
      <c r="K18" s="25" t="s">
        <v>493</v>
      </c>
      <c r="L18" s="25" t="str">
        <f t="shared" si="1"/>
        <v>Navya Sri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19" spans="2:12" ht="140.25" x14ac:dyDescent="0.25">
      <c r="B19" s="25" t="s">
        <v>17</v>
      </c>
      <c r="C19" s="25" t="s">
        <v>201</v>
      </c>
      <c r="D19" s="25">
        <v>12.5</v>
      </c>
      <c r="E19" s="38">
        <v>12.5</v>
      </c>
      <c r="F19" s="25">
        <v>12.5</v>
      </c>
      <c r="G19" s="38">
        <v>12.5</v>
      </c>
      <c r="H19" s="25">
        <v>12.5</v>
      </c>
      <c r="I19" s="38">
        <v>6.25</v>
      </c>
      <c r="J19" s="25">
        <f t="shared" si="0"/>
        <v>68.75</v>
      </c>
      <c r="K19" s="25" t="s">
        <v>492</v>
      </c>
      <c r="L19" s="25" t="str">
        <f t="shared" si="1"/>
        <v>Imranuddin,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0" spans="2:12" ht="140.25" x14ac:dyDescent="0.25">
      <c r="B20" s="25" t="s">
        <v>18</v>
      </c>
      <c r="C20" s="25" t="s">
        <v>202</v>
      </c>
      <c r="D20" s="25">
        <v>12.5</v>
      </c>
      <c r="E20" s="38">
        <v>12.5</v>
      </c>
      <c r="F20" s="25">
        <v>12.5</v>
      </c>
      <c r="G20" s="38">
        <v>12.5</v>
      </c>
      <c r="H20" s="25">
        <v>12.5</v>
      </c>
      <c r="I20" s="38">
        <v>6.25</v>
      </c>
      <c r="J20" s="25">
        <f t="shared" si="0"/>
        <v>68.75</v>
      </c>
      <c r="K20" s="25" t="s">
        <v>492</v>
      </c>
      <c r="L20" s="25" t="str">
        <f t="shared" si="1"/>
        <v>Sumeruddin,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1" spans="2:12" ht="140.25" x14ac:dyDescent="0.25">
      <c r="B21" s="25" t="s">
        <v>19</v>
      </c>
      <c r="C21" s="25" t="s">
        <v>203</v>
      </c>
      <c r="D21" s="25">
        <v>12.5</v>
      </c>
      <c r="E21" s="38">
        <v>12.5</v>
      </c>
      <c r="F21" s="25">
        <v>12.5</v>
      </c>
      <c r="G21" s="38">
        <v>12.5</v>
      </c>
      <c r="H21" s="25">
        <v>12.5</v>
      </c>
      <c r="I21" s="38">
        <v>6.25</v>
      </c>
      <c r="J21" s="25">
        <f t="shared" si="0"/>
        <v>68.75</v>
      </c>
      <c r="K21" s="25" t="s">
        <v>492</v>
      </c>
      <c r="L21" s="25" t="str">
        <f t="shared" si="1"/>
        <v>Mohammed Ali,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2" spans="2:12" ht="153" x14ac:dyDescent="0.25">
      <c r="B22" s="25" t="s">
        <v>20</v>
      </c>
      <c r="C22" s="25" t="s">
        <v>204</v>
      </c>
      <c r="D22" s="25">
        <v>12.5</v>
      </c>
      <c r="E22" s="38">
        <v>12.5</v>
      </c>
      <c r="F22" s="25">
        <v>12.5</v>
      </c>
      <c r="G22" s="38">
        <v>12.5</v>
      </c>
      <c r="H22" s="25">
        <v>12.5</v>
      </c>
      <c r="I22" s="38">
        <v>6.25</v>
      </c>
      <c r="J22" s="25">
        <f t="shared" si="0"/>
        <v>68.75</v>
      </c>
      <c r="K22" s="25" t="s">
        <v>487</v>
      </c>
      <c r="L22" s="25" t="str">
        <f t="shared" si="1"/>
        <v>Prudhvi,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Some may say that the optimal number of clusters based on the Elbow Method is less than 8.  The cluster that is the "largest" is the one with the largest count of competitors.  Your scores are:  12.5, 12.5, 12.5, 12.5, 12.5, and 6.25.    Thus your score is 68.75 out of 75.</v>
      </c>
    </row>
    <row r="23" spans="2:12" ht="140.25" x14ac:dyDescent="0.25">
      <c r="B23" s="25" t="s">
        <v>21</v>
      </c>
      <c r="C23" s="25" t="s">
        <v>205</v>
      </c>
      <c r="D23" s="25">
        <v>12.5</v>
      </c>
      <c r="E23" s="38">
        <v>12.5</v>
      </c>
      <c r="F23" s="25">
        <v>12.5</v>
      </c>
      <c r="G23" s="38">
        <v>12.5</v>
      </c>
      <c r="H23" s="25">
        <v>12.5</v>
      </c>
      <c r="I23" s="38">
        <v>6.25</v>
      </c>
      <c r="J23" s="25">
        <f t="shared" si="0"/>
        <v>68.75</v>
      </c>
      <c r="K23" s="25" t="s">
        <v>492</v>
      </c>
      <c r="L23" s="25" t="str">
        <f t="shared" si="1"/>
        <v>Dhruvi Shaileshkumar,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24" spans="2:12" ht="153" x14ac:dyDescent="0.25">
      <c r="B24" s="25" t="s">
        <v>22</v>
      </c>
      <c r="C24" s="25" t="s">
        <v>206</v>
      </c>
      <c r="D24" s="25">
        <v>12.5</v>
      </c>
      <c r="E24" s="38">
        <v>6.25</v>
      </c>
      <c r="F24" s="25">
        <v>6.25</v>
      </c>
      <c r="G24" s="38">
        <v>12.5</v>
      </c>
      <c r="H24" s="25">
        <v>12.5</v>
      </c>
      <c r="I24" s="38">
        <v>12.5</v>
      </c>
      <c r="J24" s="25">
        <f t="shared" ref="J24" si="2">SUM(D24:I24)</f>
        <v>62.5</v>
      </c>
      <c r="K24" s="33" t="s">
        <v>488</v>
      </c>
      <c r="L24" s="25" t="str">
        <f t="shared" si="1"/>
        <v>Prabhanda,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The four performance measures of the major competitors’ e-commerce operations are to be used as input variables for clustering.    All Input variables need to be standardized. Your scores are:  12.5, 6.25, 6.25, 12.5, 12.5, and 12.5.    Thus your score is 62.5 out of 75.</v>
      </c>
    </row>
    <row r="25" spans="2:12" ht="204" x14ac:dyDescent="0.25">
      <c r="B25" s="25" t="s">
        <v>23</v>
      </c>
      <c r="C25" s="25" t="s">
        <v>207</v>
      </c>
      <c r="D25" s="25">
        <v>12.5</v>
      </c>
      <c r="E25" s="38">
        <v>12.5</v>
      </c>
      <c r="F25" s="25">
        <v>12.5</v>
      </c>
      <c r="G25" s="38">
        <v>12.5</v>
      </c>
      <c r="H25" s="25">
        <v>12.5</v>
      </c>
      <c r="I25" s="38">
        <v>12.5</v>
      </c>
      <c r="J25" s="25">
        <f t="shared" si="0"/>
        <v>75</v>
      </c>
      <c r="K25" s="25" t="s">
        <v>497</v>
      </c>
      <c r="L25" s="25" t="str">
        <f t="shared" si="1"/>
        <v>Rakesh,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Note that your pdf file truncates the Ipython Noteboke; thus elements of your code and analytic outputes (e.g., the Elbow Method's Graph) are not completely viewable.  Choosing 8 clusters as being optimal is odd given the Elbow Method's Graph. Your scores are:  12.5, 12.5, 12.5, 12.5, 12.5, and 12.5.    Thus your score is 75 out of 75.</v>
      </c>
    </row>
    <row r="26" spans="2:12" ht="127.5" x14ac:dyDescent="0.25">
      <c r="B26" s="25" t="s">
        <v>24</v>
      </c>
      <c r="C26" s="25" t="s">
        <v>208</v>
      </c>
      <c r="D26" s="25">
        <v>12.5</v>
      </c>
      <c r="E26" s="38">
        <v>12.5</v>
      </c>
      <c r="F26" s="25">
        <v>12.5</v>
      </c>
      <c r="G26" s="38">
        <v>12.5</v>
      </c>
      <c r="H26" s="25">
        <v>12.5</v>
      </c>
      <c r="I26" s="38">
        <v>12.5</v>
      </c>
      <c r="J26" s="25">
        <f t="shared" si="0"/>
        <v>75</v>
      </c>
      <c r="K26" s="25" t="s">
        <v>493</v>
      </c>
      <c r="L26" s="25" t="str">
        <f t="shared" si="1"/>
        <v>Ravi Kumar,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27" spans="2:12" ht="114.75" x14ac:dyDescent="0.25">
      <c r="B27" s="25" t="s">
        <v>25</v>
      </c>
      <c r="C27" s="25" t="s">
        <v>209</v>
      </c>
      <c r="D27" s="25">
        <v>12.5</v>
      </c>
      <c r="E27" s="38">
        <v>12.5</v>
      </c>
      <c r="F27" s="25">
        <v>12.5</v>
      </c>
      <c r="G27" s="38">
        <v>12.5</v>
      </c>
      <c r="H27" s="25">
        <v>12.5</v>
      </c>
      <c r="I27" s="38">
        <v>12.5</v>
      </c>
      <c r="J27" s="25">
        <f t="shared" si="0"/>
        <v>75</v>
      </c>
      <c r="K27" s="25" t="s">
        <v>493</v>
      </c>
      <c r="L27" s="25" t="str">
        <f t="shared" si="1"/>
        <v>Tony,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28" spans="2:12" ht="127.5" x14ac:dyDescent="0.25">
      <c r="B28" s="25" t="s">
        <v>26</v>
      </c>
      <c r="C28" s="25" t="s">
        <v>210</v>
      </c>
      <c r="D28" s="25">
        <v>12.5</v>
      </c>
      <c r="E28" s="38">
        <v>12.5</v>
      </c>
      <c r="F28" s="25">
        <v>12.5</v>
      </c>
      <c r="G28" s="38">
        <v>12.5</v>
      </c>
      <c r="H28" s="25">
        <v>12.5</v>
      </c>
      <c r="I28" s="38">
        <v>12.5</v>
      </c>
      <c r="J28" s="25">
        <f t="shared" si="0"/>
        <v>75</v>
      </c>
      <c r="K28" s="25" t="s">
        <v>493</v>
      </c>
      <c r="L28" s="25" t="str">
        <f t="shared" si="1"/>
        <v>Aravind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29" spans="2:12" ht="191.25" x14ac:dyDescent="0.25">
      <c r="B29" s="25" t="s">
        <v>28</v>
      </c>
      <c r="C29" s="25" t="s">
        <v>212</v>
      </c>
      <c r="D29" s="25">
        <v>12.5</v>
      </c>
      <c r="E29" s="38">
        <v>12.5</v>
      </c>
      <c r="F29" s="25">
        <v>6.25</v>
      </c>
      <c r="G29" s="38">
        <v>12.5</v>
      </c>
      <c r="H29" s="25">
        <v>6.25</v>
      </c>
      <c r="I29" s="38">
        <v>6.25</v>
      </c>
      <c r="J29" s="25">
        <f t="shared" si="0"/>
        <v>56.25</v>
      </c>
      <c r="K29" s="25" t="s">
        <v>495</v>
      </c>
      <c r="L29" s="25" t="str">
        <f t="shared" si="1"/>
        <v>Deepika,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K-means clustering was not successfully invoked for the number of clusters identified by using the Elbow Method.  The size of each cluster was not provided and the means of the largest cluster are to be for the non-standardized input variables.  Your scores are:  12.5, 12.5, 6.25, 12.5, 6.25, and 6.25.    Thus your score is 56.25 out of 75.</v>
      </c>
    </row>
    <row r="30" spans="2:12" ht="127.5" x14ac:dyDescent="0.25">
      <c r="B30" s="25" t="s">
        <v>29</v>
      </c>
      <c r="C30" s="25" t="s">
        <v>213</v>
      </c>
      <c r="D30" s="25">
        <v>12.5</v>
      </c>
      <c r="E30" s="38">
        <v>12.5</v>
      </c>
      <c r="F30" s="25">
        <v>12.5</v>
      </c>
      <c r="G30" s="38">
        <v>12.5</v>
      </c>
      <c r="H30" s="25">
        <v>12.5</v>
      </c>
      <c r="I30" s="38">
        <v>12.5</v>
      </c>
      <c r="J30" s="25">
        <f t="shared" si="0"/>
        <v>75</v>
      </c>
      <c r="K30" s="25" t="s">
        <v>493</v>
      </c>
      <c r="L30" s="25" t="str">
        <f t="shared" si="1"/>
        <v>Ganesh Reddy,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Your scores are:  12.5, 12.5, 12.5, 12.5, 12.5, and 12.5.    Thus your score is 75 out of 75.</v>
      </c>
    </row>
    <row r="31" spans="2:12" ht="127.5" x14ac:dyDescent="0.25">
      <c r="B31" s="25" t="s">
        <v>30</v>
      </c>
      <c r="C31" s="25" t="s">
        <v>214</v>
      </c>
      <c r="D31" s="25">
        <v>12.5</v>
      </c>
      <c r="E31" s="38">
        <v>12.5</v>
      </c>
      <c r="F31" s="25">
        <v>12.5</v>
      </c>
      <c r="G31" s="38">
        <v>12.5</v>
      </c>
      <c r="H31" s="25">
        <v>6.25</v>
      </c>
      <c r="I31" s="38">
        <v>12.5</v>
      </c>
      <c r="J31" s="25">
        <f t="shared" si="0"/>
        <v>68.75</v>
      </c>
      <c r="K31" s="25" t="s">
        <v>496</v>
      </c>
      <c r="L31" s="25" t="str">
        <f t="shared" si="1"/>
        <v>Arun Teja,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You did not provide the size of each cluster save for the largest cluster. Your scores are:  12.5, 12.5, 12.5, 12.5, 6.25, and 12.5.    Thus your score is 68.75 out of 75.</v>
      </c>
    </row>
    <row r="32" spans="2:12" ht="140.25" x14ac:dyDescent="0.25">
      <c r="B32" s="25" t="s">
        <v>31</v>
      </c>
      <c r="C32" s="25" t="s">
        <v>233</v>
      </c>
      <c r="D32" s="25">
        <v>12.5</v>
      </c>
      <c r="E32" s="38">
        <v>12.5</v>
      </c>
      <c r="F32" s="25">
        <v>12.5</v>
      </c>
      <c r="G32" s="38">
        <v>12.5</v>
      </c>
      <c r="H32" s="25">
        <v>12.5</v>
      </c>
      <c r="I32" s="38">
        <v>6.25</v>
      </c>
      <c r="J32" s="25">
        <f t="shared" si="0"/>
        <v>68.75</v>
      </c>
      <c r="K32" s="25" t="s">
        <v>492</v>
      </c>
      <c r="L32" s="25" t="str">
        <f t="shared" si="1"/>
        <v>Hiranmaya Datta,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I appreciate you providing the IPython Notebook!   The means of the largest cluster are to be for the non-standardized input variables.  Your scores are:  12.5, 12.5, 12.5, 12.5, 12.5, and 6.25.    Thus your score is 68.75 out of 75.</v>
      </c>
    </row>
    <row r="33" spans="2:12" ht="153" x14ac:dyDescent="0.25">
      <c r="B33" s="25" t="s">
        <v>32</v>
      </c>
      <c r="C33" s="25" t="s">
        <v>215</v>
      </c>
      <c r="D33" s="25">
        <v>12.5</v>
      </c>
      <c r="E33" s="38">
        <v>6.25</v>
      </c>
      <c r="F33" s="25">
        <v>6.25</v>
      </c>
      <c r="G33" s="38">
        <v>12.5</v>
      </c>
      <c r="H33" s="25">
        <v>12.5</v>
      </c>
      <c r="I33" s="38">
        <v>12.5</v>
      </c>
      <c r="J33" s="25">
        <f t="shared" si="0"/>
        <v>62.5</v>
      </c>
      <c r="K33" s="33" t="s">
        <v>488</v>
      </c>
      <c r="L33" s="25" t="str">
        <f t="shared" si="1"/>
        <v>Sandeep, Below are my comments for Python Lab 2. There are six fundamental questions or objectives to the lab. (Q1A) Addressing the question, "Does the data need to be standardized?" (Q1B)  Properly conducting standardization.  (Q2A)  Conducting K-Means clustering. (Q2B) Properly conducting the Elbow Method to identify the number of clusters.  (Q3A) Listing the size of each cluster. (Q3B)  Listing the means for the non-standardized input variables for the largest cluster.   Each of the 6 elements of the lab are worth 12.5 points each.  Please provide the IPython Notebook for the Python Lab 3.   The four performance measures of the major competitors’ e-commerce operations are to be used as input variables for clustering.    All Input variables need to be standardized. Your scores are:  12.5, 6.25, 6.25, 12.5, 12.5, and 12.5.    Thus your score is 62.5 out of 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F534-02F4-427A-B587-670A6DC12948}">
  <dimension ref="A1:G321"/>
  <sheetViews>
    <sheetView zoomScaleNormal="100" workbookViewId="0">
      <pane ySplit="1" topLeftCell="A2" activePane="bottomLeft" state="frozen"/>
      <selection pane="bottomLeft"/>
    </sheetView>
  </sheetViews>
  <sheetFormatPr defaultRowHeight="12.75" x14ac:dyDescent="0.2"/>
  <cols>
    <col min="1" max="1" width="30.85546875" style="28" customWidth="1"/>
    <col min="2" max="2" width="19.7109375" style="24" bestFit="1" customWidth="1"/>
    <col min="3" max="3" width="7.42578125" style="24" customWidth="1"/>
    <col min="4" max="5" width="8.7109375" style="24" customWidth="1"/>
    <col min="6" max="6" width="5.7109375" style="25" customWidth="1"/>
    <col min="7" max="7" width="77.7109375" style="24" customWidth="1"/>
    <col min="8" max="16384" width="9.140625" style="24"/>
  </cols>
  <sheetData>
    <row r="1" spans="1:7" ht="38.25" x14ac:dyDescent="0.2">
      <c r="A1" s="27" t="s">
        <v>43</v>
      </c>
      <c r="B1" s="30" t="s">
        <v>44</v>
      </c>
      <c r="C1" s="30" t="s">
        <v>45</v>
      </c>
      <c r="D1" s="27" t="s">
        <v>46</v>
      </c>
      <c r="E1" s="30" t="s">
        <v>47</v>
      </c>
      <c r="F1" s="22" t="s">
        <v>48</v>
      </c>
      <c r="G1" s="23" t="s">
        <v>49</v>
      </c>
    </row>
    <row r="2" spans="1:7" x14ac:dyDescent="0.2">
      <c r="A2" s="26" t="s">
        <v>1</v>
      </c>
      <c r="B2" s="26" t="str">
        <f>MID(A2,FIND(",",A2)+1,FIND(" ",A2)-2)</f>
        <v xml:space="preserve"> Sharon</v>
      </c>
      <c r="C2" s="26" t="s">
        <v>499</v>
      </c>
      <c r="D2" s="26"/>
      <c r="E2" s="26"/>
      <c r="G2" s="25" t="str">
        <f>_xlfn.CONCAT(B2,C2)</f>
        <v xml:space="preserve"> Sharon, below are scores and comments for Homework 4.</v>
      </c>
    </row>
    <row r="3" spans="1:7" x14ac:dyDescent="0.2">
      <c r="A3" s="26"/>
      <c r="B3" s="26" t="str">
        <f>B2</f>
        <v xml:space="preserve"> Sharon</v>
      </c>
      <c r="C3" s="26" t="s">
        <v>52</v>
      </c>
      <c r="D3" s="26">
        <v>7</v>
      </c>
      <c r="E3" s="26" t="s">
        <v>56</v>
      </c>
      <c r="G3" s="25" t="str">
        <f t="shared" ref="G3:G10" si="0">_xlfn.CONCAT(C3," ",D3," ",E3," ",F3)</f>
        <v xml:space="preserve">Q1: 7 of 7.  </v>
      </c>
    </row>
    <row r="4" spans="1:7" ht="409.5" x14ac:dyDescent="0.2">
      <c r="A4" s="26"/>
      <c r="B4" s="26" t="str">
        <f t="shared" ref="B4:B11" si="1">B3</f>
        <v xml:space="preserve"> Sharon</v>
      </c>
      <c r="C4" s="26" t="s">
        <v>55</v>
      </c>
      <c r="D4" s="26">
        <v>6.5</v>
      </c>
      <c r="E4" s="26" t="s">
        <v>56</v>
      </c>
      <c r="F4" s="25" t="s">
        <v>500</v>
      </c>
      <c r="G4" s="25" t="str">
        <f t="shared" si="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5" spans="1:7" ht="255" x14ac:dyDescent="0.2">
      <c r="A5" s="26"/>
      <c r="B5" s="26" t="str">
        <f t="shared" si="1"/>
        <v xml:space="preserve"> Sharon</v>
      </c>
      <c r="C5" s="26" t="s">
        <v>58</v>
      </c>
      <c r="D5" s="26">
        <v>6.5</v>
      </c>
      <c r="E5" s="26" t="s">
        <v>56</v>
      </c>
      <c r="F5" s="25" t="s">
        <v>541</v>
      </c>
      <c r="G5" s="25" t="str">
        <f t="shared" si="0"/>
        <v>Q3: 6.5 of 7.  While you had sufficient content to address the question posed, your argument was disjointed at times.</v>
      </c>
    </row>
    <row r="6" spans="1:7" x14ac:dyDescent="0.2">
      <c r="A6" s="26"/>
      <c r="B6" s="26" t="str">
        <f t="shared" si="1"/>
        <v xml:space="preserve"> Sharon</v>
      </c>
      <c r="C6" s="26" t="s">
        <v>60</v>
      </c>
      <c r="D6" s="26">
        <v>7</v>
      </c>
      <c r="E6" s="26" t="s">
        <v>56</v>
      </c>
      <c r="G6" s="25" t="str">
        <f t="shared" si="0"/>
        <v xml:space="preserve">Q4: 7 of 7.  </v>
      </c>
    </row>
    <row r="7" spans="1:7" ht="409.5" x14ac:dyDescent="0.2">
      <c r="A7" s="26"/>
      <c r="B7" s="26" t="str">
        <f t="shared" si="1"/>
        <v xml:space="preserve"> Sharon</v>
      </c>
      <c r="C7" s="26" t="s">
        <v>62</v>
      </c>
      <c r="D7" s="26">
        <v>6.5</v>
      </c>
      <c r="E7" s="26" t="s">
        <v>56</v>
      </c>
      <c r="F7" s="25" t="s">
        <v>547</v>
      </c>
      <c r="G7" s="25" t="str">
        <f t="shared" si="0"/>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8" spans="1:7" ht="409.5" x14ac:dyDescent="0.2">
      <c r="A8" s="26"/>
      <c r="B8" s="26" t="str">
        <f t="shared" si="1"/>
        <v xml:space="preserve"> Sharon</v>
      </c>
      <c r="C8" s="26" t="s">
        <v>64</v>
      </c>
      <c r="D8" s="26">
        <v>6.5</v>
      </c>
      <c r="E8" s="26" t="s">
        <v>56</v>
      </c>
      <c r="F8" s="25" t="s">
        <v>551</v>
      </c>
      <c r="G8" s="25" t="str">
        <f t="shared" si="0"/>
        <v>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9" spans="1:7" ht="409.5" x14ac:dyDescent="0.2">
      <c r="A9" s="26"/>
      <c r="B9" s="26" t="str">
        <f t="shared" si="1"/>
        <v xml:space="preserve"> Sharon</v>
      </c>
      <c r="C9" s="26" t="s">
        <v>66</v>
      </c>
      <c r="D9" s="26">
        <v>5</v>
      </c>
      <c r="E9" s="26" t="s">
        <v>53</v>
      </c>
      <c r="F9" s="25" t="s">
        <v>556</v>
      </c>
      <c r="G9" s="25" t="str">
        <f t="shared" si="0"/>
        <v>Q7: 5 of 8.   During the online lecture we reviewed lecture notes that presented, A/B testing, experimental design, basic principles of statistical testing, and analyzing test results using several case studies.  Your response didn't mention this content.</v>
      </c>
    </row>
    <row r="10" spans="1:7" x14ac:dyDescent="0.2">
      <c r="A10" s="26"/>
      <c r="B10" s="26" t="str">
        <f t="shared" si="1"/>
        <v xml:space="preserve"> Sharon</v>
      </c>
      <c r="C10" s="26" t="s">
        <v>68</v>
      </c>
      <c r="D10" s="26">
        <f>SUM(D3:D9)</f>
        <v>45</v>
      </c>
      <c r="E10" s="26" t="s">
        <v>69</v>
      </c>
      <c r="G10" s="25" t="str">
        <f t="shared" si="0"/>
        <v xml:space="preserve">Total: 45 of 50. </v>
      </c>
    </row>
    <row r="11" spans="1:7" ht="306" x14ac:dyDescent="0.2">
      <c r="A11" s="26"/>
      <c r="B11" s="26" t="str">
        <f t="shared" si="1"/>
        <v xml:space="preserve"> Sharon</v>
      </c>
      <c r="C11" s="26" t="s">
        <v>70</v>
      </c>
      <c r="D11" s="26"/>
      <c r="E11" s="26"/>
      <c r="G11" s="25" t="str">
        <f>_xlfn.CONCAT(G2," ",G3," ",G4," ",G5," ",G6," ",G7," ",G8," ",G9," ",G10)</f>
        <v xml:space="preserve"> Sharon,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6.5 of 7.  While you had sufficient content to address the question posed, your argument was disjointed at times.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5 of 8.   During the online lecture we reviewed lecture notes that presented, A/B testing, experimental design, basic principles of statistical testing, and analyzing test results using several case studies.  Your response didn't mention this content. Total: 45 of 50. </v>
      </c>
    </row>
    <row r="12" spans="1:7" x14ac:dyDescent="0.2">
      <c r="A12" s="26" t="s">
        <v>2</v>
      </c>
      <c r="B12" s="26" t="str">
        <f>MID(A12,FIND(",",A12)+1,FIND(" ",A12)-2)</f>
        <v xml:space="preserve"> Rahul</v>
      </c>
      <c r="C12" s="26" t="s">
        <v>499</v>
      </c>
      <c r="D12" s="26"/>
      <c r="E12" s="26"/>
      <c r="G12" s="25" t="str">
        <f>_xlfn.CONCAT(B12,C12)</f>
        <v xml:space="preserve"> Rahul, below are scores and comments for Homework 4.</v>
      </c>
    </row>
    <row r="13" spans="1:7" x14ac:dyDescent="0.2">
      <c r="A13" s="26"/>
      <c r="B13" s="26" t="str">
        <f>B12</f>
        <v xml:space="preserve"> Rahul</v>
      </c>
      <c r="C13" s="26" t="s">
        <v>52</v>
      </c>
      <c r="D13" s="26">
        <v>7</v>
      </c>
      <c r="E13" s="26" t="s">
        <v>56</v>
      </c>
      <c r="G13" s="25" t="str">
        <f t="shared" ref="G13:G20" si="2">_xlfn.CONCAT(C13," ",D13," ",E13," ",F13)</f>
        <v xml:space="preserve">Q1: 7 of 7.  </v>
      </c>
    </row>
    <row r="14" spans="1:7" ht="127.5" x14ac:dyDescent="0.2">
      <c r="A14" s="26"/>
      <c r="B14" s="26" t="str">
        <f t="shared" ref="B14:B21" si="3">B13</f>
        <v xml:space="preserve"> Rahul</v>
      </c>
      <c r="C14" s="26" t="s">
        <v>55</v>
      </c>
      <c r="D14" s="26">
        <v>6</v>
      </c>
      <c r="E14" s="26" t="s">
        <v>56</v>
      </c>
      <c r="F14" s="25" t="s">
        <v>526</v>
      </c>
      <c r="G14" s="25" t="str">
        <f t="shared" si="2"/>
        <v>Q2: 6 of 7.  You only provided two A/B testing examples.</v>
      </c>
    </row>
    <row r="15" spans="1:7" ht="409.5" x14ac:dyDescent="0.2">
      <c r="A15" s="26"/>
      <c r="B15" s="26" t="str">
        <f t="shared" si="3"/>
        <v xml:space="preserve"> Rahul</v>
      </c>
      <c r="C15" s="26" t="s">
        <v>58</v>
      </c>
      <c r="D15" s="26">
        <v>4.5</v>
      </c>
      <c r="E15" s="26" t="s">
        <v>56</v>
      </c>
      <c r="F15" s="25" t="s">
        <v>544</v>
      </c>
      <c r="G15" s="25" t="str">
        <f t="shared" si="2"/>
        <v xml:space="preserve">Q3: 4.5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6" spans="1:7" x14ac:dyDescent="0.2">
      <c r="A16" s="26"/>
      <c r="B16" s="26" t="str">
        <f t="shared" si="3"/>
        <v xml:space="preserve"> Rahul</v>
      </c>
      <c r="C16" s="26" t="s">
        <v>60</v>
      </c>
      <c r="D16" s="26">
        <v>7</v>
      </c>
      <c r="E16" s="26" t="s">
        <v>56</v>
      </c>
      <c r="G16" s="25" t="str">
        <f t="shared" si="2"/>
        <v xml:space="preserve">Q4: 7 of 7.  </v>
      </c>
    </row>
    <row r="17" spans="1:7" ht="409.5" x14ac:dyDescent="0.2">
      <c r="A17" s="26"/>
      <c r="B17" s="26" t="str">
        <f t="shared" si="3"/>
        <v xml:space="preserve"> Rahul</v>
      </c>
      <c r="C17" s="26" t="s">
        <v>62</v>
      </c>
      <c r="D17" s="26">
        <v>6</v>
      </c>
      <c r="E17" s="26" t="s">
        <v>56</v>
      </c>
      <c r="F17" s="25" t="s">
        <v>547</v>
      </c>
      <c r="G17" s="25" t="str">
        <f t="shared" si="2"/>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8" spans="1:7" ht="63.75" x14ac:dyDescent="0.2">
      <c r="A18" s="26"/>
      <c r="B18" s="26" t="str">
        <f t="shared" si="3"/>
        <v xml:space="preserve"> Rahul</v>
      </c>
      <c r="C18" s="26" t="s">
        <v>64</v>
      </c>
      <c r="D18" s="26">
        <v>7</v>
      </c>
      <c r="E18" s="26" t="s">
        <v>56</v>
      </c>
      <c r="F18" s="25" t="s">
        <v>271</v>
      </c>
      <c r="G18" s="25" t="str">
        <f t="shared" si="2"/>
        <v>Q6: 7 of 7.  A splendid answer!</v>
      </c>
    </row>
    <row r="19" spans="1:7" ht="267.75" x14ac:dyDescent="0.2">
      <c r="A19" s="26"/>
      <c r="B19" s="26" t="str">
        <f t="shared" si="3"/>
        <v xml:space="preserve"> Rahul</v>
      </c>
      <c r="C19" s="26" t="s">
        <v>66</v>
      </c>
      <c r="D19" s="26">
        <v>6.5</v>
      </c>
      <c r="E19" s="26" t="s">
        <v>53</v>
      </c>
      <c r="F19" s="25" t="s">
        <v>554</v>
      </c>
      <c r="G19" s="25" t="str">
        <f t="shared" si="2"/>
        <v>Q7: 6.5 of 8.  Please provide your response using prose in several paragraphs.  Thus don't use bullet points.</v>
      </c>
    </row>
    <row r="20" spans="1:7" x14ac:dyDescent="0.2">
      <c r="A20" s="26"/>
      <c r="B20" s="26" t="str">
        <f t="shared" si="3"/>
        <v xml:space="preserve"> Rahul</v>
      </c>
      <c r="C20" s="26" t="s">
        <v>68</v>
      </c>
      <c r="D20" s="26">
        <f>SUM(D13:D19)</f>
        <v>44</v>
      </c>
      <c r="E20" s="26" t="s">
        <v>69</v>
      </c>
      <c r="G20" s="25" t="str">
        <f t="shared" si="2"/>
        <v xml:space="preserve">Total: 44 of 50. </v>
      </c>
    </row>
    <row r="21" spans="1:7" ht="409.5" x14ac:dyDescent="0.2">
      <c r="A21" s="26"/>
      <c r="B21" s="26" t="str">
        <f t="shared" si="3"/>
        <v xml:space="preserve"> Rahul</v>
      </c>
      <c r="C21" s="26" t="s">
        <v>70</v>
      </c>
      <c r="D21" s="26"/>
      <c r="E21" s="26"/>
      <c r="G21" s="25" t="str">
        <f>_xlfn.CONCAT(G12," ",G13," ",G14," ",G15," ",G16," ",G17," ",G18," ",G19," ",G20)</f>
        <v xml:space="preserve"> Rahul, below are scores and comments for Homework 4. Q1: 7 of 7.   Q2: 6 of 7.  You only provided two A/B testing examples. Q3: 4.5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6.5 of 8.  Please provide your response using prose in several paragraphs.  Thus don't use bullet points. Total: 44 of 50. </v>
      </c>
    </row>
    <row r="22" spans="1:7" x14ac:dyDescent="0.2">
      <c r="A22" s="26" t="s">
        <v>3</v>
      </c>
      <c r="B22" s="26" t="s">
        <v>187</v>
      </c>
      <c r="C22" s="26" t="s">
        <v>499</v>
      </c>
      <c r="D22" s="26"/>
      <c r="E22" s="26"/>
      <c r="G22" s="25" t="str">
        <f>_xlfn.CONCAT(B22,C22)</f>
        <v>Sai Archan, below are scores and comments for Homework 4.</v>
      </c>
    </row>
    <row r="23" spans="1:7" x14ac:dyDescent="0.2">
      <c r="A23" s="26"/>
      <c r="B23" s="26" t="str">
        <f>B22</f>
        <v>Sai Archan</v>
      </c>
      <c r="C23" s="26" t="s">
        <v>52</v>
      </c>
      <c r="D23" s="26">
        <v>7</v>
      </c>
      <c r="E23" s="26" t="s">
        <v>56</v>
      </c>
      <c r="G23" s="25" t="str">
        <f t="shared" ref="G23:G30" si="4">_xlfn.CONCAT(C23," ",D23," ",E23," ",F23)</f>
        <v xml:space="preserve">Q1: 7 of 7.  </v>
      </c>
    </row>
    <row r="24" spans="1:7" ht="409.5" x14ac:dyDescent="0.2">
      <c r="A24" s="26"/>
      <c r="B24" s="26" t="str">
        <f t="shared" ref="B24:B31" si="5">B23</f>
        <v>Sai Archan</v>
      </c>
      <c r="C24" s="26" t="s">
        <v>55</v>
      </c>
      <c r="D24" s="26">
        <v>4.5</v>
      </c>
      <c r="E24" s="26" t="s">
        <v>56</v>
      </c>
      <c r="F24" s="25" t="s">
        <v>537</v>
      </c>
      <c r="G24" s="25" t="str">
        <f t="shared" si="4"/>
        <v xml:space="preserve">Q2: 4.5 of 7.  Examples of A and B for each proposed A/B test design should be specified.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5" spans="1:7" ht="409.5" x14ac:dyDescent="0.2">
      <c r="A25" s="26"/>
      <c r="B25" s="26" t="str">
        <f t="shared" si="5"/>
        <v>Sai Archan</v>
      </c>
      <c r="C25" s="26" t="s">
        <v>58</v>
      </c>
      <c r="D25" s="26">
        <v>5</v>
      </c>
      <c r="E25" s="26" t="s">
        <v>56</v>
      </c>
      <c r="F25" s="25" t="s">
        <v>544</v>
      </c>
      <c r="G25" s="25" t="str">
        <f t="shared" si="4"/>
        <v xml:space="preserve">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6" spans="1:7" x14ac:dyDescent="0.2">
      <c r="A26" s="26"/>
      <c r="B26" s="26" t="str">
        <f t="shared" si="5"/>
        <v>Sai Archan</v>
      </c>
      <c r="C26" s="26" t="s">
        <v>60</v>
      </c>
      <c r="D26" s="26">
        <v>7</v>
      </c>
      <c r="E26" s="26" t="s">
        <v>56</v>
      </c>
      <c r="G26" s="25" t="str">
        <f t="shared" si="4"/>
        <v xml:space="preserve">Q4: 7 of 7.  </v>
      </c>
    </row>
    <row r="27" spans="1:7" ht="409.5" x14ac:dyDescent="0.2">
      <c r="A27" s="26"/>
      <c r="B27" s="26" t="str">
        <f t="shared" si="5"/>
        <v>Sai Archan</v>
      </c>
      <c r="C27" s="26" t="s">
        <v>62</v>
      </c>
      <c r="D27" s="26">
        <v>6.5</v>
      </c>
      <c r="E27" s="26" t="s">
        <v>56</v>
      </c>
      <c r="F27" s="25" t="s">
        <v>547</v>
      </c>
      <c r="G27" s="25" t="str">
        <f t="shared" si="4"/>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8" spans="1:7" ht="76.5" x14ac:dyDescent="0.2">
      <c r="A28" s="26"/>
      <c r="B28" s="26" t="str">
        <f t="shared" si="5"/>
        <v>Sai Archan</v>
      </c>
      <c r="C28" s="26" t="s">
        <v>64</v>
      </c>
      <c r="D28" s="26">
        <v>0</v>
      </c>
      <c r="E28" s="26" t="s">
        <v>56</v>
      </c>
      <c r="F28" s="25" t="s">
        <v>67</v>
      </c>
      <c r="G28" s="25" t="str">
        <f t="shared" si="4"/>
        <v>Q6: 0 of 7.  You didn't provide an answer.</v>
      </c>
    </row>
    <row r="29" spans="1:7" x14ac:dyDescent="0.2">
      <c r="A29" s="26"/>
      <c r="B29" s="26" t="str">
        <f t="shared" si="5"/>
        <v>Sai Archan</v>
      </c>
      <c r="C29" s="26" t="s">
        <v>66</v>
      </c>
      <c r="D29" s="26">
        <v>8</v>
      </c>
      <c r="E29" s="26" t="s">
        <v>53</v>
      </c>
      <c r="G29" s="25" t="str">
        <f t="shared" si="4"/>
        <v xml:space="preserve">Q7: 8 of 8.  </v>
      </c>
    </row>
    <row r="30" spans="1:7" x14ac:dyDescent="0.2">
      <c r="A30" s="26"/>
      <c r="B30" s="26" t="str">
        <f t="shared" si="5"/>
        <v>Sai Archan</v>
      </c>
      <c r="C30" s="26" t="s">
        <v>68</v>
      </c>
      <c r="D30" s="26">
        <f>SUM(D23:D29)</f>
        <v>38</v>
      </c>
      <c r="E30" s="26" t="s">
        <v>69</v>
      </c>
      <c r="G30" s="25" t="str">
        <f t="shared" si="4"/>
        <v xml:space="preserve">Total: 38 of 50. </v>
      </c>
    </row>
    <row r="31" spans="1:7" ht="409.5" x14ac:dyDescent="0.2">
      <c r="A31" s="26"/>
      <c r="B31" s="26" t="str">
        <f t="shared" si="5"/>
        <v>Sai Archan</v>
      </c>
      <c r="C31" s="26" t="s">
        <v>70</v>
      </c>
      <c r="D31" s="26"/>
      <c r="E31" s="26"/>
      <c r="G31" s="25" t="str">
        <f>_xlfn.CONCAT(G22," ",G23," ",G24," ",G25," ",G26," ",G27," ",G28," ",G29," ",G30)</f>
        <v xml:space="preserve">Sai Archan, below are scores and comments for Homework 4. Q1: 7 of 7.   Q2: 4.5 of 7.  Examples of A and B for each proposed A/B test design should be specified.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0 of 7.  You didn't provide an answer. Q7: 8 of 8.   Total: 38 of 50. </v>
      </c>
    </row>
    <row r="32" spans="1:7" x14ac:dyDescent="0.2">
      <c r="A32" s="26" t="s">
        <v>4</v>
      </c>
      <c r="B32" s="26" t="s">
        <v>188</v>
      </c>
      <c r="C32" s="26" t="s">
        <v>499</v>
      </c>
      <c r="D32" s="26"/>
      <c r="E32" s="26"/>
      <c r="G32" s="25" t="str">
        <f>_xlfn.CONCAT(B32,C32)</f>
        <v>Mounika Reddy, below are scores and comments for Homework 4.</v>
      </c>
    </row>
    <row r="33" spans="1:7" x14ac:dyDescent="0.2">
      <c r="A33" s="26"/>
      <c r="B33" s="26" t="str">
        <f>B32</f>
        <v>Mounika Reddy</v>
      </c>
      <c r="C33" s="26" t="s">
        <v>52</v>
      </c>
      <c r="D33" s="26">
        <v>7</v>
      </c>
      <c r="E33" s="26" t="s">
        <v>56</v>
      </c>
      <c r="G33" s="25" t="str">
        <f t="shared" ref="G33:G40" si="6">_xlfn.CONCAT(C33," ",D33," ",E33," ",F33)</f>
        <v xml:space="preserve">Q1: 7 of 7.  </v>
      </c>
    </row>
    <row r="34" spans="1:7" ht="63.75" x14ac:dyDescent="0.2">
      <c r="A34" s="26"/>
      <c r="B34" s="26" t="str">
        <f t="shared" ref="B34:B41" si="7">B33</f>
        <v>Mounika Reddy</v>
      </c>
      <c r="C34" s="26" t="s">
        <v>55</v>
      </c>
      <c r="D34" s="26">
        <v>7</v>
      </c>
      <c r="E34" s="26" t="s">
        <v>56</v>
      </c>
      <c r="F34" s="25" t="s">
        <v>318</v>
      </c>
      <c r="G34" s="25" t="str">
        <f t="shared" si="6"/>
        <v>Q2: 7 of 7.  A precise answer!</v>
      </c>
    </row>
    <row r="35" spans="1:7" ht="63.75" x14ac:dyDescent="0.2">
      <c r="A35" s="26"/>
      <c r="B35" s="26" t="str">
        <f t="shared" si="7"/>
        <v>Mounika Reddy</v>
      </c>
      <c r="C35" s="26" t="s">
        <v>58</v>
      </c>
      <c r="D35" s="26">
        <v>7</v>
      </c>
      <c r="E35" s="26" t="s">
        <v>56</v>
      </c>
      <c r="F35" s="25" t="s">
        <v>294</v>
      </c>
      <c r="G35" s="25" t="str">
        <f t="shared" si="6"/>
        <v>Q3: 7 of 7.  A succinct answer!</v>
      </c>
    </row>
    <row r="36" spans="1:7" x14ac:dyDescent="0.2">
      <c r="A36" s="26"/>
      <c r="B36" s="26" t="str">
        <f t="shared" si="7"/>
        <v>Mounika Reddy</v>
      </c>
      <c r="C36" s="26" t="s">
        <v>60</v>
      </c>
      <c r="D36" s="26">
        <v>7</v>
      </c>
      <c r="E36" s="26" t="s">
        <v>56</v>
      </c>
      <c r="G36" s="25" t="str">
        <f t="shared" si="6"/>
        <v xml:space="preserve">Q4: 7 of 7.  </v>
      </c>
    </row>
    <row r="37" spans="1:7" ht="409.5" x14ac:dyDescent="0.2">
      <c r="A37" s="26"/>
      <c r="B37" s="26" t="str">
        <f t="shared" si="7"/>
        <v>Mounika Reddy</v>
      </c>
      <c r="C37" s="26" t="s">
        <v>62</v>
      </c>
      <c r="D37" s="26">
        <v>6</v>
      </c>
      <c r="E37" s="26" t="s">
        <v>56</v>
      </c>
      <c r="F37" s="25" t="s">
        <v>547</v>
      </c>
      <c r="G37" s="25" t="str">
        <f t="shared" si="6"/>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8" spans="1:7" ht="409.5" x14ac:dyDescent="0.2">
      <c r="A38" s="26"/>
      <c r="B38" s="26" t="str">
        <f t="shared" si="7"/>
        <v>Mounika Reddy</v>
      </c>
      <c r="C38" s="26" t="s">
        <v>64</v>
      </c>
      <c r="D38" s="26">
        <v>6.5</v>
      </c>
      <c r="E38" s="26" t="s">
        <v>56</v>
      </c>
      <c r="F38" s="25" t="s">
        <v>552</v>
      </c>
      <c r="G38" s="25" t="str">
        <f t="shared" si="6"/>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39" spans="1:7" x14ac:dyDescent="0.2">
      <c r="A39" s="26"/>
      <c r="B39" s="26" t="str">
        <f t="shared" si="7"/>
        <v>Mounika Reddy</v>
      </c>
      <c r="C39" s="26" t="s">
        <v>66</v>
      </c>
      <c r="D39" s="26">
        <v>8</v>
      </c>
      <c r="E39" s="26" t="s">
        <v>53</v>
      </c>
      <c r="G39" s="25" t="str">
        <f t="shared" si="6"/>
        <v xml:space="preserve">Q7: 8 of 8.  </v>
      </c>
    </row>
    <row r="40" spans="1:7" x14ac:dyDescent="0.2">
      <c r="A40" s="26"/>
      <c r="B40" s="26" t="str">
        <f t="shared" si="7"/>
        <v>Mounika Reddy</v>
      </c>
      <c r="C40" s="26" t="s">
        <v>68</v>
      </c>
      <c r="D40" s="26">
        <f>SUM(D33:D39)</f>
        <v>48.5</v>
      </c>
      <c r="E40" s="26" t="s">
        <v>69</v>
      </c>
      <c r="G40" s="25" t="str">
        <f t="shared" si="6"/>
        <v xml:space="preserve">Total: 48.5 of 50. </v>
      </c>
    </row>
    <row r="41" spans="1:7" ht="204" x14ac:dyDescent="0.2">
      <c r="A41" s="26"/>
      <c r="B41" s="26" t="str">
        <f t="shared" si="7"/>
        <v>Mounika Reddy</v>
      </c>
      <c r="C41" s="26" t="s">
        <v>70</v>
      </c>
      <c r="D41" s="26"/>
      <c r="E41" s="26"/>
      <c r="G41" s="25" t="str">
        <f>_xlfn.CONCAT(G32," ",G33," ",G34," ",G35," ",G36," ",G37," ",G38," ",G39," ",G40)</f>
        <v xml:space="preserve">Mounika Reddy, below are scores and comments for Homework 4. Q1: 7 of 7.   Q2: 7 of 7.  A precise answer! Q3: 7 of 7.  A succinct answer!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42" spans="1:7" x14ac:dyDescent="0.2">
      <c r="A42" s="26" t="s">
        <v>5</v>
      </c>
      <c r="B42" s="26" t="str">
        <f>MID(A42,FIND(",",A42)+1,FIND(" ",A42)+4)</f>
        <v xml:space="preserve"> Sreelekhya</v>
      </c>
      <c r="C42" s="26" t="s">
        <v>499</v>
      </c>
      <c r="D42" s="26"/>
      <c r="E42" s="26"/>
      <c r="G42" s="25" t="str">
        <f>_xlfn.CONCAT(B42,C42)</f>
        <v xml:space="preserve"> Sreelekhya, below are scores and comments for Homework 4.</v>
      </c>
    </row>
    <row r="43" spans="1:7" x14ac:dyDescent="0.2">
      <c r="A43" s="26"/>
      <c r="B43" s="26" t="str">
        <f>B42</f>
        <v xml:space="preserve"> Sreelekhya</v>
      </c>
      <c r="C43" s="26" t="s">
        <v>52</v>
      </c>
      <c r="D43" s="26">
        <v>7</v>
      </c>
      <c r="E43" s="26" t="s">
        <v>56</v>
      </c>
      <c r="G43" s="25" t="str">
        <f t="shared" ref="G43:G50" si="8">_xlfn.CONCAT(C43," ",D43," ",E43," ",F43)</f>
        <v xml:space="preserve">Q1: 7 of 7.  </v>
      </c>
    </row>
    <row r="44" spans="1:7" ht="409.5" x14ac:dyDescent="0.2">
      <c r="A44" s="26"/>
      <c r="B44" s="26" t="str">
        <f t="shared" ref="B44:B51" si="9">B43</f>
        <v xml:space="preserve"> Sreelekhya</v>
      </c>
      <c r="C44" s="26" t="s">
        <v>55</v>
      </c>
      <c r="D44" s="26">
        <v>6.5</v>
      </c>
      <c r="E44" s="26" t="s">
        <v>56</v>
      </c>
      <c r="F44" s="25" t="s">
        <v>500</v>
      </c>
      <c r="G44" s="25" t="str">
        <f t="shared" si="8"/>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45" spans="1:7" ht="63.75" x14ac:dyDescent="0.2">
      <c r="A45" s="26"/>
      <c r="B45" s="26" t="str">
        <f t="shared" si="9"/>
        <v xml:space="preserve"> Sreelekhya</v>
      </c>
      <c r="C45" s="26" t="s">
        <v>58</v>
      </c>
      <c r="D45" s="26">
        <v>7</v>
      </c>
      <c r="E45" s="26" t="s">
        <v>56</v>
      </c>
      <c r="F45" s="25" t="s">
        <v>542</v>
      </c>
      <c r="G45" s="25" t="str">
        <f t="shared" si="8"/>
        <v>Q3: 7 of 7.  A insightful answer!</v>
      </c>
    </row>
    <row r="46" spans="1:7" x14ac:dyDescent="0.2">
      <c r="A46" s="26"/>
      <c r="B46" s="26" t="str">
        <f t="shared" si="9"/>
        <v xml:space="preserve"> Sreelekhya</v>
      </c>
      <c r="C46" s="26" t="s">
        <v>60</v>
      </c>
      <c r="D46" s="26">
        <v>7</v>
      </c>
      <c r="E46" s="26" t="s">
        <v>56</v>
      </c>
      <c r="G46" s="25" t="str">
        <f t="shared" si="8"/>
        <v xml:space="preserve">Q4: 7 of 7.  </v>
      </c>
    </row>
    <row r="47" spans="1:7" ht="409.5" x14ac:dyDescent="0.2">
      <c r="A47" s="26"/>
      <c r="B47" s="26" t="str">
        <f t="shared" si="9"/>
        <v xml:space="preserve"> Sreelekhya</v>
      </c>
      <c r="C47" s="26" t="s">
        <v>62</v>
      </c>
      <c r="D47" s="26">
        <v>6.5</v>
      </c>
      <c r="E47" s="26" t="s">
        <v>56</v>
      </c>
      <c r="F47" s="25" t="s">
        <v>547</v>
      </c>
      <c r="G47" s="25" t="str">
        <f t="shared" si="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48" spans="1:7" ht="409.5" x14ac:dyDescent="0.2">
      <c r="A48" s="26"/>
      <c r="B48" s="26" t="str">
        <f t="shared" si="9"/>
        <v xml:space="preserve"> Sreelekhya</v>
      </c>
      <c r="C48" s="26" t="s">
        <v>64</v>
      </c>
      <c r="D48" s="26">
        <v>6.5</v>
      </c>
      <c r="E48" s="26" t="s">
        <v>56</v>
      </c>
      <c r="F48" s="25" t="s">
        <v>552</v>
      </c>
      <c r="G48" s="25" t="str">
        <f t="shared" si="8"/>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49" spans="1:7" x14ac:dyDescent="0.2">
      <c r="A49" s="26"/>
      <c r="B49" s="26" t="str">
        <f t="shared" si="9"/>
        <v xml:space="preserve"> Sreelekhya</v>
      </c>
      <c r="C49" s="26" t="s">
        <v>66</v>
      </c>
      <c r="D49" s="26">
        <v>8</v>
      </c>
      <c r="E49" s="26" t="s">
        <v>53</v>
      </c>
      <c r="G49" s="25" t="str">
        <f t="shared" si="8"/>
        <v xml:space="preserve">Q7: 8 of 8.  </v>
      </c>
    </row>
    <row r="50" spans="1:7" x14ac:dyDescent="0.2">
      <c r="A50" s="26"/>
      <c r="B50" s="26" t="str">
        <f t="shared" si="9"/>
        <v xml:space="preserve"> Sreelekhya</v>
      </c>
      <c r="C50" s="26" t="s">
        <v>68</v>
      </c>
      <c r="D50" s="26">
        <f>SUM(D43:D49)</f>
        <v>48.5</v>
      </c>
      <c r="E50" s="26" t="s">
        <v>69</v>
      </c>
      <c r="G50" s="25" t="str">
        <f t="shared" si="8"/>
        <v xml:space="preserve">Total: 48.5 of 50. </v>
      </c>
    </row>
    <row r="51" spans="1:7" ht="242.25" x14ac:dyDescent="0.2">
      <c r="A51" s="26"/>
      <c r="B51" s="26" t="str">
        <f t="shared" si="9"/>
        <v xml:space="preserve"> Sreelekhya</v>
      </c>
      <c r="C51" s="26" t="s">
        <v>70</v>
      </c>
      <c r="D51" s="26"/>
      <c r="E51" s="26"/>
      <c r="G51" s="25" t="str">
        <f>_xlfn.CONCAT(G42," ",G43," ",G44," ",G45," ",G46," ",G47," ",G48," ",G49," ",G50)</f>
        <v xml:space="preserve"> Sreelekhya,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A insightful answer!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52" spans="1:7" x14ac:dyDescent="0.2">
      <c r="A52" s="26" t="s">
        <v>6</v>
      </c>
      <c r="B52" s="26" t="str">
        <f>MID(A52,FIND(",",A52)+1,FIND(" ",A52)+4)</f>
        <v xml:space="preserve"> Navakiran</v>
      </c>
      <c r="C52" s="26" t="s">
        <v>499</v>
      </c>
      <c r="D52" s="26"/>
      <c r="E52" s="26"/>
      <c r="G52" s="25" t="str">
        <f>_xlfn.CONCAT(B52,C52)</f>
        <v xml:space="preserve"> Navakiran, below are scores and comments for Homework 4.</v>
      </c>
    </row>
    <row r="53" spans="1:7" x14ac:dyDescent="0.2">
      <c r="A53" s="26"/>
      <c r="B53" s="26" t="str">
        <f>B52</f>
        <v xml:space="preserve"> Navakiran</v>
      </c>
      <c r="C53" s="26" t="s">
        <v>52</v>
      </c>
      <c r="D53" s="26">
        <v>7</v>
      </c>
      <c r="E53" s="26" t="s">
        <v>56</v>
      </c>
      <c r="G53" s="25" t="str">
        <f t="shared" ref="G53:G60" si="10">_xlfn.CONCAT(C53," ",D53," ",E53," ",F53)</f>
        <v xml:space="preserve">Q1: 7 of 7.  </v>
      </c>
    </row>
    <row r="54" spans="1:7" ht="63.75" x14ac:dyDescent="0.2">
      <c r="A54" s="26"/>
      <c r="B54" s="26" t="str">
        <f t="shared" ref="B54:B61" si="11">B53</f>
        <v xml:space="preserve"> Navakiran</v>
      </c>
      <c r="C54" s="26" t="s">
        <v>55</v>
      </c>
      <c r="D54" s="26">
        <v>7</v>
      </c>
      <c r="E54" s="26" t="s">
        <v>56</v>
      </c>
      <c r="F54" s="25" t="s">
        <v>527</v>
      </c>
      <c r="G54" s="25" t="str">
        <f t="shared" si="10"/>
        <v>Q2: 7 of 7.  An apropos response!</v>
      </c>
    </row>
    <row r="55" spans="1:7" ht="63.75" x14ac:dyDescent="0.2">
      <c r="A55" s="26"/>
      <c r="B55" s="26" t="str">
        <f t="shared" si="11"/>
        <v xml:space="preserve"> Navakiran</v>
      </c>
      <c r="C55" s="26" t="s">
        <v>58</v>
      </c>
      <c r="D55" s="26">
        <v>7</v>
      </c>
      <c r="E55" s="26" t="s">
        <v>56</v>
      </c>
      <c r="F55" s="25" t="s">
        <v>542</v>
      </c>
      <c r="G55" s="25" t="str">
        <f t="shared" si="10"/>
        <v>Q3: 7 of 7.  A insightful answer!</v>
      </c>
    </row>
    <row r="56" spans="1:7" x14ac:dyDescent="0.2">
      <c r="A56" s="26"/>
      <c r="B56" s="26" t="str">
        <f t="shared" si="11"/>
        <v xml:space="preserve"> Navakiran</v>
      </c>
      <c r="C56" s="26" t="s">
        <v>60</v>
      </c>
      <c r="D56" s="26">
        <v>7</v>
      </c>
      <c r="E56" s="26" t="s">
        <v>56</v>
      </c>
      <c r="G56" s="25" t="str">
        <f t="shared" si="10"/>
        <v xml:space="preserve">Q4: 7 of 7.  </v>
      </c>
    </row>
    <row r="57" spans="1:7" ht="409.5" x14ac:dyDescent="0.2">
      <c r="A57" s="26"/>
      <c r="B57" s="26" t="str">
        <f t="shared" si="11"/>
        <v xml:space="preserve"> Navakiran</v>
      </c>
      <c r="C57" s="26" t="s">
        <v>62</v>
      </c>
      <c r="D57" s="26">
        <v>6.5</v>
      </c>
      <c r="E57" s="26" t="s">
        <v>56</v>
      </c>
      <c r="F57" s="25" t="s">
        <v>547</v>
      </c>
      <c r="G57" s="25" t="str">
        <f t="shared" si="10"/>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58" spans="1:7" ht="409.5" x14ac:dyDescent="0.2">
      <c r="A58" s="26"/>
      <c r="B58" s="26" t="str">
        <f t="shared" si="11"/>
        <v xml:space="preserve"> Navakiran</v>
      </c>
      <c r="C58" s="26" t="s">
        <v>64</v>
      </c>
      <c r="D58" s="26">
        <v>6.5</v>
      </c>
      <c r="E58" s="26" t="s">
        <v>56</v>
      </c>
      <c r="F58" s="25" t="s">
        <v>552</v>
      </c>
      <c r="G58" s="25" t="str">
        <f t="shared" si="10"/>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59" spans="1:7" x14ac:dyDescent="0.2">
      <c r="A59" s="26"/>
      <c r="B59" s="26" t="str">
        <f t="shared" si="11"/>
        <v xml:space="preserve"> Navakiran</v>
      </c>
      <c r="C59" s="26" t="s">
        <v>66</v>
      </c>
      <c r="D59" s="26">
        <v>8</v>
      </c>
      <c r="E59" s="26" t="s">
        <v>53</v>
      </c>
      <c r="G59" s="25" t="str">
        <f t="shared" si="10"/>
        <v xml:space="preserve">Q7: 8 of 8.  </v>
      </c>
    </row>
    <row r="60" spans="1:7" x14ac:dyDescent="0.2">
      <c r="A60" s="26"/>
      <c r="B60" s="26" t="str">
        <f t="shared" si="11"/>
        <v xml:space="preserve"> Navakiran</v>
      </c>
      <c r="C60" s="26" t="s">
        <v>68</v>
      </c>
      <c r="D60" s="26">
        <f>SUM(D53:D59)</f>
        <v>49</v>
      </c>
      <c r="E60" s="26" t="s">
        <v>69</v>
      </c>
      <c r="G60" s="25" t="str">
        <f t="shared" si="10"/>
        <v xml:space="preserve">Total: 49 of 50. </v>
      </c>
    </row>
    <row r="61" spans="1:7" ht="204" x14ac:dyDescent="0.2">
      <c r="A61" s="26"/>
      <c r="B61" s="26" t="str">
        <f t="shared" si="11"/>
        <v xml:space="preserve"> Navakiran</v>
      </c>
      <c r="C61" s="26" t="s">
        <v>70</v>
      </c>
      <c r="D61" s="26"/>
      <c r="E61" s="26"/>
      <c r="G61" s="25" t="str">
        <f>_xlfn.CONCAT(G52," ",G53," ",G54," ",G55," ",G56," ",G57," ",G58," ",G59," ",G60)</f>
        <v xml:space="preserve"> Navakiran, below are scores and comments for Homework 4. Q1: 7 of 7.   Q2: 7 of 7.  An apropos response! Q3: 7 of 7.  A insightful answer!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49 of 50. </v>
      </c>
    </row>
    <row r="62" spans="1:7" x14ac:dyDescent="0.2">
      <c r="A62" s="26" t="s">
        <v>7</v>
      </c>
      <c r="B62" s="26" t="s">
        <v>191</v>
      </c>
      <c r="C62" s="26" t="s">
        <v>499</v>
      </c>
      <c r="D62" s="26"/>
      <c r="E62" s="26"/>
      <c r="G62" s="25" t="str">
        <f t="shared" ref="G62:G312" si="12">_xlfn.CONCAT(B62,C62)</f>
        <v>Sri Mayur, below are scores and comments for Homework 4.</v>
      </c>
    </row>
    <row r="63" spans="1:7" x14ac:dyDescent="0.2">
      <c r="A63" s="26"/>
      <c r="B63" s="26" t="str">
        <f>B62</f>
        <v>Sri Mayur</v>
      </c>
      <c r="C63" s="26" t="s">
        <v>52</v>
      </c>
      <c r="D63" s="26">
        <v>7</v>
      </c>
      <c r="E63" s="26" t="s">
        <v>56</v>
      </c>
      <c r="G63" s="25" t="str">
        <f t="shared" ref="G63:G70" si="13">_xlfn.CONCAT(C63," ",D63," ",E63," ",F63)</f>
        <v xml:space="preserve">Q1: 7 of 7.  </v>
      </c>
    </row>
    <row r="64" spans="1:7" ht="318.75" x14ac:dyDescent="0.2">
      <c r="A64" s="26"/>
      <c r="B64" s="26" t="str">
        <f t="shared" ref="B64:B71" si="14">B63</f>
        <v>Sri Mayur</v>
      </c>
      <c r="C64" s="26" t="s">
        <v>55</v>
      </c>
      <c r="D64" s="26">
        <v>7</v>
      </c>
      <c r="E64" s="26" t="s">
        <v>56</v>
      </c>
      <c r="F64" s="25" t="s">
        <v>528</v>
      </c>
      <c r="G64" s="25" t="str">
        <f t="shared" si="13"/>
        <v>Q2: 7 of 7.  While a good response, the presentation of the answer should be flowing.  For example, don't  excessively use colons.</v>
      </c>
    </row>
    <row r="65" spans="1:7" ht="409.5" x14ac:dyDescent="0.2">
      <c r="A65" s="26"/>
      <c r="B65" s="26" t="str">
        <f t="shared" si="14"/>
        <v>Sri Mayur</v>
      </c>
      <c r="C65" s="26" t="s">
        <v>58</v>
      </c>
      <c r="D65" s="26">
        <v>6</v>
      </c>
      <c r="E65" s="26" t="s">
        <v>56</v>
      </c>
      <c r="F65" s="25" t="s">
        <v>544</v>
      </c>
      <c r="G65" s="25" t="str">
        <f t="shared" si="13"/>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66" spans="1:7" x14ac:dyDescent="0.2">
      <c r="A66" s="26"/>
      <c r="B66" s="26" t="str">
        <f t="shared" si="14"/>
        <v>Sri Mayur</v>
      </c>
      <c r="C66" s="26" t="s">
        <v>60</v>
      </c>
      <c r="D66" s="26">
        <v>7</v>
      </c>
      <c r="E66" s="26" t="s">
        <v>56</v>
      </c>
      <c r="G66" s="25" t="str">
        <f t="shared" si="13"/>
        <v xml:space="preserve">Q4: 7 of 7.  </v>
      </c>
    </row>
    <row r="67" spans="1:7" ht="409.5" x14ac:dyDescent="0.2">
      <c r="A67" s="26"/>
      <c r="B67" s="26" t="str">
        <f t="shared" si="14"/>
        <v>Sri Mayur</v>
      </c>
      <c r="C67" s="26" t="s">
        <v>62</v>
      </c>
      <c r="D67" s="26">
        <v>6.5</v>
      </c>
      <c r="E67" s="26" t="s">
        <v>56</v>
      </c>
      <c r="F67" s="25" t="s">
        <v>547</v>
      </c>
      <c r="G67" s="25" t="str">
        <f t="shared" si="13"/>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68" spans="1:7" ht="63.75" x14ac:dyDescent="0.2">
      <c r="A68" s="26"/>
      <c r="B68" s="26" t="str">
        <f t="shared" si="14"/>
        <v>Sri Mayur</v>
      </c>
      <c r="C68" s="26" t="s">
        <v>64</v>
      </c>
      <c r="D68" s="26">
        <v>7</v>
      </c>
      <c r="E68" s="26" t="s">
        <v>56</v>
      </c>
      <c r="F68" s="25" t="s">
        <v>271</v>
      </c>
      <c r="G68" s="25" t="str">
        <f t="shared" si="13"/>
        <v>Q6: 7 of 7.  A splendid answer!</v>
      </c>
    </row>
    <row r="69" spans="1:7" ht="409.5" x14ac:dyDescent="0.2">
      <c r="A69" s="26"/>
      <c r="B69" s="26" t="str">
        <f t="shared" si="14"/>
        <v>Sri Mayur</v>
      </c>
      <c r="C69" s="26" t="s">
        <v>66</v>
      </c>
      <c r="D69" s="26">
        <v>5</v>
      </c>
      <c r="E69" s="26" t="s">
        <v>53</v>
      </c>
      <c r="F69" s="25" t="s">
        <v>557</v>
      </c>
      <c r="G69" s="25" t="str">
        <f t="shared" si="13"/>
        <v>Q7: 5 of 8.  During the online lecture we reviewed lecture notes that presented, A/B testing, experimental design, basic principles of statistical testing, and analyzing test results using several case studies.  Your response didn't mention this content.</v>
      </c>
    </row>
    <row r="70" spans="1:7" x14ac:dyDescent="0.2">
      <c r="A70" s="26"/>
      <c r="B70" s="26" t="str">
        <f t="shared" si="14"/>
        <v>Sri Mayur</v>
      </c>
      <c r="C70" s="26" t="s">
        <v>68</v>
      </c>
      <c r="D70" s="26">
        <f>SUM(D63:D69)</f>
        <v>45.5</v>
      </c>
      <c r="E70" s="26" t="s">
        <v>69</v>
      </c>
      <c r="G70" s="25" t="str">
        <f t="shared" si="13"/>
        <v xml:space="preserve">Total: 45.5 of 50. </v>
      </c>
    </row>
    <row r="71" spans="1:7" ht="409.5" x14ac:dyDescent="0.2">
      <c r="A71" s="26"/>
      <c r="B71" s="26" t="str">
        <f t="shared" si="14"/>
        <v>Sri Mayur</v>
      </c>
      <c r="C71" s="26" t="s">
        <v>70</v>
      </c>
      <c r="D71" s="26"/>
      <c r="E71" s="26"/>
      <c r="G71" s="25" t="str">
        <f>_xlfn.CONCAT(G62," ",G63," ",G64," ",G65," ",G66," ",G67," ",G68," ",G69," ",G70)</f>
        <v xml:space="preserve">Sri Mayur, below are scores and comments for Homework 4. Q1: 7 of 7.   Q2: 7 of 7.  While a good response, the presentation of the answer should be flowing.  For example, don't  excessively use colons. 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5 of 8.  During the online lecture we reviewed lecture notes that presented, A/B testing, experimental design, basic principles of statistical testing, and analyzing test results using several case studies.  Your response didn't mention this content. Total: 45.5 of 50. </v>
      </c>
    </row>
    <row r="72" spans="1:7" x14ac:dyDescent="0.2">
      <c r="A72" s="26" t="s">
        <v>8</v>
      </c>
      <c r="B72" s="26" t="s">
        <v>192</v>
      </c>
      <c r="C72" s="26" t="s">
        <v>499</v>
      </c>
      <c r="D72" s="26"/>
      <c r="E72" s="26"/>
      <c r="G72" s="25" t="str">
        <f t="shared" si="12"/>
        <v>Nithish Kumar, below are scores and comments for Homework 4.</v>
      </c>
    </row>
    <row r="73" spans="1:7" x14ac:dyDescent="0.2">
      <c r="A73" s="26"/>
      <c r="B73" s="26" t="str">
        <f>B72</f>
        <v>Nithish Kumar</v>
      </c>
      <c r="C73" s="26" t="s">
        <v>52</v>
      </c>
      <c r="D73" s="26">
        <v>7</v>
      </c>
      <c r="E73" s="26" t="s">
        <v>56</v>
      </c>
      <c r="G73" s="25" t="str">
        <f t="shared" ref="G73:G80" si="15">_xlfn.CONCAT(C73," ",D73," ",E73," ",F73)</f>
        <v xml:space="preserve">Q1: 7 of 7.  </v>
      </c>
    </row>
    <row r="74" spans="1:7" ht="409.5" x14ac:dyDescent="0.2">
      <c r="A74" s="26"/>
      <c r="B74" s="26" t="str">
        <f t="shared" ref="B74:B81" si="16">B73</f>
        <v>Nithish Kumar</v>
      </c>
      <c r="C74" s="26" t="s">
        <v>55</v>
      </c>
      <c r="D74" s="26">
        <v>6</v>
      </c>
      <c r="E74" s="26" t="s">
        <v>56</v>
      </c>
      <c r="F74" s="25" t="s">
        <v>529</v>
      </c>
      <c r="G74" s="25" t="str">
        <f t="shared" si="15"/>
        <v xml:space="preserve">Q2: 6 of 7.  While a good response, the presentation of the answer should be flowing.  For example many of your short sentences read like bullet points in a deck.  Statistical testing is not an "exam."  The design of the experiment, which includes hypotheses specification need to be done as one of the first steps.  </v>
      </c>
    </row>
    <row r="75" spans="1:7" ht="229.5" x14ac:dyDescent="0.2">
      <c r="A75" s="26"/>
      <c r="B75" s="26" t="str">
        <f t="shared" si="16"/>
        <v>Nithish Kumar</v>
      </c>
      <c r="C75" s="26" t="s">
        <v>58</v>
      </c>
      <c r="D75" s="26">
        <v>7</v>
      </c>
      <c r="E75" s="26" t="s">
        <v>56</v>
      </c>
      <c r="F75" s="25" t="s">
        <v>543</v>
      </c>
      <c r="G75" s="25" t="str">
        <f t="shared" si="15"/>
        <v>Q3: 7 of 7.  A good answer.  Please continue to improve on the elucidation of your answers.</v>
      </c>
    </row>
    <row r="76" spans="1:7" x14ac:dyDescent="0.2">
      <c r="A76" s="26"/>
      <c r="B76" s="26" t="str">
        <f t="shared" si="16"/>
        <v>Nithish Kumar</v>
      </c>
      <c r="C76" s="26" t="s">
        <v>60</v>
      </c>
      <c r="D76" s="26">
        <v>7</v>
      </c>
      <c r="E76" s="26" t="s">
        <v>56</v>
      </c>
      <c r="G76" s="25" t="str">
        <f t="shared" si="15"/>
        <v xml:space="preserve">Q4: 7 of 7.  </v>
      </c>
    </row>
    <row r="77" spans="1:7" ht="409.5" x14ac:dyDescent="0.2">
      <c r="A77" s="26"/>
      <c r="B77" s="26" t="str">
        <f t="shared" si="16"/>
        <v>Nithish Kumar</v>
      </c>
      <c r="C77" s="26" t="s">
        <v>62</v>
      </c>
      <c r="D77" s="26">
        <v>6.5</v>
      </c>
      <c r="E77" s="26" t="s">
        <v>56</v>
      </c>
      <c r="F77" s="25" t="s">
        <v>549</v>
      </c>
      <c r="G77" s="25" t="str">
        <f t="shared" si="15"/>
        <v>Q5: 6.5 of 7.  Your answer began to "wander";  please be precise in your responses.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78" spans="1:7" ht="409.5" x14ac:dyDescent="0.2">
      <c r="A78" s="26"/>
      <c r="B78" s="26" t="str">
        <f t="shared" si="16"/>
        <v>Nithish Kumar</v>
      </c>
      <c r="C78" s="26" t="s">
        <v>64</v>
      </c>
      <c r="D78" s="26">
        <v>6.5</v>
      </c>
      <c r="E78" s="26" t="s">
        <v>56</v>
      </c>
      <c r="F78" s="25" t="s">
        <v>553</v>
      </c>
      <c r="G78" s="25" t="str">
        <f t="shared" si="15"/>
        <v>Q6: 6.5 of 7.  The phrase 'depended-on variable' is odd.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79" spans="1:7" ht="267.75" x14ac:dyDescent="0.2">
      <c r="A79" s="26"/>
      <c r="B79" s="26" t="str">
        <f t="shared" si="16"/>
        <v>Nithish Kumar</v>
      </c>
      <c r="C79" s="26" t="s">
        <v>66</v>
      </c>
      <c r="D79" s="26">
        <v>6.5</v>
      </c>
      <c r="E79" s="26" t="s">
        <v>53</v>
      </c>
      <c r="F79" s="25" t="s">
        <v>554</v>
      </c>
      <c r="G79" s="25" t="str">
        <f t="shared" si="15"/>
        <v>Q7: 6.5 of 8.  Please provide your response using prose in several paragraphs.  Thus don't use bullet points.</v>
      </c>
    </row>
    <row r="80" spans="1:7" x14ac:dyDescent="0.2">
      <c r="A80" s="26"/>
      <c r="B80" s="26" t="str">
        <f t="shared" si="16"/>
        <v>Nithish Kumar</v>
      </c>
      <c r="C80" s="26" t="s">
        <v>68</v>
      </c>
      <c r="D80" s="26">
        <f>SUM(D73:D79)</f>
        <v>46.5</v>
      </c>
      <c r="E80" s="26" t="s">
        <v>69</v>
      </c>
      <c r="G80" s="25" t="str">
        <f t="shared" si="15"/>
        <v xml:space="preserve">Total: 46.5 of 50. </v>
      </c>
    </row>
    <row r="81" spans="1:7" ht="306" x14ac:dyDescent="0.2">
      <c r="A81" s="26"/>
      <c r="B81" s="26" t="str">
        <f t="shared" si="16"/>
        <v>Nithish Kumar</v>
      </c>
      <c r="C81" s="26" t="s">
        <v>70</v>
      </c>
      <c r="D81" s="26"/>
      <c r="E81" s="26"/>
      <c r="G81" s="25" t="str">
        <f>_xlfn.CONCAT(G72," ",G73," ",G74," ",G75," ",G76," ",G77," ",G78," ",G79," ",G80)</f>
        <v xml:space="preserve">Nithish Kumar, below are scores and comments for Homework 4. Q1: 7 of 7.   Q2: 6 of 7.  While a good response, the presentation of the answer should be flowing.  For example many of your short sentences read like bullet points in a deck.  Statistical testing is not an "exam."  The design of the experiment, which includes hypotheses specification need to be done as one of the first steps.   Q3: 7 of 7.  A good answer.  Please continue to improve on the elucidation of your answers. Q4: 7 of 7.   Q5: 6.5 of 7.  Your answer began to "wander";  please be precise in your responses.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The phrase 'depended-on variable' is odd.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6.5 of 8.  Please provide your response using prose in several paragraphs.  Thus don't use bullet points. Total: 46.5 of 50. </v>
      </c>
    </row>
    <row r="82" spans="1:7" x14ac:dyDescent="0.2">
      <c r="A82" s="26" t="s">
        <v>9</v>
      </c>
      <c r="B82" s="26" t="s">
        <v>193</v>
      </c>
      <c r="C82" s="26" t="s">
        <v>499</v>
      </c>
      <c r="D82" s="26"/>
      <c r="E82" s="26"/>
      <c r="G82" s="25" t="str">
        <f t="shared" si="12"/>
        <v>Sai Sumanth, below are scores and comments for Homework 4.</v>
      </c>
    </row>
    <row r="83" spans="1:7" x14ac:dyDescent="0.2">
      <c r="A83" s="26"/>
      <c r="B83" s="26" t="str">
        <f>B82</f>
        <v>Sai Sumanth</v>
      </c>
      <c r="C83" s="26" t="s">
        <v>52</v>
      </c>
      <c r="D83" s="26">
        <v>7</v>
      </c>
      <c r="E83" s="26" t="s">
        <v>56</v>
      </c>
      <c r="G83" s="25" t="str">
        <f t="shared" ref="G83:G90" si="17">_xlfn.CONCAT(C83," ",D83," ",E83," ",F83)</f>
        <v xml:space="preserve">Q1: 7 of 7.  </v>
      </c>
    </row>
    <row r="84" spans="1:7" ht="409.5" x14ac:dyDescent="0.2">
      <c r="A84" s="26"/>
      <c r="B84" s="26" t="str">
        <f t="shared" ref="B84:B91" si="18">B83</f>
        <v>Sai Sumanth</v>
      </c>
      <c r="C84" s="26" t="s">
        <v>55</v>
      </c>
      <c r="D84" s="26">
        <v>6</v>
      </c>
      <c r="E84" s="26" t="s">
        <v>56</v>
      </c>
      <c r="F84" s="25" t="s">
        <v>530</v>
      </c>
      <c r="G84" s="25" t="str">
        <f t="shared" si="17"/>
        <v xml:space="preserve">Q2: 6 of 7.  Acronyms need to be defined before they are used (e.g., CTA).  Preparation also includes ensuring that the proper data will be collected and there will be sufficient computational resources available so that either frequentist statistical inference or Bayesian statistics may be used, and should be used, to analyze test results. </v>
      </c>
    </row>
    <row r="85" spans="1:7" ht="229.5" x14ac:dyDescent="0.2">
      <c r="A85" s="26"/>
      <c r="B85" s="26" t="str">
        <f t="shared" si="18"/>
        <v>Sai Sumanth</v>
      </c>
      <c r="C85" s="26" t="s">
        <v>58</v>
      </c>
      <c r="D85" s="26">
        <v>7</v>
      </c>
      <c r="E85" s="26" t="s">
        <v>56</v>
      </c>
      <c r="F85" s="25" t="s">
        <v>543</v>
      </c>
      <c r="G85" s="25" t="str">
        <f t="shared" si="17"/>
        <v>Q3: 7 of 7.  A good answer.  Please continue to improve on the elucidation of your answers.</v>
      </c>
    </row>
    <row r="86" spans="1:7" x14ac:dyDescent="0.2">
      <c r="A86" s="26"/>
      <c r="B86" s="26" t="str">
        <f t="shared" si="18"/>
        <v>Sai Sumanth</v>
      </c>
      <c r="C86" s="26" t="s">
        <v>60</v>
      </c>
      <c r="D86" s="26">
        <v>7</v>
      </c>
      <c r="E86" s="26" t="s">
        <v>56</v>
      </c>
      <c r="G86" s="25" t="str">
        <f t="shared" si="17"/>
        <v xml:space="preserve">Q4: 7 of 7.  </v>
      </c>
    </row>
    <row r="87" spans="1:7" ht="409.5" x14ac:dyDescent="0.2">
      <c r="A87" s="26"/>
      <c r="B87" s="26" t="str">
        <f t="shared" si="18"/>
        <v>Sai Sumanth</v>
      </c>
      <c r="C87" s="26" t="s">
        <v>62</v>
      </c>
      <c r="D87" s="26">
        <v>6</v>
      </c>
      <c r="E87" s="26" t="s">
        <v>56</v>
      </c>
      <c r="F87" s="25" t="s">
        <v>547</v>
      </c>
      <c r="G87" s="25" t="str">
        <f t="shared" si="17"/>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88" spans="1:7" ht="63.75" x14ac:dyDescent="0.2">
      <c r="A88" s="26"/>
      <c r="B88" s="26" t="str">
        <f t="shared" si="18"/>
        <v>Sai Sumanth</v>
      </c>
      <c r="C88" s="26" t="s">
        <v>64</v>
      </c>
      <c r="D88" s="26">
        <v>7</v>
      </c>
      <c r="E88" s="26" t="s">
        <v>56</v>
      </c>
      <c r="F88" s="25" t="s">
        <v>271</v>
      </c>
      <c r="G88" s="25" t="str">
        <f t="shared" si="17"/>
        <v>Q6: 7 of 7.  A splendid answer!</v>
      </c>
    </row>
    <row r="89" spans="1:7" x14ac:dyDescent="0.2">
      <c r="A89" s="26"/>
      <c r="B89" s="26" t="str">
        <f t="shared" si="18"/>
        <v>Sai Sumanth</v>
      </c>
      <c r="C89" s="26" t="s">
        <v>66</v>
      </c>
      <c r="D89" s="26">
        <v>8</v>
      </c>
      <c r="E89" s="26" t="s">
        <v>53</v>
      </c>
      <c r="G89" s="25" t="str">
        <f t="shared" si="17"/>
        <v xml:space="preserve">Q7: 8 of 8.  </v>
      </c>
    </row>
    <row r="90" spans="1:7" x14ac:dyDescent="0.2">
      <c r="A90" s="26"/>
      <c r="B90" s="26" t="str">
        <f t="shared" si="18"/>
        <v>Sai Sumanth</v>
      </c>
      <c r="C90" s="26" t="s">
        <v>68</v>
      </c>
      <c r="D90" s="26">
        <f>SUM(D83:D89)</f>
        <v>48</v>
      </c>
      <c r="E90" s="26" t="s">
        <v>69</v>
      </c>
      <c r="G90" s="25" t="str">
        <f t="shared" si="17"/>
        <v xml:space="preserve">Total: 48 of 50. </v>
      </c>
    </row>
    <row r="91" spans="1:7" ht="204" x14ac:dyDescent="0.2">
      <c r="A91" s="26"/>
      <c r="B91" s="26" t="str">
        <f t="shared" si="18"/>
        <v>Sai Sumanth</v>
      </c>
      <c r="C91" s="26" t="s">
        <v>70</v>
      </c>
      <c r="D91" s="26"/>
      <c r="E91" s="26"/>
      <c r="G91" s="25" t="str">
        <f>_xlfn.CONCAT(G82," ",G83," ",G84," ",G85," ",G86," ",G87," ",G88," ",G89," ",G90)</f>
        <v xml:space="preserve">Sai Sumanth, below are scores and comments for Homework 4. Q1: 7 of 7.   Q2: 6 of 7.  Acronyms need to be defined before they are used (e.g., CTA).  Preparation also includes ensuring that the proper data will be collected and there will be sufficient computational resources available so that either frequentist statistical inference or Bayesian statistics may be used, and should be used, to analyze test results.  Q3: 7 of 7.  A good answer.  Please continue to improve on the elucidation of your answers.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48 of 50. </v>
      </c>
    </row>
    <row r="92" spans="1:7" x14ac:dyDescent="0.2">
      <c r="A92" s="26" t="s">
        <v>10</v>
      </c>
      <c r="B92" s="26" t="s">
        <v>194</v>
      </c>
      <c r="C92" s="26" t="s">
        <v>499</v>
      </c>
      <c r="D92" s="26"/>
      <c r="E92" s="26"/>
      <c r="G92" s="25" t="str">
        <f t="shared" si="12"/>
        <v>Mamatha Naidu, below are scores and comments for Homework 4.</v>
      </c>
    </row>
    <row r="93" spans="1:7" x14ac:dyDescent="0.2">
      <c r="A93" s="26"/>
      <c r="B93" s="26" t="str">
        <f>B92</f>
        <v>Mamatha Naidu</v>
      </c>
      <c r="C93" s="26" t="s">
        <v>52</v>
      </c>
      <c r="D93" s="26">
        <v>7</v>
      </c>
      <c r="E93" s="26" t="s">
        <v>56</v>
      </c>
      <c r="G93" s="25" t="str">
        <f t="shared" ref="G93:G100" si="19">_xlfn.CONCAT(C93," ",D93," ",E93," ",F93)</f>
        <v xml:space="preserve">Q1: 7 of 7.  </v>
      </c>
    </row>
    <row r="94" spans="1:7" ht="409.5" x14ac:dyDescent="0.2">
      <c r="A94" s="26"/>
      <c r="B94" s="26" t="str">
        <f t="shared" ref="B94:B101" si="20">B93</f>
        <v>Mamatha Naidu</v>
      </c>
      <c r="C94" s="26" t="s">
        <v>55</v>
      </c>
      <c r="D94" s="26">
        <v>6.5</v>
      </c>
      <c r="E94" s="26" t="s">
        <v>56</v>
      </c>
      <c r="F94" s="25" t="s">
        <v>500</v>
      </c>
      <c r="G94" s="25" t="str">
        <f t="shared" si="19"/>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95" spans="1:7" x14ac:dyDescent="0.2">
      <c r="A95" s="26"/>
      <c r="B95" s="26" t="str">
        <f t="shared" si="20"/>
        <v>Mamatha Naidu</v>
      </c>
      <c r="C95" s="26" t="s">
        <v>58</v>
      </c>
      <c r="D95" s="26">
        <v>7</v>
      </c>
      <c r="E95" s="26" t="s">
        <v>56</v>
      </c>
      <c r="G95" s="25" t="str">
        <f t="shared" si="19"/>
        <v xml:space="preserve">Q3: 7 of 7.  </v>
      </c>
    </row>
    <row r="96" spans="1:7" x14ac:dyDescent="0.2">
      <c r="A96" s="26"/>
      <c r="B96" s="26" t="str">
        <f t="shared" si="20"/>
        <v>Mamatha Naidu</v>
      </c>
      <c r="C96" s="26" t="s">
        <v>60</v>
      </c>
      <c r="D96" s="26">
        <v>7</v>
      </c>
      <c r="E96" s="26" t="s">
        <v>56</v>
      </c>
      <c r="G96" s="25" t="str">
        <f t="shared" si="19"/>
        <v xml:space="preserve">Q4: 7 of 7.  </v>
      </c>
    </row>
    <row r="97" spans="1:7" ht="409.5" x14ac:dyDescent="0.2">
      <c r="A97" s="26"/>
      <c r="B97" s="26" t="str">
        <f t="shared" si="20"/>
        <v>Mamatha Naidu</v>
      </c>
      <c r="C97" s="26" t="s">
        <v>62</v>
      </c>
      <c r="D97" s="26">
        <v>6.5</v>
      </c>
      <c r="E97" s="26" t="s">
        <v>56</v>
      </c>
      <c r="F97" s="25" t="s">
        <v>547</v>
      </c>
      <c r="G97" s="25" t="str">
        <f t="shared" si="19"/>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98" spans="1:7" ht="63.75" x14ac:dyDescent="0.2">
      <c r="A98" s="26"/>
      <c r="B98" s="26" t="str">
        <f t="shared" si="20"/>
        <v>Mamatha Naidu</v>
      </c>
      <c r="C98" s="26" t="s">
        <v>64</v>
      </c>
      <c r="D98" s="26">
        <v>7</v>
      </c>
      <c r="E98" s="26" t="s">
        <v>56</v>
      </c>
      <c r="F98" s="25" t="s">
        <v>271</v>
      </c>
      <c r="G98" s="25" t="str">
        <f t="shared" si="19"/>
        <v>Q6: 7 of 7.  A splendid answer!</v>
      </c>
    </row>
    <row r="99" spans="1:7" x14ac:dyDescent="0.2">
      <c r="A99" s="26"/>
      <c r="B99" s="26" t="str">
        <f t="shared" si="20"/>
        <v>Mamatha Naidu</v>
      </c>
      <c r="C99" s="26" t="s">
        <v>66</v>
      </c>
      <c r="D99" s="26">
        <v>8</v>
      </c>
      <c r="E99" s="26" t="s">
        <v>53</v>
      </c>
      <c r="G99" s="25" t="str">
        <f t="shared" si="19"/>
        <v xml:space="preserve">Q7: 8 of 8.  </v>
      </c>
    </row>
    <row r="100" spans="1:7" x14ac:dyDescent="0.2">
      <c r="A100" s="26"/>
      <c r="B100" s="26" t="str">
        <f t="shared" si="20"/>
        <v>Mamatha Naidu</v>
      </c>
      <c r="C100" s="26" t="s">
        <v>68</v>
      </c>
      <c r="D100" s="26">
        <f>SUM(D93:D99)</f>
        <v>49</v>
      </c>
      <c r="E100" s="26" t="s">
        <v>69</v>
      </c>
      <c r="G100" s="25" t="str">
        <f t="shared" si="19"/>
        <v xml:space="preserve">Total: 49 of 50. </v>
      </c>
    </row>
    <row r="101" spans="1:7" ht="178.5" x14ac:dyDescent="0.2">
      <c r="A101" s="26"/>
      <c r="B101" s="26" t="str">
        <f t="shared" si="20"/>
        <v>Mamatha Naidu</v>
      </c>
      <c r="C101" s="26" t="s">
        <v>70</v>
      </c>
      <c r="D101" s="26"/>
      <c r="E101" s="26"/>
      <c r="G101" s="25" t="str">
        <f>_xlfn.CONCAT(G92," ",G93," ",G94," ",G95," ",G96," ",G97," ",G98," ",G99," ",G100)</f>
        <v xml:space="preserve">Mamatha Naidu,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102" spans="1:7" x14ac:dyDescent="0.2">
      <c r="A102" s="26" t="s">
        <v>11</v>
      </c>
      <c r="B102" s="26" t="s">
        <v>195</v>
      </c>
      <c r="C102" s="26" t="s">
        <v>499</v>
      </c>
      <c r="D102" s="26"/>
      <c r="E102" s="26"/>
      <c r="G102" s="25" t="str">
        <f t="shared" si="12"/>
        <v>Mourya Chandra Reddy, below are scores and comments for Homework 4.</v>
      </c>
    </row>
    <row r="103" spans="1:7" x14ac:dyDescent="0.2">
      <c r="A103" s="26"/>
      <c r="B103" s="26" t="str">
        <f>B102</f>
        <v>Mourya Chandra Reddy</v>
      </c>
      <c r="C103" s="26" t="s">
        <v>52</v>
      </c>
      <c r="D103" s="26">
        <v>7</v>
      </c>
      <c r="E103" s="26" t="s">
        <v>56</v>
      </c>
      <c r="G103" s="25" t="str">
        <f t="shared" ref="G103:G110" si="21">_xlfn.CONCAT(C103," ",D103," ",E103," ",F103)</f>
        <v xml:space="preserve">Q1: 7 of 7.  </v>
      </c>
    </row>
    <row r="104" spans="1:7" x14ac:dyDescent="0.2">
      <c r="A104" s="26"/>
      <c r="B104" s="26" t="str">
        <f t="shared" ref="B104:B111" si="22">B103</f>
        <v>Mourya Chandra Reddy</v>
      </c>
      <c r="C104" s="26" t="s">
        <v>55</v>
      </c>
      <c r="D104" s="26">
        <v>7</v>
      </c>
      <c r="E104" s="26" t="s">
        <v>56</v>
      </c>
      <c r="G104" s="25" t="str">
        <f t="shared" si="21"/>
        <v xml:space="preserve">Q2: 7 of 7.  </v>
      </c>
    </row>
    <row r="105" spans="1:7" ht="409.5" x14ac:dyDescent="0.2">
      <c r="A105" s="26"/>
      <c r="B105" s="26" t="str">
        <f t="shared" si="22"/>
        <v>Mourya Chandra Reddy</v>
      </c>
      <c r="C105" s="26" t="s">
        <v>58</v>
      </c>
      <c r="D105" s="26">
        <v>6.5</v>
      </c>
      <c r="E105" s="26" t="s">
        <v>56</v>
      </c>
      <c r="F105" s="25" t="s">
        <v>544</v>
      </c>
      <c r="G105" s="25" t="str">
        <f t="shared" si="21"/>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06" spans="1:7" x14ac:dyDescent="0.2">
      <c r="A106" s="26"/>
      <c r="B106" s="26" t="str">
        <f t="shared" si="22"/>
        <v>Mourya Chandra Reddy</v>
      </c>
      <c r="C106" s="26" t="s">
        <v>60</v>
      </c>
      <c r="D106" s="26">
        <v>7</v>
      </c>
      <c r="E106" s="26" t="s">
        <v>56</v>
      </c>
      <c r="G106" s="25" t="str">
        <f t="shared" si="21"/>
        <v xml:space="preserve">Q4: 7 of 7.  </v>
      </c>
    </row>
    <row r="107" spans="1:7" ht="409.5" x14ac:dyDescent="0.2">
      <c r="A107" s="26"/>
      <c r="B107" s="26" t="str">
        <f t="shared" si="22"/>
        <v>Mourya Chandra Reddy</v>
      </c>
      <c r="C107" s="26" t="s">
        <v>62</v>
      </c>
      <c r="D107" s="26">
        <v>6.5</v>
      </c>
      <c r="E107" s="26" t="s">
        <v>56</v>
      </c>
      <c r="F107" s="25" t="s">
        <v>547</v>
      </c>
      <c r="G107" s="25" t="str">
        <f t="shared" si="21"/>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08" spans="1:7" ht="409.5" x14ac:dyDescent="0.2">
      <c r="A108" s="26"/>
      <c r="B108" s="26" t="str">
        <f t="shared" si="22"/>
        <v>Mourya Chandra Reddy</v>
      </c>
      <c r="C108" s="26" t="s">
        <v>64</v>
      </c>
      <c r="D108" s="26">
        <v>6.5</v>
      </c>
      <c r="E108" s="26" t="s">
        <v>56</v>
      </c>
      <c r="F108" s="25" t="s">
        <v>552</v>
      </c>
      <c r="G108" s="25" t="str">
        <f t="shared" si="21"/>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09" spans="1:7" x14ac:dyDescent="0.2">
      <c r="A109" s="26"/>
      <c r="B109" s="26" t="str">
        <f t="shared" si="22"/>
        <v>Mourya Chandra Reddy</v>
      </c>
      <c r="C109" s="26" t="s">
        <v>66</v>
      </c>
      <c r="D109" s="26">
        <v>8</v>
      </c>
      <c r="E109" s="26" t="s">
        <v>53</v>
      </c>
      <c r="G109" s="25" t="str">
        <f t="shared" si="21"/>
        <v xml:space="preserve">Q7: 8 of 8.  </v>
      </c>
    </row>
    <row r="110" spans="1:7" x14ac:dyDescent="0.2">
      <c r="A110" s="26"/>
      <c r="B110" s="26" t="str">
        <f t="shared" si="22"/>
        <v>Mourya Chandra Reddy</v>
      </c>
      <c r="C110" s="26" t="s">
        <v>68</v>
      </c>
      <c r="D110" s="26">
        <f>SUM(D103:D109)</f>
        <v>48.5</v>
      </c>
      <c r="E110" s="26" t="s">
        <v>69</v>
      </c>
      <c r="G110" s="25" t="str">
        <f t="shared" si="21"/>
        <v xml:space="preserve">Total: 48.5 of 50. </v>
      </c>
    </row>
    <row r="111" spans="1:7" ht="409.5" x14ac:dyDescent="0.2">
      <c r="A111" s="26"/>
      <c r="B111" s="26" t="str">
        <f t="shared" si="22"/>
        <v>Mourya Chandra Reddy</v>
      </c>
      <c r="C111" s="26" t="s">
        <v>70</v>
      </c>
      <c r="D111" s="26"/>
      <c r="E111" s="26"/>
      <c r="G111" s="25" t="str">
        <f>_xlfn.CONCAT(G102," ",G103," ",G104," ",G105," ",G106," ",G107," ",G108," ",G109," ",G110)</f>
        <v xml:space="preserve">Mourya Chandra Reddy, below are scores and comments for Homework 4. Q1: 7 of 7.   Q2: 7 of 7.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112" spans="1:7" x14ac:dyDescent="0.2">
      <c r="A112" s="26" t="s">
        <v>12</v>
      </c>
      <c r="B112" s="26" t="s">
        <v>196</v>
      </c>
      <c r="C112" s="26" t="s">
        <v>499</v>
      </c>
      <c r="D112" s="26"/>
      <c r="E112" s="26"/>
      <c r="G112" s="25" t="str">
        <f t="shared" si="12"/>
        <v>Suman Kumar, below are scores and comments for Homework 4.</v>
      </c>
    </row>
    <row r="113" spans="1:7" x14ac:dyDescent="0.2">
      <c r="A113" s="26"/>
      <c r="B113" s="26" t="str">
        <f>B112</f>
        <v>Suman Kumar</v>
      </c>
      <c r="C113" s="26" t="s">
        <v>52</v>
      </c>
      <c r="D113" s="26">
        <v>7</v>
      </c>
      <c r="E113" s="26" t="s">
        <v>56</v>
      </c>
      <c r="G113" s="25" t="str">
        <f t="shared" ref="G113:G120" si="23">_xlfn.CONCAT(C113," ",D113," ",E113," ",F113)</f>
        <v xml:space="preserve">Q1: 7 of 7.  </v>
      </c>
    </row>
    <row r="114" spans="1:7" ht="409.5" x14ac:dyDescent="0.2">
      <c r="A114" s="26"/>
      <c r="B114" s="26" t="str">
        <f t="shared" ref="B114:B121" si="24">B113</f>
        <v>Suman Kumar</v>
      </c>
      <c r="C114" s="26" t="s">
        <v>55</v>
      </c>
      <c r="D114" s="26">
        <v>6.5</v>
      </c>
      <c r="E114" s="26" t="s">
        <v>56</v>
      </c>
      <c r="F114" s="25" t="s">
        <v>500</v>
      </c>
      <c r="G114" s="25" t="str">
        <f t="shared" si="23"/>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15" spans="1:7" ht="409.5" x14ac:dyDescent="0.2">
      <c r="A115" s="26"/>
      <c r="B115" s="26" t="str">
        <f t="shared" si="24"/>
        <v>Suman Kumar</v>
      </c>
      <c r="C115" s="26" t="s">
        <v>58</v>
      </c>
      <c r="D115" s="26">
        <v>6.5</v>
      </c>
      <c r="E115" s="26" t="s">
        <v>56</v>
      </c>
      <c r="F115" s="25" t="s">
        <v>544</v>
      </c>
      <c r="G115" s="25" t="str">
        <f t="shared" si="23"/>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16" spans="1:7" x14ac:dyDescent="0.2">
      <c r="A116" s="26"/>
      <c r="B116" s="26" t="str">
        <f t="shared" si="24"/>
        <v>Suman Kumar</v>
      </c>
      <c r="C116" s="26" t="s">
        <v>60</v>
      </c>
      <c r="D116" s="26">
        <v>7</v>
      </c>
      <c r="E116" s="26" t="s">
        <v>56</v>
      </c>
      <c r="G116" s="25" t="str">
        <f t="shared" si="23"/>
        <v xml:space="preserve">Q4: 7 of 7.  </v>
      </c>
    </row>
    <row r="117" spans="1:7" ht="409.5" x14ac:dyDescent="0.2">
      <c r="A117" s="26"/>
      <c r="B117" s="26" t="str">
        <f t="shared" si="24"/>
        <v>Suman Kumar</v>
      </c>
      <c r="C117" s="26" t="s">
        <v>62</v>
      </c>
      <c r="D117" s="26">
        <v>5</v>
      </c>
      <c r="E117" s="26" t="s">
        <v>56</v>
      </c>
      <c r="F117" s="25" t="s">
        <v>550</v>
      </c>
      <c r="G117" s="25" t="str">
        <f t="shared" si="23"/>
        <v>Q5: 5 of 7.  "Consecutive averages" is not a phrase of the lexicon of statistics.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18" spans="1:7" ht="409.5" x14ac:dyDescent="0.2">
      <c r="A118" s="26"/>
      <c r="B118" s="26" t="str">
        <f t="shared" si="24"/>
        <v>Suman Kumar</v>
      </c>
      <c r="C118" s="26" t="s">
        <v>64</v>
      </c>
      <c r="D118" s="26">
        <v>6.5</v>
      </c>
      <c r="E118" s="26" t="s">
        <v>56</v>
      </c>
      <c r="F118" s="25" t="s">
        <v>552</v>
      </c>
      <c r="G118" s="25" t="str">
        <f t="shared" si="23"/>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19" spans="1:7" x14ac:dyDescent="0.2">
      <c r="A119" s="26"/>
      <c r="B119" s="26" t="str">
        <f t="shared" si="24"/>
        <v>Suman Kumar</v>
      </c>
      <c r="C119" s="26" t="s">
        <v>66</v>
      </c>
      <c r="D119" s="26">
        <v>8</v>
      </c>
      <c r="E119" s="26" t="s">
        <v>53</v>
      </c>
      <c r="G119" s="25" t="str">
        <f t="shared" si="23"/>
        <v xml:space="preserve">Q7: 8 of 8.  </v>
      </c>
    </row>
    <row r="120" spans="1:7" x14ac:dyDescent="0.2">
      <c r="A120" s="26"/>
      <c r="B120" s="26" t="str">
        <f t="shared" si="24"/>
        <v>Suman Kumar</v>
      </c>
      <c r="C120" s="26" t="s">
        <v>68</v>
      </c>
      <c r="D120" s="26">
        <f>SUM(D113:D119)</f>
        <v>46.5</v>
      </c>
      <c r="E120" s="26" t="s">
        <v>69</v>
      </c>
      <c r="G120" s="25" t="str">
        <f t="shared" si="23"/>
        <v xml:space="preserve">Total: 46.5 of 50. </v>
      </c>
    </row>
    <row r="121" spans="1:7" ht="409.5" x14ac:dyDescent="0.2">
      <c r="A121" s="26"/>
      <c r="B121" s="26" t="str">
        <f t="shared" si="24"/>
        <v>Suman Kumar</v>
      </c>
      <c r="C121" s="26" t="s">
        <v>70</v>
      </c>
      <c r="D121" s="26"/>
      <c r="E121" s="26"/>
      <c r="G121" s="25" t="str">
        <f>_xlfn.CONCAT(G112," ",G113," ",G114," ",G115," ",G116," ",G117," ",G118," ",G119," ",G120)</f>
        <v xml:space="preserve">Suman Kumar,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5 of 7.  "Consecutive averages" is not a phrase of the lexicon of statistics.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46.5 of 50. </v>
      </c>
    </row>
    <row r="122" spans="1:7" x14ac:dyDescent="0.2">
      <c r="A122" s="26" t="s">
        <v>13</v>
      </c>
      <c r="B122" s="26" t="s">
        <v>197</v>
      </c>
      <c r="C122" s="26" t="s">
        <v>499</v>
      </c>
      <c r="D122" s="26"/>
      <c r="E122" s="26"/>
      <c r="G122" s="25" t="str">
        <f t="shared" si="12"/>
        <v>Bhavana Chowdary, below are scores and comments for Homework 4.</v>
      </c>
    </row>
    <row r="123" spans="1:7" x14ac:dyDescent="0.2">
      <c r="A123" s="26"/>
      <c r="B123" s="26" t="str">
        <f>B122</f>
        <v>Bhavana Chowdary</v>
      </c>
      <c r="C123" s="26" t="s">
        <v>52</v>
      </c>
      <c r="D123" s="26">
        <v>7</v>
      </c>
      <c r="E123" s="26" t="s">
        <v>56</v>
      </c>
      <c r="G123" s="25" t="str">
        <f t="shared" ref="G123:G130" si="25">_xlfn.CONCAT(C123," ",D123," ",E123," ",F123)</f>
        <v xml:space="preserve">Q1: 7 of 7.  </v>
      </c>
    </row>
    <row r="124" spans="1:7" ht="409.5" x14ac:dyDescent="0.2">
      <c r="A124" s="26"/>
      <c r="B124" s="26" t="str">
        <f t="shared" ref="B124:B131" si="26">B123</f>
        <v>Bhavana Chowdary</v>
      </c>
      <c r="C124" s="26" t="s">
        <v>55</v>
      </c>
      <c r="D124" s="26">
        <v>6.5</v>
      </c>
      <c r="E124" s="26" t="s">
        <v>56</v>
      </c>
      <c r="F124" s="25" t="s">
        <v>500</v>
      </c>
      <c r="G124" s="25" t="str">
        <f t="shared" si="25"/>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25" spans="1:7" x14ac:dyDescent="0.2">
      <c r="A125" s="26"/>
      <c r="B125" s="26" t="str">
        <f t="shared" si="26"/>
        <v>Bhavana Chowdary</v>
      </c>
      <c r="C125" s="26" t="s">
        <v>58</v>
      </c>
      <c r="D125" s="26">
        <v>7</v>
      </c>
      <c r="E125" s="26" t="s">
        <v>56</v>
      </c>
      <c r="G125" s="25" t="str">
        <f t="shared" si="25"/>
        <v xml:space="preserve">Q3: 7 of 7.  </v>
      </c>
    </row>
    <row r="126" spans="1:7" x14ac:dyDescent="0.2">
      <c r="A126" s="26"/>
      <c r="B126" s="26" t="str">
        <f t="shared" si="26"/>
        <v>Bhavana Chowdary</v>
      </c>
      <c r="C126" s="26" t="s">
        <v>60</v>
      </c>
      <c r="D126" s="26">
        <v>7</v>
      </c>
      <c r="E126" s="26" t="s">
        <v>56</v>
      </c>
      <c r="G126" s="25" t="str">
        <f t="shared" si="25"/>
        <v xml:space="preserve">Q4: 7 of 7.  </v>
      </c>
    </row>
    <row r="127" spans="1:7" ht="409.5" x14ac:dyDescent="0.2">
      <c r="A127" s="26"/>
      <c r="B127" s="26" t="str">
        <f t="shared" si="26"/>
        <v>Bhavana Chowdary</v>
      </c>
      <c r="C127" s="26" t="s">
        <v>62</v>
      </c>
      <c r="D127" s="26">
        <v>6.5</v>
      </c>
      <c r="E127" s="26" t="s">
        <v>56</v>
      </c>
      <c r="F127" s="25" t="s">
        <v>547</v>
      </c>
      <c r="G127" s="25" t="str">
        <f t="shared" si="25"/>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28" spans="1:7" ht="63.75" x14ac:dyDescent="0.2">
      <c r="A128" s="26"/>
      <c r="B128" s="26" t="str">
        <f t="shared" si="26"/>
        <v>Bhavana Chowdary</v>
      </c>
      <c r="C128" s="26" t="s">
        <v>64</v>
      </c>
      <c r="D128" s="26">
        <v>7</v>
      </c>
      <c r="E128" s="26" t="s">
        <v>56</v>
      </c>
      <c r="F128" s="25" t="s">
        <v>271</v>
      </c>
      <c r="G128" s="25" t="str">
        <f t="shared" si="25"/>
        <v>Q6: 7 of 7.  A splendid answer!</v>
      </c>
    </row>
    <row r="129" spans="1:7" x14ac:dyDescent="0.2">
      <c r="A129" s="26"/>
      <c r="B129" s="26" t="str">
        <f t="shared" si="26"/>
        <v>Bhavana Chowdary</v>
      </c>
      <c r="C129" s="26" t="s">
        <v>66</v>
      </c>
      <c r="D129" s="26">
        <v>8</v>
      </c>
      <c r="E129" s="26" t="s">
        <v>53</v>
      </c>
      <c r="G129" s="25" t="str">
        <f t="shared" si="25"/>
        <v xml:space="preserve">Q7: 8 of 8.  </v>
      </c>
    </row>
    <row r="130" spans="1:7" x14ac:dyDescent="0.2">
      <c r="A130" s="26"/>
      <c r="B130" s="26" t="str">
        <f t="shared" si="26"/>
        <v>Bhavana Chowdary</v>
      </c>
      <c r="C130" s="26" t="s">
        <v>68</v>
      </c>
      <c r="D130" s="26">
        <f>SUM(D123:D129)</f>
        <v>49</v>
      </c>
      <c r="E130" s="26" t="s">
        <v>69</v>
      </c>
      <c r="G130" s="25" t="str">
        <f t="shared" si="25"/>
        <v xml:space="preserve">Total: 49 of 50. </v>
      </c>
    </row>
    <row r="131" spans="1:7" ht="178.5" x14ac:dyDescent="0.2">
      <c r="A131" s="26"/>
      <c r="B131" s="26" t="str">
        <f t="shared" si="26"/>
        <v>Bhavana Chowdary</v>
      </c>
      <c r="C131" s="26" t="s">
        <v>70</v>
      </c>
      <c r="D131" s="26"/>
      <c r="E131" s="26"/>
      <c r="G131" s="25" t="str">
        <f>_xlfn.CONCAT(G122," ",G123," ",G124," ",G125," ",G126," ",G127," ",G128," ",G129," ",G130)</f>
        <v xml:space="preserve">Bhavana Chowdary,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132" spans="1:7" x14ac:dyDescent="0.2">
      <c r="A132" s="26" t="s">
        <v>14</v>
      </c>
      <c r="B132" s="26" t="str">
        <f t="shared" ref="B132:B312" si="27">MID(A132,FIND(",",A132)+1,FIND(" ",A132)-2)</f>
        <v xml:space="preserve"> Vinaya</v>
      </c>
      <c r="C132" s="26" t="s">
        <v>499</v>
      </c>
      <c r="D132" s="26"/>
      <c r="E132" s="26"/>
      <c r="G132" s="25" t="str">
        <f t="shared" si="12"/>
        <v xml:space="preserve"> Vinaya, below are scores and comments for Homework 4.</v>
      </c>
    </row>
    <row r="133" spans="1:7" x14ac:dyDescent="0.2">
      <c r="A133" s="26"/>
      <c r="B133" s="26" t="str">
        <f>B132</f>
        <v xml:space="preserve"> Vinaya</v>
      </c>
      <c r="C133" s="26" t="s">
        <v>52</v>
      </c>
      <c r="D133" s="26">
        <v>7</v>
      </c>
      <c r="E133" s="26" t="s">
        <v>56</v>
      </c>
      <c r="G133" s="25" t="str">
        <f t="shared" ref="G133:G140" si="28">_xlfn.CONCAT(C133," ",D133," ",E133," ",F133)</f>
        <v xml:space="preserve">Q1: 7 of 7.  </v>
      </c>
    </row>
    <row r="134" spans="1:7" ht="63.75" x14ac:dyDescent="0.2">
      <c r="A134" s="26"/>
      <c r="B134" s="26" t="str">
        <f t="shared" ref="B134:B141" si="29">B133</f>
        <v xml:space="preserve"> Vinaya</v>
      </c>
      <c r="C134" s="26" t="s">
        <v>55</v>
      </c>
      <c r="D134" s="26">
        <v>7</v>
      </c>
      <c r="E134" s="26" t="s">
        <v>56</v>
      </c>
      <c r="F134" s="25" t="s">
        <v>527</v>
      </c>
      <c r="G134" s="25" t="str">
        <f t="shared" si="28"/>
        <v>Q2: 7 of 7.  An apropos response!</v>
      </c>
    </row>
    <row r="135" spans="1:7" ht="409.5" x14ac:dyDescent="0.2">
      <c r="A135" s="26"/>
      <c r="B135" s="26" t="str">
        <f t="shared" si="29"/>
        <v xml:space="preserve"> Vinaya</v>
      </c>
      <c r="C135" s="26" t="s">
        <v>58</v>
      </c>
      <c r="D135" s="26">
        <v>6.5</v>
      </c>
      <c r="E135" s="26" t="s">
        <v>56</v>
      </c>
      <c r="F135" s="25" t="s">
        <v>544</v>
      </c>
      <c r="G135" s="25" t="str">
        <f t="shared" si="28"/>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36" spans="1:7" x14ac:dyDescent="0.2">
      <c r="A136" s="26"/>
      <c r="B136" s="26" t="str">
        <f t="shared" si="29"/>
        <v xml:space="preserve"> Vinaya</v>
      </c>
      <c r="C136" s="26" t="s">
        <v>60</v>
      </c>
      <c r="D136" s="26">
        <v>7</v>
      </c>
      <c r="E136" s="26" t="s">
        <v>56</v>
      </c>
      <c r="G136" s="25" t="str">
        <f t="shared" si="28"/>
        <v xml:space="preserve">Q4: 7 of 7.  </v>
      </c>
    </row>
    <row r="137" spans="1:7" ht="409.5" x14ac:dyDescent="0.2">
      <c r="A137" s="26"/>
      <c r="B137" s="26" t="str">
        <f t="shared" si="29"/>
        <v xml:space="preserve"> Vinaya</v>
      </c>
      <c r="C137" s="26" t="s">
        <v>62</v>
      </c>
      <c r="D137" s="26">
        <v>6.5</v>
      </c>
      <c r="E137" s="26" t="s">
        <v>56</v>
      </c>
      <c r="F137" s="25" t="s">
        <v>547</v>
      </c>
      <c r="G137" s="25" t="str">
        <f t="shared" si="2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38" spans="1:7" ht="63.75" x14ac:dyDescent="0.2">
      <c r="A138" s="26"/>
      <c r="B138" s="26" t="str">
        <f t="shared" si="29"/>
        <v xml:space="preserve"> Vinaya</v>
      </c>
      <c r="C138" s="26" t="s">
        <v>64</v>
      </c>
      <c r="D138" s="26">
        <v>7</v>
      </c>
      <c r="E138" s="26" t="s">
        <v>56</v>
      </c>
      <c r="F138" s="25" t="s">
        <v>271</v>
      </c>
      <c r="G138" s="25" t="str">
        <f t="shared" si="28"/>
        <v>Q6: 7 of 7.  A splendid answer!</v>
      </c>
    </row>
    <row r="139" spans="1:7" x14ac:dyDescent="0.2">
      <c r="A139" s="26"/>
      <c r="B139" s="26" t="str">
        <f t="shared" si="29"/>
        <v xml:space="preserve"> Vinaya</v>
      </c>
      <c r="C139" s="26" t="s">
        <v>66</v>
      </c>
      <c r="D139" s="26">
        <v>8</v>
      </c>
      <c r="E139" s="26" t="s">
        <v>53</v>
      </c>
      <c r="G139" s="25" t="str">
        <f t="shared" si="28"/>
        <v xml:space="preserve">Q7: 8 of 8.  </v>
      </c>
    </row>
    <row r="140" spans="1:7" x14ac:dyDescent="0.2">
      <c r="A140" s="26"/>
      <c r="B140" s="26" t="str">
        <f t="shared" si="29"/>
        <v xml:space="preserve"> Vinaya</v>
      </c>
      <c r="C140" s="26" t="s">
        <v>68</v>
      </c>
      <c r="D140" s="26">
        <f>SUM(D133:D139)</f>
        <v>49</v>
      </c>
      <c r="E140" s="26" t="s">
        <v>69</v>
      </c>
      <c r="G140" s="25" t="str">
        <f t="shared" si="28"/>
        <v xml:space="preserve">Total: 49 of 50. </v>
      </c>
    </row>
    <row r="141" spans="1:7" ht="409.5" x14ac:dyDescent="0.2">
      <c r="A141" s="26"/>
      <c r="B141" s="26" t="str">
        <f t="shared" si="29"/>
        <v xml:space="preserve"> Vinaya</v>
      </c>
      <c r="C141" s="26" t="s">
        <v>70</v>
      </c>
      <c r="D141" s="26"/>
      <c r="E141" s="26"/>
      <c r="G141" s="25" t="str">
        <f>_xlfn.CONCAT(G132," ",G133," ",G134," ",G135," ",G136," ",G137," ",G138," ",G139," ",G140)</f>
        <v xml:space="preserve"> Vinaya, below are scores and comments for Homework 4. Q1: 7 of 7.   Q2: 7 of 7.  An apropos response!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142" spans="1:7" x14ac:dyDescent="0.2">
      <c r="A142" s="26" t="s">
        <v>15</v>
      </c>
      <c r="B142" s="26" t="s">
        <v>199</v>
      </c>
      <c r="C142" s="26" t="s">
        <v>499</v>
      </c>
      <c r="D142" s="26"/>
      <c r="E142" s="26"/>
      <c r="G142" s="25" t="str">
        <f t="shared" si="12"/>
        <v>Sai Chandra, below are scores and comments for Homework 4.</v>
      </c>
    </row>
    <row r="143" spans="1:7" x14ac:dyDescent="0.2">
      <c r="A143" s="26"/>
      <c r="B143" s="26" t="str">
        <f>B142</f>
        <v>Sai Chandra</v>
      </c>
      <c r="C143" s="26" t="s">
        <v>52</v>
      </c>
      <c r="D143" s="26">
        <v>7</v>
      </c>
      <c r="E143" s="26" t="s">
        <v>56</v>
      </c>
      <c r="G143" s="25" t="str">
        <f t="shared" ref="G143:G150" si="30">_xlfn.CONCAT(C143," ",D143," ",E143," ",F143)</f>
        <v xml:space="preserve">Q1: 7 of 7.  </v>
      </c>
    </row>
    <row r="144" spans="1:7" ht="409.5" x14ac:dyDescent="0.2">
      <c r="A144" s="26"/>
      <c r="B144" s="26" t="str">
        <f t="shared" ref="B144:B151" si="31">B143</f>
        <v>Sai Chandra</v>
      </c>
      <c r="C144" s="26" t="s">
        <v>55</v>
      </c>
      <c r="D144" s="26">
        <v>6.5</v>
      </c>
      <c r="E144" s="26" t="s">
        <v>56</v>
      </c>
      <c r="F144" s="25" t="s">
        <v>500</v>
      </c>
      <c r="G144" s="25" t="str">
        <f t="shared" si="3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45" spans="1:7" ht="409.5" x14ac:dyDescent="0.2">
      <c r="A145" s="26"/>
      <c r="B145" s="26" t="str">
        <f t="shared" si="31"/>
        <v>Sai Chandra</v>
      </c>
      <c r="C145" s="26" t="s">
        <v>58</v>
      </c>
      <c r="D145" s="26">
        <v>6.5</v>
      </c>
      <c r="E145" s="26" t="s">
        <v>56</v>
      </c>
      <c r="F145" s="25" t="s">
        <v>544</v>
      </c>
      <c r="G145" s="25" t="str">
        <f t="shared" si="30"/>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46" spans="1:7" ht="409.5" x14ac:dyDescent="0.2">
      <c r="A146" s="26"/>
      <c r="B146" s="26" t="str">
        <f t="shared" si="31"/>
        <v>Sai Chandra</v>
      </c>
      <c r="C146" s="26" t="s">
        <v>60</v>
      </c>
      <c r="D146" s="26">
        <v>4.5</v>
      </c>
      <c r="E146" s="26" t="s">
        <v>56</v>
      </c>
      <c r="F146" s="25" t="s">
        <v>546</v>
      </c>
      <c r="G146" s="25" t="str">
        <f t="shared" si="30"/>
        <v>Q4: 4.5 of 7.  You only listed 4 issues.  In addition, you didn't define the issues.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v>
      </c>
    </row>
    <row r="147" spans="1:7" ht="409.5" x14ac:dyDescent="0.2">
      <c r="A147" s="26"/>
      <c r="B147" s="26" t="str">
        <f t="shared" si="31"/>
        <v>Sai Chandra</v>
      </c>
      <c r="C147" s="26" t="s">
        <v>62</v>
      </c>
      <c r="D147" s="26">
        <v>6</v>
      </c>
      <c r="E147" s="26" t="s">
        <v>56</v>
      </c>
      <c r="F147" s="25" t="s">
        <v>547</v>
      </c>
      <c r="G147" s="25" t="str">
        <f t="shared" si="3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48" spans="1:7" ht="409.5" x14ac:dyDescent="0.2">
      <c r="A148" s="26"/>
      <c r="B148" s="26" t="str">
        <f t="shared" si="31"/>
        <v>Sai Chandra</v>
      </c>
      <c r="C148" s="26" t="s">
        <v>64</v>
      </c>
      <c r="D148" s="26">
        <v>6.5</v>
      </c>
      <c r="E148" s="26" t="s">
        <v>56</v>
      </c>
      <c r="F148" s="25" t="s">
        <v>552</v>
      </c>
      <c r="G148" s="25" t="str">
        <f t="shared" si="30"/>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49" spans="1:7" x14ac:dyDescent="0.2">
      <c r="A149" s="26"/>
      <c r="B149" s="26" t="str">
        <f t="shared" si="31"/>
        <v>Sai Chandra</v>
      </c>
      <c r="C149" s="26" t="s">
        <v>66</v>
      </c>
      <c r="D149" s="26">
        <v>8</v>
      </c>
      <c r="E149" s="26" t="s">
        <v>53</v>
      </c>
      <c r="G149" s="25" t="str">
        <f t="shared" si="30"/>
        <v xml:space="preserve">Q7: 8 of 8.  </v>
      </c>
    </row>
    <row r="150" spans="1:7" x14ac:dyDescent="0.2">
      <c r="A150" s="26"/>
      <c r="B150" s="26" t="str">
        <f t="shared" si="31"/>
        <v>Sai Chandra</v>
      </c>
      <c r="C150" s="26" t="s">
        <v>68</v>
      </c>
      <c r="D150" s="26">
        <f>SUM(D143:D149)</f>
        <v>45</v>
      </c>
      <c r="E150" s="26" t="s">
        <v>69</v>
      </c>
      <c r="G150" s="25" t="str">
        <f t="shared" si="30"/>
        <v xml:space="preserve">Total: 45 of 50. </v>
      </c>
    </row>
    <row r="151" spans="1:7" ht="409.5" x14ac:dyDescent="0.2">
      <c r="A151" s="26"/>
      <c r="B151" s="26" t="str">
        <f t="shared" si="31"/>
        <v>Sai Chandra</v>
      </c>
      <c r="C151" s="26" t="s">
        <v>70</v>
      </c>
      <c r="D151" s="26"/>
      <c r="E151" s="26"/>
      <c r="G151" s="25" t="str">
        <f>_xlfn.CONCAT(G142," ",G143," ",G144," ",G145," ",G146," ",G147," ",G148," ",G149," ",G150)</f>
        <v xml:space="preserve">Sai Chandra,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4.5 of 7.  You only listed 4 issues.  In addition, you didn't define the issues.  
Below are potential issues mentioned in the textbook.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See the textbook for potential 'solutions' to these issues.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45 of 50. </v>
      </c>
    </row>
    <row r="152" spans="1:7" x14ac:dyDescent="0.2">
      <c r="A152" s="26" t="s">
        <v>16</v>
      </c>
      <c r="B152" s="26" t="s">
        <v>200</v>
      </c>
      <c r="C152" s="26" t="s">
        <v>499</v>
      </c>
      <c r="D152" s="26"/>
      <c r="E152" s="26"/>
      <c r="G152" s="25" t="str">
        <f t="shared" si="12"/>
        <v>Navya Sri Reddy, below are scores and comments for Homework 4.</v>
      </c>
    </row>
    <row r="153" spans="1:7" ht="165.75" x14ac:dyDescent="0.2">
      <c r="A153" s="26"/>
      <c r="B153" s="26" t="str">
        <f>B152</f>
        <v>Navya Sri Reddy</v>
      </c>
      <c r="C153" s="26" t="s">
        <v>52</v>
      </c>
      <c r="D153" s="26">
        <v>7</v>
      </c>
      <c r="E153" s="26" t="s">
        <v>56</v>
      </c>
      <c r="F153" s="25" t="s">
        <v>531</v>
      </c>
      <c r="G153" s="25" t="str">
        <f t="shared" ref="G153:G160" si="32">_xlfn.CONCAT(C153," ",D153," ",E153," ",F153)</f>
        <v>Q1: 7 of 7.  While the answer was correct, it was very long in length.</v>
      </c>
    </row>
    <row r="154" spans="1:7" ht="318.75" x14ac:dyDescent="0.2">
      <c r="A154" s="26"/>
      <c r="B154" s="26" t="str">
        <f t="shared" ref="B154:B161" si="33">B153</f>
        <v>Navya Sri Reddy</v>
      </c>
      <c r="C154" s="26" t="s">
        <v>55</v>
      </c>
      <c r="D154" s="26">
        <v>7</v>
      </c>
      <c r="E154" s="26" t="s">
        <v>56</v>
      </c>
      <c r="F154" s="25" t="s">
        <v>528</v>
      </c>
      <c r="G154" s="25" t="str">
        <f t="shared" si="32"/>
        <v>Q2: 7 of 7.  While a good response, the presentation of the answer should be flowing.  For example, don't  excessively use colons.</v>
      </c>
    </row>
    <row r="155" spans="1:7" x14ac:dyDescent="0.2">
      <c r="A155" s="26"/>
      <c r="B155" s="26" t="str">
        <f t="shared" si="33"/>
        <v>Navya Sri Reddy</v>
      </c>
      <c r="C155" s="26" t="s">
        <v>58</v>
      </c>
      <c r="D155" s="26">
        <v>7</v>
      </c>
      <c r="E155" s="26" t="s">
        <v>56</v>
      </c>
      <c r="G155" s="25" t="str">
        <f t="shared" si="32"/>
        <v xml:space="preserve">Q3: 7 of 7.  </v>
      </c>
    </row>
    <row r="156" spans="1:7" x14ac:dyDescent="0.2">
      <c r="A156" s="26"/>
      <c r="B156" s="26" t="str">
        <f t="shared" si="33"/>
        <v>Navya Sri Reddy</v>
      </c>
      <c r="C156" s="26" t="s">
        <v>60</v>
      </c>
      <c r="D156" s="26">
        <v>7</v>
      </c>
      <c r="E156" s="26" t="s">
        <v>56</v>
      </c>
      <c r="G156" s="25" t="str">
        <f t="shared" si="32"/>
        <v xml:space="preserve">Q4: 7 of 7.  </v>
      </c>
    </row>
    <row r="157" spans="1:7" ht="409.5" x14ac:dyDescent="0.2">
      <c r="A157" s="26"/>
      <c r="B157" s="26" t="str">
        <f t="shared" si="33"/>
        <v>Navya Sri Reddy</v>
      </c>
      <c r="C157" s="26" t="s">
        <v>62</v>
      </c>
      <c r="D157" s="26">
        <v>6.5</v>
      </c>
      <c r="E157" s="26" t="s">
        <v>56</v>
      </c>
      <c r="F157" s="25" t="s">
        <v>547</v>
      </c>
      <c r="G157" s="25" t="str">
        <f t="shared" si="32"/>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58" spans="1:7" ht="63.75" x14ac:dyDescent="0.2">
      <c r="A158" s="26"/>
      <c r="B158" s="26" t="str">
        <f t="shared" si="33"/>
        <v>Navya Sri Reddy</v>
      </c>
      <c r="C158" s="26" t="s">
        <v>64</v>
      </c>
      <c r="D158" s="26">
        <v>7</v>
      </c>
      <c r="E158" s="26" t="s">
        <v>56</v>
      </c>
      <c r="F158" s="25" t="s">
        <v>271</v>
      </c>
      <c r="G158" s="25" t="str">
        <f t="shared" si="32"/>
        <v>Q6: 7 of 7.  A splendid answer!</v>
      </c>
    </row>
    <row r="159" spans="1:7" x14ac:dyDescent="0.2">
      <c r="A159" s="26"/>
      <c r="B159" s="26" t="str">
        <f t="shared" si="33"/>
        <v>Navya Sri Reddy</v>
      </c>
      <c r="C159" s="26" t="s">
        <v>66</v>
      </c>
      <c r="D159" s="26">
        <v>8</v>
      </c>
      <c r="E159" s="26" t="s">
        <v>53</v>
      </c>
      <c r="G159" s="25" t="str">
        <f t="shared" si="32"/>
        <v xml:space="preserve">Q7: 8 of 8.  </v>
      </c>
    </row>
    <row r="160" spans="1:7" x14ac:dyDescent="0.2">
      <c r="A160" s="26"/>
      <c r="B160" s="26" t="str">
        <f t="shared" si="33"/>
        <v>Navya Sri Reddy</v>
      </c>
      <c r="C160" s="26" t="s">
        <v>68</v>
      </c>
      <c r="D160" s="26">
        <f>SUM(D153:D159)</f>
        <v>49.5</v>
      </c>
      <c r="E160" s="26" t="s">
        <v>69</v>
      </c>
      <c r="G160" s="25" t="str">
        <f t="shared" si="32"/>
        <v xml:space="preserve">Total: 49.5 of 50. </v>
      </c>
    </row>
    <row r="161" spans="1:7" ht="178.5" x14ac:dyDescent="0.2">
      <c r="A161" s="26"/>
      <c r="B161" s="26" t="str">
        <f t="shared" si="33"/>
        <v>Navya Sri Reddy</v>
      </c>
      <c r="C161" s="26" t="s">
        <v>70</v>
      </c>
      <c r="D161" s="26"/>
      <c r="E161" s="26"/>
      <c r="G161" s="25" t="str">
        <f>_xlfn.CONCAT(G152," ",G153," ",G154," ",G155," ",G156," ",G157," ",G158," ",G159," ",G160)</f>
        <v xml:space="preserve">Navya Sri Reddy, below are scores and comments for Homework 4. Q1: 7 of 7.  While the answer was correct, it was very long in length. Q2: 7 of 7.  While a good response, the presentation of the answer should be flowing.  For example, don't  excessively use colons.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49.5 of 50. </v>
      </c>
    </row>
    <row r="162" spans="1:7" x14ac:dyDescent="0.2">
      <c r="A162" s="26" t="s">
        <v>17</v>
      </c>
      <c r="B162" s="26" t="str">
        <f>MID(A162,FIND(",",A162)+1,FIND(" ",A162)+2)</f>
        <v xml:space="preserve"> Imranuddin</v>
      </c>
      <c r="C162" s="26" t="s">
        <v>499</v>
      </c>
      <c r="D162" s="26"/>
      <c r="E162" s="26"/>
      <c r="G162" s="25" t="str">
        <f t="shared" si="12"/>
        <v xml:space="preserve"> Imranuddin, below are scores and comments for Homework 4.</v>
      </c>
    </row>
    <row r="163" spans="1:7" x14ac:dyDescent="0.2">
      <c r="A163" s="26"/>
      <c r="B163" s="26" t="str">
        <f>B162</f>
        <v xml:space="preserve"> Imranuddin</v>
      </c>
      <c r="C163" s="26" t="s">
        <v>52</v>
      </c>
      <c r="D163" s="26">
        <v>7</v>
      </c>
      <c r="E163" s="26" t="s">
        <v>56</v>
      </c>
      <c r="G163" s="25" t="str">
        <f t="shared" ref="G163:G170" si="34">_xlfn.CONCAT(C163," ",D163," ",E163," ",F163)</f>
        <v xml:space="preserve">Q1: 7 of 7.  </v>
      </c>
    </row>
    <row r="164" spans="1:7" ht="409.5" x14ac:dyDescent="0.2">
      <c r="A164" s="26"/>
      <c r="B164" s="26" t="str">
        <f t="shared" ref="B164:B171" si="35">B163</f>
        <v xml:space="preserve"> Imranuddin</v>
      </c>
      <c r="C164" s="26" t="s">
        <v>55</v>
      </c>
      <c r="D164" s="26">
        <v>6.5</v>
      </c>
      <c r="E164" s="26" t="s">
        <v>56</v>
      </c>
      <c r="F164" s="25" t="s">
        <v>500</v>
      </c>
      <c r="G164" s="25" t="str">
        <f t="shared" si="34"/>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65" spans="1:7" ht="409.5" x14ac:dyDescent="0.2">
      <c r="A165" s="26"/>
      <c r="B165" s="26" t="str">
        <f t="shared" si="35"/>
        <v xml:space="preserve"> Imranuddin</v>
      </c>
      <c r="C165" s="26" t="s">
        <v>58</v>
      </c>
      <c r="D165" s="26">
        <v>6</v>
      </c>
      <c r="E165" s="26" t="s">
        <v>56</v>
      </c>
      <c r="F165" s="25" t="s">
        <v>544</v>
      </c>
      <c r="G165" s="25" t="str">
        <f t="shared" si="34"/>
        <v xml:space="preserve">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66" spans="1:7" x14ac:dyDescent="0.2">
      <c r="A166" s="26"/>
      <c r="B166" s="26" t="str">
        <f t="shared" si="35"/>
        <v xml:space="preserve"> Imranuddin</v>
      </c>
      <c r="C166" s="26" t="s">
        <v>60</v>
      </c>
      <c r="D166" s="26">
        <v>7</v>
      </c>
      <c r="E166" s="26" t="s">
        <v>56</v>
      </c>
      <c r="G166" s="25" t="str">
        <f t="shared" si="34"/>
        <v xml:space="preserve">Q4: 7 of 7.  </v>
      </c>
    </row>
    <row r="167" spans="1:7" ht="409.5" x14ac:dyDescent="0.2">
      <c r="A167" s="26"/>
      <c r="B167" s="26" t="str">
        <f t="shared" si="35"/>
        <v xml:space="preserve"> Imranuddin</v>
      </c>
      <c r="C167" s="26" t="s">
        <v>62</v>
      </c>
      <c r="D167" s="26">
        <v>6.5</v>
      </c>
      <c r="E167" s="26" t="s">
        <v>56</v>
      </c>
      <c r="F167" s="25" t="s">
        <v>547</v>
      </c>
      <c r="G167" s="25" t="str">
        <f t="shared" si="34"/>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68" spans="1:7" ht="409.5" x14ac:dyDescent="0.2">
      <c r="A168" s="26"/>
      <c r="B168" s="26" t="str">
        <f t="shared" si="35"/>
        <v xml:space="preserve"> Imranuddin</v>
      </c>
      <c r="C168" s="26" t="s">
        <v>64</v>
      </c>
      <c r="D168" s="26">
        <v>6.5</v>
      </c>
      <c r="E168" s="26" t="s">
        <v>56</v>
      </c>
      <c r="F168" s="25" t="s">
        <v>552</v>
      </c>
      <c r="G168" s="25" t="str">
        <f t="shared" si="34"/>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69" spans="1:7" x14ac:dyDescent="0.2">
      <c r="A169" s="26"/>
      <c r="B169" s="26" t="str">
        <f t="shared" si="35"/>
        <v xml:space="preserve"> Imranuddin</v>
      </c>
      <c r="C169" s="26" t="s">
        <v>66</v>
      </c>
      <c r="D169" s="26">
        <v>8</v>
      </c>
      <c r="E169" s="26" t="s">
        <v>53</v>
      </c>
      <c r="G169" s="25" t="str">
        <f t="shared" si="34"/>
        <v xml:space="preserve">Q7: 8 of 8.  </v>
      </c>
    </row>
    <row r="170" spans="1:7" x14ac:dyDescent="0.2">
      <c r="A170" s="26"/>
      <c r="B170" s="26" t="str">
        <f t="shared" si="35"/>
        <v xml:space="preserve"> Imranuddin</v>
      </c>
      <c r="C170" s="26" t="s">
        <v>68</v>
      </c>
      <c r="D170" s="26">
        <f>SUM(D163:D169)</f>
        <v>47.5</v>
      </c>
      <c r="E170" s="26" t="s">
        <v>69</v>
      </c>
      <c r="G170" s="25" t="str">
        <f t="shared" si="34"/>
        <v xml:space="preserve">Total: 47.5 of 50. </v>
      </c>
    </row>
    <row r="171" spans="1:7" ht="409.5" x14ac:dyDescent="0.2">
      <c r="A171" s="26"/>
      <c r="B171" s="26" t="str">
        <f t="shared" si="35"/>
        <v xml:space="preserve"> Imranuddin</v>
      </c>
      <c r="C171" s="26" t="s">
        <v>70</v>
      </c>
      <c r="D171" s="26"/>
      <c r="E171" s="26"/>
      <c r="G171" s="25" t="str">
        <f>_xlfn.CONCAT(G162," ",G163," ",G164," ",G165," ",G166," ",G167," ",G168," ",G169," ",G170)</f>
        <v xml:space="preserve"> Imranuddin,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47.5 of 50. </v>
      </c>
    </row>
    <row r="172" spans="1:7" x14ac:dyDescent="0.2">
      <c r="A172" s="26" t="s">
        <v>18</v>
      </c>
      <c r="B172" s="26" t="str">
        <f>MID(A172,FIND(",",A172)+1,FIND(" ",A172)+2)</f>
        <v xml:space="preserve"> Sumeruddin</v>
      </c>
      <c r="C172" s="26" t="s">
        <v>499</v>
      </c>
      <c r="D172" s="26"/>
      <c r="E172" s="26"/>
      <c r="G172" s="25" t="str">
        <f t="shared" si="12"/>
        <v xml:space="preserve"> Sumeruddin, below are scores and comments for Homework 4.</v>
      </c>
    </row>
    <row r="173" spans="1:7" ht="204" x14ac:dyDescent="0.2">
      <c r="A173" s="26"/>
      <c r="B173" s="26" t="str">
        <f>B172</f>
        <v xml:space="preserve"> Sumeruddin</v>
      </c>
      <c r="C173" s="26" t="s">
        <v>52</v>
      </c>
      <c r="D173" s="26">
        <v>7</v>
      </c>
      <c r="E173" s="26" t="s">
        <v>56</v>
      </c>
      <c r="F173" s="25" t="s">
        <v>532</v>
      </c>
      <c r="G173" s="25" t="str">
        <f t="shared" ref="G173:G180" si="36">_xlfn.CONCAT(C173," ",D173," ",E173," ",F173)</f>
        <v>Q1: 7 of 7.  While the answer was sufficient, the flow of the argument could be enhanced.</v>
      </c>
    </row>
    <row r="174" spans="1:7" ht="409.5" x14ac:dyDescent="0.2">
      <c r="A174" s="26"/>
      <c r="B174" s="26" t="str">
        <f t="shared" ref="B174:B181" si="37">B173</f>
        <v xml:space="preserve"> Sumeruddin</v>
      </c>
      <c r="C174" s="26" t="s">
        <v>55</v>
      </c>
      <c r="D174" s="26">
        <v>6.5</v>
      </c>
      <c r="E174" s="26" t="s">
        <v>56</v>
      </c>
      <c r="F174" s="25" t="s">
        <v>500</v>
      </c>
      <c r="G174" s="25" t="str">
        <f t="shared" si="36"/>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75" spans="1:7" x14ac:dyDescent="0.2">
      <c r="A175" s="26"/>
      <c r="B175" s="26" t="str">
        <f t="shared" si="37"/>
        <v xml:space="preserve"> Sumeruddin</v>
      </c>
      <c r="C175" s="26" t="s">
        <v>58</v>
      </c>
      <c r="D175" s="26">
        <v>7</v>
      </c>
      <c r="E175" s="26" t="s">
        <v>56</v>
      </c>
      <c r="G175" s="25" t="str">
        <f t="shared" si="36"/>
        <v xml:space="preserve">Q3: 7 of 7.  </v>
      </c>
    </row>
    <row r="176" spans="1:7" ht="242.25" x14ac:dyDescent="0.2">
      <c r="A176" s="26"/>
      <c r="B176" s="26" t="str">
        <f t="shared" si="37"/>
        <v xml:space="preserve"> Sumeruddin</v>
      </c>
      <c r="C176" s="26" t="s">
        <v>60</v>
      </c>
      <c r="D176" s="26">
        <v>6.5</v>
      </c>
      <c r="E176" s="26" t="s">
        <v>56</v>
      </c>
      <c r="F176" s="25" t="s">
        <v>545</v>
      </c>
      <c r="G176" s="25" t="str">
        <f t="shared" si="36"/>
        <v>Q4: 6.5 of 7.  The term "sample pollution" is truly not a phrase used in the statistical inference lexicon.</v>
      </c>
    </row>
    <row r="177" spans="1:7" ht="409.5" x14ac:dyDescent="0.2">
      <c r="A177" s="26"/>
      <c r="B177" s="26" t="str">
        <f t="shared" si="37"/>
        <v xml:space="preserve"> Sumeruddin</v>
      </c>
      <c r="C177" s="26" t="s">
        <v>62</v>
      </c>
      <c r="D177" s="26">
        <v>6.5</v>
      </c>
      <c r="E177" s="26" t="s">
        <v>56</v>
      </c>
      <c r="F177" s="25" t="s">
        <v>547</v>
      </c>
      <c r="G177" s="25" t="str">
        <f t="shared" si="36"/>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78" spans="1:7" ht="409.5" x14ac:dyDescent="0.2">
      <c r="A178" s="26"/>
      <c r="B178" s="26" t="str">
        <f t="shared" si="37"/>
        <v xml:space="preserve"> Sumeruddin</v>
      </c>
      <c r="C178" s="26" t="s">
        <v>64</v>
      </c>
      <c r="D178" s="26">
        <v>6.5</v>
      </c>
      <c r="E178" s="26" t="s">
        <v>56</v>
      </c>
      <c r="F178" s="25" t="s">
        <v>552</v>
      </c>
      <c r="G178" s="25" t="str">
        <f t="shared" si="36"/>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79" spans="1:7" x14ac:dyDescent="0.2">
      <c r="A179" s="26"/>
      <c r="B179" s="26" t="str">
        <f t="shared" si="37"/>
        <v xml:space="preserve"> Sumeruddin</v>
      </c>
      <c r="C179" s="26" t="s">
        <v>66</v>
      </c>
      <c r="D179" s="26">
        <v>8</v>
      </c>
      <c r="E179" s="26" t="s">
        <v>53</v>
      </c>
      <c r="G179" s="25" t="str">
        <f t="shared" si="36"/>
        <v xml:space="preserve">Q7: 8 of 8.  </v>
      </c>
    </row>
    <row r="180" spans="1:7" x14ac:dyDescent="0.2">
      <c r="A180" s="26"/>
      <c r="B180" s="26" t="str">
        <f t="shared" si="37"/>
        <v xml:space="preserve"> Sumeruddin</v>
      </c>
      <c r="C180" s="26" t="s">
        <v>68</v>
      </c>
      <c r="D180" s="26">
        <f>SUM(D173:D179)</f>
        <v>48</v>
      </c>
      <c r="E180" s="26" t="s">
        <v>69</v>
      </c>
      <c r="G180" s="25" t="str">
        <f t="shared" si="36"/>
        <v xml:space="preserve">Total: 48 of 50. </v>
      </c>
    </row>
    <row r="181" spans="1:7" ht="255" x14ac:dyDescent="0.2">
      <c r="A181" s="26"/>
      <c r="B181" s="26" t="str">
        <f t="shared" si="37"/>
        <v xml:space="preserve"> Sumeruddin</v>
      </c>
      <c r="C181" s="26" t="s">
        <v>70</v>
      </c>
      <c r="D181" s="26"/>
      <c r="E181" s="26"/>
      <c r="G181" s="25" t="str">
        <f>_xlfn.CONCAT(G172," ",G173," ",G174," ",G175," ",G176," ",G177," ",G178," ",G179," ",G180)</f>
        <v xml:space="preserve"> Sumeruddin, below are scores and comments for Homework 4. Q1: 7 of 7.  While the answer was sufficient, the flow of the argument could be enhanced.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6.5 of 7.  The term "sample pollution" is truly not a phrase used in the statistical inference lexicon.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 of 50. </v>
      </c>
    </row>
    <row r="182" spans="1:7" x14ac:dyDescent="0.2">
      <c r="A182" s="26" t="s">
        <v>19</v>
      </c>
      <c r="B182" s="26" t="s">
        <v>203</v>
      </c>
      <c r="C182" s="26" t="s">
        <v>499</v>
      </c>
      <c r="D182" s="26"/>
      <c r="E182" s="26"/>
      <c r="G182" s="25" t="str">
        <f t="shared" si="12"/>
        <v>Mohammed Ali, below are scores and comments for Homework 4.</v>
      </c>
    </row>
    <row r="183" spans="1:7" x14ac:dyDescent="0.2">
      <c r="A183" s="26"/>
      <c r="B183" s="26" t="str">
        <f>B182</f>
        <v>Mohammed Ali</v>
      </c>
      <c r="C183" s="26" t="s">
        <v>52</v>
      </c>
      <c r="D183" s="26">
        <v>7</v>
      </c>
      <c r="E183" s="26" t="s">
        <v>56</v>
      </c>
      <c r="G183" s="25" t="str">
        <f t="shared" ref="G183:G190" si="38">_xlfn.CONCAT(C183," ",D183," ",E183," ",F183)</f>
        <v xml:space="preserve">Q1: 7 of 7.  </v>
      </c>
    </row>
    <row r="184" spans="1:7" ht="63.75" x14ac:dyDescent="0.2">
      <c r="A184" s="26"/>
      <c r="B184" s="26" t="str">
        <f t="shared" ref="B184:B191" si="39">B183</f>
        <v>Mohammed Ali</v>
      </c>
      <c r="C184" s="26" t="s">
        <v>55</v>
      </c>
      <c r="D184" s="26">
        <v>7</v>
      </c>
      <c r="E184" s="26" t="s">
        <v>56</v>
      </c>
      <c r="F184" s="25" t="s">
        <v>318</v>
      </c>
      <c r="G184" s="25" t="str">
        <f t="shared" si="38"/>
        <v>Q2: 7 of 7.  A precise answer!</v>
      </c>
    </row>
    <row r="185" spans="1:7" ht="409.5" x14ac:dyDescent="0.2">
      <c r="A185" s="26"/>
      <c r="B185" s="26" t="str">
        <f t="shared" si="39"/>
        <v>Mohammed Ali</v>
      </c>
      <c r="C185" s="26" t="s">
        <v>58</v>
      </c>
      <c r="D185" s="26">
        <v>6.5</v>
      </c>
      <c r="E185" s="26" t="s">
        <v>56</v>
      </c>
      <c r="F185" s="25" t="s">
        <v>544</v>
      </c>
      <c r="G185" s="25" t="str">
        <f t="shared" si="38"/>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186" spans="1:7" x14ac:dyDescent="0.2">
      <c r="A186" s="26"/>
      <c r="B186" s="26" t="str">
        <f t="shared" si="39"/>
        <v>Mohammed Ali</v>
      </c>
      <c r="C186" s="26" t="s">
        <v>60</v>
      </c>
      <c r="D186" s="26">
        <v>7</v>
      </c>
      <c r="E186" s="26" t="s">
        <v>56</v>
      </c>
      <c r="G186" s="25" t="str">
        <f t="shared" si="38"/>
        <v xml:space="preserve">Q4: 7 of 7.  </v>
      </c>
    </row>
    <row r="187" spans="1:7" ht="409.5" x14ac:dyDescent="0.2">
      <c r="A187" s="26"/>
      <c r="B187" s="26" t="str">
        <f t="shared" si="39"/>
        <v>Mohammed Ali</v>
      </c>
      <c r="C187" s="26" t="s">
        <v>62</v>
      </c>
      <c r="D187" s="26">
        <v>6.5</v>
      </c>
      <c r="E187" s="26" t="s">
        <v>56</v>
      </c>
      <c r="F187" s="25" t="s">
        <v>547</v>
      </c>
      <c r="G187" s="25" t="str">
        <f t="shared" si="3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88" spans="1:7" ht="409.5" x14ac:dyDescent="0.2">
      <c r="A188" s="26"/>
      <c r="B188" s="26" t="str">
        <f t="shared" si="39"/>
        <v>Mohammed Ali</v>
      </c>
      <c r="C188" s="26" t="s">
        <v>64</v>
      </c>
      <c r="D188" s="26">
        <v>6.5</v>
      </c>
      <c r="E188" s="26" t="s">
        <v>56</v>
      </c>
      <c r="F188" s="25" t="s">
        <v>552</v>
      </c>
      <c r="G188" s="25" t="str">
        <f t="shared" si="38"/>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189" spans="1:7" x14ac:dyDescent="0.2">
      <c r="A189" s="26"/>
      <c r="B189" s="26" t="str">
        <f t="shared" si="39"/>
        <v>Mohammed Ali</v>
      </c>
      <c r="C189" s="26" t="s">
        <v>66</v>
      </c>
      <c r="D189" s="26">
        <v>8</v>
      </c>
      <c r="E189" s="26" t="s">
        <v>53</v>
      </c>
      <c r="G189" s="25" t="str">
        <f t="shared" si="38"/>
        <v xml:space="preserve">Q7: 8 of 8.  </v>
      </c>
    </row>
    <row r="190" spans="1:7" x14ac:dyDescent="0.2">
      <c r="A190" s="26"/>
      <c r="B190" s="26" t="str">
        <f t="shared" si="39"/>
        <v>Mohammed Ali</v>
      </c>
      <c r="C190" s="26" t="s">
        <v>68</v>
      </c>
      <c r="D190" s="26">
        <f>SUM(D183:D189)</f>
        <v>48.5</v>
      </c>
      <c r="E190" s="26" t="s">
        <v>69</v>
      </c>
      <c r="G190" s="25" t="str">
        <f t="shared" si="38"/>
        <v xml:space="preserve">Total: 48.5 of 50. </v>
      </c>
    </row>
    <row r="191" spans="1:7" ht="409.5" x14ac:dyDescent="0.2">
      <c r="A191" s="26"/>
      <c r="B191" s="26" t="str">
        <f t="shared" si="39"/>
        <v>Mohammed Ali</v>
      </c>
      <c r="C191" s="26" t="s">
        <v>70</v>
      </c>
      <c r="D191" s="26"/>
      <c r="E191" s="26"/>
      <c r="G191" s="25" t="str">
        <f>_xlfn.CONCAT(G182," ",G183," ",G184," ",G185," ",G186," ",G187," ",G188," ",G189," ",G190)</f>
        <v xml:space="preserve">Mohammed Ali, below are scores and comments for Homework 4. Q1: 7 of 7.   Q2: 7 of 7.  A precise answer!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48.5 of 50. </v>
      </c>
    </row>
    <row r="192" spans="1:7" x14ac:dyDescent="0.2">
      <c r="A192" s="26" t="s">
        <v>20</v>
      </c>
      <c r="B192" s="26" t="str">
        <f t="shared" si="27"/>
        <v xml:space="preserve"> Prudhvi</v>
      </c>
      <c r="C192" s="26" t="s">
        <v>499</v>
      </c>
      <c r="D192" s="26"/>
      <c r="E192" s="26"/>
      <c r="G192" s="25" t="str">
        <f t="shared" si="12"/>
        <v xml:space="preserve"> Prudhvi, below are scores and comments for Homework 4.</v>
      </c>
    </row>
    <row r="193" spans="1:7" x14ac:dyDescent="0.2">
      <c r="A193" s="26"/>
      <c r="B193" s="26" t="str">
        <f>B192</f>
        <v xml:space="preserve"> Prudhvi</v>
      </c>
      <c r="C193" s="26" t="s">
        <v>52</v>
      </c>
      <c r="D193" s="26">
        <v>7</v>
      </c>
      <c r="E193" s="26" t="s">
        <v>56</v>
      </c>
      <c r="F193" s="25" t="s">
        <v>63</v>
      </c>
      <c r="G193" s="25" t="str">
        <f t="shared" ref="G193:G200" si="40">_xlfn.CONCAT(C193," ",D193," ",E193," ",F193)</f>
        <v xml:space="preserve">Q1: 7 of 7.   </v>
      </c>
    </row>
    <row r="194" spans="1:7" ht="409.5" x14ac:dyDescent="0.2">
      <c r="A194" s="26"/>
      <c r="B194" s="26" t="str">
        <f t="shared" ref="B194:B201" si="41">B193</f>
        <v xml:space="preserve"> Prudhvi</v>
      </c>
      <c r="C194" s="26" t="s">
        <v>55</v>
      </c>
      <c r="D194" s="26">
        <v>6.5</v>
      </c>
      <c r="E194" s="26" t="s">
        <v>56</v>
      </c>
      <c r="F194" s="25" t="s">
        <v>500</v>
      </c>
      <c r="G194" s="25" t="str">
        <f t="shared" si="4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95" spans="1:7" x14ac:dyDescent="0.2">
      <c r="A195" s="26"/>
      <c r="B195" s="26" t="str">
        <f t="shared" si="41"/>
        <v xml:space="preserve"> Prudhvi</v>
      </c>
      <c r="C195" s="26" t="s">
        <v>58</v>
      </c>
      <c r="D195" s="26">
        <v>7</v>
      </c>
      <c r="E195" s="26" t="s">
        <v>56</v>
      </c>
      <c r="G195" s="25" t="str">
        <f t="shared" si="40"/>
        <v xml:space="preserve">Q3: 7 of 7.  </v>
      </c>
    </row>
    <row r="196" spans="1:7" x14ac:dyDescent="0.2">
      <c r="A196" s="26"/>
      <c r="B196" s="26" t="str">
        <f t="shared" si="41"/>
        <v xml:space="preserve"> Prudhvi</v>
      </c>
      <c r="C196" s="26" t="s">
        <v>60</v>
      </c>
      <c r="D196" s="26">
        <v>7</v>
      </c>
      <c r="E196" s="26" t="s">
        <v>56</v>
      </c>
      <c r="G196" s="25" t="str">
        <f t="shared" si="40"/>
        <v xml:space="preserve">Q4: 7 of 7.  </v>
      </c>
    </row>
    <row r="197" spans="1:7" ht="409.5" x14ac:dyDescent="0.2">
      <c r="A197" s="26"/>
      <c r="B197" s="26" t="str">
        <f t="shared" si="41"/>
        <v xml:space="preserve"> Prudhvi</v>
      </c>
      <c r="C197" s="26" t="s">
        <v>62</v>
      </c>
      <c r="D197" s="26">
        <v>6.5</v>
      </c>
      <c r="E197" s="26" t="s">
        <v>56</v>
      </c>
      <c r="F197" s="25" t="s">
        <v>547</v>
      </c>
      <c r="G197" s="25" t="str">
        <f t="shared" si="40"/>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98" spans="1:7" ht="63.75" x14ac:dyDescent="0.2">
      <c r="A198" s="26"/>
      <c r="B198" s="26" t="str">
        <f t="shared" si="41"/>
        <v xml:space="preserve"> Prudhvi</v>
      </c>
      <c r="C198" s="26" t="s">
        <v>64</v>
      </c>
      <c r="D198" s="26">
        <v>7</v>
      </c>
      <c r="E198" s="26" t="s">
        <v>56</v>
      </c>
      <c r="F198" s="25" t="s">
        <v>271</v>
      </c>
      <c r="G198" s="25" t="str">
        <f t="shared" si="40"/>
        <v>Q6: 7 of 7.  A splendid answer!</v>
      </c>
    </row>
    <row r="199" spans="1:7" x14ac:dyDescent="0.2">
      <c r="A199" s="26"/>
      <c r="B199" s="26" t="str">
        <f t="shared" si="41"/>
        <v xml:space="preserve"> Prudhvi</v>
      </c>
      <c r="C199" s="26" t="s">
        <v>66</v>
      </c>
      <c r="D199" s="26">
        <v>8</v>
      </c>
      <c r="E199" s="26" t="s">
        <v>53</v>
      </c>
      <c r="G199" s="25" t="str">
        <f t="shared" si="40"/>
        <v xml:space="preserve">Q7: 8 of 8.  </v>
      </c>
    </row>
    <row r="200" spans="1:7" x14ac:dyDescent="0.2">
      <c r="A200" s="26"/>
      <c r="B200" s="26" t="str">
        <f t="shared" si="41"/>
        <v xml:space="preserve"> Prudhvi</v>
      </c>
      <c r="C200" s="26" t="s">
        <v>68</v>
      </c>
      <c r="D200" s="26">
        <f>SUM(D193:D199)</f>
        <v>49</v>
      </c>
      <c r="E200" s="26" t="s">
        <v>69</v>
      </c>
      <c r="G200" s="25" t="str">
        <f t="shared" si="40"/>
        <v xml:space="preserve">Total: 49 of 50. </v>
      </c>
    </row>
    <row r="201" spans="1:7" ht="178.5" x14ac:dyDescent="0.2">
      <c r="A201" s="26"/>
      <c r="B201" s="26" t="str">
        <f t="shared" si="41"/>
        <v xml:space="preserve"> Prudhvi</v>
      </c>
      <c r="C201" s="26" t="s">
        <v>70</v>
      </c>
      <c r="D201" s="26"/>
      <c r="E201" s="26"/>
      <c r="G201" s="25" t="str">
        <f>_xlfn.CONCAT(G192," ",G193," ",G194," ",G195," ",G196," ",G197," ",G198," ",G199," ",G200)</f>
        <v xml:space="preserve"> Prudhvi,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202" spans="1:7" x14ac:dyDescent="0.2">
      <c r="A202" s="26" t="s">
        <v>21</v>
      </c>
      <c r="B202" s="26" t="s">
        <v>205</v>
      </c>
      <c r="C202" s="26" t="s">
        <v>499</v>
      </c>
      <c r="D202" s="26"/>
      <c r="E202" s="26"/>
      <c r="G202" s="25" t="str">
        <f t="shared" si="12"/>
        <v>Dhruvi Shaileshkumar, below are scores and comments for Homework 4.</v>
      </c>
    </row>
    <row r="203" spans="1:7" x14ac:dyDescent="0.2">
      <c r="A203" s="26"/>
      <c r="B203" s="26" t="str">
        <f>B202</f>
        <v>Dhruvi Shaileshkumar</v>
      </c>
      <c r="C203" s="26" t="s">
        <v>52</v>
      </c>
      <c r="D203" s="26">
        <v>7</v>
      </c>
      <c r="E203" s="26" t="s">
        <v>56</v>
      </c>
      <c r="G203" s="25" t="str">
        <f t="shared" ref="G203:G210" si="42">_xlfn.CONCAT(C203," ",D203," ",E203," ",F203)</f>
        <v xml:space="preserve">Q1: 7 of 7.  </v>
      </c>
    </row>
    <row r="204" spans="1:7" ht="140.25" x14ac:dyDescent="0.2">
      <c r="A204" s="26"/>
      <c r="B204" s="26" t="str">
        <f t="shared" ref="B204:B211" si="43">B203</f>
        <v>Dhruvi Shaileshkumar</v>
      </c>
      <c r="C204" s="26" t="s">
        <v>55</v>
      </c>
      <c r="D204" s="26">
        <v>7</v>
      </c>
      <c r="E204" s="26" t="s">
        <v>56</v>
      </c>
      <c r="F204" s="25" t="s">
        <v>533</v>
      </c>
      <c r="G204" s="25" t="str">
        <f t="shared" si="42"/>
        <v>Q2: 7 of 7.  While the response was long, it was more than sufficient.</v>
      </c>
    </row>
    <row r="205" spans="1:7" x14ac:dyDescent="0.2">
      <c r="A205" s="26"/>
      <c r="B205" s="26" t="str">
        <f t="shared" si="43"/>
        <v>Dhruvi Shaileshkumar</v>
      </c>
      <c r="C205" s="26" t="s">
        <v>58</v>
      </c>
      <c r="D205" s="26">
        <v>7</v>
      </c>
      <c r="E205" s="26" t="s">
        <v>56</v>
      </c>
      <c r="G205" s="25" t="str">
        <f t="shared" si="42"/>
        <v xml:space="preserve">Q3: 7 of 7.  </v>
      </c>
    </row>
    <row r="206" spans="1:7" x14ac:dyDescent="0.2">
      <c r="A206" s="26"/>
      <c r="B206" s="26" t="str">
        <f t="shared" si="43"/>
        <v>Dhruvi Shaileshkumar</v>
      </c>
      <c r="C206" s="26" t="s">
        <v>60</v>
      </c>
      <c r="D206" s="26">
        <v>7</v>
      </c>
      <c r="E206" s="26" t="s">
        <v>56</v>
      </c>
      <c r="G206" s="25" t="str">
        <f t="shared" si="42"/>
        <v xml:space="preserve">Q4: 7 of 7.  </v>
      </c>
    </row>
    <row r="207" spans="1:7" ht="409.5" x14ac:dyDescent="0.2">
      <c r="A207" s="26"/>
      <c r="B207" s="26" t="str">
        <f t="shared" si="43"/>
        <v>Dhruvi Shaileshkumar</v>
      </c>
      <c r="C207" s="26" t="s">
        <v>62</v>
      </c>
      <c r="D207" s="26">
        <v>6.5</v>
      </c>
      <c r="E207" s="26" t="s">
        <v>56</v>
      </c>
      <c r="F207" s="25" t="s">
        <v>547</v>
      </c>
      <c r="G207" s="25" t="str">
        <f t="shared" si="42"/>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08" spans="1:7" ht="63.75" x14ac:dyDescent="0.2">
      <c r="A208" s="26"/>
      <c r="B208" s="26" t="str">
        <f t="shared" si="43"/>
        <v>Dhruvi Shaileshkumar</v>
      </c>
      <c r="C208" s="26" t="s">
        <v>64</v>
      </c>
      <c r="D208" s="26">
        <v>7</v>
      </c>
      <c r="E208" s="26" t="s">
        <v>56</v>
      </c>
      <c r="F208" s="25" t="s">
        <v>271</v>
      </c>
      <c r="G208" s="25" t="str">
        <f t="shared" si="42"/>
        <v>Q6: 7 of 7.  A splendid answer!</v>
      </c>
    </row>
    <row r="209" spans="1:7" x14ac:dyDescent="0.2">
      <c r="A209" s="26"/>
      <c r="B209" s="26" t="str">
        <f t="shared" si="43"/>
        <v>Dhruvi Shaileshkumar</v>
      </c>
      <c r="C209" s="26" t="s">
        <v>66</v>
      </c>
      <c r="D209" s="26">
        <v>8</v>
      </c>
      <c r="E209" s="26" t="s">
        <v>53</v>
      </c>
      <c r="G209" s="25" t="str">
        <f t="shared" si="42"/>
        <v xml:space="preserve">Q7: 8 of 8.  </v>
      </c>
    </row>
    <row r="210" spans="1:7" x14ac:dyDescent="0.2">
      <c r="A210" s="26"/>
      <c r="B210" s="26" t="str">
        <f t="shared" si="43"/>
        <v>Dhruvi Shaileshkumar</v>
      </c>
      <c r="C210" s="26" t="s">
        <v>68</v>
      </c>
      <c r="D210" s="26">
        <f>SUM(D203:D209)</f>
        <v>49.5</v>
      </c>
      <c r="E210" s="26" t="s">
        <v>69</v>
      </c>
      <c r="G210" s="25" t="str">
        <f t="shared" si="42"/>
        <v xml:space="preserve">Total: 49.5 of 50. </v>
      </c>
    </row>
    <row r="211" spans="1:7" ht="153" x14ac:dyDescent="0.2">
      <c r="A211" s="26"/>
      <c r="B211" s="26" t="str">
        <f t="shared" si="43"/>
        <v>Dhruvi Shaileshkumar</v>
      </c>
      <c r="C211" s="26" t="s">
        <v>70</v>
      </c>
      <c r="D211" s="26"/>
      <c r="E211" s="26"/>
      <c r="G211" s="25" t="str">
        <f>_xlfn.CONCAT(G202," ",G203," ",G204," ",G205," ",G206," ",G207," ",G208," ",G209," ",G210)</f>
        <v xml:space="preserve">Dhruvi Shaileshkumar, below are scores and comments for Homework 4. Q1: 7 of 7.   Q2: 7 of 7.  While the response was long, it was more than sufficient.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49.5 of 50. </v>
      </c>
    </row>
    <row r="212" spans="1:7" x14ac:dyDescent="0.2">
      <c r="A212" s="26" t="s">
        <v>22</v>
      </c>
      <c r="B212" s="26" t="str">
        <f>MID(A212,FIND(",",A212)+1,FIND(" ",A212)-0)</f>
        <v xml:space="preserve"> Prabhanda</v>
      </c>
      <c r="C212" s="26" t="s">
        <v>499</v>
      </c>
      <c r="D212" s="26"/>
      <c r="E212" s="26"/>
      <c r="G212" s="25" t="str">
        <f t="shared" si="12"/>
        <v xml:space="preserve"> Prabhanda, below are scores and comments for Homework 4.</v>
      </c>
    </row>
    <row r="213" spans="1:7" ht="306" x14ac:dyDescent="0.2">
      <c r="A213" s="26"/>
      <c r="B213" s="26" t="str">
        <f>B212</f>
        <v xml:space="preserve"> Prabhanda</v>
      </c>
      <c r="C213" s="26" t="s">
        <v>52</v>
      </c>
      <c r="D213" s="26">
        <v>6.5</v>
      </c>
      <c r="E213" s="26" t="s">
        <v>56</v>
      </c>
      <c r="F213" s="25" t="s">
        <v>534</v>
      </c>
      <c r="G213" s="25" t="str">
        <f t="shared" ref="G213:G220" si="44">_xlfn.CONCAT(C213," ",D213," ",E213," ",F213)</f>
        <v>Q1: 6.5 of 7.  Additional insights are expected with regards to the "danger" of using just intuition for marketing decision-making.</v>
      </c>
    </row>
    <row r="214" spans="1:7" ht="382.5" x14ac:dyDescent="0.2">
      <c r="A214" s="26"/>
      <c r="B214" s="26" t="str">
        <f t="shared" ref="B214:B221" si="45">B213</f>
        <v xml:space="preserve"> Prabhanda</v>
      </c>
      <c r="C214" s="26" t="s">
        <v>55</v>
      </c>
      <c r="D214" s="26">
        <v>6.5</v>
      </c>
      <c r="E214" s="26" t="s">
        <v>56</v>
      </c>
      <c r="F214" s="25" t="s">
        <v>535</v>
      </c>
      <c r="G214" s="25" t="str">
        <f t="shared" si="44"/>
        <v>Q2: 6.5 of 7.  The following phase needs to be specified:  "Making sure that the testing environment is neutral."  For example, defining neutral in the content.</v>
      </c>
    </row>
    <row r="215" spans="1:7" ht="409.5" x14ac:dyDescent="0.2">
      <c r="A215" s="26"/>
      <c r="B215" s="26" t="str">
        <f t="shared" si="45"/>
        <v xml:space="preserve"> Prabhanda</v>
      </c>
      <c r="C215" s="26" t="s">
        <v>58</v>
      </c>
      <c r="D215" s="26">
        <v>6.5</v>
      </c>
      <c r="E215" s="26" t="s">
        <v>56</v>
      </c>
      <c r="F215" s="25" t="s">
        <v>544</v>
      </c>
      <c r="G215" s="25" t="str">
        <f t="shared" si="44"/>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16" spans="1:7" x14ac:dyDescent="0.2">
      <c r="A216" s="26"/>
      <c r="B216" s="26" t="str">
        <f>B215</f>
        <v xml:space="preserve"> Prabhanda</v>
      </c>
      <c r="C216" s="26" t="s">
        <v>60</v>
      </c>
      <c r="D216" s="26">
        <v>7</v>
      </c>
      <c r="E216" s="26" t="s">
        <v>56</v>
      </c>
      <c r="G216" s="25" t="str">
        <f t="shared" si="44"/>
        <v xml:space="preserve">Q4: 7 of 7.  </v>
      </c>
    </row>
    <row r="217" spans="1:7" ht="409.5" x14ac:dyDescent="0.2">
      <c r="A217" s="26"/>
      <c r="B217" s="26" t="str">
        <f t="shared" si="45"/>
        <v xml:space="preserve"> Prabhanda</v>
      </c>
      <c r="C217" s="26" t="s">
        <v>62</v>
      </c>
      <c r="D217" s="26">
        <v>6.5</v>
      </c>
      <c r="E217" s="26" t="s">
        <v>56</v>
      </c>
      <c r="F217" s="25" t="s">
        <v>547</v>
      </c>
      <c r="G217" s="25" t="str">
        <f t="shared" si="44"/>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18" spans="1:7" ht="409.5" x14ac:dyDescent="0.2">
      <c r="A218" s="26"/>
      <c r="B218" s="26" t="str">
        <f t="shared" si="45"/>
        <v xml:space="preserve"> Prabhanda</v>
      </c>
      <c r="C218" s="26" t="s">
        <v>64</v>
      </c>
      <c r="D218" s="26">
        <v>6.5</v>
      </c>
      <c r="E218" s="26" t="s">
        <v>56</v>
      </c>
      <c r="F218" s="25" t="s">
        <v>551</v>
      </c>
      <c r="G218" s="25" t="str">
        <f t="shared" si="44"/>
        <v>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219" spans="1:7" ht="267.75" x14ac:dyDescent="0.2">
      <c r="A219" s="26"/>
      <c r="B219" s="26" t="str">
        <f t="shared" si="45"/>
        <v xml:space="preserve"> Prabhanda</v>
      </c>
      <c r="C219" s="26" t="s">
        <v>66</v>
      </c>
      <c r="D219" s="26">
        <v>6.5</v>
      </c>
      <c r="E219" s="26" t="s">
        <v>53</v>
      </c>
      <c r="F219" s="25" t="s">
        <v>554</v>
      </c>
      <c r="G219" s="25" t="str">
        <f t="shared" si="44"/>
        <v>Q7: 6.5 of 8.  Please provide your response using prose in several paragraphs.  Thus don't use bullet points.</v>
      </c>
    </row>
    <row r="220" spans="1:7" x14ac:dyDescent="0.2">
      <c r="A220" s="26"/>
      <c r="B220" s="26" t="str">
        <f t="shared" si="45"/>
        <v xml:space="preserve"> Prabhanda</v>
      </c>
      <c r="C220" s="26" t="s">
        <v>68</v>
      </c>
      <c r="D220" s="26">
        <f>SUM(D213:D219)</f>
        <v>46</v>
      </c>
      <c r="E220" s="26" t="s">
        <v>69</v>
      </c>
      <c r="G220" s="25" t="str">
        <f t="shared" si="44"/>
        <v xml:space="preserve">Total: 46 of 50. </v>
      </c>
    </row>
    <row r="221" spans="1:7" ht="409.5" x14ac:dyDescent="0.2">
      <c r="A221" s="26"/>
      <c r="B221" s="26" t="str">
        <f t="shared" si="45"/>
        <v xml:space="preserve"> Prabhanda</v>
      </c>
      <c r="C221" s="26" t="s">
        <v>70</v>
      </c>
      <c r="D221" s="26"/>
      <c r="E221" s="26"/>
      <c r="G221" s="25" t="str">
        <f>_xlfn.CONCAT(G212," ",G213," ",G214," ",G215," ",G216," ",G217," ",G218," ",G219," ",G220)</f>
        <v xml:space="preserve"> Prabhanda, below are scores and comments for Homework 4. Q1: 6.5 of 7.  Additional insights are expected with regards to the "danger" of using just intuition for marketing decision-making. Q2: 6.5 of 7.  The following phase needs to be specified:  "Making sure that the testing environment is neutral."  For example, defining neutral in the content.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6.5 of 8.  Please provide your response using prose in several paragraphs.  Thus don't use bullet points. Total: 46 of 50. </v>
      </c>
    </row>
    <row r="222" spans="1:7" x14ac:dyDescent="0.2">
      <c r="A222" s="26" t="s">
        <v>23</v>
      </c>
      <c r="B222" s="26" t="str">
        <f t="shared" si="27"/>
        <v xml:space="preserve"> Rakesh</v>
      </c>
      <c r="C222" s="26" t="s">
        <v>499</v>
      </c>
      <c r="D222" s="26"/>
      <c r="E222" s="26"/>
      <c r="G222" s="25" t="str">
        <f t="shared" si="12"/>
        <v xml:space="preserve"> Rakesh, below are scores and comments for Homework 4.</v>
      </c>
    </row>
    <row r="223" spans="1:7" x14ac:dyDescent="0.2">
      <c r="A223" s="26"/>
      <c r="B223" s="26" t="str">
        <f>B222</f>
        <v xml:space="preserve"> Rakesh</v>
      </c>
      <c r="C223" s="26" t="s">
        <v>52</v>
      </c>
      <c r="D223" s="26">
        <v>7</v>
      </c>
      <c r="E223" s="26" t="s">
        <v>56</v>
      </c>
      <c r="G223" s="25" t="str">
        <f t="shared" ref="G223:G230" si="46">_xlfn.CONCAT(C223," ",D223," ",E223," ",F223)</f>
        <v xml:space="preserve">Q1: 7 of 7.  </v>
      </c>
    </row>
    <row r="224" spans="1:7" ht="38.25" x14ac:dyDescent="0.2">
      <c r="A224" s="26"/>
      <c r="B224" s="26" t="str">
        <f t="shared" ref="B224:B231" si="47">B223</f>
        <v xml:space="preserve"> Rakesh</v>
      </c>
      <c r="C224" s="26" t="s">
        <v>55</v>
      </c>
      <c r="D224" s="26">
        <v>7</v>
      </c>
      <c r="E224" s="26" t="s">
        <v>56</v>
      </c>
      <c r="F224" s="25" t="s">
        <v>370</v>
      </c>
      <c r="G224" s="25" t="str">
        <f t="shared" si="46"/>
        <v>Q2: 7 of 7.  A fine answer!</v>
      </c>
    </row>
    <row r="225" spans="1:7" ht="409.5" x14ac:dyDescent="0.2">
      <c r="A225" s="26"/>
      <c r="B225" s="26" t="str">
        <f t="shared" si="47"/>
        <v xml:space="preserve"> Rakesh</v>
      </c>
      <c r="C225" s="26" t="s">
        <v>58</v>
      </c>
      <c r="D225" s="26">
        <v>6.5</v>
      </c>
      <c r="E225" s="26" t="s">
        <v>56</v>
      </c>
      <c r="F225" s="25" t="s">
        <v>544</v>
      </c>
      <c r="G225" s="25" t="str">
        <f t="shared" si="46"/>
        <v xml:space="preserve">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26" spans="1:7" x14ac:dyDescent="0.2">
      <c r="A226" s="26"/>
      <c r="B226" s="26" t="str">
        <f t="shared" si="47"/>
        <v xml:space="preserve"> Rakesh</v>
      </c>
      <c r="C226" s="26" t="s">
        <v>60</v>
      </c>
      <c r="D226" s="26">
        <v>7</v>
      </c>
      <c r="E226" s="26" t="s">
        <v>56</v>
      </c>
      <c r="G226" s="25" t="str">
        <f t="shared" si="46"/>
        <v xml:space="preserve">Q4: 7 of 7.  </v>
      </c>
    </row>
    <row r="227" spans="1:7" ht="409.5" x14ac:dyDescent="0.2">
      <c r="A227" s="26"/>
      <c r="B227" s="26" t="str">
        <f t="shared" si="47"/>
        <v xml:space="preserve"> Rakesh</v>
      </c>
      <c r="C227" s="26" t="s">
        <v>62</v>
      </c>
      <c r="D227" s="26">
        <v>6.5</v>
      </c>
      <c r="E227" s="26" t="s">
        <v>56</v>
      </c>
      <c r="F227" s="25" t="s">
        <v>547</v>
      </c>
      <c r="G227" s="25" t="str">
        <f t="shared" si="46"/>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28" spans="1:7" ht="63.75" x14ac:dyDescent="0.2">
      <c r="A228" s="26"/>
      <c r="B228" s="26" t="str">
        <f t="shared" si="47"/>
        <v xml:space="preserve"> Rakesh</v>
      </c>
      <c r="C228" s="26" t="s">
        <v>64</v>
      </c>
      <c r="D228" s="26">
        <v>7</v>
      </c>
      <c r="E228" s="26" t="s">
        <v>56</v>
      </c>
      <c r="F228" s="25" t="s">
        <v>271</v>
      </c>
      <c r="G228" s="25" t="str">
        <f t="shared" si="46"/>
        <v>Q6: 7 of 7.  A splendid answer!</v>
      </c>
    </row>
    <row r="229" spans="1:7" x14ac:dyDescent="0.2">
      <c r="A229" s="26"/>
      <c r="B229" s="26" t="str">
        <f t="shared" si="47"/>
        <v xml:space="preserve"> Rakesh</v>
      </c>
      <c r="C229" s="26" t="s">
        <v>66</v>
      </c>
      <c r="D229" s="26">
        <v>8</v>
      </c>
      <c r="E229" s="26" t="s">
        <v>53</v>
      </c>
      <c r="G229" s="25" t="str">
        <f t="shared" si="46"/>
        <v xml:space="preserve">Q7: 8 of 8.  </v>
      </c>
    </row>
    <row r="230" spans="1:7" x14ac:dyDescent="0.2">
      <c r="A230" s="26"/>
      <c r="B230" s="26" t="str">
        <f t="shared" si="47"/>
        <v xml:space="preserve"> Rakesh</v>
      </c>
      <c r="C230" s="26" t="s">
        <v>68</v>
      </c>
      <c r="D230" s="26">
        <f>SUM(D223:D229)</f>
        <v>49</v>
      </c>
      <c r="E230" s="26" t="s">
        <v>69</v>
      </c>
      <c r="G230" s="25" t="str">
        <f t="shared" si="46"/>
        <v xml:space="preserve">Total: 49 of 50. </v>
      </c>
    </row>
    <row r="231" spans="1:7" ht="409.5" x14ac:dyDescent="0.2">
      <c r="A231" s="26"/>
      <c r="B231" s="26" t="str">
        <f t="shared" si="47"/>
        <v xml:space="preserve"> Rakesh</v>
      </c>
      <c r="C231" s="26" t="s">
        <v>70</v>
      </c>
      <c r="D231" s="26"/>
      <c r="E231" s="26"/>
      <c r="G231" s="25" t="str">
        <f>_xlfn.CONCAT(G222," ",G223," ",G224," ",G225," ",G226," ",G227," ",G228," ",G229," ",G230)</f>
        <v xml:space="preserve"> Rakesh, below are scores and comments for Homework 4. Q1: 7 of 7.   Q2: 7 of 7.  A fine answer! Q3: 6.5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49 of 50. </v>
      </c>
    </row>
    <row r="232" spans="1:7" x14ac:dyDescent="0.2">
      <c r="A232" s="26" t="s">
        <v>24</v>
      </c>
      <c r="B232" s="26" t="s">
        <v>208</v>
      </c>
      <c r="C232" s="26" t="s">
        <v>499</v>
      </c>
      <c r="D232" s="26"/>
      <c r="E232" s="26"/>
      <c r="G232" s="25" t="str">
        <f t="shared" si="12"/>
        <v>Ravi Kumar, below are scores and comments for Homework 4.</v>
      </c>
    </row>
    <row r="233" spans="1:7" x14ac:dyDescent="0.2">
      <c r="A233" s="26"/>
      <c r="B233" s="26" t="str">
        <f>B232</f>
        <v>Ravi Kumar</v>
      </c>
      <c r="C233" s="26" t="s">
        <v>52</v>
      </c>
      <c r="D233" s="26">
        <v>7</v>
      </c>
      <c r="E233" s="26" t="s">
        <v>56</v>
      </c>
      <c r="G233" s="25" t="str">
        <f t="shared" ref="G233:G240" si="48">_xlfn.CONCAT(C233," ",D233," ",E233," ",F233)</f>
        <v xml:space="preserve">Q1: 7 of 7.  </v>
      </c>
    </row>
    <row r="234" spans="1:7" ht="409.5" x14ac:dyDescent="0.2">
      <c r="A234" s="26"/>
      <c r="B234" s="26" t="str">
        <f t="shared" ref="B234:B241" si="49">B233</f>
        <v>Ravi Kumar</v>
      </c>
      <c r="C234" s="26" t="s">
        <v>55</v>
      </c>
      <c r="D234" s="26">
        <v>6.5</v>
      </c>
      <c r="E234" s="26" t="s">
        <v>56</v>
      </c>
      <c r="F234" s="25" t="s">
        <v>500</v>
      </c>
      <c r="G234" s="25" t="str">
        <f t="shared" si="48"/>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235" spans="1:7" x14ac:dyDescent="0.2">
      <c r="A235" s="26"/>
      <c r="B235" s="26" t="str">
        <f t="shared" si="49"/>
        <v>Ravi Kumar</v>
      </c>
      <c r="C235" s="26" t="s">
        <v>58</v>
      </c>
      <c r="D235" s="26">
        <v>7</v>
      </c>
      <c r="E235" s="26" t="s">
        <v>56</v>
      </c>
      <c r="G235" s="25" t="str">
        <f t="shared" si="48"/>
        <v xml:space="preserve">Q3: 7 of 7.  </v>
      </c>
    </row>
    <row r="236" spans="1:7" x14ac:dyDescent="0.2">
      <c r="A236" s="26"/>
      <c r="B236" s="26" t="str">
        <f t="shared" si="49"/>
        <v>Ravi Kumar</v>
      </c>
      <c r="C236" s="26" t="s">
        <v>60</v>
      </c>
      <c r="D236" s="26">
        <v>7</v>
      </c>
      <c r="E236" s="26" t="s">
        <v>56</v>
      </c>
      <c r="G236" s="25" t="str">
        <f t="shared" si="48"/>
        <v xml:space="preserve">Q4: 7 of 7.  </v>
      </c>
    </row>
    <row r="237" spans="1:7" ht="63.75" x14ac:dyDescent="0.2">
      <c r="A237" s="26"/>
      <c r="B237" s="26" t="str">
        <f t="shared" si="49"/>
        <v>Ravi Kumar</v>
      </c>
      <c r="C237" s="26" t="s">
        <v>62</v>
      </c>
      <c r="D237" s="26">
        <v>7</v>
      </c>
      <c r="E237" s="26" t="s">
        <v>56</v>
      </c>
      <c r="F237" s="25" t="s">
        <v>548</v>
      </c>
      <c r="G237" s="25" t="str">
        <f t="shared" si="48"/>
        <v>Q5: 7 of 7.  A sufficient answer!</v>
      </c>
    </row>
    <row r="238" spans="1:7" ht="409.5" x14ac:dyDescent="0.2">
      <c r="A238" s="26"/>
      <c r="B238" s="26" t="str">
        <f t="shared" si="49"/>
        <v>Ravi Kumar</v>
      </c>
      <c r="C238" s="26" t="s">
        <v>64</v>
      </c>
      <c r="D238" s="26">
        <v>6.5</v>
      </c>
      <c r="E238" s="26" t="s">
        <v>56</v>
      </c>
      <c r="F238" s="25" t="s">
        <v>551</v>
      </c>
      <c r="G238" s="25" t="str">
        <f t="shared" si="48"/>
        <v>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239" spans="1:7" x14ac:dyDescent="0.2">
      <c r="A239" s="26"/>
      <c r="B239" s="26" t="str">
        <f t="shared" si="49"/>
        <v>Ravi Kumar</v>
      </c>
      <c r="C239" s="26" t="s">
        <v>66</v>
      </c>
      <c r="D239" s="26">
        <v>8</v>
      </c>
      <c r="E239" s="26" t="s">
        <v>53</v>
      </c>
      <c r="G239" s="25" t="str">
        <f t="shared" si="48"/>
        <v xml:space="preserve">Q7: 8 of 8.  </v>
      </c>
    </row>
    <row r="240" spans="1:7" x14ac:dyDescent="0.2">
      <c r="A240" s="26"/>
      <c r="B240" s="26" t="str">
        <f t="shared" si="49"/>
        <v>Ravi Kumar</v>
      </c>
      <c r="C240" s="26" t="s">
        <v>68</v>
      </c>
      <c r="D240" s="26">
        <f>SUM(D233:D239)</f>
        <v>49</v>
      </c>
      <c r="E240" s="26" t="s">
        <v>69</v>
      </c>
      <c r="G240" s="25" t="str">
        <f t="shared" si="48"/>
        <v xml:space="preserve">Total: 49 of 50. </v>
      </c>
    </row>
    <row r="241" spans="1:7" ht="140.25" x14ac:dyDescent="0.2">
      <c r="A241" s="26"/>
      <c r="B241" s="26" t="str">
        <f t="shared" si="49"/>
        <v>Ravi Kumar</v>
      </c>
      <c r="C241" s="26" t="s">
        <v>70</v>
      </c>
      <c r="D241" s="26"/>
      <c r="E241" s="26"/>
      <c r="G241" s="25" t="str">
        <f>_xlfn.CONCAT(G232," ",G233," ",G234," ",G235," ",G236," ",G237," ",G238," ",G239," ",G240)</f>
        <v xml:space="preserve">Ravi Kumar,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7 of 7.  A sufficient answer! Q6: 6.5 of 7.  While you had all of the elements of a correct answer, they weren't provided in a cogent manner.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49 of 50. </v>
      </c>
    </row>
    <row r="242" spans="1:7" x14ac:dyDescent="0.2">
      <c r="A242" s="26" t="s">
        <v>25</v>
      </c>
      <c r="B242" s="26" t="str">
        <f t="shared" si="27"/>
        <v xml:space="preserve"> Tony</v>
      </c>
      <c r="C242" s="26" t="s">
        <v>499</v>
      </c>
      <c r="D242" s="26"/>
      <c r="E242" s="26"/>
      <c r="G242" s="25" t="str">
        <f t="shared" si="12"/>
        <v xml:space="preserve"> Tony, below are scores and comments for Homework 4.</v>
      </c>
    </row>
    <row r="243" spans="1:7" x14ac:dyDescent="0.2">
      <c r="A243" s="26"/>
      <c r="B243" s="26" t="str">
        <f>B242</f>
        <v xml:space="preserve"> Tony</v>
      </c>
      <c r="C243" s="26" t="s">
        <v>52</v>
      </c>
      <c r="D243" s="26">
        <v>7</v>
      </c>
      <c r="E243" s="26" t="s">
        <v>56</v>
      </c>
      <c r="F243" s="25" t="s">
        <v>63</v>
      </c>
      <c r="G243" s="25" t="str">
        <f t="shared" ref="G243:G250" si="50">_xlfn.CONCAT(C243," ",D243," ",E243," ",F243)</f>
        <v xml:space="preserve">Q1: 7 of 7.   </v>
      </c>
    </row>
    <row r="244" spans="1:7" ht="409.5" x14ac:dyDescent="0.2">
      <c r="A244" s="26"/>
      <c r="B244" s="26" t="str">
        <f t="shared" ref="B244:B251" si="51">B243</f>
        <v xml:space="preserve"> Tony</v>
      </c>
      <c r="C244" s="26" t="s">
        <v>55</v>
      </c>
      <c r="D244" s="26">
        <v>6</v>
      </c>
      <c r="E244" s="26" t="s">
        <v>56</v>
      </c>
      <c r="F244" s="25" t="s">
        <v>536</v>
      </c>
      <c r="G244" s="25" t="str">
        <f t="shared" si="50"/>
        <v xml:space="preserve">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45" spans="1:7" ht="409.5" x14ac:dyDescent="0.2">
      <c r="A245" s="26"/>
      <c r="B245" s="26" t="str">
        <f t="shared" si="51"/>
        <v xml:space="preserve"> Tony</v>
      </c>
      <c r="C245" s="26" t="s">
        <v>58</v>
      </c>
      <c r="D245" s="26">
        <v>5</v>
      </c>
      <c r="E245" s="26" t="s">
        <v>56</v>
      </c>
      <c r="F245" s="25" t="s">
        <v>544</v>
      </c>
      <c r="G245" s="25" t="str">
        <f t="shared" si="50"/>
        <v xml:space="preserve">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v>
      </c>
    </row>
    <row r="246" spans="1:7" x14ac:dyDescent="0.2">
      <c r="A246" s="26"/>
      <c r="B246" s="26" t="str">
        <f t="shared" si="51"/>
        <v xml:space="preserve"> Tony</v>
      </c>
      <c r="C246" s="26" t="s">
        <v>60</v>
      </c>
      <c r="D246" s="26">
        <v>7</v>
      </c>
      <c r="E246" s="26" t="s">
        <v>56</v>
      </c>
      <c r="G246" s="25" t="str">
        <f t="shared" si="50"/>
        <v xml:space="preserve">Q4: 7 of 7.  </v>
      </c>
    </row>
    <row r="247" spans="1:7" ht="409.5" x14ac:dyDescent="0.2">
      <c r="A247" s="26"/>
      <c r="B247" s="26" t="str">
        <f t="shared" si="51"/>
        <v xml:space="preserve"> Tony</v>
      </c>
      <c r="C247" s="26" t="s">
        <v>62</v>
      </c>
      <c r="D247" s="26">
        <v>6</v>
      </c>
      <c r="E247" s="26" t="s">
        <v>56</v>
      </c>
      <c r="F247" s="25" t="s">
        <v>547</v>
      </c>
      <c r="G247" s="25" t="str">
        <f t="shared" si="5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48" spans="1:7" ht="63.75" x14ac:dyDescent="0.2">
      <c r="A248" s="26"/>
      <c r="B248" s="26" t="str">
        <f t="shared" si="51"/>
        <v xml:space="preserve"> Tony</v>
      </c>
      <c r="C248" s="26" t="s">
        <v>64</v>
      </c>
      <c r="D248" s="26">
        <v>7</v>
      </c>
      <c r="E248" s="26" t="s">
        <v>56</v>
      </c>
      <c r="F248" s="25" t="s">
        <v>271</v>
      </c>
      <c r="G248" s="25" t="str">
        <f t="shared" si="50"/>
        <v>Q6: 7 of 7.  A splendid answer!</v>
      </c>
    </row>
    <row r="249" spans="1:7" ht="165.75" x14ac:dyDescent="0.2">
      <c r="A249" s="26"/>
      <c r="B249" s="26" t="str">
        <f t="shared" si="51"/>
        <v xml:space="preserve"> Tony</v>
      </c>
      <c r="C249" s="26" t="s">
        <v>66</v>
      </c>
      <c r="D249" s="26">
        <v>7.5</v>
      </c>
      <c r="E249" s="26" t="s">
        <v>53</v>
      </c>
      <c r="F249" s="25" t="s">
        <v>555</v>
      </c>
      <c r="G249" s="25" t="str">
        <f t="shared" si="50"/>
        <v>Q7: 7.5 of 8.  Providing a few more details on the topics covered is expected.</v>
      </c>
    </row>
    <row r="250" spans="1:7" x14ac:dyDescent="0.2">
      <c r="A250" s="26"/>
      <c r="B250" s="26" t="str">
        <f t="shared" si="51"/>
        <v xml:space="preserve"> Tony</v>
      </c>
      <c r="C250" s="26" t="s">
        <v>68</v>
      </c>
      <c r="D250" s="26">
        <f>SUM(D243:D249)</f>
        <v>45.5</v>
      </c>
      <c r="E250" s="26" t="s">
        <v>69</v>
      </c>
      <c r="G250" s="25" t="str">
        <f t="shared" si="50"/>
        <v xml:space="preserve">Total: 45.5 of 50. </v>
      </c>
    </row>
    <row r="251" spans="1:7" ht="409.5" x14ac:dyDescent="0.2">
      <c r="A251" s="26"/>
      <c r="B251" s="26" t="str">
        <f t="shared" si="51"/>
        <v xml:space="preserve"> Tony</v>
      </c>
      <c r="C251" s="26" t="s">
        <v>70</v>
      </c>
      <c r="D251" s="26"/>
      <c r="E251" s="26"/>
      <c r="G251" s="25" t="str">
        <f>_xlfn.CONCAT(G242," ",G243," ",G244," ",G245," ",G246," ",G247," ",G248," ",G249," ",G250)</f>
        <v xml:space="preserve"> Tony, below are scores and comments for Homework 4. Q1: 7 of 7.    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5 of 7.  There is an expectation that additional challenges and benefits for each of the two testing processes would be provided.  That which follows, sourced from  https://cxl.com/blog/bandit-tests/, provides additional information of the processes.
I)  Issues with traditional A/B testing:
	1) It jumps discretely from exploration to exploitation, where one might be able to transition more smoothly.
	2) During the exploratory phase (of the test), it wastes resources exploring inferior options in order to gather as much data as possible.
II)  Benefits and Limitations of Bandit Testing versus Traditional A/B testing. 
Benefits of Bandit Testing include: 
	1) Bandit algorithms try to minimize opportunity costs and minimize regret (the difference between the actual payoff and the payoff one would have collected had one played the optimal—best—options at every opportunity).
	2)  They're more efficient because they move traffic towards winning variations gradually, instead of forcing one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include:
	1) There are numerous bandit method variants, where there are limitations and benefits of each.  Example include:
 		a) Epsilon-greedy
 		b) Upper Confidence Bound 
 		c) Thompson sampling
 		d) Bayesian Bandits
	2)  As may be inferred from the point above, they can be difficult to implement.  For example they require additional coding and are computationally demanding relative to A/B tests.
	3)  It may take some time to reach statistical significance.
	4)  They should be avoided for email testing since they may have a long-period until the outcome may be realized. 
III)  In summary: 
	1) If one has a research question where he/she wants to understand the effect of a treatment and have some certainty around the estimates, a standard A/B test experiment will be ideal.
	2) Quoting a reference of the article, 'If on the other hand, you actually care about optimization, rather than understanding, bandits are often the way to go.'  It's preferable to run bandit algorithms for:
		a) Short period tests such as for short-term promotional campaigns.
		b) Long-term testing (when test conditions are constantly changing).
		c) Automation of scale of implementing test results is a priority.
		d)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7.5 of 8.  Providing a few more details on the topics covered is expected. Total: 45.5 of 50. </v>
      </c>
    </row>
    <row r="252" spans="1:7" x14ac:dyDescent="0.2">
      <c r="A252" s="26" t="s">
        <v>26</v>
      </c>
      <c r="B252" s="26" t="s">
        <v>210</v>
      </c>
      <c r="C252" s="26" t="s">
        <v>499</v>
      </c>
      <c r="D252" s="26"/>
      <c r="E252" s="26"/>
      <c r="G252" s="25" t="str">
        <f t="shared" si="12"/>
        <v>Aravind Reddy, below are scores and comments for Homework 4.</v>
      </c>
    </row>
    <row r="253" spans="1:7" x14ac:dyDescent="0.2">
      <c r="A253" s="26"/>
      <c r="B253" s="26" t="str">
        <f>B252</f>
        <v>Aravind Reddy</v>
      </c>
      <c r="C253" s="26" t="s">
        <v>52</v>
      </c>
      <c r="D253" s="26">
        <v>7</v>
      </c>
      <c r="E253" s="26" t="s">
        <v>56</v>
      </c>
      <c r="G253" s="25" t="str">
        <f t="shared" ref="G253:G260" si="52">_xlfn.CONCAT(C253," ",D253," ",E253," ",F253)</f>
        <v xml:space="preserve">Q1: 7 of 7.  </v>
      </c>
    </row>
    <row r="254" spans="1:7" ht="409.5" x14ac:dyDescent="0.2">
      <c r="A254" s="26"/>
      <c r="B254" s="26" t="str">
        <f t="shared" ref="B254:B261" si="53">B253</f>
        <v>Aravind Reddy</v>
      </c>
      <c r="C254" s="26" t="s">
        <v>55</v>
      </c>
      <c r="D254" s="26">
        <v>6.5</v>
      </c>
      <c r="E254" s="26" t="s">
        <v>56</v>
      </c>
      <c r="F254" s="25" t="s">
        <v>500</v>
      </c>
      <c r="G254" s="25" t="str">
        <f t="shared" si="52"/>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255" spans="1:7" x14ac:dyDescent="0.2">
      <c r="A255" s="26"/>
      <c r="B255" s="26" t="str">
        <f t="shared" si="53"/>
        <v>Aravind Reddy</v>
      </c>
      <c r="C255" s="26" t="s">
        <v>58</v>
      </c>
      <c r="D255" s="26">
        <v>7</v>
      </c>
      <c r="E255" s="26" t="s">
        <v>56</v>
      </c>
      <c r="G255" s="25" t="str">
        <f t="shared" si="52"/>
        <v xml:space="preserve">Q3: 7 of 7.  </v>
      </c>
    </row>
    <row r="256" spans="1:7" x14ac:dyDescent="0.2">
      <c r="A256" s="26"/>
      <c r="B256" s="26" t="str">
        <f t="shared" si="53"/>
        <v>Aravind Reddy</v>
      </c>
      <c r="C256" s="26" t="s">
        <v>60</v>
      </c>
      <c r="D256" s="26">
        <v>7</v>
      </c>
      <c r="E256" s="26" t="s">
        <v>56</v>
      </c>
      <c r="G256" s="25" t="str">
        <f t="shared" si="52"/>
        <v xml:space="preserve">Q4: 7 of 7.  </v>
      </c>
    </row>
    <row r="257" spans="1:7" ht="409.5" x14ac:dyDescent="0.2">
      <c r="A257" s="26"/>
      <c r="B257" s="26" t="str">
        <f t="shared" si="53"/>
        <v>Aravind Reddy</v>
      </c>
      <c r="C257" s="26" t="s">
        <v>62</v>
      </c>
      <c r="D257" s="26">
        <v>6</v>
      </c>
      <c r="E257" s="26" t="s">
        <v>56</v>
      </c>
      <c r="F257" s="25" t="s">
        <v>547</v>
      </c>
      <c r="G257" s="25" t="str">
        <f t="shared" si="52"/>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58" spans="1:7" ht="63.75" x14ac:dyDescent="0.2">
      <c r="A258" s="26"/>
      <c r="B258" s="26" t="str">
        <f t="shared" si="53"/>
        <v>Aravind Reddy</v>
      </c>
      <c r="C258" s="26" t="s">
        <v>64</v>
      </c>
      <c r="D258" s="26">
        <v>7</v>
      </c>
      <c r="E258" s="26" t="s">
        <v>56</v>
      </c>
      <c r="F258" s="25" t="s">
        <v>271</v>
      </c>
      <c r="G258" s="25" t="str">
        <f t="shared" si="52"/>
        <v>Q6: 7 of 7.  A splendid answer!</v>
      </c>
    </row>
    <row r="259" spans="1:7" x14ac:dyDescent="0.2">
      <c r="A259" s="26"/>
      <c r="B259" s="26" t="str">
        <f t="shared" si="53"/>
        <v>Aravind Reddy</v>
      </c>
      <c r="C259" s="26" t="s">
        <v>66</v>
      </c>
      <c r="D259" s="26">
        <v>8</v>
      </c>
      <c r="E259" s="26" t="s">
        <v>53</v>
      </c>
      <c r="G259" s="25" t="str">
        <f t="shared" si="52"/>
        <v xml:space="preserve">Q7: 8 of 8.  </v>
      </c>
    </row>
    <row r="260" spans="1:7" x14ac:dyDescent="0.2">
      <c r="A260" s="26"/>
      <c r="B260" s="26" t="str">
        <f t="shared" si="53"/>
        <v>Aravind Reddy</v>
      </c>
      <c r="C260" s="26" t="s">
        <v>68</v>
      </c>
      <c r="D260" s="26">
        <f>SUM(D253:D259)</f>
        <v>48.5</v>
      </c>
      <c r="E260" s="26" t="s">
        <v>69</v>
      </c>
      <c r="G260" s="25" t="str">
        <f t="shared" si="52"/>
        <v xml:space="preserve">Total: 48.5 of 50. </v>
      </c>
    </row>
    <row r="261" spans="1:7" ht="178.5" x14ac:dyDescent="0.2">
      <c r="A261" s="26"/>
      <c r="B261" s="26" t="str">
        <f t="shared" si="53"/>
        <v>Aravind Reddy</v>
      </c>
      <c r="C261" s="26" t="s">
        <v>70</v>
      </c>
      <c r="D261" s="26"/>
      <c r="E261" s="26"/>
      <c r="G261" s="25" t="str">
        <f>_xlfn.CONCAT(G252," ",G253," ",G254," ",G255," ",G256," ",G257," ",G258," ",G259," ",G260)</f>
        <v xml:space="preserve">Aravind Reddy,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48.5 of 50. </v>
      </c>
    </row>
    <row r="262" spans="1:7" x14ac:dyDescent="0.2">
      <c r="A262" s="26" t="s">
        <v>27</v>
      </c>
      <c r="B262" s="32" t="str">
        <f>MID(A262,FIND(",",A262)+1,FIND(" ",A262)+1)</f>
        <v xml:space="preserve"> Nayeem</v>
      </c>
      <c r="C262" s="32" t="s">
        <v>499</v>
      </c>
      <c r="D262" s="32"/>
      <c r="E262" s="32"/>
      <c r="G262" s="25" t="str">
        <f t="shared" si="12"/>
        <v xml:space="preserve"> Nayeem, below are scores and comments for Homework 4.</v>
      </c>
    </row>
    <row r="263" spans="1:7" x14ac:dyDescent="0.2">
      <c r="A263" s="26"/>
      <c r="B263" s="32" t="str">
        <f>B262</f>
        <v xml:space="preserve"> Nayeem</v>
      </c>
      <c r="C263" s="32" t="s">
        <v>52</v>
      </c>
      <c r="D263" s="32"/>
      <c r="E263" s="32" t="s">
        <v>56</v>
      </c>
      <c r="G263" s="25" t="str">
        <f t="shared" ref="G263:G270" si="54">_xlfn.CONCAT(C263," ",D263," ",E263," ",F263)</f>
        <v xml:space="preserve">Q1:  of 7.  </v>
      </c>
    </row>
    <row r="264" spans="1:7" x14ac:dyDescent="0.2">
      <c r="A264" s="26"/>
      <c r="B264" s="32" t="str">
        <f t="shared" ref="B264:B271" si="55">B263</f>
        <v xml:space="preserve"> Nayeem</v>
      </c>
      <c r="C264" s="32" t="s">
        <v>55</v>
      </c>
      <c r="D264" s="32"/>
      <c r="E264" s="32" t="s">
        <v>56</v>
      </c>
      <c r="G264" s="25" t="str">
        <f t="shared" si="54"/>
        <v xml:space="preserve">Q2:  of 7.  </v>
      </c>
    </row>
    <row r="265" spans="1:7" x14ac:dyDescent="0.2">
      <c r="A265" s="26"/>
      <c r="B265" s="32" t="str">
        <f t="shared" si="55"/>
        <v xml:space="preserve"> Nayeem</v>
      </c>
      <c r="C265" s="32" t="s">
        <v>58</v>
      </c>
      <c r="D265" s="32"/>
      <c r="E265" s="32" t="s">
        <v>56</v>
      </c>
      <c r="G265" s="25" t="str">
        <f t="shared" si="54"/>
        <v xml:space="preserve">Q3:  of 7.  </v>
      </c>
    </row>
    <row r="266" spans="1:7" x14ac:dyDescent="0.2">
      <c r="A266" s="26"/>
      <c r="B266" s="32" t="str">
        <f t="shared" si="55"/>
        <v xml:space="preserve"> Nayeem</v>
      </c>
      <c r="C266" s="32" t="s">
        <v>60</v>
      </c>
      <c r="D266" s="32"/>
      <c r="E266" s="32" t="s">
        <v>56</v>
      </c>
      <c r="G266" s="25" t="str">
        <f t="shared" si="54"/>
        <v xml:space="preserve">Q4:  of 7.  </v>
      </c>
    </row>
    <row r="267" spans="1:7" x14ac:dyDescent="0.2">
      <c r="A267" s="26"/>
      <c r="B267" s="32" t="str">
        <f t="shared" si="55"/>
        <v xml:space="preserve"> Nayeem</v>
      </c>
      <c r="C267" s="32" t="s">
        <v>62</v>
      </c>
      <c r="D267" s="32"/>
      <c r="E267" s="32" t="s">
        <v>56</v>
      </c>
      <c r="G267" s="25" t="str">
        <f t="shared" si="54"/>
        <v xml:space="preserve">Q5:  of 7.  </v>
      </c>
    </row>
    <row r="268" spans="1:7" x14ac:dyDescent="0.2">
      <c r="A268" s="26"/>
      <c r="B268" s="32" t="str">
        <f t="shared" si="55"/>
        <v xml:space="preserve"> Nayeem</v>
      </c>
      <c r="C268" s="32" t="s">
        <v>64</v>
      </c>
      <c r="D268" s="32"/>
      <c r="E268" s="32" t="s">
        <v>56</v>
      </c>
      <c r="G268" s="25" t="str">
        <f t="shared" si="54"/>
        <v xml:space="preserve">Q6:  of 7.  </v>
      </c>
    </row>
    <row r="269" spans="1:7" x14ac:dyDescent="0.2">
      <c r="A269" s="26"/>
      <c r="B269" s="32" t="str">
        <f t="shared" si="55"/>
        <v xml:space="preserve"> Nayeem</v>
      </c>
      <c r="C269" s="32" t="s">
        <v>66</v>
      </c>
      <c r="D269" s="32"/>
      <c r="E269" s="32" t="s">
        <v>53</v>
      </c>
      <c r="G269" s="25" t="str">
        <f t="shared" si="54"/>
        <v xml:space="preserve">Q7:  of 8.  </v>
      </c>
    </row>
    <row r="270" spans="1:7" x14ac:dyDescent="0.2">
      <c r="A270" s="26"/>
      <c r="B270" s="32" t="str">
        <f t="shared" si="55"/>
        <v xml:space="preserve"> Nayeem</v>
      </c>
      <c r="C270" s="32" t="s">
        <v>68</v>
      </c>
      <c r="D270" s="32">
        <f>SUM(D263:D269)</f>
        <v>0</v>
      </c>
      <c r="E270" s="32" t="s">
        <v>69</v>
      </c>
      <c r="G270" s="25" t="str">
        <f t="shared" si="54"/>
        <v xml:space="preserve">Total: 0 of 50. </v>
      </c>
    </row>
    <row r="271" spans="1:7" ht="25.5" x14ac:dyDescent="0.2">
      <c r="A271" s="26"/>
      <c r="B271" s="32" t="str">
        <f t="shared" si="55"/>
        <v xml:space="preserve"> Nayeem</v>
      </c>
      <c r="C271" s="32" t="s">
        <v>70</v>
      </c>
      <c r="D271" s="32"/>
      <c r="E271" s="32"/>
      <c r="G271" s="25" t="str">
        <f>_xlfn.CONCAT(G262," ",G263," ",G264," ",G265," ",G266," ",G267," ",G268," ",G269," ",G270)</f>
        <v xml:space="preserve"> Nayeem, below are scores and comments for Homework 4. Q1:  of 7.   Q2:  of 7.   Q3:  of 7.   Q4:  of 7.   Q5:  of 7.   Q6:  of 7.   Q7:  of 8.   Total: 0 of 50. </v>
      </c>
    </row>
    <row r="272" spans="1:7" x14ac:dyDescent="0.2">
      <c r="A272" s="26" t="s">
        <v>28</v>
      </c>
      <c r="B272" s="26" t="str">
        <f t="shared" si="27"/>
        <v xml:space="preserve"> Deepika</v>
      </c>
      <c r="C272" s="26" t="s">
        <v>499</v>
      </c>
      <c r="D272" s="26"/>
      <c r="E272" s="26"/>
      <c r="G272" s="25" t="str">
        <f t="shared" si="12"/>
        <v xml:space="preserve"> Deepika, below are scores and comments for Homework 4.</v>
      </c>
    </row>
    <row r="273" spans="1:7" x14ac:dyDescent="0.2">
      <c r="A273" s="26"/>
      <c r="B273" s="26" t="str">
        <f>B272</f>
        <v xml:space="preserve"> Deepika</v>
      </c>
      <c r="C273" s="26" t="s">
        <v>52</v>
      </c>
      <c r="D273" s="26">
        <v>7</v>
      </c>
      <c r="E273" s="26" t="s">
        <v>56</v>
      </c>
      <c r="G273" s="25" t="str">
        <f t="shared" ref="G273:G280" si="56">_xlfn.CONCAT(C273," ",D273," ",E273," ",F273)</f>
        <v xml:space="preserve">Q1: 7 of 7.  </v>
      </c>
    </row>
    <row r="274" spans="1:7" ht="409.5" x14ac:dyDescent="0.2">
      <c r="A274" s="26"/>
      <c r="B274" s="26" t="str">
        <f t="shared" ref="B274:B281" si="57">B273</f>
        <v xml:space="preserve"> Deepika</v>
      </c>
      <c r="C274" s="26" t="s">
        <v>55</v>
      </c>
      <c r="D274" s="26">
        <v>5.5</v>
      </c>
      <c r="E274" s="26" t="s">
        <v>56</v>
      </c>
      <c r="F274" s="25" t="s">
        <v>538</v>
      </c>
      <c r="G274" s="25" t="str">
        <f t="shared" si="56"/>
        <v xml:space="preserve">Q2: 5.5 of 7.  You only provided two A/B testing examples.  Preparation also includes ensuring that the proper data will be collected and there will be sufficient computational resources available so that either frequentist statistical inference or Bayesian statistics may be used, and should be used, to analyze test results. </v>
      </c>
    </row>
    <row r="275" spans="1:7" x14ac:dyDescent="0.2">
      <c r="A275" s="26"/>
      <c r="B275" s="26" t="str">
        <f t="shared" si="57"/>
        <v xml:space="preserve"> Deepika</v>
      </c>
      <c r="C275" s="26" t="s">
        <v>58</v>
      </c>
      <c r="D275" s="26">
        <v>7</v>
      </c>
      <c r="E275" s="26" t="s">
        <v>56</v>
      </c>
      <c r="G275" s="25" t="str">
        <f t="shared" si="56"/>
        <v xml:space="preserve">Q3: 7 of 7.  </v>
      </c>
    </row>
    <row r="276" spans="1:7" x14ac:dyDescent="0.2">
      <c r="A276" s="26"/>
      <c r="B276" s="26" t="str">
        <f t="shared" si="57"/>
        <v xml:space="preserve"> Deepika</v>
      </c>
      <c r="C276" s="26" t="s">
        <v>60</v>
      </c>
      <c r="D276" s="26">
        <v>7</v>
      </c>
      <c r="E276" s="26" t="s">
        <v>56</v>
      </c>
      <c r="G276" s="25" t="str">
        <f t="shared" si="56"/>
        <v xml:space="preserve">Q4: 7 of 7.  </v>
      </c>
    </row>
    <row r="277" spans="1:7" ht="409.5" x14ac:dyDescent="0.2">
      <c r="A277" s="26"/>
      <c r="B277" s="26" t="str">
        <f t="shared" si="57"/>
        <v xml:space="preserve"> Deepika</v>
      </c>
      <c r="C277" s="26" t="s">
        <v>62</v>
      </c>
      <c r="D277" s="26">
        <v>6</v>
      </c>
      <c r="E277" s="26" t="s">
        <v>56</v>
      </c>
      <c r="F277" s="25" t="s">
        <v>547</v>
      </c>
      <c r="G277" s="25" t="str">
        <f t="shared" si="56"/>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78" spans="1:7" ht="63.75" x14ac:dyDescent="0.2">
      <c r="A278" s="26"/>
      <c r="B278" s="26" t="str">
        <f t="shared" si="57"/>
        <v xml:space="preserve"> Deepika</v>
      </c>
      <c r="C278" s="26" t="s">
        <v>64</v>
      </c>
      <c r="D278" s="26">
        <v>7</v>
      </c>
      <c r="E278" s="26" t="s">
        <v>56</v>
      </c>
      <c r="F278" s="25" t="s">
        <v>271</v>
      </c>
      <c r="G278" s="25" t="str">
        <f t="shared" si="56"/>
        <v>Q6: 7 of 7.  A splendid answer!</v>
      </c>
    </row>
    <row r="279" spans="1:7" x14ac:dyDescent="0.2">
      <c r="A279" s="26"/>
      <c r="B279" s="26" t="str">
        <f t="shared" si="57"/>
        <v xml:space="preserve"> Deepika</v>
      </c>
      <c r="C279" s="26" t="s">
        <v>66</v>
      </c>
      <c r="D279" s="26">
        <v>8</v>
      </c>
      <c r="E279" s="26" t="s">
        <v>53</v>
      </c>
      <c r="G279" s="25" t="str">
        <f t="shared" si="56"/>
        <v xml:space="preserve">Q7: 8 of 8.  </v>
      </c>
    </row>
    <row r="280" spans="1:7" x14ac:dyDescent="0.2">
      <c r="A280" s="26"/>
      <c r="B280" s="26" t="str">
        <f t="shared" si="57"/>
        <v xml:space="preserve"> Deepika</v>
      </c>
      <c r="C280" s="26" t="s">
        <v>68</v>
      </c>
      <c r="D280" s="26">
        <f>SUM(D273:D279)</f>
        <v>47.5</v>
      </c>
      <c r="E280" s="26" t="s">
        <v>69</v>
      </c>
      <c r="G280" s="25" t="str">
        <f t="shared" si="56"/>
        <v xml:space="preserve">Total: 47.5 of 50. </v>
      </c>
    </row>
    <row r="281" spans="1:7" ht="191.25" x14ac:dyDescent="0.2">
      <c r="A281" s="26"/>
      <c r="B281" s="26" t="str">
        <f t="shared" si="57"/>
        <v xml:space="preserve"> Deepika</v>
      </c>
      <c r="C281" s="26" t="s">
        <v>70</v>
      </c>
      <c r="D281" s="26"/>
      <c r="E281" s="26"/>
      <c r="G281" s="25" t="str">
        <f>_xlfn.CONCAT(G272," ",G273," ",G274," ",G275," ",G276," ",G277," ",G278," ",G279," ",G280)</f>
        <v xml:space="preserve"> Deepika, below are scores and comments for Homework 4. Q1: 7 of 7.   Q2: 5.5 of 7.  You only provided two A/B testing examples.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Total: 47.5 of 50. </v>
      </c>
    </row>
    <row r="282" spans="1:7" x14ac:dyDescent="0.2">
      <c r="A282" s="26" t="s">
        <v>29</v>
      </c>
      <c r="B282" s="26" t="s">
        <v>213</v>
      </c>
      <c r="C282" s="26" t="s">
        <v>499</v>
      </c>
      <c r="D282" s="26"/>
      <c r="E282" s="26"/>
      <c r="G282" s="25" t="str">
        <f t="shared" si="12"/>
        <v>Ganesh Reddy, below are scores and comments for Homework 4.</v>
      </c>
    </row>
    <row r="283" spans="1:7" x14ac:dyDescent="0.2">
      <c r="A283" s="26"/>
      <c r="B283" s="26" t="str">
        <f>B282</f>
        <v>Ganesh Reddy</v>
      </c>
      <c r="C283" s="26" t="s">
        <v>52</v>
      </c>
      <c r="D283" s="26">
        <v>7</v>
      </c>
      <c r="E283" s="26" t="s">
        <v>56</v>
      </c>
      <c r="G283" s="25" t="str">
        <f t="shared" ref="G283:G290" si="58">_xlfn.CONCAT(C283," ",D283," ",E283," ",F283)</f>
        <v xml:space="preserve">Q1: 7 of 7.  </v>
      </c>
    </row>
    <row r="284" spans="1:7" ht="409.5" x14ac:dyDescent="0.2">
      <c r="A284" s="26"/>
      <c r="B284" s="26" t="str">
        <f t="shared" ref="B284:B291" si="59">B283</f>
        <v>Ganesh Reddy</v>
      </c>
      <c r="C284" s="26" t="s">
        <v>55</v>
      </c>
      <c r="D284" s="26">
        <v>6</v>
      </c>
      <c r="E284" s="26" t="s">
        <v>56</v>
      </c>
      <c r="F284" s="25" t="s">
        <v>536</v>
      </c>
      <c r="G284" s="25" t="str">
        <f t="shared" si="58"/>
        <v xml:space="preserve">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v>
      </c>
    </row>
    <row r="285" spans="1:7" x14ac:dyDescent="0.2">
      <c r="A285" s="26"/>
      <c r="B285" s="26" t="str">
        <f t="shared" si="59"/>
        <v>Ganesh Reddy</v>
      </c>
      <c r="C285" s="26" t="s">
        <v>58</v>
      </c>
      <c r="D285" s="26">
        <v>7</v>
      </c>
      <c r="E285" s="26" t="s">
        <v>56</v>
      </c>
      <c r="G285" s="25" t="str">
        <f t="shared" si="58"/>
        <v xml:space="preserve">Q3: 7 of 7.  </v>
      </c>
    </row>
    <row r="286" spans="1:7" x14ac:dyDescent="0.2">
      <c r="A286" s="26"/>
      <c r="B286" s="26" t="str">
        <f t="shared" si="59"/>
        <v>Ganesh Reddy</v>
      </c>
      <c r="C286" s="26" t="s">
        <v>60</v>
      </c>
      <c r="D286" s="26">
        <v>7</v>
      </c>
      <c r="E286" s="26" t="s">
        <v>56</v>
      </c>
      <c r="G286" s="25" t="str">
        <f t="shared" si="58"/>
        <v xml:space="preserve">Q4: 7 of 7.  </v>
      </c>
    </row>
    <row r="287" spans="1:7" ht="409.5" x14ac:dyDescent="0.2">
      <c r="A287" s="26"/>
      <c r="B287" s="26" t="str">
        <f t="shared" si="59"/>
        <v>Ganesh Reddy</v>
      </c>
      <c r="C287" s="26" t="s">
        <v>62</v>
      </c>
      <c r="D287" s="26">
        <v>6.5</v>
      </c>
      <c r="E287" s="26" t="s">
        <v>56</v>
      </c>
      <c r="F287" s="25" t="s">
        <v>547</v>
      </c>
      <c r="G287" s="25" t="str">
        <f t="shared" si="58"/>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88" spans="1:7" ht="409.5" x14ac:dyDescent="0.2">
      <c r="A288" s="26"/>
      <c r="B288" s="26" t="str">
        <f t="shared" si="59"/>
        <v>Ganesh Reddy</v>
      </c>
      <c r="C288" s="26" t="s">
        <v>64</v>
      </c>
      <c r="D288" s="26">
        <v>6.5</v>
      </c>
      <c r="E288" s="26" t="s">
        <v>56</v>
      </c>
      <c r="F288" s="25" t="s">
        <v>552</v>
      </c>
      <c r="G288" s="25" t="str">
        <f t="shared" si="58"/>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289" spans="1:7" x14ac:dyDescent="0.2">
      <c r="A289" s="26"/>
      <c r="B289" s="26" t="str">
        <f t="shared" si="59"/>
        <v>Ganesh Reddy</v>
      </c>
      <c r="C289" s="26" t="s">
        <v>66</v>
      </c>
      <c r="D289" s="26">
        <v>8</v>
      </c>
      <c r="E289" s="26" t="s">
        <v>53</v>
      </c>
      <c r="G289" s="25" t="str">
        <f t="shared" si="58"/>
        <v xml:space="preserve">Q7: 8 of 8.  </v>
      </c>
    </row>
    <row r="290" spans="1:7" x14ac:dyDescent="0.2">
      <c r="A290" s="26"/>
      <c r="B290" s="26" t="str">
        <f t="shared" si="59"/>
        <v>Ganesh Reddy</v>
      </c>
      <c r="C290" s="26" t="s">
        <v>68</v>
      </c>
      <c r="D290" s="26">
        <f>SUM(D283:D289)</f>
        <v>48</v>
      </c>
      <c r="E290" s="26" t="s">
        <v>69</v>
      </c>
      <c r="G290" s="25" t="str">
        <f t="shared" si="58"/>
        <v xml:space="preserve">Total: 48 of 50. </v>
      </c>
    </row>
    <row r="291" spans="1:7" ht="267.75" x14ac:dyDescent="0.2">
      <c r="A291" s="26"/>
      <c r="B291" s="26" t="str">
        <f t="shared" si="59"/>
        <v>Ganesh Reddy</v>
      </c>
      <c r="C291" s="26" t="s">
        <v>70</v>
      </c>
      <c r="D291" s="26"/>
      <c r="E291" s="26"/>
      <c r="G291" s="25" t="str">
        <f>_xlfn.CONCAT(G282," ",G283," ",G284," ",G285," ",G286," ",G287," ",G288," ",G289," ",G290)</f>
        <v xml:space="preserve">Ganesh Reddy, below are scores and comments for Homework 4. Q1: 7 of 7.   Q2: 6 of 7.  Many elements of A/B testing implementation have not been provided.  For example, the design of experiment and sample size determination based on the hypotheses of interest, significance level, expected signal, expected variance.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8 of 8.   Total: 48 of 50. </v>
      </c>
    </row>
    <row r="292" spans="1:7" x14ac:dyDescent="0.2">
      <c r="A292" s="26" t="s">
        <v>30</v>
      </c>
      <c r="B292" s="26" t="s">
        <v>214</v>
      </c>
      <c r="C292" s="26" t="s">
        <v>499</v>
      </c>
      <c r="D292" s="26"/>
      <c r="E292" s="26"/>
      <c r="G292" s="25" t="str">
        <f t="shared" si="12"/>
        <v>Arun Teja, below are scores and comments for Homework 4.</v>
      </c>
    </row>
    <row r="293" spans="1:7" x14ac:dyDescent="0.2">
      <c r="A293" s="26"/>
      <c r="B293" s="26" t="str">
        <f>B292</f>
        <v>Arun Teja</v>
      </c>
      <c r="C293" s="26" t="s">
        <v>52</v>
      </c>
      <c r="D293" s="26">
        <v>7</v>
      </c>
      <c r="E293" s="26" t="s">
        <v>56</v>
      </c>
      <c r="G293" s="25" t="str">
        <f t="shared" ref="G293:G300" si="60">_xlfn.CONCAT(C293," ",D293," ",E293," ",F293)</f>
        <v xml:space="preserve">Q1: 7 of 7.  </v>
      </c>
    </row>
    <row r="294" spans="1:7" ht="127.5" x14ac:dyDescent="0.2">
      <c r="A294" s="26"/>
      <c r="B294" s="26" t="str">
        <f t="shared" ref="B294:B301" si="61">B293</f>
        <v>Arun Teja</v>
      </c>
      <c r="C294" s="26" t="s">
        <v>55</v>
      </c>
      <c r="D294" s="26">
        <v>6</v>
      </c>
      <c r="E294" s="26" t="s">
        <v>56</v>
      </c>
      <c r="F294" s="25" t="s">
        <v>539</v>
      </c>
      <c r="G294" s="25" t="str">
        <f t="shared" si="60"/>
        <v xml:space="preserve">Q2: 6 of 7.  You only provided two A/B testing examples.  </v>
      </c>
    </row>
    <row r="295" spans="1:7" x14ac:dyDescent="0.2">
      <c r="A295" s="26"/>
      <c r="B295" s="26" t="str">
        <f t="shared" si="61"/>
        <v>Arun Teja</v>
      </c>
      <c r="C295" s="26" t="s">
        <v>58</v>
      </c>
      <c r="D295" s="26">
        <v>7</v>
      </c>
      <c r="E295" s="26" t="s">
        <v>56</v>
      </c>
      <c r="G295" s="25" t="str">
        <f t="shared" si="60"/>
        <v xml:space="preserve">Q3: 7 of 7.  </v>
      </c>
    </row>
    <row r="296" spans="1:7" x14ac:dyDescent="0.2">
      <c r="A296" s="26"/>
      <c r="B296" s="26" t="str">
        <f t="shared" si="61"/>
        <v>Arun Teja</v>
      </c>
      <c r="C296" s="26" t="s">
        <v>60</v>
      </c>
      <c r="D296" s="26">
        <v>7</v>
      </c>
      <c r="E296" s="26" t="s">
        <v>56</v>
      </c>
      <c r="G296" s="25" t="str">
        <f t="shared" si="60"/>
        <v xml:space="preserve">Q4: 7 of 7.  </v>
      </c>
    </row>
    <row r="297" spans="1:7" ht="409.5" x14ac:dyDescent="0.2">
      <c r="A297" s="26"/>
      <c r="B297" s="26" t="str">
        <f t="shared" si="61"/>
        <v>Arun Teja</v>
      </c>
      <c r="C297" s="26" t="s">
        <v>62</v>
      </c>
      <c r="D297" s="26">
        <v>6</v>
      </c>
      <c r="E297" s="26" t="s">
        <v>56</v>
      </c>
      <c r="F297" s="25" t="s">
        <v>547</v>
      </c>
      <c r="G297" s="25" t="str">
        <f t="shared" si="6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98" spans="1:7" ht="63.75" x14ac:dyDescent="0.2">
      <c r="A298" s="26"/>
      <c r="B298" s="26" t="str">
        <f t="shared" si="61"/>
        <v>Arun Teja</v>
      </c>
      <c r="C298" s="26" t="s">
        <v>64</v>
      </c>
      <c r="D298" s="26">
        <v>7</v>
      </c>
      <c r="E298" s="26" t="s">
        <v>56</v>
      </c>
      <c r="F298" s="25" t="s">
        <v>271</v>
      </c>
      <c r="G298" s="25" t="str">
        <f t="shared" si="60"/>
        <v>Q6: 7 of 7.  A splendid answer!</v>
      </c>
    </row>
    <row r="299" spans="1:7" ht="409.5" x14ac:dyDescent="0.2">
      <c r="A299" s="26"/>
      <c r="B299" s="26" t="str">
        <f t="shared" si="61"/>
        <v>Arun Teja</v>
      </c>
      <c r="C299" s="26" t="s">
        <v>66</v>
      </c>
      <c r="D299" s="26">
        <v>5</v>
      </c>
      <c r="E299" s="26" t="s">
        <v>53</v>
      </c>
      <c r="F299" s="25" t="s">
        <v>557</v>
      </c>
      <c r="G299" s="25" t="str">
        <f t="shared" si="60"/>
        <v>Q7: 5 of 8.  During the online lecture we reviewed lecture notes that presented, A/B testing, experimental design, basic principles of statistical testing, and analyzing test results using several case studies.  Your response didn't mention this content.</v>
      </c>
    </row>
    <row r="300" spans="1:7" x14ac:dyDescent="0.2">
      <c r="A300" s="26"/>
      <c r="B300" s="26" t="str">
        <f t="shared" si="61"/>
        <v>Arun Teja</v>
      </c>
      <c r="C300" s="26" t="s">
        <v>68</v>
      </c>
      <c r="D300" s="26">
        <f>SUM(D293:D299)</f>
        <v>45</v>
      </c>
      <c r="E300" s="26" t="s">
        <v>69</v>
      </c>
      <c r="G300" s="25" t="str">
        <f t="shared" si="60"/>
        <v xml:space="preserve">Total: 45 of 50. </v>
      </c>
    </row>
    <row r="301" spans="1:7" ht="191.25" x14ac:dyDescent="0.2">
      <c r="A301" s="26"/>
      <c r="B301" s="26" t="str">
        <f t="shared" si="61"/>
        <v>Arun Teja</v>
      </c>
      <c r="C301" s="26" t="s">
        <v>70</v>
      </c>
      <c r="D301" s="26"/>
      <c r="E301" s="26"/>
      <c r="G301" s="25" t="str">
        <f>_xlfn.CONCAT(G292," ",G293," ",G294," ",G295," ",G296," ",G297," ",G298," ",G299," ",G300)</f>
        <v xml:space="preserve">Arun Teja, below are scores and comments for Homework 4. Q1: 7 of 7.   Q2: 6 of 7.  You only provided two A/B testing examples.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5 of 8.  During the online lecture we reviewed lecture notes that presented, A/B testing, experimental design, basic principles of statistical testing, and analyzing test results using several case studies.  Your response didn't mention this content. Total: 45 of 50. </v>
      </c>
    </row>
    <row r="302" spans="1:7" x14ac:dyDescent="0.2">
      <c r="A302" s="26" t="s">
        <v>31</v>
      </c>
      <c r="B302" s="26" t="s">
        <v>233</v>
      </c>
      <c r="C302" s="26" t="s">
        <v>499</v>
      </c>
      <c r="D302" s="26"/>
      <c r="E302" s="26"/>
      <c r="G302" s="25" t="str">
        <f t="shared" si="12"/>
        <v>Hiranmaya Datta, below are scores and comments for Homework 4.</v>
      </c>
    </row>
    <row r="303" spans="1:7" x14ac:dyDescent="0.2">
      <c r="A303" s="26"/>
      <c r="B303" s="26" t="str">
        <f>B302</f>
        <v>Hiranmaya Datta</v>
      </c>
      <c r="C303" s="26" t="s">
        <v>52</v>
      </c>
      <c r="D303" s="26">
        <v>7</v>
      </c>
      <c r="E303" s="26" t="s">
        <v>56</v>
      </c>
      <c r="G303" s="25" t="str">
        <f t="shared" ref="G303:G310" si="62">_xlfn.CONCAT(C303," ",D303," ",E303," ",F303)</f>
        <v xml:space="preserve">Q1: 7 of 7.  </v>
      </c>
    </row>
    <row r="304" spans="1:7" ht="409.5" x14ac:dyDescent="0.2">
      <c r="A304" s="26"/>
      <c r="B304" s="26" t="str">
        <f t="shared" ref="B304:B311" si="63">B303</f>
        <v>Hiranmaya Datta</v>
      </c>
      <c r="C304" s="26" t="s">
        <v>55</v>
      </c>
      <c r="D304" s="26">
        <v>6.5</v>
      </c>
      <c r="E304" s="26" t="s">
        <v>56</v>
      </c>
      <c r="F304" s="25" t="s">
        <v>500</v>
      </c>
      <c r="G304" s="25" t="str">
        <f t="shared" si="62"/>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305" spans="1:7" x14ac:dyDescent="0.2">
      <c r="A305" s="26"/>
      <c r="B305" s="26" t="str">
        <f t="shared" si="63"/>
        <v>Hiranmaya Datta</v>
      </c>
      <c r="C305" s="26" t="s">
        <v>58</v>
      </c>
      <c r="D305" s="26">
        <v>7</v>
      </c>
      <c r="E305" s="26" t="s">
        <v>56</v>
      </c>
      <c r="G305" s="25" t="str">
        <f t="shared" si="62"/>
        <v xml:space="preserve">Q3: 7 of 7.  </v>
      </c>
    </row>
    <row r="306" spans="1:7" x14ac:dyDescent="0.2">
      <c r="A306" s="26"/>
      <c r="B306" s="26" t="str">
        <f t="shared" si="63"/>
        <v>Hiranmaya Datta</v>
      </c>
      <c r="C306" s="26" t="s">
        <v>60</v>
      </c>
      <c r="D306" s="26">
        <v>7</v>
      </c>
      <c r="E306" s="26" t="s">
        <v>56</v>
      </c>
      <c r="G306" s="25" t="str">
        <f t="shared" si="62"/>
        <v xml:space="preserve">Q4: 7 of 7.  </v>
      </c>
    </row>
    <row r="307" spans="1:7" ht="409.5" x14ac:dyDescent="0.2">
      <c r="A307" s="26"/>
      <c r="B307" s="26" t="str">
        <f t="shared" si="63"/>
        <v>Hiranmaya Datta</v>
      </c>
      <c r="C307" s="26" t="s">
        <v>62</v>
      </c>
      <c r="D307" s="26">
        <v>6.5</v>
      </c>
      <c r="E307" s="26" t="s">
        <v>56</v>
      </c>
      <c r="F307" s="25" t="s">
        <v>547</v>
      </c>
      <c r="G307" s="25" t="str">
        <f t="shared" si="62"/>
        <v>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08" spans="1:7" ht="409.5" x14ac:dyDescent="0.2">
      <c r="A308" s="26"/>
      <c r="B308" s="26" t="str">
        <f t="shared" si="63"/>
        <v>Hiranmaya Datta</v>
      </c>
      <c r="C308" s="26" t="s">
        <v>64</v>
      </c>
      <c r="D308" s="26">
        <v>6.5</v>
      </c>
      <c r="E308" s="26" t="s">
        <v>56</v>
      </c>
      <c r="F308" s="25" t="s">
        <v>552</v>
      </c>
      <c r="G308" s="25" t="str">
        <f t="shared" si="62"/>
        <v>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v>
      </c>
    </row>
    <row r="309" spans="1:7" ht="267.75" x14ac:dyDescent="0.2">
      <c r="A309" s="26"/>
      <c r="B309" s="26" t="str">
        <f t="shared" si="63"/>
        <v>Hiranmaya Datta</v>
      </c>
      <c r="C309" s="26" t="s">
        <v>66</v>
      </c>
      <c r="D309" s="26">
        <v>6.5</v>
      </c>
      <c r="E309" s="26" t="s">
        <v>53</v>
      </c>
      <c r="F309" s="25" t="s">
        <v>554</v>
      </c>
      <c r="G309" s="25" t="str">
        <f t="shared" si="62"/>
        <v>Q7: 6.5 of 8.  Please provide your response using prose in several paragraphs.  Thus don't use bullet points.</v>
      </c>
    </row>
    <row r="310" spans="1:7" x14ac:dyDescent="0.2">
      <c r="A310" s="26"/>
      <c r="B310" s="26" t="str">
        <f t="shared" si="63"/>
        <v>Hiranmaya Datta</v>
      </c>
      <c r="C310" s="26" t="s">
        <v>68</v>
      </c>
      <c r="D310" s="26">
        <f>SUM(D303:D309)</f>
        <v>47</v>
      </c>
      <c r="E310" s="26" t="s">
        <v>69</v>
      </c>
      <c r="G310" s="25" t="str">
        <f t="shared" si="62"/>
        <v xml:space="preserve">Total: 47 of 50. </v>
      </c>
    </row>
    <row r="311" spans="1:7" ht="242.25" x14ac:dyDescent="0.2">
      <c r="A311" s="26"/>
      <c r="B311" s="26" t="str">
        <f t="shared" si="63"/>
        <v>Hiranmaya Datta</v>
      </c>
      <c r="C311" s="26" t="s">
        <v>70</v>
      </c>
      <c r="D311" s="26"/>
      <c r="E311" s="26"/>
      <c r="G311" s="25" t="str">
        <f>_xlfn.CONCAT(G302," ",G303," ",G304," ",G305," ",G306," ",G307," ",G308," ",G309," ",G310)</f>
        <v xml:space="preserve">Hiranmaya Datta,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7 of 7.   Q5: 6.5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6.5 of 7.  See the textbook for an example similar to the one put forward here.  Using analogical reasoning, the dependent variable is the conversion rate, the moderator variable is the image that has a factor level of either Image A, B or C, and the headline factor, with factor levels "Receive daily tips …" and "Sign-up for our..."  is the independent variable. Q7: 6.5 of 8.  Please provide your response using prose in several paragraphs.  Thus don't use bullet points. Total: 47 of 50. </v>
      </c>
    </row>
    <row r="312" spans="1:7" x14ac:dyDescent="0.2">
      <c r="A312" s="26" t="s">
        <v>32</v>
      </c>
      <c r="B312" s="26" t="str">
        <f t="shared" si="27"/>
        <v xml:space="preserve"> Sandeep</v>
      </c>
      <c r="C312" s="26" t="s">
        <v>499</v>
      </c>
      <c r="D312" s="26"/>
      <c r="E312" s="26"/>
      <c r="G312" s="25" t="str">
        <f t="shared" si="12"/>
        <v xml:space="preserve"> Sandeep, below are scores and comments for Homework 4.</v>
      </c>
    </row>
    <row r="313" spans="1:7" x14ac:dyDescent="0.2">
      <c r="A313" s="26"/>
      <c r="B313" s="26" t="str">
        <f>B312</f>
        <v xml:space="preserve"> Sandeep</v>
      </c>
      <c r="C313" s="26" t="s">
        <v>52</v>
      </c>
      <c r="D313" s="26">
        <v>7</v>
      </c>
      <c r="E313" s="26" t="s">
        <v>56</v>
      </c>
      <c r="G313" s="25" t="str">
        <f t="shared" ref="G313:G320" si="64">_xlfn.CONCAT(C313," ",D313," ",E313," ",F313)</f>
        <v xml:space="preserve">Q1: 7 of 7.  </v>
      </c>
    </row>
    <row r="314" spans="1:7" ht="306" x14ac:dyDescent="0.2">
      <c r="A314" s="26"/>
      <c r="B314" s="26" t="str">
        <f t="shared" ref="B314:B321" si="65">B313</f>
        <v xml:space="preserve"> Sandeep</v>
      </c>
      <c r="C314" s="26" t="s">
        <v>55</v>
      </c>
      <c r="D314" s="26">
        <v>6</v>
      </c>
      <c r="E314" s="26" t="s">
        <v>56</v>
      </c>
      <c r="F314" s="25" t="s">
        <v>540</v>
      </c>
      <c r="G314" s="25" t="str">
        <f t="shared" si="64"/>
        <v>Q2: 6 of 7.  "google" should be capitalized.  The introductory paragraph didn't tightly align with the other elements of your response.</v>
      </c>
    </row>
    <row r="315" spans="1:7" x14ac:dyDescent="0.2">
      <c r="A315" s="26"/>
      <c r="B315" s="26" t="str">
        <f t="shared" si="65"/>
        <v xml:space="preserve"> Sandeep</v>
      </c>
      <c r="C315" s="26" t="s">
        <v>58</v>
      </c>
      <c r="D315" s="26">
        <v>7</v>
      </c>
      <c r="E315" s="26" t="s">
        <v>56</v>
      </c>
      <c r="G315" s="25" t="str">
        <f t="shared" si="64"/>
        <v xml:space="preserve">Q3: 7 of 7.  </v>
      </c>
    </row>
    <row r="316" spans="1:7" x14ac:dyDescent="0.2">
      <c r="A316" s="26"/>
      <c r="B316" s="26" t="str">
        <f t="shared" si="65"/>
        <v xml:space="preserve"> Sandeep</v>
      </c>
      <c r="C316" s="26" t="s">
        <v>60</v>
      </c>
      <c r="D316" s="26">
        <v>7</v>
      </c>
      <c r="E316" s="26" t="s">
        <v>56</v>
      </c>
      <c r="G316" s="25" t="str">
        <f t="shared" si="64"/>
        <v xml:space="preserve">Q4: 7 of 7.  </v>
      </c>
    </row>
    <row r="317" spans="1:7" ht="409.5" x14ac:dyDescent="0.2">
      <c r="A317" s="26"/>
      <c r="B317" s="26" t="str">
        <f t="shared" si="65"/>
        <v xml:space="preserve"> Sandeep</v>
      </c>
      <c r="C317" s="26" t="s">
        <v>62</v>
      </c>
      <c r="D317" s="26">
        <v>6</v>
      </c>
      <c r="E317" s="26" t="s">
        <v>56</v>
      </c>
      <c r="F317" s="25" t="s">
        <v>547</v>
      </c>
      <c r="G317" s="25" t="str">
        <f t="shared" si="64"/>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18" spans="1:7" ht="63.75" x14ac:dyDescent="0.2">
      <c r="A318" s="26"/>
      <c r="B318" s="26" t="str">
        <f t="shared" si="65"/>
        <v xml:space="preserve"> Sandeep</v>
      </c>
      <c r="C318" s="26" t="s">
        <v>64</v>
      </c>
      <c r="D318" s="26">
        <v>7</v>
      </c>
      <c r="E318" s="26" t="s">
        <v>56</v>
      </c>
      <c r="F318" s="25" t="s">
        <v>271</v>
      </c>
      <c r="G318" s="25" t="str">
        <f t="shared" si="64"/>
        <v>Q6: 7 of 7.  A splendid answer!</v>
      </c>
    </row>
    <row r="319" spans="1:7" ht="178.5" x14ac:dyDescent="0.2">
      <c r="A319" s="26"/>
      <c r="B319" s="26" t="str">
        <f t="shared" si="65"/>
        <v xml:space="preserve"> Sandeep</v>
      </c>
      <c r="C319" s="26" t="s">
        <v>66</v>
      </c>
      <c r="D319" s="26">
        <v>8</v>
      </c>
      <c r="E319" s="26" t="s">
        <v>53</v>
      </c>
      <c r="F319" s="25" t="s">
        <v>558</v>
      </c>
      <c r="G319" s="25" t="str">
        <f t="shared" si="64"/>
        <v>Q7: 8 of 8.  Going forward ensure you have multiple paragraphs for your response.</v>
      </c>
    </row>
    <row r="320" spans="1:7" x14ac:dyDescent="0.2">
      <c r="A320" s="26"/>
      <c r="B320" s="26" t="str">
        <f t="shared" si="65"/>
        <v xml:space="preserve"> Sandeep</v>
      </c>
      <c r="C320" s="26" t="s">
        <v>68</v>
      </c>
      <c r="D320" s="26">
        <f>SUM(D313:D319)</f>
        <v>48</v>
      </c>
      <c r="E320" s="26" t="s">
        <v>69</v>
      </c>
      <c r="G320" s="25" t="str">
        <f t="shared" si="64"/>
        <v xml:space="preserve">Total: 48 of 50. </v>
      </c>
    </row>
    <row r="321" spans="1:7" ht="178.5" x14ac:dyDescent="0.2">
      <c r="A321" s="26"/>
      <c r="B321" s="26" t="str">
        <f t="shared" si="65"/>
        <v xml:space="preserve"> Sandeep</v>
      </c>
      <c r="C321" s="26" t="s">
        <v>70</v>
      </c>
      <c r="D321" s="26"/>
      <c r="E321" s="26"/>
      <c r="G321" s="25" t="str">
        <f>_xlfn.CONCAT(G312," ",G313," ",G314," ",G315," ",G316," ",G317," ",G318," ",G319," ",G320)</f>
        <v xml:space="preserve"> Sandeep, below are scores and comments for Homework 4. Q1: 7 of 7.   Q2: 6 of 7.  "google" should be capitalized.  The introductory paragraph didn't tightly align with the other elements of your response. Q3: 7 of 7.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A splendid answer! Q7: 8 of 8.  Going forward ensure you have multiple paragraphs for your response. Total: 48 of 50. </v>
      </c>
    </row>
  </sheetData>
  <autoFilter ref="A1:G321" xr:uid="{E0018660-44D5-45A1-BB4D-2347B03F225C}"/>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1431-D908-4761-B811-CA276689B58E}">
  <sheetPr filterMode="1">
    <tabColor rgb="FFFF0000"/>
  </sheetPr>
  <dimension ref="A1:H121"/>
  <sheetViews>
    <sheetView zoomScale="88" zoomScaleNormal="88" workbookViewId="0">
      <pane ySplit="4" topLeftCell="A8" activePane="bottomLeft" state="frozen"/>
      <selection activeCell="F1" sqref="F1"/>
      <selection pane="bottomLeft" activeCell="F27" sqref="F27"/>
    </sheetView>
  </sheetViews>
  <sheetFormatPr defaultRowHeight="15" x14ac:dyDescent="0.25"/>
  <cols>
    <col min="1" max="1" width="13.7109375" style="19" customWidth="1"/>
    <col min="2" max="2" width="10.5703125" style="19" bestFit="1" customWidth="1"/>
    <col min="3" max="3" width="17.85546875" style="19" customWidth="1"/>
    <col min="4" max="4" width="9" style="19" customWidth="1"/>
    <col min="5" max="5" width="17.28515625" customWidth="1"/>
    <col min="6" max="6" width="38.85546875" style="20" customWidth="1"/>
    <col min="7" max="7" width="116.42578125" style="20" customWidth="1"/>
    <col min="8" max="8" width="59.28515625" customWidth="1"/>
  </cols>
  <sheetData>
    <row r="1" spans="1:8" s="16" customFormat="1" x14ac:dyDescent="0.25">
      <c r="A1" s="14" t="s">
        <v>43</v>
      </c>
      <c r="B1" s="15" t="s">
        <v>44</v>
      </c>
      <c r="C1" s="15" t="s">
        <v>45</v>
      </c>
      <c r="D1" s="14" t="s">
        <v>46</v>
      </c>
      <c r="E1" s="16" t="s">
        <v>47</v>
      </c>
      <c r="F1" s="17" t="s">
        <v>48</v>
      </c>
      <c r="G1" s="18" t="s">
        <v>49</v>
      </c>
      <c r="H1" s="16" t="s">
        <v>498</v>
      </c>
    </row>
    <row r="2" spans="1:8" hidden="1" x14ac:dyDescent="0.25">
      <c r="A2" s="19" t="s">
        <v>50</v>
      </c>
      <c r="B2" s="19" t="str">
        <f>TRIM(LEFT(SUBSTITUTE(A2," ",REPT(" ",255)),255))</f>
        <v>Krishna</v>
      </c>
      <c r="C2" s="19" t="s">
        <v>499</v>
      </c>
      <c r="G2" s="20" t="str">
        <f>_xlfn.CONCAT(B2,C2)</f>
        <v>Krishna, below are scores and comments for Homework 4.</v>
      </c>
    </row>
    <row r="3" spans="1:8" hidden="1" x14ac:dyDescent="0.25">
      <c r="B3" s="19" t="str">
        <f>B2</f>
        <v>Krishna</v>
      </c>
      <c r="C3" s="19" t="s">
        <v>52</v>
      </c>
      <c r="D3" s="19">
        <v>7</v>
      </c>
      <c r="E3" t="s">
        <v>56</v>
      </c>
      <c r="G3" s="20" t="str">
        <f t="shared" ref="G3:G10" si="0">_xlfn.CONCAT(C3," ",D3," ",E3," ",F3)</f>
        <v xml:space="preserve">Q1: 7 of 7.  </v>
      </c>
    </row>
    <row r="4" spans="1:8" ht="105" hidden="1" x14ac:dyDescent="0.25">
      <c r="B4" s="19" t="str">
        <f t="shared" ref="B4:B11" si="1">B3</f>
        <v>Krishna</v>
      </c>
      <c r="C4" s="19" t="s">
        <v>55</v>
      </c>
      <c r="D4" s="19">
        <v>6.5</v>
      </c>
      <c r="E4" t="s">
        <v>56</v>
      </c>
      <c r="F4" s="20" t="s">
        <v>500</v>
      </c>
      <c r="G4" s="20" t="str">
        <f t="shared" si="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5" spans="1:8" ht="409.5" hidden="1" x14ac:dyDescent="0.25">
      <c r="B5" s="19" t="str">
        <f t="shared" si="1"/>
        <v>Krishna</v>
      </c>
      <c r="C5" s="19" t="s">
        <v>58</v>
      </c>
      <c r="D5" s="19">
        <v>7</v>
      </c>
      <c r="E5" t="s">
        <v>56</v>
      </c>
      <c r="G5" s="20" t="str">
        <f t="shared" si="0"/>
        <v xml:space="preserve">Q3: 7 of 7.  </v>
      </c>
      <c r="H5" s="46" t="s">
        <v>501</v>
      </c>
    </row>
    <row r="6" spans="1:8" ht="375" hidden="1" x14ac:dyDescent="0.25">
      <c r="B6" s="19" t="str">
        <f t="shared" si="1"/>
        <v>Krishna</v>
      </c>
      <c r="C6" s="19" t="s">
        <v>60</v>
      </c>
      <c r="D6" s="19">
        <v>6</v>
      </c>
      <c r="E6" t="s">
        <v>56</v>
      </c>
      <c r="F6" s="20" t="s">
        <v>502</v>
      </c>
      <c r="G6" s="20" t="str">
        <f t="shared" si="0"/>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c r="H6" s="46" t="s">
        <v>503</v>
      </c>
    </row>
    <row r="7" spans="1:8" ht="330" hidden="1" x14ac:dyDescent="0.25">
      <c r="B7" s="19" t="str">
        <f t="shared" si="1"/>
        <v>Krishna</v>
      </c>
      <c r="C7" s="19" t="s">
        <v>62</v>
      </c>
      <c r="D7" s="19">
        <v>0</v>
      </c>
      <c r="E7" t="s">
        <v>56</v>
      </c>
      <c r="F7" s="20" t="s">
        <v>504</v>
      </c>
      <c r="G7" s="20" t="str">
        <f t="shared" si="0"/>
        <v>Q5: 0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c r="H7" s="46" t="s">
        <v>504</v>
      </c>
    </row>
    <row r="8" spans="1:8" ht="60" x14ac:dyDescent="0.25">
      <c r="B8" s="19" t="str">
        <f t="shared" si="1"/>
        <v>Krishna</v>
      </c>
      <c r="C8" s="19" t="s">
        <v>64</v>
      </c>
      <c r="D8" s="19">
        <v>7</v>
      </c>
      <c r="E8" t="s">
        <v>56</v>
      </c>
      <c r="F8" s="20" t="s">
        <v>505</v>
      </c>
      <c r="G8" s="20" t="str">
        <f t="shared" si="0"/>
        <v>Q6: 7 of 7.  The headline factor, with factor levels "Receive daily tips …" and "sign-up for our..."  is the independent variable.</v>
      </c>
      <c r="H8" s="46" t="s">
        <v>506</v>
      </c>
    </row>
    <row r="9" spans="1:8" hidden="1" x14ac:dyDescent="0.25">
      <c r="B9" s="19" t="str">
        <f t="shared" si="1"/>
        <v>Krishna</v>
      </c>
      <c r="C9" s="19" t="s">
        <v>66</v>
      </c>
      <c r="D9" s="19">
        <v>8</v>
      </c>
      <c r="E9" t="s">
        <v>53</v>
      </c>
      <c r="G9" s="20" t="str">
        <f t="shared" si="0"/>
        <v xml:space="preserve">Q7: 8 of 8.  </v>
      </c>
    </row>
    <row r="10" spans="1:8" hidden="1" x14ac:dyDescent="0.25">
      <c r="B10" s="19" t="str">
        <f t="shared" si="1"/>
        <v>Krishna</v>
      </c>
      <c r="C10" s="19" t="s">
        <v>68</v>
      </c>
      <c r="D10" s="19">
        <f>SUM(D3:D9)</f>
        <v>41.5</v>
      </c>
      <c r="E10" t="s">
        <v>69</v>
      </c>
      <c r="G10" s="20" t="str">
        <f t="shared" si="0"/>
        <v xml:space="preserve">Total: 41.5 of 50. </v>
      </c>
    </row>
    <row r="11" spans="1:8" s="43" customFormat="1" ht="375" hidden="1" x14ac:dyDescent="0.25">
      <c r="A11" s="42"/>
      <c r="B11" s="42" t="str">
        <f t="shared" si="1"/>
        <v>Krishna</v>
      </c>
      <c r="C11" s="42" t="s">
        <v>70</v>
      </c>
      <c r="D11" s="42"/>
      <c r="F11" s="44" t="s">
        <v>507</v>
      </c>
      <c r="G11" s="44" t="str">
        <f>_xlfn.CONCAT(G2," ",G3," ",G4," ",G5," ",G6," ",G7," ",G8," ",G9," ",G10)</f>
        <v xml:space="preserve">Krishna,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0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41.5 of 50. </v>
      </c>
    </row>
    <row r="12" spans="1:8" hidden="1" x14ac:dyDescent="0.25">
      <c r="A12" s="19" t="s">
        <v>71</v>
      </c>
      <c r="B12" s="19" t="str">
        <f>TRIM(LEFT(SUBSTITUTE(A12," ",REPT(" ",255)),255))</f>
        <v>Madhuri</v>
      </c>
      <c r="C12" s="19" t="s">
        <v>499</v>
      </c>
      <c r="G12" s="20" t="str">
        <f>_xlfn.CONCAT(B12,C12)</f>
        <v>Madhuri, below are scores and comments for Homework 4.</v>
      </c>
    </row>
    <row r="13" spans="1:8" hidden="1" x14ac:dyDescent="0.25">
      <c r="B13" s="19" t="str">
        <f>B12</f>
        <v>Madhuri</v>
      </c>
      <c r="C13" s="19" t="s">
        <v>52</v>
      </c>
      <c r="D13" s="19">
        <v>7</v>
      </c>
      <c r="E13" t="s">
        <v>56</v>
      </c>
      <c r="G13" s="20" t="str">
        <f t="shared" ref="G13:G20" si="2">_xlfn.CONCAT(C13," ",D13," ",E13," ",F13)</f>
        <v xml:space="preserve">Q1: 7 of 7.  </v>
      </c>
    </row>
    <row r="14" spans="1:8" ht="105" hidden="1" x14ac:dyDescent="0.25">
      <c r="B14" s="19" t="str">
        <f t="shared" ref="B14:B21" si="3">B13</f>
        <v>Madhuri</v>
      </c>
      <c r="C14" s="19" t="s">
        <v>55</v>
      </c>
      <c r="D14" s="19">
        <v>6.5</v>
      </c>
      <c r="E14" t="s">
        <v>56</v>
      </c>
      <c r="F14" s="20" t="s">
        <v>508</v>
      </c>
      <c r="G14" s="20" t="str">
        <f t="shared" si="2"/>
        <v>Q2: 6.5 of 7.  Preparation also includes ensuring that the proper data will be collected and there will be sufficient computational resources available so that either frequentist statistical inference or Bayesian statistics may be used, and should be used, to analyze test results.</v>
      </c>
    </row>
    <row r="15" spans="1:8" ht="409.5" hidden="1" x14ac:dyDescent="0.25">
      <c r="B15" s="19" t="str">
        <f t="shared" si="3"/>
        <v>Madhuri</v>
      </c>
      <c r="C15" s="19" t="s">
        <v>58</v>
      </c>
      <c r="D15" s="19">
        <v>6</v>
      </c>
      <c r="E15" t="s">
        <v>56</v>
      </c>
      <c r="F15" s="46" t="s">
        <v>509</v>
      </c>
      <c r="G15" s="20" t="str">
        <f t="shared" si="2"/>
        <v xml:space="preserve">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c r="H15" s="46" t="s">
        <v>63</v>
      </c>
    </row>
    <row r="16" spans="1:8" hidden="1" x14ac:dyDescent="0.25">
      <c r="B16" s="19" t="str">
        <f t="shared" si="3"/>
        <v>Madhuri</v>
      </c>
      <c r="C16" s="19" t="s">
        <v>60</v>
      </c>
      <c r="D16" s="19">
        <v>7</v>
      </c>
      <c r="E16" t="s">
        <v>56</v>
      </c>
      <c r="G16" s="20" t="str">
        <f t="shared" si="2"/>
        <v xml:space="preserve">Q4: 7 of 7.  </v>
      </c>
    </row>
    <row r="17" spans="1:7" ht="390" hidden="1" x14ac:dyDescent="0.25">
      <c r="B17" s="19" t="str">
        <f t="shared" si="3"/>
        <v>Madhuri</v>
      </c>
      <c r="C17" s="19" t="s">
        <v>62</v>
      </c>
      <c r="D17" s="19">
        <v>6</v>
      </c>
      <c r="E17" t="s">
        <v>56</v>
      </c>
      <c r="F17" s="20" t="s">
        <v>510</v>
      </c>
      <c r="G17" s="20" t="str">
        <f t="shared" si="2"/>
        <v>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8" spans="1:7" ht="120" x14ac:dyDescent="0.25">
      <c r="B18" s="19" t="str">
        <f t="shared" si="3"/>
        <v>Madhuri</v>
      </c>
      <c r="C18" s="19" t="s">
        <v>64</v>
      </c>
      <c r="D18" s="19">
        <v>5</v>
      </c>
      <c r="E18" t="s">
        <v>56</v>
      </c>
      <c r="F18" s="20" t="s">
        <v>511</v>
      </c>
      <c r="G18" s="20" t="str">
        <f t="shared" si="2"/>
        <v>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v>
      </c>
    </row>
    <row r="19" spans="1:7" ht="45" hidden="1" x14ac:dyDescent="0.25">
      <c r="B19" s="19" t="str">
        <f t="shared" si="3"/>
        <v>Madhuri</v>
      </c>
      <c r="C19" s="19" t="s">
        <v>66</v>
      </c>
      <c r="D19" s="19">
        <v>7</v>
      </c>
      <c r="E19" t="s">
        <v>53</v>
      </c>
      <c r="F19" s="20" t="s">
        <v>512</v>
      </c>
      <c r="G19" s="20" t="str">
        <f t="shared" si="2"/>
        <v>Q7: 7 of 8.  Please recall the following from Question 7: "... . In two to three paragraphs of prose (i.e. sentences, not bullet lists), ..."</v>
      </c>
    </row>
    <row r="20" spans="1:7" hidden="1" x14ac:dyDescent="0.25">
      <c r="B20" s="19" t="str">
        <f t="shared" si="3"/>
        <v>Madhuri</v>
      </c>
      <c r="C20" s="19" t="s">
        <v>68</v>
      </c>
      <c r="D20" s="19">
        <f>SUM(D13:D19)</f>
        <v>44.5</v>
      </c>
      <c r="E20" t="s">
        <v>69</v>
      </c>
      <c r="G20" s="20" t="str">
        <f t="shared" si="2"/>
        <v xml:space="preserve">Total: 44.5 of 50. </v>
      </c>
    </row>
    <row r="21" spans="1:7" s="43" customFormat="1" ht="409.5" hidden="1" x14ac:dyDescent="0.25">
      <c r="A21" s="42"/>
      <c r="B21" s="42" t="str">
        <f t="shared" si="3"/>
        <v>Madhuri</v>
      </c>
      <c r="C21" s="42" t="s">
        <v>70</v>
      </c>
      <c r="D21" s="42"/>
      <c r="F21" s="44"/>
      <c r="G21" s="44" t="str">
        <f>_xlfn.CONCAT(G12," ",G13," ",G14," ",G15," ",G16," ",G17," ",G18," ",G19," ",G20)</f>
        <v xml:space="preserve">Madhuri,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 Q7: 7 of 8.  Please recall the following from Question 7: "... . In two to three paragraphs of prose (i.e. sentences, not bullet lists), ..." Total: 44.5 of 50. </v>
      </c>
    </row>
    <row r="22" spans="1:7" hidden="1" x14ac:dyDescent="0.25">
      <c r="A22" s="19" t="s">
        <v>79</v>
      </c>
      <c r="B22" s="19" t="str">
        <f>TRIM(LEFT(SUBSTITUTE(A22," ",REPT(" ",255)),255))</f>
        <v>Nikhil</v>
      </c>
      <c r="C22" s="19" t="s">
        <v>499</v>
      </c>
      <c r="D22" s="19" t="s">
        <v>63</v>
      </c>
      <c r="G22" s="20" t="str">
        <f>_xlfn.CONCAT(B22,C22)</f>
        <v>Nikhil, below are scores and comments for Homework 4.</v>
      </c>
    </row>
    <row r="23" spans="1:7" hidden="1" x14ac:dyDescent="0.25">
      <c r="B23" s="19" t="str">
        <f>B22</f>
        <v>Nikhil</v>
      </c>
      <c r="C23" s="19" t="s">
        <v>52</v>
      </c>
      <c r="D23" s="19">
        <v>7</v>
      </c>
      <c r="E23" t="s">
        <v>56</v>
      </c>
      <c r="G23" s="20" t="str">
        <f t="shared" ref="G23:G30" si="4">_xlfn.CONCAT(C23," ",D23," ",E23," ",F23)</f>
        <v xml:space="preserve">Q1: 7 of 7.  </v>
      </c>
    </row>
    <row r="24" spans="1:7" ht="105" hidden="1" x14ac:dyDescent="0.25">
      <c r="B24" s="19" t="str">
        <f t="shared" ref="B24:B31" si="5">B23</f>
        <v>Nikhil</v>
      </c>
      <c r="C24" s="19" t="s">
        <v>55</v>
      </c>
      <c r="D24" s="19">
        <v>7</v>
      </c>
      <c r="E24" t="s">
        <v>56</v>
      </c>
      <c r="F24" s="20" t="s">
        <v>508</v>
      </c>
      <c r="G24" s="20" t="str">
        <f t="shared" si="4"/>
        <v>Q2: 7 of 7.  Preparation also includes ensuring that the proper data will be collected and there will be sufficient computational resources available so that either frequentist statistical inference or Bayesian statistics may be used, and should be used, to analyze test results.</v>
      </c>
    </row>
    <row r="25" spans="1:7" hidden="1" x14ac:dyDescent="0.25">
      <c r="B25" s="19" t="str">
        <f t="shared" si="5"/>
        <v>Nikhil</v>
      </c>
      <c r="C25" s="19" t="s">
        <v>58</v>
      </c>
      <c r="D25" s="19">
        <v>7</v>
      </c>
      <c r="E25" t="s">
        <v>56</v>
      </c>
      <c r="G25" s="20" t="str">
        <f t="shared" si="4"/>
        <v xml:space="preserve">Q3: 7 of 7.  </v>
      </c>
    </row>
    <row r="26" spans="1:7" ht="375" hidden="1" x14ac:dyDescent="0.25">
      <c r="B26" s="19" t="str">
        <f t="shared" si="5"/>
        <v>Nikhil</v>
      </c>
      <c r="C26" s="19" t="s">
        <v>60</v>
      </c>
      <c r="D26" s="19">
        <v>6</v>
      </c>
      <c r="E26" t="s">
        <v>56</v>
      </c>
      <c r="F26" s="20" t="s">
        <v>502</v>
      </c>
      <c r="G26" s="20" t="str">
        <f t="shared" si="4"/>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27" spans="1:7" ht="390" hidden="1" x14ac:dyDescent="0.25">
      <c r="B27" s="19" t="str">
        <f t="shared" si="5"/>
        <v>Nikhil</v>
      </c>
      <c r="C27" s="19" t="s">
        <v>62</v>
      </c>
      <c r="D27" s="19">
        <v>6</v>
      </c>
      <c r="E27" t="s">
        <v>56</v>
      </c>
      <c r="F27" s="20" t="s">
        <v>513</v>
      </c>
      <c r="G27" s="20" t="str">
        <f t="shared" si="4"/>
        <v>Q5: 6 of 7.  I don't understand why in your argument you are making reference to an email subscription.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28" spans="1:7" ht="45" x14ac:dyDescent="0.25">
      <c r="B28" s="19" t="str">
        <f t="shared" si="5"/>
        <v>Nikhil</v>
      </c>
      <c r="C28" s="19" t="s">
        <v>64</v>
      </c>
      <c r="D28" s="19">
        <v>7</v>
      </c>
      <c r="E28" t="s">
        <v>56</v>
      </c>
      <c r="F28" s="20" t="s">
        <v>505</v>
      </c>
      <c r="G28" s="20" t="str">
        <f t="shared" si="4"/>
        <v>Q6: 7 of 7.  The headline factor, with factor levels "Receive daily tips …" and "sign-up for our..."  is the independent variable.</v>
      </c>
    </row>
    <row r="29" spans="1:7" hidden="1" x14ac:dyDescent="0.25">
      <c r="B29" s="19" t="str">
        <f t="shared" si="5"/>
        <v>Nikhil</v>
      </c>
      <c r="C29" s="19" t="s">
        <v>66</v>
      </c>
      <c r="D29" s="19">
        <v>8</v>
      </c>
      <c r="E29" t="s">
        <v>53</v>
      </c>
      <c r="G29" s="20" t="str">
        <f t="shared" si="4"/>
        <v xml:space="preserve">Q7: 8 of 8.  </v>
      </c>
    </row>
    <row r="30" spans="1:7" ht="60" hidden="1" x14ac:dyDescent="0.25">
      <c r="B30" s="19" t="str">
        <f t="shared" si="5"/>
        <v>Nikhil</v>
      </c>
      <c r="C30" s="19" t="s">
        <v>68</v>
      </c>
      <c r="D30" s="19">
        <f>SUM(D23:D29)</f>
        <v>48</v>
      </c>
      <c r="E30" t="s">
        <v>69</v>
      </c>
      <c r="F30" s="20" t="s">
        <v>514</v>
      </c>
      <c r="G30" s="20" t="str">
        <f t="shared" si="4"/>
        <v>Total: 48 of 50. 2)  Frequentist t-tests don't rely on prior information, and hence don't use improper priors that can distort the Bayesian posterior distribution.</v>
      </c>
    </row>
    <row r="31" spans="1:7" s="43" customFormat="1" ht="409.5" hidden="1" x14ac:dyDescent="0.25">
      <c r="A31" s="19"/>
      <c r="B31" s="42" t="str">
        <f t="shared" si="5"/>
        <v>Nikhil</v>
      </c>
      <c r="C31" s="42" t="s">
        <v>70</v>
      </c>
      <c r="D31" s="42"/>
      <c r="F31" s="44" t="s">
        <v>515</v>
      </c>
      <c r="G31" s="44" t="str">
        <f>_xlfn.CONCAT(G22," ",G23," ",G24," ",G25," ",G26," ",G27," ",G28," ",G29," ",G30)</f>
        <v>Nikhil, below are scores and comments for Homework 4. Q1: 7 of 7.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6 of 7.  I don't understand why in your argument you are making reference to an email subscription.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48 of 50. 2)  Frequentist t-tests don't rely on prior information, and hence don't use improper priors that can distort the Bayesian posterior distribution.</v>
      </c>
    </row>
    <row r="32" spans="1:7" hidden="1" x14ac:dyDescent="0.25">
      <c r="A32" s="19" t="s">
        <v>86</v>
      </c>
      <c r="B32" s="19" t="str">
        <f>TRIM(LEFT(SUBSTITUTE(A32," ",REPT(" ",255)),255))</f>
        <v>Keerthana</v>
      </c>
      <c r="C32" s="19" t="s">
        <v>499</v>
      </c>
      <c r="G32" s="20" t="str">
        <f>_xlfn.CONCAT(B32,C32)</f>
        <v>Keerthana, below are scores and comments for Homework 4.</v>
      </c>
    </row>
    <row r="33" spans="1:7" ht="75" hidden="1" x14ac:dyDescent="0.25">
      <c r="B33" s="19" t="str">
        <f>B32</f>
        <v>Keerthana</v>
      </c>
      <c r="C33" s="19" t="s">
        <v>52</v>
      </c>
      <c r="D33" s="19">
        <v>7</v>
      </c>
      <c r="E33" t="s">
        <v>56</v>
      </c>
      <c r="F33" s="20" t="s">
        <v>507</v>
      </c>
      <c r="G33" s="20" t="str">
        <f t="shared" ref="G33:G40" si="6">_xlfn.CONCAT(C33," ",D33," ",E33," ",F33)</f>
        <v>Q1: 7 of 7.  Since the objective is "see(ing) the test through until it reaches significance", and Bayesian statistics do not have such a term in their lexicon, one should use a frequentist t-test.</v>
      </c>
    </row>
    <row r="34" spans="1:7" hidden="1" x14ac:dyDescent="0.25">
      <c r="B34" s="19" t="str">
        <f>B33</f>
        <v>Keerthana</v>
      </c>
      <c r="C34" s="19" t="s">
        <v>55</v>
      </c>
      <c r="D34" s="19">
        <v>7</v>
      </c>
      <c r="E34" t="s">
        <v>56</v>
      </c>
      <c r="G34" s="20" t="str">
        <f t="shared" si="6"/>
        <v xml:space="preserve">Q2: 7 of 7.  </v>
      </c>
    </row>
    <row r="35" spans="1:7" hidden="1" x14ac:dyDescent="0.25">
      <c r="B35" s="19" t="str">
        <f t="shared" ref="B35:B41" si="7">B34</f>
        <v>Keerthana</v>
      </c>
      <c r="C35" s="19" t="s">
        <v>58</v>
      </c>
      <c r="D35" s="19">
        <v>7</v>
      </c>
      <c r="E35" t="s">
        <v>56</v>
      </c>
      <c r="G35" s="20" t="str">
        <f t="shared" si="6"/>
        <v xml:space="preserve">Q3: 7 of 7.  </v>
      </c>
    </row>
    <row r="36" spans="1:7" ht="375" hidden="1" x14ac:dyDescent="0.25">
      <c r="B36" s="19" t="str">
        <f t="shared" si="7"/>
        <v>Keerthana</v>
      </c>
      <c r="C36" s="19" t="s">
        <v>60</v>
      </c>
      <c r="D36" s="19">
        <v>6</v>
      </c>
      <c r="E36" t="s">
        <v>56</v>
      </c>
      <c r="F36" s="20" t="s">
        <v>516</v>
      </c>
      <c r="G36" s="20" t="str">
        <f t="shared" si="6"/>
        <v>Q4: 6 of 7.  It was expected that the potential issue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37" spans="1:7" ht="390" hidden="1" x14ac:dyDescent="0.25">
      <c r="B37" s="19" t="str">
        <f t="shared" si="7"/>
        <v>Keerthana</v>
      </c>
      <c r="C37" s="19" t="s">
        <v>62</v>
      </c>
      <c r="D37" s="19">
        <v>6</v>
      </c>
      <c r="E37" t="s">
        <v>56</v>
      </c>
      <c r="F37" s="20" t="s">
        <v>510</v>
      </c>
      <c r="G37" s="20" t="str">
        <f t="shared" si="6"/>
        <v>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38" spans="1:7" x14ac:dyDescent="0.25">
      <c r="B38" s="19" t="str">
        <f t="shared" si="7"/>
        <v>Keerthana</v>
      </c>
      <c r="C38" s="19" t="s">
        <v>64</v>
      </c>
      <c r="D38" s="19">
        <v>7</v>
      </c>
      <c r="E38" t="s">
        <v>56</v>
      </c>
      <c r="G38" s="20" t="str">
        <f t="shared" si="6"/>
        <v xml:space="preserve">Q6: 7 of 7.  </v>
      </c>
    </row>
    <row r="39" spans="1:7" hidden="1" x14ac:dyDescent="0.25">
      <c r="B39" s="19" t="str">
        <f t="shared" si="7"/>
        <v>Keerthana</v>
      </c>
      <c r="C39" s="19" t="s">
        <v>66</v>
      </c>
      <c r="D39" s="19">
        <v>8</v>
      </c>
      <c r="E39" t="s">
        <v>53</v>
      </c>
      <c r="G39" s="20" t="str">
        <f t="shared" si="6"/>
        <v xml:space="preserve">Q7: 8 of 8.  </v>
      </c>
    </row>
    <row r="40" spans="1:7" hidden="1" x14ac:dyDescent="0.25">
      <c r="B40" s="19" t="str">
        <f t="shared" si="7"/>
        <v>Keerthana</v>
      </c>
      <c r="C40" s="19" t="s">
        <v>68</v>
      </c>
      <c r="D40" s="19">
        <f>SUM(D33:D39)</f>
        <v>48</v>
      </c>
      <c r="E40" t="s">
        <v>69</v>
      </c>
      <c r="G40" s="20" t="str">
        <f t="shared" si="6"/>
        <v xml:space="preserve">Total: 48 of 50. </v>
      </c>
    </row>
    <row r="41" spans="1:7" s="43" customFormat="1" ht="375" hidden="1" x14ac:dyDescent="0.25">
      <c r="A41" s="19"/>
      <c r="B41" s="42" t="str">
        <f t="shared" si="7"/>
        <v>Keerthana</v>
      </c>
      <c r="C41" s="42" t="s">
        <v>70</v>
      </c>
      <c r="D41" s="42"/>
      <c r="F41" s="44"/>
      <c r="G41" s="44" t="str">
        <f>_xlfn.CONCAT(G32," ",G33," ",G34," ",G35," ",G36," ",G37," ",G38," ",G39," ",G40)</f>
        <v xml:space="preserve">Keerthana, below are scores and comments for Homework 4. Q1: 7 of 7.  Since the objective is "see(ing) the test through until it reaches significance", and Bayesian statistics do not have such a term in their lexicon, one should use a frequentist t-test. Q2: 7 of 7.   Q3: 7 of 7.   Q4: 6 of 7.  It was expected that the potential issue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48 of 50. </v>
      </c>
    </row>
    <row r="42" spans="1:7" hidden="1" x14ac:dyDescent="0.25">
      <c r="A42" s="19" t="s">
        <v>90</v>
      </c>
      <c r="B42" s="19" t="str">
        <f>TRIM(LEFT(SUBSTITUTE(A42," ",REPT(" ",255)),255))</f>
        <v>Chaturvedy</v>
      </c>
      <c r="C42" s="19" t="s">
        <v>499</v>
      </c>
      <c r="G42" s="20" t="str">
        <f>_xlfn.CONCAT(B42,C42)</f>
        <v>Chaturvedy, below are scores and comments for Homework 4.</v>
      </c>
    </row>
    <row r="43" spans="1:7" hidden="1" x14ac:dyDescent="0.25">
      <c r="B43" s="19" t="str">
        <f>B42</f>
        <v>Chaturvedy</v>
      </c>
      <c r="C43" s="19" t="s">
        <v>52</v>
      </c>
      <c r="D43" s="19">
        <v>7</v>
      </c>
      <c r="E43" t="s">
        <v>56</v>
      </c>
      <c r="G43" s="20" t="str">
        <f t="shared" ref="G43:G50" si="8">_xlfn.CONCAT(C43," ",D43," ",E43," ",F43)</f>
        <v xml:space="preserve">Q1: 7 of 7.  </v>
      </c>
    </row>
    <row r="44" spans="1:7" ht="105" hidden="1" x14ac:dyDescent="0.25">
      <c r="B44" s="19" t="str">
        <f t="shared" ref="B44:B51" si="9">B43</f>
        <v>Chaturvedy</v>
      </c>
      <c r="C44" s="19" t="s">
        <v>55</v>
      </c>
      <c r="D44" s="19">
        <v>7</v>
      </c>
      <c r="E44" t="s">
        <v>56</v>
      </c>
      <c r="F44" s="20" t="s">
        <v>500</v>
      </c>
      <c r="G44" s="20" t="str">
        <f t="shared" si="8"/>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45" spans="1:7" hidden="1" x14ac:dyDescent="0.25">
      <c r="B45" s="19" t="str">
        <f t="shared" si="9"/>
        <v>Chaturvedy</v>
      </c>
      <c r="C45" s="19" t="s">
        <v>58</v>
      </c>
      <c r="D45" s="19">
        <v>7</v>
      </c>
      <c r="E45" t="s">
        <v>56</v>
      </c>
      <c r="G45" s="20" t="str">
        <f t="shared" si="8"/>
        <v xml:space="preserve">Q3: 7 of 7.  </v>
      </c>
    </row>
    <row r="46" spans="1:7" ht="375" hidden="1" x14ac:dyDescent="0.25">
      <c r="B46" s="19" t="str">
        <f t="shared" si="9"/>
        <v>Chaturvedy</v>
      </c>
      <c r="C46" s="19" t="s">
        <v>60</v>
      </c>
      <c r="D46" s="19">
        <v>6</v>
      </c>
      <c r="E46" t="s">
        <v>56</v>
      </c>
      <c r="F46" s="20" t="s">
        <v>517</v>
      </c>
      <c r="G46" s="20" t="str">
        <f t="shared" si="8"/>
        <v>Q4: 6 of 7.  It was expected that the potential issue of a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47" spans="1:7" ht="330" hidden="1" x14ac:dyDescent="0.25">
      <c r="B47" s="19" t="str">
        <f t="shared" si="9"/>
        <v>Chaturvedy</v>
      </c>
      <c r="C47" s="19" t="s">
        <v>62</v>
      </c>
      <c r="D47" s="19">
        <v>7</v>
      </c>
      <c r="E47" t="s">
        <v>56</v>
      </c>
      <c r="F47" s="20" t="s">
        <v>504</v>
      </c>
      <c r="G47" s="20" t="str">
        <f t="shared" si="8"/>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48" spans="1:7" ht="120" x14ac:dyDescent="0.25">
      <c r="B48" s="19" t="str">
        <f t="shared" si="9"/>
        <v>Chaturvedy</v>
      </c>
      <c r="C48" s="19" t="s">
        <v>64</v>
      </c>
      <c r="D48" s="19">
        <v>6</v>
      </c>
      <c r="E48" t="s">
        <v>56</v>
      </c>
      <c r="F48" s="20" t="s">
        <v>511</v>
      </c>
      <c r="G48" s="20" t="str">
        <f t="shared" si="8"/>
        <v>Q6: 6 of 7.  See the text book for a very similar example.  Using analogical reasoning, the dependent variable is the conversion rate, the moderator variable is the image factor, and the headline factor, with factor levels "Receive daily tips …" and "sign-up for our..."  is the independent variable.</v>
      </c>
    </row>
    <row r="49" spans="1:7" hidden="1" x14ac:dyDescent="0.25">
      <c r="B49" s="19" t="str">
        <f t="shared" si="9"/>
        <v>Chaturvedy</v>
      </c>
      <c r="C49" s="19" t="s">
        <v>66</v>
      </c>
      <c r="D49" s="19">
        <v>8</v>
      </c>
      <c r="E49" t="s">
        <v>53</v>
      </c>
      <c r="G49" s="20" t="str">
        <f t="shared" si="8"/>
        <v xml:space="preserve">Q7: 8 of 8.  </v>
      </c>
    </row>
    <row r="50" spans="1:7" hidden="1" x14ac:dyDescent="0.25">
      <c r="B50" s="19" t="str">
        <f t="shared" si="9"/>
        <v>Chaturvedy</v>
      </c>
      <c r="C50" s="19" t="s">
        <v>68</v>
      </c>
      <c r="D50" s="19">
        <f>SUM(D43:D49)</f>
        <v>48</v>
      </c>
      <c r="E50" t="s">
        <v>69</v>
      </c>
      <c r="G50" s="20" t="str">
        <f t="shared" si="8"/>
        <v xml:space="preserve">Total: 48 of 50. </v>
      </c>
    </row>
    <row r="51" spans="1:7" s="43" customFormat="1" ht="390" hidden="1" x14ac:dyDescent="0.25">
      <c r="A51" s="19"/>
      <c r="B51" s="42" t="str">
        <f t="shared" si="9"/>
        <v>Chaturvedy</v>
      </c>
      <c r="C51" s="42" t="s">
        <v>70</v>
      </c>
      <c r="D51" s="42"/>
      <c r="F51" s="44"/>
      <c r="G51" s="44" t="str">
        <f>_xlfn.CONCAT(G42," ",G43," ",G44," ",G45," ",G46," ",G47," ",G48," ",G49," ",G50)</f>
        <v xml:space="preserve">Chaturvedy, below are scores and comments for Homework 4. Q1: 7 of 7.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 of a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6 of 7.  See the text book for a very similar example.  Using analogical reasoning, the dependent variable is the conversion rate, the moderator variable is the image factor, and the headline factor, with factor levels "Receive daily tips …" and "sign-up for our..."  is the independent variable. Q7: 8 of 8.   Total: 48 of 50. </v>
      </c>
    </row>
    <row r="52" spans="1:7" hidden="1" x14ac:dyDescent="0.25">
      <c r="A52" s="19" t="s">
        <v>95</v>
      </c>
      <c r="B52" s="19" t="str">
        <f>TRIM(LEFT(SUBSTITUTE(A52," ",REPT(" ",255)),255))</f>
        <v>Shirisha</v>
      </c>
      <c r="C52" s="19" t="s">
        <v>499</v>
      </c>
      <c r="G52" s="20" t="str">
        <f>_xlfn.CONCAT(B52,C52)</f>
        <v>Shirisha, below are scores and comments for Homework 4.</v>
      </c>
    </row>
    <row r="53" spans="1:7" hidden="1" x14ac:dyDescent="0.25">
      <c r="B53" s="19" t="str">
        <f>B52</f>
        <v>Shirisha</v>
      </c>
      <c r="C53" s="19" t="s">
        <v>52</v>
      </c>
      <c r="D53" s="19">
        <v>7</v>
      </c>
      <c r="E53" t="s">
        <v>56</v>
      </c>
      <c r="G53" s="20" t="str">
        <f t="shared" ref="G53:G60" si="10">_xlfn.CONCAT(C53," ",D53," ",E53," ",F53)</f>
        <v xml:space="preserve">Q1: 7 of 7.  </v>
      </c>
    </row>
    <row r="54" spans="1:7" ht="105" hidden="1" x14ac:dyDescent="0.25">
      <c r="B54" s="19" t="str">
        <f t="shared" ref="B54:B61" si="11">B53</f>
        <v>Shirisha</v>
      </c>
      <c r="C54" s="19" t="s">
        <v>55</v>
      </c>
      <c r="D54" s="19">
        <v>6.5</v>
      </c>
      <c r="E54" t="s">
        <v>56</v>
      </c>
      <c r="F54" s="20" t="s">
        <v>500</v>
      </c>
      <c r="G54" s="20" t="str">
        <f t="shared" si="10"/>
        <v xml:space="preserve">Q2: 6.5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55" spans="1:7" ht="409.5" hidden="1" x14ac:dyDescent="0.25">
      <c r="B55" s="19" t="str">
        <f t="shared" si="11"/>
        <v>Shirisha</v>
      </c>
      <c r="C55" s="19" t="s">
        <v>58</v>
      </c>
      <c r="D55" s="19">
        <v>6</v>
      </c>
      <c r="E55" t="s">
        <v>56</v>
      </c>
      <c r="F55" s="46" t="s">
        <v>509</v>
      </c>
      <c r="G55" s="20" t="str">
        <f t="shared" si="10"/>
        <v xml:space="preserve">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56" spans="1:7" ht="375" hidden="1" x14ac:dyDescent="0.25">
      <c r="B56" s="19" t="str">
        <f t="shared" si="11"/>
        <v>Shirisha</v>
      </c>
      <c r="C56" s="19" t="s">
        <v>60</v>
      </c>
      <c r="D56" s="19">
        <v>6</v>
      </c>
      <c r="E56" t="s">
        <v>56</v>
      </c>
      <c r="F56" s="20" t="s">
        <v>502</v>
      </c>
      <c r="G56" s="20" t="str">
        <f t="shared" si="10"/>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57" spans="1:7" ht="409.5" hidden="1" x14ac:dyDescent="0.25">
      <c r="B57" s="19" t="str">
        <f t="shared" si="11"/>
        <v>Shirisha</v>
      </c>
      <c r="C57" s="19" t="s">
        <v>62</v>
      </c>
      <c r="D57" s="19">
        <v>5</v>
      </c>
      <c r="E57" t="s">
        <v>56</v>
      </c>
      <c r="F57" s="20" t="s">
        <v>518</v>
      </c>
      <c r="G57" s="20" t="str">
        <f t="shared" si="10"/>
        <v>Q5: 5 of 7.  You didn't address the question posed in the problem.  "Which approach makes the most sens for this scenario and why?"  
Note the following.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58" spans="1:7" x14ac:dyDescent="0.25">
      <c r="B58" s="19" t="str">
        <f t="shared" si="11"/>
        <v>Shirisha</v>
      </c>
      <c r="C58" s="19" t="s">
        <v>64</v>
      </c>
      <c r="D58" s="19">
        <v>7</v>
      </c>
      <c r="E58" t="s">
        <v>56</v>
      </c>
      <c r="G58" s="20" t="str">
        <f t="shared" si="10"/>
        <v xml:space="preserve">Q6: 7 of 7.  </v>
      </c>
    </row>
    <row r="59" spans="1:7" ht="45" hidden="1" x14ac:dyDescent="0.25">
      <c r="B59" s="19" t="str">
        <f t="shared" si="11"/>
        <v>Shirisha</v>
      </c>
      <c r="C59" s="19" t="s">
        <v>66</v>
      </c>
      <c r="D59" s="19">
        <v>7</v>
      </c>
      <c r="E59" t="s">
        <v>53</v>
      </c>
      <c r="F59" s="20" t="s">
        <v>512</v>
      </c>
      <c r="G59" s="20" t="str">
        <f t="shared" si="10"/>
        <v>Q7: 7 of 8.  Please recall the following from Question 7: "... . In two to three paragraphs of prose (i.e. sentences, not bullet lists), ..."</v>
      </c>
    </row>
    <row r="60" spans="1:7" hidden="1" x14ac:dyDescent="0.25">
      <c r="B60" s="19" t="str">
        <f t="shared" si="11"/>
        <v>Shirisha</v>
      </c>
      <c r="C60" s="19" t="s">
        <v>68</v>
      </c>
      <c r="D60" s="19">
        <f>SUM(D53:D59)</f>
        <v>44.5</v>
      </c>
      <c r="E60" t="s">
        <v>69</v>
      </c>
      <c r="G60" s="20" t="str">
        <f t="shared" si="10"/>
        <v xml:space="preserve">Total: 44.5 of 50. </v>
      </c>
    </row>
    <row r="61" spans="1:7" s="43" customFormat="1" ht="409.5" hidden="1" x14ac:dyDescent="0.25">
      <c r="A61" s="19"/>
      <c r="B61" s="42" t="str">
        <f t="shared" si="11"/>
        <v>Shirisha</v>
      </c>
      <c r="C61" s="42" t="s">
        <v>70</v>
      </c>
      <c r="D61" s="42"/>
      <c r="F61" s="44"/>
      <c r="G61" s="44" t="str">
        <f>_xlfn.CONCAT(G52," ",G53," ",G54," ",G55," ",G56," ",G57," ",G58," ",G59," ",G60)</f>
        <v xml:space="preserve">Shirisha,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5 of 7.  You didn't address the question posed in the problem.  "Which approach makes the most sens for this scenario and why?"  
Note the following.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7 of 8.  Please recall the following from Question 7: "... . In two to three paragraphs of prose (i.e. sentences, not bullet lists), ..." Total: 44.5 of 50. </v>
      </c>
    </row>
    <row r="62" spans="1:7" hidden="1" x14ac:dyDescent="0.25">
      <c r="A62" s="19" t="s">
        <v>102</v>
      </c>
      <c r="B62" s="19" t="str">
        <f>TRIM(LEFT(SUBSTITUTE(A62," ",REPT(" ",255)),255))</f>
        <v>Sriya</v>
      </c>
      <c r="C62" s="19" t="s">
        <v>499</v>
      </c>
      <c r="G62" s="20" t="str">
        <f>_xlfn.CONCAT(B62,C62)</f>
        <v>Sriya, below are scores and comments for Homework 4.</v>
      </c>
    </row>
    <row r="63" spans="1:7" ht="75" hidden="1" x14ac:dyDescent="0.25">
      <c r="B63" s="19" t="str">
        <f>B62</f>
        <v>Sriya</v>
      </c>
      <c r="C63" s="19" t="s">
        <v>52</v>
      </c>
      <c r="D63" s="19">
        <v>6.5</v>
      </c>
      <c r="E63" t="s">
        <v>56</v>
      </c>
      <c r="F63" s="20" t="s">
        <v>519</v>
      </c>
      <c r="G63" s="20" t="str">
        <f t="shared" ref="G63:G70" si="12">_xlfn.CONCAT(C63," ",D63," ",E63," ",F63)</f>
        <v>Q1: 6.5 of 7.  I didn't understand how the following sentence supported your argument:  "This can bring about choices that aren't a satisfactory hobby for the organization or its clients ... "</v>
      </c>
    </row>
    <row r="64" spans="1:7" ht="105" hidden="1" x14ac:dyDescent="0.25">
      <c r="B64" s="19" t="str">
        <f t="shared" ref="B64:B71" si="13">B63</f>
        <v>Sriya</v>
      </c>
      <c r="C64" s="19" t="s">
        <v>55</v>
      </c>
      <c r="D64" s="19">
        <v>7</v>
      </c>
      <c r="E64" t="s">
        <v>56</v>
      </c>
      <c r="F64" s="20" t="s">
        <v>500</v>
      </c>
      <c r="G64" s="20" t="str">
        <f t="shared" si="12"/>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65" spans="1:7" ht="30" hidden="1" x14ac:dyDescent="0.25">
      <c r="B65" s="19" t="str">
        <f t="shared" si="13"/>
        <v>Sriya</v>
      </c>
      <c r="C65" s="19" t="s">
        <v>58</v>
      </c>
      <c r="D65" s="19">
        <v>6</v>
      </c>
      <c r="E65" t="s">
        <v>56</v>
      </c>
      <c r="F65" s="20" t="s">
        <v>520</v>
      </c>
      <c r="G65" s="20" t="str">
        <f t="shared" si="12"/>
        <v>Q3: 6 of 7.  The phrase "bandit exams" is not in the lexicon of bandit tests.</v>
      </c>
    </row>
    <row r="66" spans="1:7" ht="409.5" hidden="1" x14ac:dyDescent="0.25">
      <c r="B66" s="19" t="str">
        <f t="shared" si="13"/>
        <v>Sriya</v>
      </c>
      <c r="C66" s="19" t="s">
        <v>60</v>
      </c>
      <c r="D66" s="19">
        <v>5.5</v>
      </c>
      <c r="E66" t="s">
        <v>56</v>
      </c>
      <c r="F66" s="20" t="s">
        <v>521</v>
      </c>
      <c r="G66" s="20" t="str">
        <f t="shared" si="12"/>
        <v>Q4: 5.5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In addition, some the phrases you used are not standard.  Such as "...conduct strength analysis..." and " ...randomly pick out contributors".</v>
      </c>
    </row>
    <row r="67" spans="1:7" ht="330" hidden="1" x14ac:dyDescent="0.25">
      <c r="B67" s="19" t="str">
        <f t="shared" si="13"/>
        <v>Sriya</v>
      </c>
      <c r="C67" s="19" t="s">
        <v>62</v>
      </c>
      <c r="D67" s="19">
        <v>7</v>
      </c>
      <c r="E67" t="s">
        <v>56</v>
      </c>
      <c r="F67" s="20" t="s">
        <v>504</v>
      </c>
      <c r="G67" s="20" t="str">
        <f t="shared" si="12"/>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68" spans="1:7" x14ac:dyDescent="0.25">
      <c r="B68" s="19" t="str">
        <f t="shared" si="13"/>
        <v>Sriya</v>
      </c>
      <c r="C68" s="19" t="s">
        <v>64</v>
      </c>
      <c r="D68" s="19">
        <v>7</v>
      </c>
      <c r="E68" t="s">
        <v>56</v>
      </c>
      <c r="G68" s="20" t="str">
        <f t="shared" si="12"/>
        <v xml:space="preserve">Q6: 7 of 7.  </v>
      </c>
    </row>
    <row r="69" spans="1:7" hidden="1" x14ac:dyDescent="0.25">
      <c r="B69" s="19" t="str">
        <f t="shared" si="13"/>
        <v>Sriya</v>
      </c>
      <c r="C69" s="19" t="s">
        <v>66</v>
      </c>
      <c r="D69" s="19">
        <v>8</v>
      </c>
      <c r="E69" t="s">
        <v>53</v>
      </c>
      <c r="G69" s="20" t="str">
        <f t="shared" si="12"/>
        <v xml:space="preserve">Q7: 8 of 8.  </v>
      </c>
    </row>
    <row r="70" spans="1:7" hidden="1" x14ac:dyDescent="0.25">
      <c r="B70" s="19" t="str">
        <f t="shared" si="13"/>
        <v>Sriya</v>
      </c>
      <c r="C70" s="19" t="s">
        <v>68</v>
      </c>
      <c r="D70" s="19">
        <f>SUM(D63:D69)</f>
        <v>47</v>
      </c>
      <c r="E70" t="s">
        <v>69</v>
      </c>
      <c r="G70" s="20" t="str">
        <f t="shared" si="12"/>
        <v xml:space="preserve">Total: 47 of 50. </v>
      </c>
    </row>
    <row r="71" spans="1:7" s="43" customFormat="1" ht="409.5" hidden="1" x14ac:dyDescent="0.25">
      <c r="A71" s="19"/>
      <c r="B71" s="42" t="str">
        <f t="shared" si="13"/>
        <v>Sriya</v>
      </c>
      <c r="C71" s="42" t="s">
        <v>70</v>
      </c>
      <c r="D71" s="42"/>
      <c r="F71" s="44"/>
      <c r="G71" s="44" t="str">
        <f>_xlfn.CONCAT(G62," ",G63," ",G64," ",G65," ",G66," ",G67," ",G68," ",G69," ",G70)</f>
        <v xml:space="preserve">Sriya, below are scores and comments for Homework 4. Q1: 6.5 of 7.  I didn't understand how the following sentence supported your argument:  "This can bring about choices that aren't a satisfactory hobby for the organization or its clients ... " Q2: 7 of 7.  Preparation also includes ensuring that the proper data will be collected and there will be sufficient computational resources available so that either frequentist statistical inference or Bayesian statistics may be used, and should be used, to analyze test results.  Q3: 6 of 7.  The phrase "bandit exams" is not in the lexicon of bandit tests. Q4: 5.5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In addition, some the phrases you used are not standard.  Such as "...conduct strength analysis..." and " ...randomly pick out contributors".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47 of 50. </v>
      </c>
    </row>
    <row r="72" spans="1:7" hidden="1" x14ac:dyDescent="0.25">
      <c r="A72" s="19" t="s">
        <v>108</v>
      </c>
      <c r="B72" s="19" t="str">
        <f>TRIM(LEFT(SUBSTITUTE(A72," ",REPT(" ",255)),255))</f>
        <v>Venkatesh</v>
      </c>
      <c r="C72" s="19" t="s">
        <v>499</v>
      </c>
      <c r="G72" s="20" t="str">
        <f>_xlfn.CONCAT(B72,C72)</f>
        <v>Venkatesh, below are scores and comments for Homework 4.</v>
      </c>
    </row>
    <row r="73" spans="1:7" hidden="1" x14ac:dyDescent="0.25">
      <c r="B73" s="19" t="str">
        <f>B72</f>
        <v>Venkatesh</v>
      </c>
      <c r="C73" s="19" t="s">
        <v>52</v>
      </c>
      <c r="D73" s="19">
        <v>7</v>
      </c>
      <c r="E73" t="s">
        <v>56</v>
      </c>
      <c r="G73" s="20" t="str">
        <f t="shared" ref="G73:G80" si="14">_xlfn.CONCAT(C73," ",D73," ",E73," ",F73)</f>
        <v xml:space="preserve">Q1: 7 of 7.  </v>
      </c>
    </row>
    <row r="74" spans="1:7" ht="105" hidden="1" x14ac:dyDescent="0.25">
      <c r="B74" s="19" t="str">
        <f t="shared" ref="B74:B81" si="15">B73</f>
        <v>Venkatesh</v>
      </c>
      <c r="C74" s="19" t="s">
        <v>55</v>
      </c>
      <c r="D74" s="19">
        <v>6.5</v>
      </c>
      <c r="E74" t="s">
        <v>56</v>
      </c>
      <c r="F74" s="20" t="s">
        <v>508</v>
      </c>
      <c r="G74" s="20" t="str">
        <f t="shared" si="14"/>
        <v>Q2: 6.5 of 7.  Preparation also includes ensuring that the proper data will be collected and there will be sufficient computational resources available so that either frequentist statistical inference or Bayesian statistics may be used, and should be used, to analyze test results.</v>
      </c>
    </row>
    <row r="75" spans="1:7" hidden="1" x14ac:dyDescent="0.25">
      <c r="B75" s="19" t="str">
        <f t="shared" si="15"/>
        <v>Venkatesh</v>
      </c>
      <c r="C75" s="19" t="s">
        <v>58</v>
      </c>
      <c r="D75" s="19">
        <v>7</v>
      </c>
      <c r="E75" t="s">
        <v>56</v>
      </c>
      <c r="G75" s="20" t="str">
        <f t="shared" si="14"/>
        <v xml:space="preserve">Q3: 7 of 7.  </v>
      </c>
    </row>
    <row r="76" spans="1:7" ht="375" hidden="1" x14ac:dyDescent="0.25">
      <c r="B76" s="19" t="str">
        <f t="shared" si="15"/>
        <v>Venkatesh</v>
      </c>
      <c r="C76" s="19" t="s">
        <v>60</v>
      </c>
      <c r="D76" s="19">
        <v>6</v>
      </c>
      <c r="E76" t="s">
        <v>56</v>
      </c>
      <c r="F76" s="20" t="s">
        <v>502</v>
      </c>
      <c r="G76" s="20" t="str">
        <f t="shared" si="14"/>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77" spans="1:7" ht="330" hidden="1" x14ac:dyDescent="0.25">
      <c r="B77" s="19" t="str">
        <f t="shared" si="15"/>
        <v>Venkatesh</v>
      </c>
      <c r="C77" s="19" t="s">
        <v>62</v>
      </c>
      <c r="D77" s="19">
        <v>7</v>
      </c>
      <c r="E77" t="s">
        <v>56</v>
      </c>
      <c r="F77" s="20" t="s">
        <v>504</v>
      </c>
      <c r="G77" s="20" t="str">
        <f t="shared" si="14"/>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78" spans="1:7" ht="120" x14ac:dyDescent="0.25">
      <c r="B78" s="19" t="str">
        <f t="shared" si="15"/>
        <v>Venkatesh</v>
      </c>
      <c r="C78" s="19" t="s">
        <v>64</v>
      </c>
      <c r="D78" s="19">
        <v>5</v>
      </c>
      <c r="E78" t="s">
        <v>56</v>
      </c>
      <c r="F78" s="20" t="s">
        <v>511</v>
      </c>
      <c r="G78" s="20" t="str">
        <f t="shared" si="14"/>
        <v>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v>
      </c>
    </row>
    <row r="79" spans="1:7" hidden="1" x14ac:dyDescent="0.25">
      <c r="B79" s="19" t="str">
        <f t="shared" si="15"/>
        <v>Venkatesh</v>
      </c>
      <c r="C79" s="19" t="s">
        <v>66</v>
      </c>
      <c r="D79" s="19">
        <v>8</v>
      </c>
      <c r="E79" t="s">
        <v>53</v>
      </c>
      <c r="G79" s="20" t="str">
        <f t="shared" si="14"/>
        <v xml:space="preserve">Q7: 8 of 8.  </v>
      </c>
    </row>
    <row r="80" spans="1:7" hidden="1" x14ac:dyDescent="0.25">
      <c r="B80" s="19" t="str">
        <f t="shared" si="15"/>
        <v>Venkatesh</v>
      </c>
      <c r="C80" s="19" t="s">
        <v>68</v>
      </c>
      <c r="D80" s="19">
        <f>SUM(D73:D79)</f>
        <v>46.5</v>
      </c>
      <c r="E80" t="s">
        <v>69</v>
      </c>
      <c r="G80" s="20" t="str">
        <f t="shared" si="14"/>
        <v xml:space="preserve">Total: 46.5 of 50. </v>
      </c>
    </row>
    <row r="81" spans="1:7" s="43" customFormat="1" ht="390" hidden="1" x14ac:dyDescent="0.25">
      <c r="A81" s="19"/>
      <c r="B81" s="42" t="str">
        <f t="shared" si="15"/>
        <v>Venkatesh</v>
      </c>
      <c r="C81" s="42" t="s">
        <v>70</v>
      </c>
      <c r="D81" s="42"/>
      <c r="F81" s="44"/>
      <c r="G81" s="44" t="str">
        <f>_xlfn.CONCAT(G72," ",G73," ",G74," ",G75," ",G76," ",G77," ",G78," ",G79," ",G80)</f>
        <v xml:space="preserve">Venkatesh, below are scores and comments for Homework 4. Q1: 7 of 7.   Q2: 6.5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5 of 7.  See the text book for a very similar example.  Using analogical reasoning, the dependent variable is the conversion rate, the moderator variable is the image factor, and the headline factor, with factor levels "Receive daily tips …" and "sign-up for our..."  is the independent variable. Q7: 8 of 8.   Total: 46.5 of 50. </v>
      </c>
    </row>
    <row r="82" spans="1:7" hidden="1" x14ac:dyDescent="0.25">
      <c r="A82" s="19" t="s">
        <v>114</v>
      </c>
      <c r="B82" s="19" t="str">
        <f>TRIM(LEFT(SUBSTITUTE(A82," ",REPT(" ",255)),255))</f>
        <v>Likhit</v>
      </c>
      <c r="C82" s="19" t="s">
        <v>499</v>
      </c>
      <c r="G82" s="20" t="str">
        <f>_xlfn.CONCAT(B82,C82)</f>
        <v>Likhit, below are scores and comments for Homework 4.</v>
      </c>
    </row>
    <row r="83" spans="1:7" hidden="1" x14ac:dyDescent="0.25">
      <c r="B83" s="19" t="str">
        <f>B82</f>
        <v>Likhit</v>
      </c>
      <c r="C83" s="19" t="s">
        <v>52</v>
      </c>
      <c r="D83" s="19">
        <v>7</v>
      </c>
      <c r="E83" t="s">
        <v>56</v>
      </c>
      <c r="G83" s="20" t="str">
        <f t="shared" ref="G83:G90" si="16">_xlfn.CONCAT(C83," ",D83," ",E83," ",F83)</f>
        <v xml:space="preserve">Q1: 7 of 7.  </v>
      </c>
    </row>
    <row r="84" spans="1:7" ht="240" hidden="1" x14ac:dyDescent="0.25">
      <c r="B84" s="19" t="str">
        <f t="shared" ref="B84:B91" si="17">B83</f>
        <v>Likhit</v>
      </c>
      <c r="C84" s="19" t="s">
        <v>55</v>
      </c>
      <c r="D84" s="19">
        <v>4</v>
      </c>
      <c r="E84" t="s">
        <v>56</v>
      </c>
      <c r="F84" s="20" t="s">
        <v>522</v>
      </c>
      <c r="G84" s="20" t="str">
        <f t="shared" si="16"/>
        <v xml:space="preserve">Q2: 4 of 7.  You didn't address the questions about test preparation.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v>
      </c>
    </row>
    <row r="85" spans="1:7" hidden="1" x14ac:dyDescent="0.25">
      <c r="B85" s="19" t="str">
        <f t="shared" si="17"/>
        <v>Likhit</v>
      </c>
      <c r="C85" s="19" t="s">
        <v>58</v>
      </c>
      <c r="D85" s="19">
        <v>7</v>
      </c>
      <c r="E85" t="s">
        <v>56</v>
      </c>
      <c r="G85" s="20" t="str">
        <f t="shared" si="16"/>
        <v xml:space="preserve">Q3: 7 of 7.  </v>
      </c>
    </row>
    <row r="86" spans="1:7" ht="375" hidden="1" x14ac:dyDescent="0.25">
      <c r="B86" s="19" t="str">
        <f t="shared" si="17"/>
        <v>Likhit</v>
      </c>
      <c r="C86" s="19" t="s">
        <v>60</v>
      </c>
      <c r="D86" s="19">
        <v>6</v>
      </c>
      <c r="E86" t="s">
        <v>56</v>
      </c>
      <c r="F86" s="20" t="s">
        <v>502</v>
      </c>
      <c r="G86" s="20" t="str">
        <f t="shared" si="16"/>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87" spans="1:7" ht="390" hidden="1" x14ac:dyDescent="0.25">
      <c r="B87" s="19" t="str">
        <f t="shared" si="17"/>
        <v>Likhit</v>
      </c>
      <c r="C87" s="19" t="s">
        <v>62</v>
      </c>
      <c r="D87" s="19">
        <v>6</v>
      </c>
      <c r="E87" t="s">
        <v>56</v>
      </c>
      <c r="F87" s="20" t="s">
        <v>510</v>
      </c>
      <c r="G87" s="20" t="str">
        <f t="shared" si="16"/>
        <v>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88" spans="1:7" x14ac:dyDescent="0.25">
      <c r="B88" s="19" t="str">
        <f t="shared" si="17"/>
        <v>Likhit</v>
      </c>
      <c r="C88" s="19" t="s">
        <v>64</v>
      </c>
      <c r="D88" s="19">
        <v>7</v>
      </c>
      <c r="E88" t="s">
        <v>56</v>
      </c>
      <c r="G88" s="20" t="str">
        <f t="shared" si="16"/>
        <v xml:space="preserve">Q6: 7 of 7.  </v>
      </c>
    </row>
    <row r="89" spans="1:7" hidden="1" x14ac:dyDescent="0.25">
      <c r="B89" s="19" t="str">
        <f t="shared" si="17"/>
        <v>Likhit</v>
      </c>
      <c r="C89" s="19" t="s">
        <v>66</v>
      </c>
      <c r="D89" s="19">
        <v>8</v>
      </c>
      <c r="E89" t="s">
        <v>53</v>
      </c>
      <c r="G89" s="20" t="str">
        <f t="shared" si="16"/>
        <v xml:space="preserve">Q7: 8 of 8.  </v>
      </c>
    </row>
    <row r="90" spans="1:7" hidden="1" x14ac:dyDescent="0.25">
      <c r="B90" s="19" t="str">
        <f t="shared" si="17"/>
        <v>Likhit</v>
      </c>
      <c r="C90" s="19" t="s">
        <v>68</v>
      </c>
      <c r="D90" s="19">
        <f>SUM(D83:D89)</f>
        <v>45</v>
      </c>
      <c r="E90" t="s">
        <v>69</v>
      </c>
      <c r="G90" s="20" t="str">
        <f t="shared" si="16"/>
        <v xml:space="preserve">Total: 45 of 50. </v>
      </c>
    </row>
    <row r="91" spans="1:7" s="43" customFormat="1" ht="409.5" hidden="1" x14ac:dyDescent="0.25">
      <c r="A91" s="19"/>
      <c r="B91" s="42" t="str">
        <f t="shared" si="17"/>
        <v>Likhit</v>
      </c>
      <c r="C91" s="42" t="s">
        <v>70</v>
      </c>
      <c r="D91" s="42"/>
      <c r="F91" s="44"/>
      <c r="G91" s="44" t="str">
        <f>_xlfn.CONCAT(G82," ",G83," ",G84," ",G85," ",G86," ",G87," ",G88," ",G89," ",G90)</f>
        <v xml:space="preserve">Likhit, below are scores and comments for Homework 4. Q1: 7 of 7.   Q2: 4 of 7.  You didn't address the questions about test preparation.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6 of 7.  I don't understand why in your argument you are making reference to an email newsletter.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8 of 8.   Total: 45 of 50. </v>
      </c>
    </row>
    <row r="92" spans="1:7" hidden="1" x14ac:dyDescent="0.25">
      <c r="A92" s="19" t="s">
        <v>119</v>
      </c>
      <c r="B92" s="19" t="str">
        <f>TRIM(LEFT(SUBSTITUTE(A92," ",REPT(" ",255)),255))</f>
        <v>Keerthika</v>
      </c>
      <c r="C92" s="19" t="s">
        <v>499</v>
      </c>
      <c r="G92" s="20" t="str">
        <f>_xlfn.CONCAT(B92,C92)</f>
        <v>Keerthika, below are scores and comments for Homework 4.</v>
      </c>
    </row>
    <row r="93" spans="1:7" hidden="1" x14ac:dyDescent="0.25">
      <c r="B93" s="19" t="str">
        <f>B92</f>
        <v>Keerthika</v>
      </c>
      <c r="C93" s="19" t="s">
        <v>52</v>
      </c>
      <c r="D93" s="19">
        <v>7</v>
      </c>
      <c r="E93" t="s">
        <v>56</v>
      </c>
      <c r="G93" s="20" t="str">
        <f t="shared" ref="G93:G100" si="18">_xlfn.CONCAT(C93," ",D93," ",E93," ",F93)</f>
        <v xml:space="preserve">Q1: 7 of 7.  </v>
      </c>
    </row>
    <row r="94" spans="1:7" ht="225" hidden="1" x14ac:dyDescent="0.25">
      <c r="B94" s="19" t="str">
        <f t="shared" ref="B94:B101" si="19">B93</f>
        <v>Keerthika</v>
      </c>
      <c r="C94" s="19" t="s">
        <v>55</v>
      </c>
      <c r="D94" s="19">
        <v>4.5</v>
      </c>
      <c r="E94" t="s">
        <v>56</v>
      </c>
      <c r="F94" s="20" t="s">
        <v>523</v>
      </c>
      <c r="G94" s="20" t="str">
        <f t="shared" si="18"/>
        <v xml:space="preserve">Q2: 4.5 of 7.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v>
      </c>
    </row>
    <row r="95" spans="1:7" ht="409.5" hidden="1" x14ac:dyDescent="0.25">
      <c r="B95" s="19" t="str">
        <f t="shared" si="19"/>
        <v>Keerthika</v>
      </c>
      <c r="C95" s="19" t="s">
        <v>58</v>
      </c>
      <c r="D95" s="19">
        <v>4.5</v>
      </c>
      <c r="E95" t="s">
        <v>56</v>
      </c>
      <c r="F95" s="46" t="s">
        <v>509</v>
      </c>
      <c r="G95" s="20" t="str">
        <f t="shared" si="18"/>
        <v xml:space="preserve">Q3: 4.5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96" spans="1:7" hidden="1" x14ac:dyDescent="0.25">
      <c r="B96" s="19" t="str">
        <f t="shared" si="19"/>
        <v>Keerthika</v>
      </c>
      <c r="C96" s="19" t="s">
        <v>60</v>
      </c>
      <c r="D96" s="19">
        <v>7</v>
      </c>
      <c r="E96" t="s">
        <v>56</v>
      </c>
      <c r="G96" s="20" t="str">
        <f t="shared" si="18"/>
        <v xml:space="preserve">Q4: 7 of 7.  </v>
      </c>
    </row>
    <row r="97" spans="1:7" ht="330" hidden="1" x14ac:dyDescent="0.25">
      <c r="B97" s="19" t="str">
        <f t="shared" si="19"/>
        <v>Keerthika</v>
      </c>
      <c r="C97" s="19" t="s">
        <v>62</v>
      </c>
      <c r="D97" s="19">
        <v>6</v>
      </c>
      <c r="E97" t="s">
        <v>56</v>
      </c>
      <c r="F97" s="20" t="s">
        <v>504</v>
      </c>
      <c r="G97" s="20" t="str">
        <f t="shared" si="18"/>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98" spans="1:7" x14ac:dyDescent="0.25">
      <c r="B98" s="19" t="str">
        <f t="shared" si="19"/>
        <v>Keerthika</v>
      </c>
      <c r="C98" s="19" t="s">
        <v>64</v>
      </c>
      <c r="D98" s="19">
        <v>7</v>
      </c>
      <c r="E98" t="s">
        <v>56</v>
      </c>
      <c r="G98" s="20" t="str">
        <f t="shared" si="18"/>
        <v xml:space="preserve">Q6: 7 of 7.  </v>
      </c>
    </row>
    <row r="99" spans="1:7" ht="60" hidden="1" x14ac:dyDescent="0.25">
      <c r="B99" s="19" t="str">
        <f t="shared" si="19"/>
        <v>Keerthika</v>
      </c>
      <c r="C99" s="19" t="s">
        <v>66</v>
      </c>
      <c r="D99" s="19">
        <v>7</v>
      </c>
      <c r="E99" t="s">
        <v>53</v>
      </c>
      <c r="F99" s="20" t="s">
        <v>524</v>
      </c>
      <c r="G99" s="20" t="str">
        <f t="shared" si="18"/>
        <v xml:space="preserve">Q7: 7 of 8.  
We did not discuss ta Tropicana case study, and we didn't discuss the machine learning method of reinforcement. </v>
      </c>
    </row>
    <row r="100" spans="1:7" hidden="1" x14ac:dyDescent="0.25">
      <c r="B100" s="19" t="str">
        <f t="shared" si="19"/>
        <v>Keerthika</v>
      </c>
      <c r="C100" s="19" t="s">
        <v>68</v>
      </c>
      <c r="D100" s="19">
        <f>SUM(D93:D99)</f>
        <v>43</v>
      </c>
      <c r="E100" t="s">
        <v>69</v>
      </c>
      <c r="G100" s="20" t="str">
        <f t="shared" si="18"/>
        <v xml:space="preserve">Total: 43 of 50. </v>
      </c>
    </row>
    <row r="101" spans="1:7" s="43" customFormat="1" ht="409.5" hidden="1" x14ac:dyDescent="0.25">
      <c r="A101" s="19"/>
      <c r="B101" s="42" t="str">
        <f t="shared" si="19"/>
        <v>Keerthika</v>
      </c>
      <c r="C101" s="42" t="s">
        <v>70</v>
      </c>
      <c r="D101" s="42"/>
      <c r="F101" s="44" t="s">
        <v>507</v>
      </c>
      <c r="G101" s="44" t="str">
        <f>_xlfn.CONCAT(G92," ",G93," ",G94," ",G95," ",G96," ",G97," ",G98," ",G99," ",G100)</f>
        <v xml:space="preserve">Keerthika, below are scores and comments for Homework 4. Q1: 7 of 7.   Q2: 4.5 of 7.  Preparation includes identifying the business goals of the test, specifying the hypothesis or hypotheses, creating the experimental design (e.g., determining the audience of interest and determining the sample size of each group), implementing the experimental design (e.g., randomly assigning (say) users to Version A or Version B), and ensuring that the proper data will be collected and there will be sufficient computational resources available so that either frequentist statistical inference or Bayesian statistics may be used, and should be used, to analyze test results.  Q3: 4.5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Q7: 7 of 8.  
We did not discuss ta Tropicana case study, and we didn't discuss the machine learning method of reinforcement.  Total: 43 of 50. </v>
      </c>
    </row>
    <row r="102" spans="1:7" hidden="1" x14ac:dyDescent="0.25">
      <c r="A102" s="19" t="s">
        <v>125</v>
      </c>
      <c r="B102" s="19" t="str">
        <f>TRIM(LEFT(SUBSTITUTE(A102," ",REPT(" ",255)),255))</f>
        <v>Gneneyeri</v>
      </c>
      <c r="C102" s="19" t="s">
        <v>499</v>
      </c>
      <c r="G102" s="20" t="str">
        <f>_xlfn.CONCAT(B102,C102)</f>
        <v>Gneneyeri, below are scores and comments for Homework 4.</v>
      </c>
    </row>
    <row r="103" spans="1:7" hidden="1" x14ac:dyDescent="0.25">
      <c r="B103" s="19" t="str">
        <f>B102</f>
        <v>Gneneyeri</v>
      </c>
      <c r="C103" s="19" t="s">
        <v>52</v>
      </c>
      <c r="D103" s="19">
        <v>7</v>
      </c>
      <c r="E103" t="s">
        <v>56</v>
      </c>
      <c r="G103" s="20" t="str">
        <f t="shared" ref="G103:G110" si="20">_xlfn.CONCAT(C103," ",D103," ",E103," ",F103)</f>
        <v xml:space="preserve">Q1: 7 of 7.  </v>
      </c>
    </row>
    <row r="104" spans="1:7" ht="105" hidden="1" x14ac:dyDescent="0.25">
      <c r="B104" s="19" t="str">
        <f t="shared" ref="B104:B111" si="21">B103</f>
        <v>Gneneyeri</v>
      </c>
      <c r="C104" s="19" t="s">
        <v>55</v>
      </c>
      <c r="D104" s="19">
        <v>6.5</v>
      </c>
      <c r="E104" t="s">
        <v>56</v>
      </c>
      <c r="F104" s="20" t="s">
        <v>525</v>
      </c>
      <c r="G104" s="20" t="str">
        <f t="shared" si="20"/>
        <v xml:space="preserve">Q2: 6.5 of 7.  Preparation includes ensuring that the proper data will be collected and there will be sufficient computational resources available so that either frequentist statistical inference or Bayesian statistics may be used, and should be used, to analyze test results. </v>
      </c>
    </row>
    <row r="105" spans="1:7" ht="409.5" hidden="1" x14ac:dyDescent="0.25">
      <c r="B105" s="19" t="str">
        <f t="shared" si="21"/>
        <v>Gneneyeri</v>
      </c>
      <c r="C105" s="19" t="s">
        <v>58</v>
      </c>
      <c r="D105" s="19">
        <v>6.5</v>
      </c>
      <c r="E105" t="s">
        <v>56</v>
      </c>
      <c r="F105" s="46" t="s">
        <v>509</v>
      </c>
      <c r="G105" s="20" t="str">
        <f t="shared" si="20"/>
        <v xml:space="preserve">Q3: 6.5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v>
      </c>
    </row>
    <row r="106" spans="1:7" hidden="1" x14ac:dyDescent="0.25">
      <c r="B106" s="19" t="str">
        <f t="shared" si="21"/>
        <v>Gneneyeri</v>
      </c>
      <c r="C106" s="19" t="s">
        <v>60</v>
      </c>
      <c r="D106" s="19">
        <v>7</v>
      </c>
      <c r="E106" t="s">
        <v>56</v>
      </c>
      <c r="G106" s="20" t="str">
        <f t="shared" si="20"/>
        <v xml:space="preserve">Q4: 7 of 7.  </v>
      </c>
    </row>
    <row r="107" spans="1:7" ht="330" hidden="1" x14ac:dyDescent="0.25">
      <c r="B107" s="19" t="str">
        <f t="shared" si="21"/>
        <v>Gneneyeri</v>
      </c>
      <c r="C107" s="19" t="s">
        <v>62</v>
      </c>
      <c r="D107" s="19">
        <v>6</v>
      </c>
      <c r="E107" t="s">
        <v>56</v>
      </c>
      <c r="F107" s="20" t="s">
        <v>504</v>
      </c>
      <c r="G107" s="20" t="str">
        <f t="shared" si="20"/>
        <v>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08" spans="1:7" ht="45" x14ac:dyDescent="0.25">
      <c r="B108" s="19" t="str">
        <f t="shared" si="21"/>
        <v>Gneneyeri</v>
      </c>
      <c r="C108" s="19" t="s">
        <v>64</v>
      </c>
      <c r="D108" s="19">
        <v>7</v>
      </c>
      <c r="E108" t="s">
        <v>56</v>
      </c>
      <c r="F108" s="20" t="s">
        <v>505</v>
      </c>
      <c r="G108" s="20" t="str">
        <f t="shared" si="20"/>
        <v>Q6: 7 of 7.  The headline factor, with factor levels "Receive daily tips …" and "sign-up for our..."  is the independent variable.</v>
      </c>
    </row>
    <row r="109" spans="1:7" hidden="1" x14ac:dyDescent="0.25">
      <c r="B109" s="19" t="str">
        <f t="shared" si="21"/>
        <v>Gneneyeri</v>
      </c>
      <c r="C109" s="19" t="s">
        <v>66</v>
      </c>
      <c r="D109" s="19">
        <v>8</v>
      </c>
      <c r="E109" t="s">
        <v>53</v>
      </c>
      <c r="G109" s="20" t="str">
        <f t="shared" si="20"/>
        <v xml:space="preserve">Q7: 8 of 8.  </v>
      </c>
    </row>
    <row r="110" spans="1:7" hidden="1" x14ac:dyDescent="0.25">
      <c r="B110" s="19" t="str">
        <f t="shared" si="21"/>
        <v>Gneneyeri</v>
      </c>
      <c r="C110" s="19" t="s">
        <v>68</v>
      </c>
      <c r="D110" s="19">
        <f>SUM(D103:D109)</f>
        <v>48</v>
      </c>
      <c r="E110" t="s">
        <v>69</v>
      </c>
      <c r="G110" s="20" t="str">
        <f t="shared" si="20"/>
        <v xml:space="preserve">Total: 48 of 50. </v>
      </c>
    </row>
    <row r="111" spans="1:7" s="43" customFormat="1" ht="409.5" hidden="1" x14ac:dyDescent="0.25">
      <c r="A111" s="19"/>
      <c r="B111" s="42" t="str">
        <f t="shared" si="21"/>
        <v>Gneneyeri</v>
      </c>
      <c r="C111" s="42" t="s">
        <v>70</v>
      </c>
      <c r="D111" s="42"/>
      <c r="F111" s="44"/>
      <c r="G111" s="44" t="str">
        <f>_xlfn.CONCAT(G102," ",G103," ",G104," ",G105," ",G106," ",G107," ",G108," ",G109," ",G110)</f>
        <v xml:space="preserve">Gneneyeri, below are scores and comments for Homework 4. Q1: 7 of 7.   Q2: 6.5 of 7.  Preparation includes ensuring that the proper data will be collected and there will be sufficient computational resources available so that either frequentist statistical inference or Bayesian statistics may be used, and should be used, to analyze test results.  Q3: 6.5 of 7.  It would be helpful to provide a additional challenges and benefits for each of the two testing processes.  That which follows, sourced from  https://cxl.com/blog/bandit-tests/, provides additional information of the processes.
I)  Issues with traditional A/B testing:
1) It jumps discretely from exploration to exploitation, when you might be able to transition more smoothly.
2) During the exploratory phase (the test), it wastes resources exploring inferior options in order to gather as much data as possible.
II)  Benefits and Limitations of Bandit Testing versus Traditional A/B testing.
Benefits of Bandit Testing:
1) Bandit algorithms try to minimize opportunity costs and minimize regret (the difference between your actual payoff and the payoff you would have collected had you played the optimal—best—options at every opportunity).
2)  They're more efficient because they move traffic towards winning variations gradually, instead of forcing you to wait for a “final answer” at the end of an experiment. 
3)  They're faster because samples that would have gone to obviously inferior variations can be assigned to potential winners. 4)  The extra data collected on the high-performing variations can help separate the “good” arms from the “best” ones more quickly.
Limitations of Bandit Testing:
1) There are tons of different bandit methods, where there are limitations and benefits of each.  Example include:
 a) Epsilon-greedy
 b) Upper Confidence Bound (UCB)
 c) Thompson sampling
 d) Bayesian Bandits
2)  As may be inferred from the point above, they can be difficult to implement (i.e., require additional coding and are computationally demanding (relative to A/B testing.))
3)  It may take some time to reach statistical significance.
4)  Should be avoided for email testing since they may have a long-period until the outcome may be realized. 
III)  In general:
1) I you have a research question where you want to understand the effect of a treatment and have some certainty around your estimates, a standard A/B test experiment will be best.
2) According to a reference mentioned by the author, “If on the other hand, you actually care about optimization, rather than understanding, bandits are often the way to go.”
It's preferable to run bandit algorithms for
1) Short period tests such as for short-term promotional campaigns.
2) Long-term testing (when test conditions are constantly changing).
3)  Automation of scale of implementing test results is a priority.
4)  Implementing targeting learnings in near-real time is important to the business.   Q4: 7 of 7.   Q5: 6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48 of 50. </v>
      </c>
    </row>
    <row r="112" spans="1:7" hidden="1" x14ac:dyDescent="0.25">
      <c r="A112" s="19" t="s">
        <v>128</v>
      </c>
      <c r="B112" s="19" t="str">
        <f>TRIM(LEFT(SUBSTITUTE(A112," ",REPT(" ",255)),255))</f>
        <v>Monika</v>
      </c>
      <c r="C112" s="19" t="s">
        <v>499</v>
      </c>
      <c r="G112" s="20" t="str">
        <f>_xlfn.CONCAT(B112,C112)</f>
        <v>Monika, below are scores and comments for Homework 4.</v>
      </c>
    </row>
    <row r="113" spans="1:7" hidden="1" x14ac:dyDescent="0.25">
      <c r="A113" s="19" t="s">
        <v>63</v>
      </c>
      <c r="B113" s="19" t="str">
        <f>B112</f>
        <v>Monika</v>
      </c>
      <c r="C113" s="19" t="s">
        <v>52</v>
      </c>
      <c r="D113" s="19">
        <v>7</v>
      </c>
      <c r="E113" t="s">
        <v>56</v>
      </c>
      <c r="G113" s="20" t="str">
        <f t="shared" ref="G113:G120" si="22">_xlfn.CONCAT(C113," ",D113," ",E113," ",F113)</f>
        <v xml:space="preserve">Q1: 7 of 7.  </v>
      </c>
    </row>
    <row r="114" spans="1:7" ht="105" hidden="1" x14ac:dyDescent="0.25">
      <c r="B114" s="19" t="str">
        <f t="shared" ref="B114:B121" si="23">B113</f>
        <v>Monika</v>
      </c>
      <c r="C114" s="19" t="s">
        <v>55</v>
      </c>
      <c r="D114" s="19">
        <v>7</v>
      </c>
      <c r="E114" t="s">
        <v>56</v>
      </c>
      <c r="F114" s="20" t="s">
        <v>500</v>
      </c>
      <c r="G114" s="20" t="str">
        <f t="shared" si="22"/>
        <v xml:space="preserve">Q2: 7 of 7.  Preparation also includes ensuring that the proper data will be collected and there will be sufficient computational resources available so that either frequentist statistical inference or Bayesian statistics may be used, and should be used, to analyze test results. </v>
      </c>
    </row>
    <row r="115" spans="1:7" hidden="1" x14ac:dyDescent="0.25">
      <c r="B115" s="19" t="str">
        <f t="shared" si="23"/>
        <v>Monika</v>
      </c>
      <c r="C115" s="19" t="s">
        <v>58</v>
      </c>
      <c r="D115" s="19">
        <v>7</v>
      </c>
      <c r="E115" t="s">
        <v>56</v>
      </c>
      <c r="G115" s="20" t="str">
        <f t="shared" si="22"/>
        <v xml:space="preserve">Q3: 7 of 7.  </v>
      </c>
    </row>
    <row r="116" spans="1:7" ht="375" hidden="1" x14ac:dyDescent="0.25">
      <c r="B116" s="19" t="str">
        <f t="shared" si="23"/>
        <v>Monika</v>
      </c>
      <c r="C116" s="19" t="s">
        <v>60</v>
      </c>
      <c r="D116" s="19">
        <v>6</v>
      </c>
      <c r="E116" t="s">
        <v>56</v>
      </c>
      <c r="F116" s="20" t="s">
        <v>502</v>
      </c>
      <c r="G116" s="20" t="str">
        <f t="shared" si="22"/>
        <v>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v>
      </c>
    </row>
    <row r="117" spans="1:7" ht="330" hidden="1" x14ac:dyDescent="0.25">
      <c r="B117" s="19" t="str">
        <f t="shared" si="23"/>
        <v>Monika</v>
      </c>
      <c r="C117" s="19" t="s">
        <v>62</v>
      </c>
      <c r="D117" s="19">
        <v>7</v>
      </c>
      <c r="E117" t="s">
        <v>56</v>
      </c>
      <c r="F117" s="20" t="s">
        <v>504</v>
      </c>
      <c r="G117" s="20" t="str">
        <f t="shared" si="22"/>
        <v>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v>
      </c>
    </row>
    <row r="118" spans="1:7" ht="45" x14ac:dyDescent="0.25">
      <c r="B118" s="19" t="str">
        <f t="shared" si="23"/>
        <v>Monika</v>
      </c>
      <c r="C118" s="19" t="s">
        <v>64</v>
      </c>
      <c r="D118" s="19">
        <v>7</v>
      </c>
      <c r="E118" t="s">
        <v>56</v>
      </c>
      <c r="F118" s="20" t="s">
        <v>505</v>
      </c>
      <c r="G118" s="20" t="str">
        <f t="shared" si="22"/>
        <v>Q6: 7 of 7.  The headline factor, with factor levels "Receive daily tips …" and "sign-up for our..."  is the independent variable.</v>
      </c>
    </row>
    <row r="119" spans="1:7" hidden="1" x14ac:dyDescent="0.25">
      <c r="B119" s="19" t="str">
        <f t="shared" si="23"/>
        <v>Monika</v>
      </c>
      <c r="C119" s="19" t="s">
        <v>66</v>
      </c>
      <c r="D119" s="19">
        <v>8</v>
      </c>
      <c r="E119" t="s">
        <v>53</v>
      </c>
      <c r="G119" s="20" t="str">
        <f t="shared" si="22"/>
        <v xml:space="preserve">Q7: 8 of 8.  </v>
      </c>
    </row>
    <row r="120" spans="1:7" hidden="1" x14ac:dyDescent="0.25">
      <c r="B120" s="19" t="str">
        <f t="shared" si="23"/>
        <v>Monika</v>
      </c>
      <c r="C120" s="19" t="s">
        <v>68</v>
      </c>
      <c r="D120" s="19">
        <f>SUM(D113:D119)</f>
        <v>49</v>
      </c>
      <c r="E120" t="s">
        <v>69</v>
      </c>
      <c r="G120" s="20" t="str">
        <f t="shared" si="22"/>
        <v xml:space="preserve">Total: 49 of 50. </v>
      </c>
    </row>
    <row r="121" spans="1:7" s="43" customFormat="1" ht="375" hidden="1" x14ac:dyDescent="0.25">
      <c r="A121" s="19"/>
      <c r="B121" s="42" t="str">
        <f t="shared" si="23"/>
        <v>Monika</v>
      </c>
      <c r="C121" s="42" t="s">
        <v>70</v>
      </c>
      <c r="D121" s="42"/>
      <c r="F121" s="44"/>
      <c r="G121" s="44" t="str">
        <f>_xlfn.CONCAT(G112," ",G113," ",G114," ",G115," ",G116," ",G117," ",G118," ",G119," ",G120)</f>
        <v xml:space="preserve">Monika, below are scores and comments for Homework 4. Q1: 7 of 7.   Q2: 7 of 7.  Preparation also includes ensuring that the proper data will be collected and there will be sufficient computational resources available so that either frequentist statistical inference or Bayesian statistics may be used, and should be used, to analyze test results.  Q3: 7 of 7.   Q4: 6 of 7.  It was expected that the potential issues of seasonality and local maxima versus global maxima would be referenced. 
Below are potential issues mentioned in the text book. 
1)  Understanding false positives, and the frequency at which they occur.
2)   Running multiple tests concurrently can create overlap and problematic interactions.   
3)  Distinguishing between "statistically significant results" and "significant business results."
4)  Ensuring the exploration and exploitation stage are completed in such a manner that seasonality, or time of day, is sufficiently controlled for, or eliminated.
5) Ensuring null and alternative hypotheses are well-formulated and may be tested.
6)  A/B testing typically only lead to a local maxima, not a global maxima. Q5: 7 of 7.  1)  Using straight averages ignores variability, and should not be used to make business decisions if resources and tools are available to conduct statistical inference.
2)  Frequentist t-tests don't rely on prior information, and hence don't use improper priors that can distort the Bayesian posterior distribution.
3)  Via a posterior distribution and a properly and sufficiently accurate prior distribution, Bayesian t-tests mitigate the likelihood of spurious results resulting from data that don't abide to the parametric assumptions of t-tests or asymptotic t-tests. 
Since the objective is "see(ing) the test through until it reaches significance", and Bayesian statistics do not have such a term in their lexicon, one should use a frequentist t-test. Q6: 7 of 7.  The headline factor, with factor levels "Receive daily tips …" and "sign-up for our..."  is the independent variable. Q7: 8 of 8.   Total: 49 of 50. </v>
      </c>
    </row>
  </sheetData>
  <autoFilter ref="A1:H121" xr:uid="{07D03183-3E36-478C-810D-9798C3B4ED75}">
    <filterColumn colId="2">
      <filters>
        <filter val="Q6:"/>
      </filters>
    </filterColumn>
  </autoFilter>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3856F-687A-46BC-9C76-3D5774C78E20}">
  <sheetPr filterMode="1"/>
  <dimension ref="A1:G353"/>
  <sheetViews>
    <sheetView tabSelected="1" zoomScale="90" zoomScaleNormal="90" workbookViewId="0">
      <pane ySplit="1" topLeftCell="A7" activePane="bottomLeft" state="frozen"/>
      <selection pane="bottomLeft" activeCell="B53" sqref="B53"/>
    </sheetView>
  </sheetViews>
  <sheetFormatPr defaultRowHeight="12.75" x14ac:dyDescent="0.2"/>
  <cols>
    <col min="1" max="1" width="30.85546875" style="28" customWidth="1"/>
    <col min="2" max="2" width="12.7109375" style="24" customWidth="1"/>
    <col min="3" max="3" width="5.140625" style="24" customWidth="1"/>
    <col min="4" max="5" width="8.7109375" style="24" customWidth="1"/>
    <col min="6" max="6" width="71.28515625" style="25" customWidth="1"/>
    <col min="7" max="7" width="104" style="24" customWidth="1"/>
    <col min="8" max="16384" width="9.140625" style="24"/>
  </cols>
  <sheetData>
    <row r="1" spans="1:7" x14ac:dyDescent="0.2">
      <c r="A1" s="27" t="s">
        <v>43</v>
      </c>
      <c r="B1" s="30" t="s">
        <v>44</v>
      </c>
      <c r="C1" s="30" t="s">
        <v>45</v>
      </c>
      <c r="D1" s="27" t="s">
        <v>46</v>
      </c>
      <c r="E1" s="30" t="s">
        <v>47</v>
      </c>
      <c r="F1" s="22" t="s">
        <v>48</v>
      </c>
      <c r="G1" s="23" t="s">
        <v>49</v>
      </c>
    </row>
    <row r="2" spans="1:7" hidden="1" x14ac:dyDescent="0.2">
      <c r="A2" s="47" t="s">
        <v>1</v>
      </c>
      <c r="B2" s="47" t="str">
        <f>MID(A2,FIND(",",A2)+1,FIND(" ",A2)-2)</f>
        <v xml:space="preserve"> Sharon</v>
      </c>
      <c r="C2" s="47" t="s">
        <v>559</v>
      </c>
      <c r="D2" s="47"/>
      <c r="E2" s="47"/>
      <c r="G2" s="25" t="str">
        <f>_xlfn.CONCAT(B2,C2)</f>
        <v xml:space="preserve"> Sharon, below are scores and comments for Homework 5.</v>
      </c>
    </row>
    <row r="3" spans="1:7" ht="38.25" hidden="1" x14ac:dyDescent="0.2">
      <c r="A3" s="47"/>
      <c r="B3" s="47" t="str">
        <f>B2</f>
        <v xml:space="preserve"> Sharon</v>
      </c>
      <c r="C3" s="47" t="s">
        <v>52</v>
      </c>
      <c r="D3" s="47">
        <v>5.5</v>
      </c>
      <c r="E3" s="47" t="s">
        <v>577</v>
      </c>
      <c r="F3" s="25" t="s">
        <v>560</v>
      </c>
      <c r="G3" s="25" t="str">
        <f t="shared" ref="G3:G11" si="0">_xlfn.CONCAT(C3," ",D3," ",E3," ",F3)</f>
        <v>Q1: 5.5 of 6.  Please invoke grammar, spelling and punctuation checkers.  Also ensure that you're providing your responses and not those of someone else, such as a potential collaborator.</v>
      </c>
    </row>
    <row r="4" spans="1:7" ht="165.75" hidden="1" x14ac:dyDescent="0.2">
      <c r="A4" s="47"/>
      <c r="B4" s="47" t="str">
        <f t="shared" ref="B4:B12" si="1">B3</f>
        <v xml:space="preserve"> Sharon</v>
      </c>
      <c r="C4" s="47" t="s">
        <v>55</v>
      </c>
      <c r="D4" s="47">
        <v>6</v>
      </c>
      <c r="E4" s="47" t="s">
        <v>577</v>
      </c>
      <c r="F4" s="25" t="s">
        <v>570</v>
      </c>
      <c r="G4" s="25" t="str">
        <f t="shared" si="0"/>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5" spans="1:7" ht="280.5" hidden="1" x14ac:dyDescent="0.2">
      <c r="A5" s="47"/>
      <c r="B5" s="47" t="str">
        <f t="shared" si="1"/>
        <v xml:space="preserve"> Sharon</v>
      </c>
      <c r="C5" s="47" t="s">
        <v>58</v>
      </c>
      <c r="D5" s="47">
        <v>5</v>
      </c>
      <c r="E5" s="47" t="s">
        <v>577</v>
      </c>
      <c r="F5" s="25" t="s">
        <v>591</v>
      </c>
      <c r="G5" s="25" t="str">
        <f t="shared" si="0"/>
        <v>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6" spans="1:7" ht="38.25" hidden="1" x14ac:dyDescent="0.2">
      <c r="A6" s="47"/>
      <c r="B6" s="47" t="str">
        <f t="shared" si="1"/>
        <v xml:space="preserve"> Sharon</v>
      </c>
      <c r="C6" s="47" t="s">
        <v>60</v>
      </c>
      <c r="D6" s="47">
        <v>6</v>
      </c>
      <c r="E6" s="47" t="s">
        <v>577</v>
      </c>
      <c r="F6" s="25" t="s">
        <v>572</v>
      </c>
      <c r="G6" s="25" t="str">
        <f t="shared" si="0"/>
        <v xml:space="preserve">Q4: 6 of 6.  Though a marketing mix model's dependent variable is almost never profit of a (say) brand, your answer is sufficient given your assumptions. </v>
      </c>
    </row>
    <row r="7" spans="1:7" hidden="1" x14ac:dyDescent="0.2">
      <c r="A7" s="47"/>
      <c r="B7" s="47" t="str">
        <f t="shared" si="1"/>
        <v xml:space="preserve"> Sharon</v>
      </c>
      <c r="C7" s="47" t="s">
        <v>62</v>
      </c>
      <c r="D7" s="47">
        <v>6</v>
      </c>
      <c r="E7" s="47" t="s">
        <v>577</v>
      </c>
      <c r="G7" s="25" t="str">
        <f t="shared" si="0"/>
        <v xml:space="preserve">Q5: 6 of 6.  </v>
      </c>
    </row>
    <row r="8" spans="1:7" ht="255" hidden="1" x14ac:dyDescent="0.2">
      <c r="A8" s="47"/>
      <c r="B8" s="47" t="str">
        <f t="shared" si="1"/>
        <v xml:space="preserve"> Sharon</v>
      </c>
      <c r="C8" s="47" t="s">
        <v>64</v>
      </c>
      <c r="D8" s="47">
        <v>5.5</v>
      </c>
      <c r="E8" s="47" t="s">
        <v>577</v>
      </c>
      <c r="F8" s="25" t="s">
        <v>595</v>
      </c>
      <c r="G8" s="25" t="str">
        <f t="shared" si="0"/>
        <v xml:space="preserve">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9" spans="1:7" ht="63.75" x14ac:dyDescent="0.2">
      <c r="A9" s="47"/>
      <c r="B9" s="47" t="str">
        <f t="shared" si="1"/>
        <v xml:space="preserve"> Sharon</v>
      </c>
      <c r="C9" s="47" t="s">
        <v>66</v>
      </c>
      <c r="D9" s="47">
        <v>5.5</v>
      </c>
      <c r="E9" s="47" t="s">
        <v>577</v>
      </c>
      <c r="F9" s="25" t="s">
        <v>580</v>
      </c>
      <c r="G9" s="25" t="str">
        <f t="shared" si="0"/>
        <v xml:space="preserve">Q7: 5.5 of 6.  The statement, "The Next Exam," detracted from your arguments...For additional information and examples on moderation as it is used in marketing mix modeling, see the section Synergy Measurement via Moderation in Linear Models of the Module 5 Lecture Notes. </v>
      </c>
    </row>
    <row r="10" spans="1:7" ht="114.75" hidden="1" x14ac:dyDescent="0.2">
      <c r="A10" s="47"/>
      <c r="B10" s="47" t="str">
        <f t="shared" si="1"/>
        <v xml:space="preserve"> Sharon</v>
      </c>
      <c r="C10" s="47" t="s">
        <v>578</v>
      </c>
      <c r="D10" s="47">
        <v>5</v>
      </c>
      <c r="E10" s="47" t="s">
        <v>53</v>
      </c>
      <c r="F10" s="25" t="s">
        <v>583</v>
      </c>
      <c r="G10" s="25" t="str">
        <f t="shared" si="0"/>
        <v>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11" spans="1:7" hidden="1" x14ac:dyDescent="0.2">
      <c r="A11" s="47"/>
      <c r="B11" s="47" t="str">
        <f>B10</f>
        <v xml:space="preserve"> Sharon</v>
      </c>
      <c r="C11" s="47" t="s">
        <v>68</v>
      </c>
      <c r="D11" s="47">
        <f>SUM(D3:D10)</f>
        <v>44.5</v>
      </c>
      <c r="E11" s="47" t="s">
        <v>69</v>
      </c>
      <c r="G11" s="25" t="str">
        <f t="shared" si="0"/>
        <v xml:space="preserve">Total: 44.5 of 50. </v>
      </c>
    </row>
    <row r="12" spans="1:7" ht="409.5" hidden="1" x14ac:dyDescent="0.2">
      <c r="A12" s="47"/>
      <c r="B12" s="47" t="str">
        <f t="shared" si="1"/>
        <v xml:space="preserve"> Sharon</v>
      </c>
      <c r="C12" s="47" t="s">
        <v>70</v>
      </c>
      <c r="D12" s="47"/>
      <c r="E12" s="47"/>
      <c r="G12" s="25" t="str">
        <f>_xlfn.CONCAT(G2," ",G3," ",G4," ",G5," ",G6," ",G7," ",G8," ",G9," ",G10," ",G11)</f>
        <v xml:space="preserve"> Sharon, below are scores and comments for Homework 5. Q1: 5.5 of 6.  Please invoke grammar, spelling and punctuation checkers.  Also ensure that you're providing your responses and not those of someone else, such as a potential collaborator.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The statement, "The Next Exam," detracted from your arguments...For additional information and examples on moderation as it is used in marketing mix modeling, see the section Synergy Measurement via Moderation in Linear Models of the Module 5 Lecture Notes.  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44.5 of 50. </v>
      </c>
    </row>
    <row r="13" spans="1:7" hidden="1" x14ac:dyDescent="0.2">
      <c r="A13" s="26" t="s">
        <v>2</v>
      </c>
      <c r="B13" s="26" t="str">
        <f>MID(A13,FIND(",",A13)+1,FIND(" ",A13)-2)</f>
        <v xml:space="preserve"> Rahul</v>
      </c>
      <c r="C13" s="26" t="s">
        <v>559</v>
      </c>
      <c r="D13" s="26"/>
      <c r="E13" s="26"/>
      <c r="G13" s="25" t="str">
        <f>_xlfn.CONCAT(B13,C13)</f>
        <v xml:space="preserve"> Rahul, below are scores and comments for Homework 5.</v>
      </c>
    </row>
    <row r="14" spans="1:7" hidden="1" x14ac:dyDescent="0.2">
      <c r="A14" s="26"/>
      <c r="B14" s="26" t="str">
        <f>B13</f>
        <v xml:space="preserve"> Rahul</v>
      </c>
      <c r="C14" s="26" t="s">
        <v>52</v>
      </c>
      <c r="D14" s="26">
        <v>6</v>
      </c>
      <c r="E14" s="26" t="s">
        <v>577</v>
      </c>
      <c r="G14" s="25" t="str">
        <f t="shared" ref="G14:G22" si="2">_xlfn.CONCAT(C14," ",D14," ",E14," ",F14)</f>
        <v xml:space="preserve">Q1: 6 of 6.  </v>
      </c>
    </row>
    <row r="15" spans="1:7" hidden="1" x14ac:dyDescent="0.2">
      <c r="A15" s="26"/>
      <c r="B15" s="26" t="str">
        <f t="shared" ref="B15:B23" si="3">B14</f>
        <v xml:space="preserve"> Rahul</v>
      </c>
      <c r="C15" s="26" t="s">
        <v>55</v>
      </c>
      <c r="D15" s="26">
        <v>6</v>
      </c>
      <c r="E15" s="26" t="s">
        <v>577</v>
      </c>
      <c r="G15" s="25" t="str">
        <f t="shared" si="2"/>
        <v xml:space="preserve">Q2: 6 of 6.  </v>
      </c>
    </row>
    <row r="16" spans="1:7" hidden="1" x14ac:dyDescent="0.2">
      <c r="A16" s="26"/>
      <c r="B16" s="26" t="str">
        <f t="shared" si="3"/>
        <v xml:space="preserve"> Rahul</v>
      </c>
      <c r="C16" s="26" t="s">
        <v>58</v>
      </c>
      <c r="D16" s="26">
        <v>6</v>
      </c>
      <c r="E16" s="26" t="s">
        <v>577</v>
      </c>
      <c r="G16" s="25" t="str">
        <f t="shared" si="2"/>
        <v xml:space="preserve">Q3: 6 of 6.  </v>
      </c>
    </row>
    <row r="17" spans="1:7" ht="38.25" hidden="1" x14ac:dyDescent="0.2">
      <c r="A17" s="26"/>
      <c r="B17" s="26" t="str">
        <f t="shared" si="3"/>
        <v xml:space="preserve"> Rahul</v>
      </c>
      <c r="C17" s="26" t="s">
        <v>60</v>
      </c>
      <c r="D17" s="26">
        <v>6</v>
      </c>
      <c r="E17" s="26" t="s">
        <v>577</v>
      </c>
      <c r="F17" s="25" t="s">
        <v>572</v>
      </c>
      <c r="G17" s="25" t="str">
        <f t="shared" si="2"/>
        <v xml:space="preserve">Q4: 6 of 6.  Though a marketing mix model's dependent variable is almost never profit of a (say) brand, your answer is sufficient given your assumptions. </v>
      </c>
    </row>
    <row r="18" spans="1:7" ht="280.5" hidden="1" x14ac:dyDescent="0.2">
      <c r="A18" s="26"/>
      <c r="B18" s="26" t="str">
        <f t="shared" si="3"/>
        <v xml:space="preserve"> Rahul</v>
      </c>
      <c r="C18" s="26" t="s">
        <v>62</v>
      </c>
      <c r="D18" s="26">
        <v>5</v>
      </c>
      <c r="E18" s="26" t="s">
        <v>577</v>
      </c>
      <c r="F18" s="25" t="s">
        <v>597</v>
      </c>
      <c r="G18" s="25" t="str">
        <f t="shared" si="2"/>
        <v>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19" spans="1:7" ht="267.75" hidden="1" x14ac:dyDescent="0.2">
      <c r="A19" s="26"/>
      <c r="B19" s="26" t="str">
        <f t="shared" si="3"/>
        <v xml:space="preserve"> Rahul</v>
      </c>
      <c r="C19" s="26" t="s">
        <v>64</v>
      </c>
      <c r="D19" s="26">
        <v>5.5</v>
      </c>
      <c r="E19" s="26" t="s">
        <v>577</v>
      </c>
      <c r="F19" s="25" t="s">
        <v>596</v>
      </c>
      <c r="G19" s="25" t="str">
        <f t="shared" si="2"/>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0" spans="1:7" ht="76.5" x14ac:dyDescent="0.2">
      <c r="A20" s="26"/>
      <c r="B20" s="26" t="str">
        <f t="shared" si="3"/>
        <v xml:space="preserve"> Rahul</v>
      </c>
      <c r="C20" s="26" t="s">
        <v>66</v>
      </c>
      <c r="D20" s="26">
        <v>5.5</v>
      </c>
      <c r="E20" s="26" t="s">
        <v>577</v>
      </c>
      <c r="F20" s="25" t="s">
        <v>581</v>
      </c>
      <c r="G20" s="25" t="str">
        <f t="shared" si="2"/>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21" spans="1:7" ht="25.5" hidden="1" x14ac:dyDescent="0.2">
      <c r="A21" s="26"/>
      <c r="B21" s="26" t="str">
        <f t="shared" si="3"/>
        <v xml:space="preserve"> Rahul</v>
      </c>
      <c r="C21" s="26" t="s">
        <v>578</v>
      </c>
      <c r="D21" s="26">
        <v>5.5</v>
      </c>
      <c r="E21" s="26" t="s">
        <v>53</v>
      </c>
      <c r="F21" s="25" t="s">
        <v>584</v>
      </c>
      <c r="G21" s="25" t="str">
        <f t="shared" si="2"/>
        <v>Q8: 5.5 of 8.  The request was for a summary that was two to three paragraphs in length.  You only  provided two sentences.</v>
      </c>
    </row>
    <row r="22" spans="1:7" hidden="1" x14ac:dyDescent="0.2">
      <c r="A22" s="26"/>
      <c r="B22" s="26" t="str">
        <f>B21</f>
        <v xml:space="preserve"> Rahul</v>
      </c>
      <c r="C22" s="26" t="s">
        <v>68</v>
      </c>
      <c r="D22" s="26">
        <f>SUM(D14:D21)</f>
        <v>45.5</v>
      </c>
      <c r="E22" s="26" t="s">
        <v>69</v>
      </c>
      <c r="G22" s="25" t="str">
        <f t="shared" si="2"/>
        <v xml:space="preserve">Total: 45.5 of 50. </v>
      </c>
    </row>
    <row r="23" spans="1:7" ht="344.25" hidden="1" x14ac:dyDescent="0.2">
      <c r="A23" s="26"/>
      <c r="B23" s="26" t="str">
        <f t="shared" si="3"/>
        <v xml:space="preserve"> Rahul</v>
      </c>
      <c r="C23" s="26" t="s">
        <v>70</v>
      </c>
      <c r="D23" s="26"/>
      <c r="E23" s="26"/>
      <c r="G23" s="25" t="str">
        <f>_xlfn.CONCAT(G13," ",G14," ",G15," ",G16," ",G17," ",G18," ",G19," ",G20," ",G21," ",G22)</f>
        <v xml:space="preserve"> Rahul, below are scores and comments for Homework 5. Q1: 6 of 6.   Q2: 6 of 6.   Q3: 6 of 6.   Q4: 6 of 6.  Though a marketing mix model's dependent variable is almost never profit of a (say) brand, your answer is sufficient given your assumptions.  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5.5 of 8.  The request was for a summary that was two to three paragraphs in length.  You only  provided two sentences. Total: 45.5 of 50. </v>
      </c>
    </row>
    <row r="24" spans="1:7" hidden="1" x14ac:dyDescent="0.2">
      <c r="A24" s="26" t="s">
        <v>3</v>
      </c>
      <c r="B24" s="26" t="s">
        <v>187</v>
      </c>
      <c r="C24" s="26" t="s">
        <v>559</v>
      </c>
      <c r="D24" s="26"/>
      <c r="E24" s="26"/>
      <c r="F24" s="25" t="s">
        <v>63</v>
      </c>
      <c r="G24" s="25" t="str">
        <f>_xlfn.CONCAT(B24,C24)</f>
        <v>Sai Archan, below are scores and comments for Homework 5.</v>
      </c>
    </row>
    <row r="25" spans="1:7" ht="38.25" hidden="1" x14ac:dyDescent="0.2">
      <c r="A25" s="26"/>
      <c r="B25" s="26" t="str">
        <f>B24</f>
        <v>Sai Archan</v>
      </c>
      <c r="C25" s="26" t="s">
        <v>52</v>
      </c>
      <c r="D25" s="26">
        <v>4.5</v>
      </c>
      <c r="E25" s="26" t="s">
        <v>577</v>
      </c>
      <c r="F25" s="25" t="s">
        <v>602</v>
      </c>
      <c r="G25" s="25" t="str">
        <f t="shared" ref="G25:G33" si="4">_xlfn.CONCAT(C25," ",D25," ",E25," ",F25)</f>
        <v>Q1: 4.5 of 6.  I'm not familiar with TechGear, and I couldn't find it on the web.  Thus it appears to be fictious. If it's an actual firm, please send to me the url and I'll update your score.</v>
      </c>
    </row>
    <row r="26" spans="1:7" hidden="1" x14ac:dyDescent="0.2">
      <c r="A26" s="26"/>
      <c r="B26" s="26" t="str">
        <f t="shared" ref="B26:B34" si="5">B25</f>
        <v>Sai Archan</v>
      </c>
      <c r="C26" s="26" t="s">
        <v>55</v>
      </c>
      <c r="D26" s="26">
        <v>5</v>
      </c>
      <c r="E26" s="26" t="s">
        <v>577</v>
      </c>
      <c r="F26" s="25" t="s">
        <v>603</v>
      </c>
      <c r="G26" s="25" t="str">
        <f t="shared" si="4"/>
        <v>Q2: 5 of 6.  You didn't explicitely mention the limitations.</v>
      </c>
    </row>
    <row r="27" spans="1:7" hidden="1" x14ac:dyDescent="0.2">
      <c r="A27" s="26"/>
      <c r="B27" s="26" t="str">
        <f t="shared" si="5"/>
        <v>Sai Archan</v>
      </c>
      <c r="C27" s="26" t="s">
        <v>58</v>
      </c>
      <c r="D27" s="26">
        <v>6</v>
      </c>
      <c r="E27" s="26" t="s">
        <v>577</v>
      </c>
      <c r="G27" s="25" t="str">
        <f t="shared" si="4"/>
        <v xml:space="preserve">Q3: 6 of 6.  </v>
      </c>
    </row>
    <row r="28" spans="1:7" ht="38.25" hidden="1" x14ac:dyDescent="0.2">
      <c r="A28" s="26"/>
      <c r="B28" s="26" t="str">
        <f t="shared" si="5"/>
        <v>Sai Archan</v>
      </c>
      <c r="C28" s="26" t="s">
        <v>60</v>
      </c>
      <c r="D28" s="26">
        <v>6</v>
      </c>
      <c r="E28" s="26" t="s">
        <v>577</v>
      </c>
      <c r="F28" s="25" t="s">
        <v>572</v>
      </c>
      <c r="G28" s="25" t="str">
        <f t="shared" si="4"/>
        <v xml:space="preserve">Q4: 6 of 6.  Though a marketing mix model's dependent variable is almost never profit of a (say) brand, your answer is sufficient given your assumptions. </v>
      </c>
    </row>
    <row r="29" spans="1:7" ht="280.5" hidden="1" x14ac:dyDescent="0.2">
      <c r="A29" s="26"/>
      <c r="B29" s="26" t="str">
        <f t="shared" si="5"/>
        <v>Sai Archan</v>
      </c>
      <c r="C29" s="26" t="s">
        <v>62</v>
      </c>
      <c r="D29" s="26">
        <v>5</v>
      </c>
      <c r="E29" s="26" t="s">
        <v>577</v>
      </c>
      <c r="F29" s="25" t="s">
        <v>597</v>
      </c>
      <c r="G29" s="25" t="str">
        <f t="shared" si="4"/>
        <v>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v>
      </c>
    </row>
    <row r="30" spans="1:7" ht="267.75" hidden="1" x14ac:dyDescent="0.2">
      <c r="A30" s="26"/>
      <c r="B30" s="26" t="str">
        <f t="shared" si="5"/>
        <v>Sai Archan</v>
      </c>
      <c r="C30" s="26" t="s">
        <v>64</v>
      </c>
      <c r="D30" s="26">
        <v>5.5</v>
      </c>
      <c r="E30" s="26" t="s">
        <v>577</v>
      </c>
      <c r="F30" s="25" t="s">
        <v>596</v>
      </c>
      <c r="G30" s="25" t="str">
        <f t="shared" si="4"/>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1" spans="1:7" ht="51" x14ac:dyDescent="0.2">
      <c r="A31" s="26"/>
      <c r="B31" s="26" t="str">
        <f t="shared" si="5"/>
        <v>Sai Archan</v>
      </c>
      <c r="C31" s="26" t="s">
        <v>66</v>
      </c>
      <c r="D31" s="26">
        <v>6</v>
      </c>
      <c r="E31" s="26" t="s">
        <v>577</v>
      </c>
      <c r="F31" s="25" t="s">
        <v>579</v>
      </c>
      <c r="G31" s="25" t="str">
        <f t="shared" si="4"/>
        <v xml:space="preserve">Q7: 6 of 6.  For additional information and examples on moderation as it is used in marketing mix modeling, see the section Synergy Measurement via Moderation in Linear Models of the Module 5 Lecture Notes. </v>
      </c>
    </row>
    <row r="32" spans="1:7" ht="25.5" hidden="1" x14ac:dyDescent="0.2">
      <c r="A32" s="26"/>
      <c r="B32" s="26" t="str">
        <f t="shared" si="5"/>
        <v>Sai Archan</v>
      </c>
      <c r="C32" s="26" t="s">
        <v>578</v>
      </c>
      <c r="D32" s="26">
        <v>6.5</v>
      </c>
      <c r="E32" s="26" t="s">
        <v>53</v>
      </c>
      <c r="F32" s="25" t="s">
        <v>585</v>
      </c>
      <c r="G32" s="25" t="str">
        <f t="shared" si="4"/>
        <v xml:space="preserve">Q8: 6.5 of 8.  The request was for a summary that was two to three paragraphs in length.  </v>
      </c>
    </row>
    <row r="33" spans="1:7" hidden="1" x14ac:dyDescent="0.2">
      <c r="A33" s="26"/>
      <c r="B33" s="26" t="str">
        <f>B32</f>
        <v>Sai Archan</v>
      </c>
      <c r="C33" s="26" t="s">
        <v>68</v>
      </c>
      <c r="D33" s="26">
        <f>SUM(D25:D32)</f>
        <v>44.5</v>
      </c>
      <c r="E33" s="26" t="s">
        <v>69</v>
      </c>
      <c r="G33" s="25" t="str">
        <f t="shared" si="4"/>
        <v xml:space="preserve">Total: 44.5 of 50. </v>
      </c>
    </row>
    <row r="34" spans="1:7" ht="357" hidden="1" x14ac:dyDescent="0.2">
      <c r="A34" s="26"/>
      <c r="B34" s="26" t="str">
        <f t="shared" si="5"/>
        <v>Sai Archan</v>
      </c>
      <c r="C34" s="26" t="s">
        <v>70</v>
      </c>
      <c r="D34" s="26"/>
      <c r="E34" s="26"/>
      <c r="G34" s="25" t="str">
        <f>_xlfn.CONCAT(G24," ",G25," ",G26," ",G27," ",G28," ",G29," ",G30," ",G31," ",G32," ",G33)</f>
        <v xml:space="preserve">Sai Archan, below are scores and comments for Homework 5. Q1: 4.5 of 6.  I'm not familiar with TechGear, and I couldn't find it on the web.  Thus it appears to be fictious. If it's an actual firm, please send to me the url and I'll update your score. Q2: 5 of 6.  You didn't explicitely mention the limitations. Q3: 6 of 6.   Q4: 6 of 6.  Though a marketing mix model's dependent variable is almost never profit of a (say) brand, your answer is sufficient given your assumptions.  Q5: 5 of 6.  You didn't answer the request on why extrapolation should be avoided for marketing mix modeling….In a regression setting, such as linear regression modeling of the marketing mix, extrapolation beyond the 'scope of a given model' occurs when one uses the estimated regression to predict a new response for explanatory variable values not in the  convex hull of the sample data used to estimate the regression equation. In general, extrapolation beyond the scope of model frequently yields poor predictions and faulty conclusions. 
As an example, consider Evidence-Based Policy (EBP). It is premised on the idea that policy effects estimated for one population can be used for predicting the effects of similar, future (say) marketing interventions in distinct target populations. As one may expect, the extrapolation of causal effects to eventual targets remains riddled with substantive challenges. This is because populations often differ in causally relevant respects, so assuming that the effect of an intervention will be the same in the target as in an experiment is typically not justified – this would be, for all intent and purpose, extrapolation based on hope. Obviously science and hope are not closely related.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6.5 of 8.  The request was for a summary that was two to three paragraphs in length.   Total: 44.5 of 50. </v>
      </c>
    </row>
    <row r="35" spans="1:7" hidden="1" x14ac:dyDescent="0.2">
      <c r="A35" s="26" t="s">
        <v>4</v>
      </c>
      <c r="B35" s="26" t="s">
        <v>188</v>
      </c>
      <c r="C35" s="26" t="s">
        <v>559</v>
      </c>
      <c r="D35" s="26"/>
      <c r="E35" s="26"/>
      <c r="G35" s="25" t="str">
        <f>_xlfn.CONCAT(B35,C35)</f>
        <v>Mounika Reddy, below are scores and comments for Homework 5.</v>
      </c>
    </row>
    <row r="36" spans="1:7" hidden="1" x14ac:dyDescent="0.2">
      <c r="A36" s="26"/>
      <c r="B36" s="26" t="str">
        <f>B35</f>
        <v>Mounika Reddy</v>
      </c>
      <c r="C36" s="26" t="s">
        <v>52</v>
      </c>
      <c r="D36" s="26">
        <v>6</v>
      </c>
      <c r="E36" s="26" t="s">
        <v>577</v>
      </c>
      <c r="G36" s="25" t="str">
        <f t="shared" ref="G36:G44" si="6">_xlfn.CONCAT(C36," ",D36," ",E36," ",F36)</f>
        <v xml:space="preserve">Q1: 6 of 6.  </v>
      </c>
    </row>
    <row r="37" spans="1:7" ht="165.75" hidden="1" x14ac:dyDescent="0.2">
      <c r="A37" s="26"/>
      <c r="B37" s="26" t="str">
        <f t="shared" ref="B37:B41" si="7">B36</f>
        <v>Mounika Reddy</v>
      </c>
      <c r="C37" s="26" t="s">
        <v>55</v>
      </c>
      <c r="D37" s="26">
        <v>6</v>
      </c>
      <c r="E37" s="26" t="s">
        <v>577</v>
      </c>
      <c r="F37" s="25" t="s">
        <v>570</v>
      </c>
      <c r="G37" s="25" t="str">
        <f t="shared" si="6"/>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8" spans="1:7" ht="267.75" hidden="1" x14ac:dyDescent="0.2">
      <c r="A38" s="26"/>
      <c r="B38" s="26" t="str">
        <f t="shared" si="7"/>
        <v>Mounika Reddy</v>
      </c>
      <c r="C38" s="26" t="s">
        <v>58</v>
      </c>
      <c r="D38" s="26">
        <v>6</v>
      </c>
      <c r="E38" s="26" t="s">
        <v>577</v>
      </c>
      <c r="F38" s="25" t="s">
        <v>592</v>
      </c>
      <c r="G38" s="25" t="str">
        <f t="shared" si="6"/>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9" spans="1:7" ht="38.25" hidden="1" x14ac:dyDescent="0.2">
      <c r="A39" s="26"/>
      <c r="B39" s="26" t="str">
        <f t="shared" si="7"/>
        <v>Mounika Reddy</v>
      </c>
      <c r="C39" s="26" t="s">
        <v>60</v>
      </c>
      <c r="D39" s="26">
        <v>6</v>
      </c>
      <c r="E39" s="26" t="s">
        <v>577</v>
      </c>
      <c r="F39" s="25" t="s">
        <v>572</v>
      </c>
      <c r="G39" s="25" t="str">
        <f t="shared" si="6"/>
        <v xml:space="preserve">Q4: 6 of 6.  Though a marketing mix model's dependent variable is almost never profit of a (say) brand, your answer is sufficient given your assumptions. </v>
      </c>
    </row>
    <row r="40" spans="1:7" hidden="1" x14ac:dyDescent="0.2">
      <c r="A40" s="26"/>
      <c r="B40" s="26" t="str">
        <f t="shared" si="7"/>
        <v>Mounika Reddy</v>
      </c>
      <c r="C40" s="26" t="s">
        <v>62</v>
      </c>
      <c r="D40" s="26">
        <v>6</v>
      </c>
      <c r="E40" s="26" t="s">
        <v>577</v>
      </c>
      <c r="G40" s="25" t="str">
        <f t="shared" si="6"/>
        <v xml:space="preserve">Q5: 6 of 6.  </v>
      </c>
    </row>
    <row r="41" spans="1:7" ht="267.75" hidden="1" x14ac:dyDescent="0.2">
      <c r="A41" s="26"/>
      <c r="B41" s="26" t="str">
        <f t="shared" si="7"/>
        <v>Mounika Reddy</v>
      </c>
      <c r="C41" s="26" t="s">
        <v>64</v>
      </c>
      <c r="D41" s="26">
        <v>5.5</v>
      </c>
      <c r="E41" s="26" t="s">
        <v>577</v>
      </c>
      <c r="F41" s="25" t="s">
        <v>596</v>
      </c>
      <c r="G41" s="25" t="str">
        <f t="shared" si="6"/>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42" spans="1:7" ht="51" x14ac:dyDescent="0.2">
      <c r="A42" s="26"/>
      <c r="B42" s="26" t="str">
        <f>B41</f>
        <v>Mounika Reddy</v>
      </c>
      <c r="C42" s="26" t="s">
        <v>66</v>
      </c>
      <c r="D42" s="26">
        <v>6</v>
      </c>
      <c r="E42" s="26" t="s">
        <v>577</v>
      </c>
      <c r="F42" s="25" t="s">
        <v>579</v>
      </c>
      <c r="G42" s="25" t="str">
        <f t="shared" si="6"/>
        <v xml:space="preserve">Q7: 6 of 6.  For additional information and examples on moderation as it is used in marketing mix modeling, see the section Synergy Measurement via Moderation in Linear Models of the Module 5 Lecture Notes. </v>
      </c>
    </row>
    <row r="43" spans="1:7" hidden="1" x14ac:dyDescent="0.2">
      <c r="A43" s="26"/>
      <c r="B43" s="26" t="str">
        <f t="shared" ref="B43:B45" si="8">B42</f>
        <v>Mounika Reddy</v>
      </c>
      <c r="C43" s="26" t="s">
        <v>578</v>
      </c>
      <c r="D43" s="26">
        <v>8</v>
      </c>
      <c r="E43" s="26" t="s">
        <v>53</v>
      </c>
      <c r="G43" s="25" t="str">
        <f t="shared" si="6"/>
        <v xml:space="preserve">Q8: 8 of 8.  </v>
      </c>
    </row>
    <row r="44" spans="1:7" hidden="1" x14ac:dyDescent="0.2">
      <c r="A44" s="26"/>
      <c r="B44" s="26" t="str">
        <f>B43</f>
        <v>Mounika Reddy</v>
      </c>
      <c r="C44" s="26" t="s">
        <v>68</v>
      </c>
      <c r="D44" s="26">
        <f>SUM(D36:D43)</f>
        <v>49.5</v>
      </c>
      <c r="E44" s="26" t="s">
        <v>69</v>
      </c>
      <c r="G44" s="25" t="str">
        <f t="shared" si="6"/>
        <v xml:space="preserve">Total: 49.5 of 50. </v>
      </c>
    </row>
    <row r="45" spans="1:7" ht="408" hidden="1" x14ac:dyDescent="0.2">
      <c r="A45" s="26"/>
      <c r="B45" s="26" t="str">
        <f t="shared" si="8"/>
        <v>Mounika Reddy</v>
      </c>
      <c r="C45" s="26" t="s">
        <v>70</v>
      </c>
      <c r="D45" s="26"/>
      <c r="E45" s="26"/>
      <c r="G45" s="25" t="str">
        <f>_xlfn.CONCAT(G35," ",G36," ",G37," ",G38," ",G39," ",G40," ",G41," ",G42," ",G43," ",G44)</f>
        <v xml:space="preserve">Mounika Reddy,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46" spans="1:7" hidden="1" x14ac:dyDescent="0.2">
      <c r="A46" s="26" t="s">
        <v>5</v>
      </c>
      <c r="B46" s="26" t="str">
        <f>MID(A46,FIND(",",A46)+1,FIND(" ",A46)+4)</f>
        <v xml:space="preserve"> Sreelekhya</v>
      </c>
      <c r="C46" s="26" t="s">
        <v>559</v>
      </c>
      <c r="D46" s="26"/>
      <c r="E46" s="26"/>
      <c r="G46" s="25" t="str">
        <f>_xlfn.CONCAT(B46,C46)</f>
        <v xml:space="preserve"> Sreelekhya, below are scores and comments for Homework 5.</v>
      </c>
    </row>
    <row r="47" spans="1:7" ht="51" hidden="1" x14ac:dyDescent="0.2">
      <c r="A47" s="26"/>
      <c r="B47" s="26" t="str">
        <f>B46</f>
        <v xml:space="preserve"> Sreelekhya</v>
      </c>
      <c r="C47" s="26" t="s">
        <v>52</v>
      </c>
      <c r="D47" s="26">
        <v>4.5</v>
      </c>
      <c r="E47" s="26" t="s">
        <v>577</v>
      </c>
      <c r="F47" s="25" t="s">
        <v>565</v>
      </c>
      <c r="G47" s="25" t="str">
        <f t="shared" ref="G47:G55" si="9">_xlfn.CONCAT(C47," ",D47," ",E47," ",F47)</f>
        <v>Q1: 4.5 of 6.  The question requested you either provide information from your employer (or potentially past employer) or a familiar company.  You didn't list a specific company;  your response was too general.</v>
      </c>
    </row>
    <row r="48" spans="1:7" ht="165.75" hidden="1" x14ac:dyDescent="0.2">
      <c r="A48" s="26"/>
      <c r="B48" s="26" t="str">
        <f t="shared" ref="B48:B56" si="10">B47</f>
        <v xml:space="preserve"> Sreelekhya</v>
      </c>
      <c r="C48" s="26" t="s">
        <v>55</v>
      </c>
      <c r="D48" s="26">
        <v>6</v>
      </c>
      <c r="E48" s="26" t="s">
        <v>577</v>
      </c>
      <c r="F48" s="25" t="s">
        <v>570</v>
      </c>
      <c r="G48" s="25" t="str">
        <f t="shared" si="9"/>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49" spans="1:7" ht="267.75" hidden="1" x14ac:dyDescent="0.2">
      <c r="A49" s="26"/>
      <c r="B49" s="26" t="str">
        <f t="shared" si="10"/>
        <v xml:space="preserve"> Sreelekhya</v>
      </c>
      <c r="C49" s="26" t="s">
        <v>58</v>
      </c>
      <c r="D49" s="26">
        <v>6</v>
      </c>
      <c r="E49" s="26" t="s">
        <v>577</v>
      </c>
      <c r="F49" s="25" t="s">
        <v>592</v>
      </c>
      <c r="G49" s="25" t="str">
        <f t="shared" si="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50" spans="1:7" ht="38.25" hidden="1" x14ac:dyDescent="0.2">
      <c r="A50" s="26"/>
      <c r="B50" s="26" t="str">
        <f t="shared" si="10"/>
        <v xml:space="preserve"> Sreelekhya</v>
      </c>
      <c r="C50" s="26" t="s">
        <v>60</v>
      </c>
      <c r="D50" s="26">
        <v>6</v>
      </c>
      <c r="E50" s="26" t="s">
        <v>577</v>
      </c>
      <c r="F50" s="25" t="s">
        <v>572</v>
      </c>
      <c r="G50" s="25" t="str">
        <f t="shared" si="9"/>
        <v xml:space="preserve">Q4: 6 of 6.  Though a marketing mix model's dependent variable is almost never profit of a (say) brand, your answer is sufficient given your assumptions. </v>
      </c>
    </row>
    <row r="51" spans="1:7" hidden="1" x14ac:dyDescent="0.2">
      <c r="A51" s="26"/>
      <c r="B51" s="26" t="str">
        <f t="shared" si="10"/>
        <v xml:space="preserve"> Sreelekhya</v>
      </c>
      <c r="C51" s="26" t="s">
        <v>62</v>
      </c>
      <c r="D51" s="26">
        <v>6</v>
      </c>
      <c r="E51" s="26" t="s">
        <v>577</v>
      </c>
      <c r="G51" s="25" t="str">
        <f t="shared" si="9"/>
        <v xml:space="preserve">Q5: 6 of 6.  </v>
      </c>
    </row>
    <row r="52" spans="1:7" ht="267.75" hidden="1" x14ac:dyDescent="0.2">
      <c r="A52" s="26"/>
      <c r="B52" s="26" t="str">
        <f t="shared" si="10"/>
        <v xml:space="preserve"> Sreelekhya</v>
      </c>
      <c r="C52" s="26" t="s">
        <v>64</v>
      </c>
      <c r="D52" s="26">
        <v>5.7</v>
      </c>
      <c r="E52" s="26" t="s">
        <v>577</v>
      </c>
      <c r="F52" s="25" t="s">
        <v>596</v>
      </c>
      <c r="G52" s="25" t="str">
        <f t="shared" si="9"/>
        <v xml:space="preserve">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53" spans="1:7" ht="51" x14ac:dyDescent="0.2">
      <c r="A53" s="26"/>
      <c r="B53" s="26" t="str">
        <f t="shared" si="10"/>
        <v xml:space="preserve"> Sreelekhya</v>
      </c>
      <c r="C53" s="26" t="s">
        <v>66</v>
      </c>
      <c r="D53" s="26">
        <v>6</v>
      </c>
      <c r="E53" s="26" t="s">
        <v>577</v>
      </c>
      <c r="F53" s="25" t="s">
        <v>579</v>
      </c>
      <c r="G53" s="25" t="str">
        <f t="shared" si="9"/>
        <v xml:space="preserve">Q7: 6 of 6.  For additional information and examples on moderation as it is used in marketing mix modeling, see the section Synergy Measurement via Moderation in Linear Models of the Module 5 Lecture Notes. </v>
      </c>
    </row>
    <row r="54" spans="1:7" hidden="1" x14ac:dyDescent="0.2">
      <c r="A54" s="26"/>
      <c r="B54" s="26" t="str">
        <f t="shared" si="10"/>
        <v xml:space="preserve"> Sreelekhya</v>
      </c>
      <c r="C54" s="26" t="s">
        <v>578</v>
      </c>
      <c r="D54" s="26">
        <v>8</v>
      </c>
      <c r="E54" s="26" t="s">
        <v>53</v>
      </c>
      <c r="G54" s="25" t="str">
        <f t="shared" si="9"/>
        <v xml:space="preserve">Q8: 8 of 8.  </v>
      </c>
    </row>
    <row r="55" spans="1:7" hidden="1" x14ac:dyDescent="0.2">
      <c r="A55" s="26"/>
      <c r="B55" s="26" t="str">
        <f>B54</f>
        <v xml:space="preserve"> Sreelekhya</v>
      </c>
      <c r="C55" s="26" t="s">
        <v>68</v>
      </c>
      <c r="D55" s="26">
        <f>SUM(D47:D54)</f>
        <v>48.2</v>
      </c>
      <c r="E55" s="26" t="s">
        <v>69</v>
      </c>
      <c r="G55" s="25" t="str">
        <f t="shared" si="9"/>
        <v xml:space="preserve">Total: 48.2 of 50. </v>
      </c>
    </row>
    <row r="56" spans="1:7" ht="409.5" hidden="1" x14ac:dyDescent="0.2">
      <c r="A56" s="26"/>
      <c r="B56" s="26" t="str">
        <f t="shared" si="10"/>
        <v xml:space="preserve"> Sreelekhya</v>
      </c>
      <c r="C56" s="26" t="s">
        <v>70</v>
      </c>
      <c r="D56" s="26"/>
      <c r="E56" s="26"/>
      <c r="G56" s="25" t="str">
        <f>_xlfn.CONCAT(G46," ",G47," ",G48," ",G49," ",G50," ",G51," ",G52," ",G53," ",G54," ",G55)</f>
        <v xml:space="preserve"> Sreelekhya, below are scores and comments for Homework 5. Q1: 4.5 of 6.  The question requested you either provide information from your employer (or potentially past employer) or a familiar company.  You didn't list a specific company;  your response was too general.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48.2 of 50. </v>
      </c>
    </row>
    <row r="57" spans="1:7" hidden="1" x14ac:dyDescent="0.2">
      <c r="A57" s="26" t="s">
        <v>6</v>
      </c>
      <c r="B57" s="26" t="str">
        <f>MID(A57,FIND(",",A57)+1,FIND(" ",A57)+4)</f>
        <v xml:space="preserve"> Navakiran</v>
      </c>
      <c r="C57" s="26" t="s">
        <v>559</v>
      </c>
      <c r="D57" s="26"/>
      <c r="E57" s="26"/>
      <c r="G57" s="25" t="str">
        <f>_xlfn.CONCAT(B57,C57)</f>
        <v xml:space="preserve"> Navakiran, below are scores and comments for Homework 5.</v>
      </c>
    </row>
    <row r="58" spans="1:7" hidden="1" x14ac:dyDescent="0.2">
      <c r="A58" s="26"/>
      <c r="B58" s="26" t="str">
        <f>B57</f>
        <v xml:space="preserve"> Navakiran</v>
      </c>
      <c r="C58" s="26" t="s">
        <v>52</v>
      </c>
      <c r="D58" s="26">
        <v>6</v>
      </c>
      <c r="E58" s="26" t="s">
        <v>577</v>
      </c>
      <c r="G58" s="25" t="str">
        <f t="shared" ref="G58:G66" si="11">_xlfn.CONCAT(C58," ",D58," ",E58," ",F58)</f>
        <v xml:space="preserve">Q1: 6 of 6.  </v>
      </c>
    </row>
    <row r="59" spans="1:7" ht="191.25" hidden="1" x14ac:dyDescent="0.2">
      <c r="A59" s="26"/>
      <c r="B59" s="26" t="str">
        <f t="shared" ref="B59:B67" si="12">B58</f>
        <v xml:space="preserve"> Navakiran</v>
      </c>
      <c r="C59" s="26" t="s">
        <v>55</v>
      </c>
      <c r="D59" s="26">
        <v>5.5</v>
      </c>
      <c r="E59" s="26" t="s">
        <v>577</v>
      </c>
      <c r="F59" s="25" t="s">
        <v>571</v>
      </c>
      <c r="G59" s="25" t="str">
        <f t="shared" si="11"/>
        <v>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60" spans="1:7" ht="267.75" hidden="1" x14ac:dyDescent="0.2">
      <c r="A60" s="26"/>
      <c r="B60" s="26" t="str">
        <f t="shared" si="12"/>
        <v xml:space="preserve"> Navakiran</v>
      </c>
      <c r="C60" s="26" t="s">
        <v>58</v>
      </c>
      <c r="D60" s="26">
        <v>6</v>
      </c>
      <c r="E60" s="26" t="s">
        <v>577</v>
      </c>
      <c r="F60" s="25" t="s">
        <v>592</v>
      </c>
      <c r="G60" s="25" t="str">
        <f t="shared" si="11"/>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61" spans="1:7" ht="38.25" hidden="1" x14ac:dyDescent="0.2">
      <c r="A61" s="26"/>
      <c r="B61" s="26" t="str">
        <f t="shared" si="12"/>
        <v xml:space="preserve"> Navakiran</v>
      </c>
      <c r="C61" s="26" t="s">
        <v>60</v>
      </c>
      <c r="D61" s="26">
        <v>6</v>
      </c>
      <c r="E61" s="26" t="s">
        <v>577</v>
      </c>
      <c r="F61" s="25" t="s">
        <v>572</v>
      </c>
      <c r="G61" s="25" t="str">
        <f t="shared" si="11"/>
        <v xml:space="preserve">Q4: 6 of 6.  Though a marketing mix model's dependent variable is almost never profit of a (say) brand, your answer is sufficient given your assumptions. </v>
      </c>
    </row>
    <row r="62" spans="1:7" hidden="1" x14ac:dyDescent="0.2">
      <c r="A62" s="26"/>
      <c r="B62" s="26" t="str">
        <f t="shared" si="12"/>
        <v xml:space="preserve"> Navakiran</v>
      </c>
      <c r="C62" s="26" t="s">
        <v>62</v>
      </c>
      <c r="D62" s="26">
        <v>6</v>
      </c>
      <c r="E62" s="26" t="s">
        <v>577</v>
      </c>
      <c r="G62" s="25" t="str">
        <f t="shared" si="11"/>
        <v xml:space="preserve">Q5: 6 of 6.  </v>
      </c>
    </row>
    <row r="63" spans="1:7" ht="267.75" hidden="1" x14ac:dyDescent="0.2">
      <c r="A63" s="26"/>
      <c r="B63" s="26" t="str">
        <f t="shared" si="12"/>
        <v xml:space="preserve"> Navakiran</v>
      </c>
      <c r="C63" s="26" t="s">
        <v>64</v>
      </c>
      <c r="D63" s="26">
        <v>5.5</v>
      </c>
      <c r="E63" s="26" t="s">
        <v>577</v>
      </c>
      <c r="F63" s="25" t="s">
        <v>596</v>
      </c>
      <c r="G63" s="25" t="str">
        <f t="shared" si="1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64" spans="1:7" ht="76.5" x14ac:dyDescent="0.2">
      <c r="A64" s="26"/>
      <c r="B64" s="26" t="str">
        <f t="shared" si="12"/>
        <v xml:space="preserve"> Navakiran</v>
      </c>
      <c r="C64" s="26" t="s">
        <v>66</v>
      </c>
      <c r="D64" s="26">
        <v>5.5</v>
      </c>
      <c r="E64" s="26" t="s">
        <v>577</v>
      </c>
      <c r="F64" s="25" t="s">
        <v>581</v>
      </c>
      <c r="G64" s="25" t="str">
        <f t="shared" si="11"/>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65" spans="1:7" hidden="1" x14ac:dyDescent="0.2">
      <c r="A65" s="26"/>
      <c r="B65" s="26" t="str">
        <f t="shared" si="12"/>
        <v xml:space="preserve"> Navakiran</v>
      </c>
      <c r="C65" s="26" t="s">
        <v>578</v>
      </c>
      <c r="D65" s="26">
        <v>8</v>
      </c>
      <c r="E65" s="26" t="s">
        <v>53</v>
      </c>
      <c r="F65" s="25" t="s">
        <v>586</v>
      </c>
      <c r="G65" s="25" t="str">
        <f t="shared" si="11"/>
        <v>Q8: 8 of 8.  We also began to discuss marketing mix modeling.</v>
      </c>
    </row>
    <row r="66" spans="1:7" hidden="1" x14ac:dyDescent="0.2">
      <c r="A66" s="26"/>
      <c r="B66" s="26" t="str">
        <f>B65</f>
        <v xml:space="preserve"> Navakiran</v>
      </c>
      <c r="C66" s="26" t="s">
        <v>68</v>
      </c>
      <c r="D66" s="26">
        <f>SUM(D58:D65)</f>
        <v>48.5</v>
      </c>
      <c r="E66" s="26" t="s">
        <v>69</v>
      </c>
      <c r="G66" s="25" t="str">
        <f t="shared" si="11"/>
        <v xml:space="preserve">Total: 48.5 of 50. </v>
      </c>
    </row>
    <row r="67" spans="1:7" ht="409.5" hidden="1" x14ac:dyDescent="0.2">
      <c r="A67" s="26"/>
      <c r="B67" s="26" t="str">
        <f t="shared" si="12"/>
        <v xml:space="preserve"> Navakiran</v>
      </c>
      <c r="C67" s="26" t="s">
        <v>70</v>
      </c>
      <c r="D67" s="26"/>
      <c r="E67" s="26"/>
      <c r="G67" s="25" t="str">
        <f>_xlfn.CONCAT(G57," ",G58," ",G59," ",G60," ",G61," ",G62," ",G63," ",G64," ",G65," ",G66)</f>
        <v xml:space="preserve"> Navakiran, below are scores and comments for Homework 5. Q1: 6 of 6.   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We also began to discuss marketing mix modeling. Total: 48.5 of 50. </v>
      </c>
    </row>
    <row r="68" spans="1:7" hidden="1" x14ac:dyDescent="0.2">
      <c r="A68" s="26" t="s">
        <v>7</v>
      </c>
      <c r="B68" s="26" t="s">
        <v>191</v>
      </c>
      <c r="C68" s="26" t="s">
        <v>559</v>
      </c>
      <c r="D68" s="26"/>
      <c r="E68" s="26"/>
      <c r="G68" s="25" t="str">
        <f t="shared" ref="G68:G343" si="13">_xlfn.CONCAT(B68,C68)</f>
        <v>Sri Mayur, below are scores and comments for Homework 5.</v>
      </c>
    </row>
    <row r="69" spans="1:7" ht="25.5" hidden="1" x14ac:dyDescent="0.2">
      <c r="A69" s="26"/>
      <c r="B69" s="26" t="str">
        <f>B68</f>
        <v>Sri Mayur</v>
      </c>
      <c r="C69" s="26" t="s">
        <v>52</v>
      </c>
      <c r="D69" s="26">
        <v>6</v>
      </c>
      <c r="E69" s="26" t="s">
        <v>577</v>
      </c>
      <c r="F69" s="25" t="s">
        <v>561</v>
      </c>
      <c r="G69" s="25" t="str">
        <f t="shared" ref="G69:G77" si="14">_xlfn.CONCAT(C69," ",D69," ",E69," ",F69)</f>
        <v>Q1: 6 of 6.   Ensure you're providing your responses and not those of someone else, such as a potential collaborator.</v>
      </c>
    </row>
    <row r="70" spans="1:7" ht="165.75" hidden="1" x14ac:dyDescent="0.2">
      <c r="A70" s="26"/>
      <c r="B70" s="26" t="str">
        <f t="shared" ref="B70:B78" si="15">B69</f>
        <v>Sri Mayur</v>
      </c>
      <c r="C70" s="26" t="s">
        <v>55</v>
      </c>
      <c r="D70" s="26">
        <v>6</v>
      </c>
      <c r="E70" s="26" t="s">
        <v>577</v>
      </c>
      <c r="F70" s="25" t="s">
        <v>570</v>
      </c>
      <c r="G70" s="25" t="str">
        <f t="shared" si="14"/>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71" spans="1:7" ht="267.75" hidden="1" x14ac:dyDescent="0.2">
      <c r="A71" s="26"/>
      <c r="B71" s="26" t="str">
        <f t="shared" si="15"/>
        <v>Sri Mayur</v>
      </c>
      <c r="C71" s="26" t="s">
        <v>58</v>
      </c>
      <c r="D71" s="26">
        <v>6</v>
      </c>
      <c r="E71" s="26" t="s">
        <v>577</v>
      </c>
      <c r="F71" s="25" t="s">
        <v>592</v>
      </c>
      <c r="G71" s="25" t="str">
        <f t="shared" si="14"/>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72" spans="1:7" ht="38.25" hidden="1" x14ac:dyDescent="0.2">
      <c r="A72" s="26"/>
      <c r="B72" s="26" t="str">
        <f t="shared" si="15"/>
        <v>Sri Mayur</v>
      </c>
      <c r="C72" s="26" t="s">
        <v>60</v>
      </c>
      <c r="D72" s="26">
        <v>6</v>
      </c>
      <c r="E72" s="26" t="s">
        <v>577</v>
      </c>
      <c r="F72" s="25" t="s">
        <v>572</v>
      </c>
      <c r="G72" s="25" t="str">
        <f t="shared" si="14"/>
        <v xml:space="preserve">Q4: 6 of 6.  Though a marketing mix model's dependent variable is almost never profit of a (say) brand, your answer is sufficient given your assumptions. </v>
      </c>
    </row>
    <row r="73" spans="1:7" hidden="1" x14ac:dyDescent="0.2">
      <c r="A73" s="26"/>
      <c r="B73" s="26" t="str">
        <f t="shared" si="15"/>
        <v>Sri Mayur</v>
      </c>
      <c r="C73" s="26" t="s">
        <v>62</v>
      </c>
      <c r="D73" s="26">
        <v>6</v>
      </c>
      <c r="E73" s="26" t="s">
        <v>577</v>
      </c>
      <c r="G73" s="25" t="str">
        <f t="shared" si="14"/>
        <v xml:space="preserve">Q5: 6 of 6.  </v>
      </c>
    </row>
    <row r="74" spans="1:7" ht="267.75" hidden="1" x14ac:dyDescent="0.2">
      <c r="A74" s="26"/>
      <c r="B74" s="26" t="str">
        <f t="shared" si="15"/>
        <v>Sri Mayur</v>
      </c>
      <c r="C74" s="26" t="s">
        <v>64</v>
      </c>
      <c r="D74" s="26">
        <v>5.5</v>
      </c>
      <c r="E74" s="26" t="s">
        <v>577</v>
      </c>
      <c r="F74" s="25" t="s">
        <v>596</v>
      </c>
      <c r="G74" s="25" t="str">
        <f t="shared" si="14"/>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75" spans="1:7" ht="51" x14ac:dyDescent="0.2">
      <c r="A75" s="26"/>
      <c r="B75" s="26" t="str">
        <f t="shared" si="15"/>
        <v>Sri Mayur</v>
      </c>
      <c r="C75" s="26" t="s">
        <v>66</v>
      </c>
      <c r="D75" s="26">
        <v>6</v>
      </c>
      <c r="E75" s="26" t="s">
        <v>577</v>
      </c>
      <c r="F75" s="25" t="s">
        <v>579</v>
      </c>
      <c r="G75" s="25" t="str">
        <f t="shared" si="14"/>
        <v xml:space="preserve">Q7: 6 of 6.  For additional information and examples on moderation as it is used in marketing mix modeling, see the section Synergy Measurement via Moderation in Linear Models of the Module 5 Lecture Notes. </v>
      </c>
    </row>
    <row r="76" spans="1:7" ht="114.75" hidden="1" x14ac:dyDescent="0.2">
      <c r="A76" s="26"/>
      <c r="B76" s="26" t="str">
        <f t="shared" si="15"/>
        <v>Sri Mayur</v>
      </c>
      <c r="C76" s="26" t="s">
        <v>578</v>
      </c>
      <c r="D76" s="26">
        <v>5</v>
      </c>
      <c r="E76" s="26" t="s">
        <v>53</v>
      </c>
      <c r="F76" s="25" t="s">
        <v>583</v>
      </c>
      <c r="G76" s="25" t="str">
        <f t="shared" si="14"/>
        <v>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77" spans="1:7" hidden="1" x14ac:dyDescent="0.2">
      <c r="A77" s="26"/>
      <c r="B77" s="26" t="str">
        <f>B76</f>
        <v>Sri Mayur</v>
      </c>
      <c r="C77" s="26" t="s">
        <v>68</v>
      </c>
      <c r="D77" s="26">
        <f>SUM(D69:D76)</f>
        <v>46.5</v>
      </c>
      <c r="E77" s="26" t="s">
        <v>69</v>
      </c>
      <c r="G77" s="25" t="str">
        <f t="shared" si="14"/>
        <v xml:space="preserve">Total: 46.5 of 50. </v>
      </c>
    </row>
    <row r="78" spans="1:7" ht="409.5" hidden="1" x14ac:dyDescent="0.2">
      <c r="A78" s="26"/>
      <c r="B78" s="26" t="str">
        <f t="shared" si="15"/>
        <v>Sri Mayur</v>
      </c>
      <c r="C78" s="26" t="s">
        <v>70</v>
      </c>
      <c r="D78" s="26"/>
      <c r="E78" s="26"/>
      <c r="G78" s="25" t="str">
        <f>_xlfn.CONCAT(G68," ",G69," ",G70," ",G71," ",G72," ",G73," ",G74," ",G75," ",G76," ",G77)</f>
        <v xml:space="preserve">Sri Mayur, below are scores and comments for Homework 5. Q1: 6 of 6.   Ensure you're providing your responses and not those of someone else, such as a potential collaborator.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46.5 of 50. </v>
      </c>
    </row>
    <row r="79" spans="1:7" hidden="1" x14ac:dyDescent="0.2">
      <c r="A79" s="26" t="s">
        <v>8</v>
      </c>
      <c r="B79" s="26" t="s">
        <v>192</v>
      </c>
      <c r="C79" s="26" t="s">
        <v>559</v>
      </c>
      <c r="D79" s="26"/>
      <c r="E79" s="26"/>
      <c r="G79" s="25" t="str">
        <f t="shared" si="13"/>
        <v>Nithish Kumar, below are scores and comments for Homework 5.</v>
      </c>
    </row>
    <row r="80" spans="1:7" ht="63.75" hidden="1" x14ac:dyDescent="0.2">
      <c r="A80" s="26"/>
      <c r="B80" s="26" t="str">
        <f>B79</f>
        <v>Nithish Kumar</v>
      </c>
      <c r="C80" s="26" t="s">
        <v>52</v>
      </c>
      <c r="D80" s="26">
        <v>5</v>
      </c>
      <c r="E80" s="26" t="s">
        <v>577</v>
      </c>
      <c r="F80" s="25" t="s">
        <v>562</v>
      </c>
      <c r="G80" s="25" t="str">
        <f t="shared" ref="G80:G88" si="16">_xlfn.CONCAT(C80," ",D80," ",E80," ",F80)</f>
        <v>Q1: 5 of 6.  I'm unfamiliar with TechX Electronics.  Is this an actual company or fictious company.  If it's the former please send to me the company's url so I may review their lines of business, product/service offerings, … and then proceed to change your score.</v>
      </c>
    </row>
    <row r="81" spans="1:7" hidden="1" x14ac:dyDescent="0.2">
      <c r="A81" s="26"/>
      <c r="B81" s="26" t="str">
        <f t="shared" ref="B81:B89" si="17">B80</f>
        <v>Nithish Kumar</v>
      </c>
      <c r="C81" s="26" t="s">
        <v>55</v>
      </c>
      <c r="D81" s="26">
        <v>6</v>
      </c>
      <c r="E81" s="26" t="s">
        <v>577</v>
      </c>
      <c r="G81" s="25" t="str">
        <f t="shared" si="16"/>
        <v xml:space="preserve">Q2: 6 of 6.  </v>
      </c>
    </row>
    <row r="82" spans="1:7" ht="280.5" hidden="1" x14ac:dyDescent="0.2">
      <c r="A82" s="26"/>
      <c r="B82" s="26" t="str">
        <f t="shared" si="17"/>
        <v>Nithish Kumar</v>
      </c>
      <c r="C82" s="26" t="s">
        <v>58</v>
      </c>
      <c r="D82" s="47">
        <v>5</v>
      </c>
      <c r="E82" s="47" t="s">
        <v>577</v>
      </c>
      <c r="F82" s="25" t="s">
        <v>591</v>
      </c>
      <c r="G82" s="25" t="str">
        <f t="shared" si="16"/>
        <v>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83" spans="1:7" ht="38.25" hidden="1" x14ac:dyDescent="0.2">
      <c r="A83" s="26"/>
      <c r="B83" s="26" t="str">
        <f t="shared" si="17"/>
        <v>Nithish Kumar</v>
      </c>
      <c r="C83" s="26" t="s">
        <v>60</v>
      </c>
      <c r="D83" s="26">
        <v>6</v>
      </c>
      <c r="E83" s="26" t="s">
        <v>577</v>
      </c>
      <c r="F83" s="25" t="s">
        <v>572</v>
      </c>
      <c r="G83" s="25" t="str">
        <f t="shared" si="16"/>
        <v xml:space="preserve">Q4: 6 of 6.  Though a marketing mix model's dependent variable is almost never profit of a (say) brand, your answer is sufficient given your assumptions. </v>
      </c>
    </row>
    <row r="84" spans="1:7" ht="25.5" hidden="1" x14ac:dyDescent="0.2">
      <c r="A84" s="26"/>
      <c r="B84" s="26" t="str">
        <f t="shared" si="17"/>
        <v>Nithish Kumar</v>
      </c>
      <c r="C84" s="26" t="s">
        <v>62</v>
      </c>
      <c r="D84" s="26">
        <v>5.5</v>
      </c>
      <c r="E84" s="26" t="s">
        <v>577</v>
      </c>
      <c r="F84" s="25" t="s">
        <v>576</v>
      </c>
      <c r="G84" s="25" t="str">
        <f t="shared" si="16"/>
        <v>Q5: 5.5 of 6.  The discussion about a map and shortest path detracted from your other arguments.</v>
      </c>
    </row>
    <row r="85" spans="1:7" ht="267.75" hidden="1" x14ac:dyDescent="0.2">
      <c r="A85" s="26"/>
      <c r="B85" s="26" t="str">
        <f t="shared" si="17"/>
        <v>Nithish Kumar</v>
      </c>
      <c r="C85" s="26" t="s">
        <v>64</v>
      </c>
      <c r="D85" s="26">
        <v>5.5</v>
      </c>
      <c r="E85" s="26" t="s">
        <v>577</v>
      </c>
      <c r="F85" s="25" t="s">
        <v>596</v>
      </c>
      <c r="G85" s="25" t="str">
        <f t="shared" si="16"/>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86" spans="1:7" ht="51" x14ac:dyDescent="0.2">
      <c r="A86" s="26"/>
      <c r="B86" s="26" t="str">
        <f t="shared" si="17"/>
        <v>Nithish Kumar</v>
      </c>
      <c r="C86" s="26" t="s">
        <v>66</v>
      </c>
      <c r="D86" s="26">
        <v>6</v>
      </c>
      <c r="E86" s="26" t="s">
        <v>577</v>
      </c>
      <c r="F86" s="25" t="s">
        <v>579</v>
      </c>
      <c r="G86" s="25" t="str">
        <f t="shared" si="16"/>
        <v xml:space="preserve">Q7: 6 of 6.  For additional information and examples on moderation as it is used in marketing mix modeling, see the section Synergy Measurement via Moderation in Linear Models of the Module 5 Lecture Notes. </v>
      </c>
    </row>
    <row r="87" spans="1:7" hidden="1" x14ac:dyDescent="0.2">
      <c r="A87" s="26"/>
      <c r="B87" s="26" t="str">
        <f t="shared" si="17"/>
        <v>Nithish Kumar</v>
      </c>
      <c r="C87" s="26" t="s">
        <v>578</v>
      </c>
      <c r="D87" s="26">
        <v>8</v>
      </c>
      <c r="E87" s="26" t="s">
        <v>53</v>
      </c>
      <c r="G87" s="25" t="str">
        <f t="shared" si="16"/>
        <v xml:space="preserve">Q8: 8 of 8.  </v>
      </c>
    </row>
    <row r="88" spans="1:7" hidden="1" x14ac:dyDescent="0.2">
      <c r="A88" s="26"/>
      <c r="B88" s="26" t="str">
        <f>B87</f>
        <v>Nithish Kumar</v>
      </c>
      <c r="C88" s="26" t="s">
        <v>68</v>
      </c>
      <c r="D88" s="26">
        <f>SUM(D80:D87)</f>
        <v>47</v>
      </c>
      <c r="E88" s="26" t="s">
        <v>69</v>
      </c>
      <c r="G88" s="25" t="str">
        <f t="shared" si="16"/>
        <v xml:space="preserve">Total: 47 of 50. </v>
      </c>
    </row>
    <row r="89" spans="1:7" ht="382.5" hidden="1" x14ac:dyDescent="0.2">
      <c r="A89" s="26"/>
      <c r="B89" s="26" t="str">
        <f t="shared" si="17"/>
        <v>Nithish Kumar</v>
      </c>
      <c r="C89" s="26" t="s">
        <v>70</v>
      </c>
      <c r="D89" s="26"/>
      <c r="E89" s="26"/>
      <c r="G89" s="25" t="str">
        <f>_xlfn.CONCAT(G79," ",G80," ",G81," ",G82," ",G83," ",G84," ",G85," ",G86," ",G87," ",G88)</f>
        <v xml:space="preserve">Nithish Kumar, below are scores and comments for Homework 5. Q1: 5 of 6.  I'm unfamiliar with TechX Electronics.  Is this an actual company or fictious company.  If it's the former please send to me the company's url so I may review their lines of business, product/service offerings, … and then proceed to change your score. Q2: 6 of 6.   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5.5 of 6.  The discussion about a map and shortest path detracted from your other arguments.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 of 50. </v>
      </c>
    </row>
    <row r="90" spans="1:7" hidden="1" x14ac:dyDescent="0.2">
      <c r="A90" s="26" t="s">
        <v>9</v>
      </c>
      <c r="B90" s="26" t="s">
        <v>193</v>
      </c>
      <c r="C90" s="26" t="s">
        <v>559</v>
      </c>
      <c r="D90" s="26"/>
      <c r="E90" s="26"/>
      <c r="G90" s="25" t="str">
        <f t="shared" si="13"/>
        <v>Sai Sumanth, below are scores and comments for Homework 5.</v>
      </c>
    </row>
    <row r="91" spans="1:7" ht="25.5" hidden="1" x14ac:dyDescent="0.2">
      <c r="A91" s="26"/>
      <c r="B91" s="26" t="str">
        <f>B90</f>
        <v>Sai Sumanth</v>
      </c>
      <c r="C91" s="26" t="s">
        <v>52</v>
      </c>
      <c r="D91" s="26">
        <v>6</v>
      </c>
      <c r="E91" s="26" t="s">
        <v>577</v>
      </c>
      <c r="F91" s="25" t="s">
        <v>561</v>
      </c>
      <c r="G91" s="25" t="str">
        <f t="shared" ref="G91:G99" si="18">_xlfn.CONCAT(C91," ",D91," ",E91," ",F91)</f>
        <v>Q1: 6 of 6.   Ensure you're providing your responses and not those of someone else, such as a potential collaborator.</v>
      </c>
    </row>
    <row r="92" spans="1:7" hidden="1" x14ac:dyDescent="0.2">
      <c r="A92" s="26"/>
      <c r="B92" s="26" t="str">
        <f t="shared" ref="B92:B100" si="19">B91</f>
        <v>Sai Sumanth</v>
      </c>
      <c r="C92" s="26" t="s">
        <v>55</v>
      </c>
      <c r="D92" s="26">
        <v>6</v>
      </c>
      <c r="E92" s="26" t="s">
        <v>577</v>
      </c>
      <c r="G92" s="25" t="str">
        <f t="shared" si="18"/>
        <v xml:space="preserve">Q2: 6 of 6.  </v>
      </c>
    </row>
    <row r="93" spans="1:7" ht="267.75" hidden="1" x14ac:dyDescent="0.2">
      <c r="A93" s="26"/>
      <c r="B93" s="26" t="str">
        <f t="shared" si="19"/>
        <v>Sai Sumanth</v>
      </c>
      <c r="C93" s="26" t="s">
        <v>58</v>
      </c>
      <c r="D93" s="26">
        <v>6</v>
      </c>
      <c r="E93" s="26" t="s">
        <v>577</v>
      </c>
      <c r="F93" s="25" t="s">
        <v>592</v>
      </c>
      <c r="G93" s="25" t="str">
        <f t="shared" si="18"/>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94" spans="1:7" ht="38.25" hidden="1" x14ac:dyDescent="0.2">
      <c r="A94" s="26"/>
      <c r="B94" s="26" t="str">
        <f t="shared" si="19"/>
        <v>Sai Sumanth</v>
      </c>
      <c r="C94" s="26" t="s">
        <v>60</v>
      </c>
      <c r="D94" s="26">
        <v>6</v>
      </c>
      <c r="E94" s="26" t="s">
        <v>577</v>
      </c>
      <c r="F94" s="25" t="s">
        <v>572</v>
      </c>
      <c r="G94" s="25" t="str">
        <f t="shared" si="18"/>
        <v xml:space="preserve">Q4: 6 of 6.  Though a marketing mix model's dependent variable is almost never profit of a (say) brand, your answer is sufficient given your assumptions. </v>
      </c>
    </row>
    <row r="95" spans="1:7" hidden="1" x14ac:dyDescent="0.2">
      <c r="A95" s="26"/>
      <c r="B95" s="26" t="str">
        <f t="shared" si="19"/>
        <v>Sai Sumanth</v>
      </c>
      <c r="C95" s="26" t="s">
        <v>62</v>
      </c>
      <c r="D95" s="26">
        <v>6</v>
      </c>
      <c r="E95" s="26" t="s">
        <v>577</v>
      </c>
      <c r="G95" s="25" t="str">
        <f t="shared" si="18"/>
        <v xml:space="preserve">Q5: 6 of 6.  </v>
      </c>
    </row>
    <row r="96" spans="1:7" ht="267.75" hidden="1" x14ac:dyDescent="0.2">
      <c r="A96" s="26"/>
      <c r="B96" s="26" t="str">
        <f t="shared" si="19"/>
        <v>Sai Sumanth</v>
      </c>
      <c r="C96" s="26" t="s">
        <v>64</v>
      </c>
      <c r="D96" s="26">
        <v>5.5</v>
      </c>
      <c r="E96" s="26" t="s">
        <v>577</v>
      </c>
      <c r="F96" s="25" t="s">
        <v>596</v>
      </c>
      <c r="G96" s="25" t="str">
        <f t="shared" si="18"/>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97" spans="1:7" ht="76.5" x14ac:dyDescent="0.2">
      <c r="A97" s="26"/>
      <c r="B97" s="26" t="str">
        <f t="shared" si="19"/>
        <v>Sai Sumanth</v>
      </c>
      <c r="C97" s="26" t="s">
        <v>66</v>
      </c>
      <c r="D97" s="26">
        <v>5.5</v>
      </c>
      <c r="E97" s="26" t="s">
        <v>577</v>
      </c>
      <c r="F97" s="25" t="s">
        <v>581</v>
      </c>
      <c r="G97" s="25" t="str">
        <f t="shared" si="18"/>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98" spans="1:7" hidden="1" x14ac:dyDescent="0.2">
      <c r="A98" s="26"/>
      <c r="B98" s="26" t="str">
        <f t="shared" si="19"/>
        <v>Sai Sumanth</v>
      </c>
      <c r="C98" s="26" t="s">
        <v>578</v>
      </c>
      <c r="D98" s="26">
        <v>8</v>
      </c>
      <c r="E98" s="26" t="s">
        <v>53</v>
      </c>
      <c r="G98" s="25" t="str">
        <f t="shared" si="18"/>
        <v xml:space="preserve">Q8: 8 of 8.  </v>
      </c>
    </row>
    <row r="99" spans="1:7" hidden="1" x14ac:dyDescent="0.2">
      <c r="A99" s="26"/>
      <c r="B99" s="26" t="str">
        <f>B98</f>
        <v>Sai Sumanth</v>
      </c>
      <c r="C99" s="26" t="s">
        <v>68</v>
      </c>
      <c r="D99" s="26">
        <f>SUM(D91:D98)</f>
        <v>49</v>
      </c>
      <c r="E99" s="26" t="s">
        <v>69</v>
      </c>
      <c r="G99" s="25" t="str">
        <f t="shared" si="18"/>
        <v xml:space="preserve">Total: 49 of 50. </v>
      </c>
    </row>
    <row r="100" spans="1:7" ht="344.25" hidden="1" x14ac:dyDescent="0.2">
      <c r="A100" s="26"/>
      <c r="B100" s="26" t="str">
        <f t="shared" si="19"/>
        <v>Sai Sumanth</v>
      </c>
      <c r="C100" s="26" t="s">
        <v>70</v>
      </c>
      <c r="D100" s="26"/>
      <c r="E100" s="26"/>
      <c r="G100" s="25" t="str">
        <f>_xlfn.CONCAT(G90," ",G91," ",G92," ",G93," ",G94," ",G95," ",G96," ",G97," ",G98," ",G99)</f>
        <v xml:space="preserve">Sai Sumanth, below are scores and comments for Homework 5. Q1: 6 of 6.   Ensure you're providing your responses and not those of someone else, such as a potential collaborator.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49 of 50. </v>
      </c>
    </row>
    <row r="101" spans="1:7" hidden="1" x14ac:dyDescent="0.2">
      <c r="A101" s="26" t="s">
        <v>10</v>
      </c>
      <c r="B101" s="26" t="s">
        <v>194</v>
      </c>
      <c r="C101" s="26" t="s">
        <v>559</v>
      </c>
      <c r="D101" s="26"/>
      <c r="E101" s="26"/>
      <c r="G101" s="25" t="str">
        <f t="shared" si="13"/>
        <v>Mamatha Naidu, below are scores and comments for Homework 5.</v>
      </c>
    </row>
    <row r="102" spans="1:7" hidden="1" x14ac:dyDescent="0.2">
      <c r="A102" s="26"/>
      <c r="B102" s="26" t="str">
        <f>B101</f>
        <v>Mamatha Naidu</v>
      </c>
      <c r="C102" s="26" t="s">
        <v>52</v>
      </c>
      <c r="D102" s="26">
        <v>6</v>
      </c>
      <c r="E102" s="26" t="s">
        <v>577</v>
      </c>
      <c r="G102" s="25" t="str">
        <f t="shared" ref="G102:G110" si="20">_xlfn.CONCAT(C102," ",D102," ",E102," ",F102)</f>
        <v xml:space="preserve">Q1: 6 of 6.  </v>
      </c>
    </row>
    <row r="103" spans="1:7" hidden="1" x14ac:dyDescent="0.2">
      <c r="A103" s="26"/>
      <c r="B103" s="26" t="str">
        <f t="shared" ref="B103:B111" si="21">B102</f>
        <v>Mamatha Naidu</v>
      </c>
      <c r="C103" s="26" t="s">
        <v>55</v>
      </c>
      <c r="D103" s="26">
        <v>6</v>
      </c>
      <c r="E103" s="26" t="s">
        <v>577</v>
      </c>
      <c r="G103" s="25" t="str">
        <f t="shared" si="20"/>
        <v xml:space="preserve">Q2: 6 of 6.  </v>
      </c>
    </row>
    <row r="104" spans="1:7" ht="267.75" hidden="1" x14ac:dyDescent="0.2">
      <c r="A104" s="26"/>
      <c r="B104" s="26" t="str">
        <f t="shared" si="21"/>
        <v>Mamatha Naidu</v>
      </c>
      <c r="C104" s="26" t="s">
        <v>58</v>
      </c>
      <c r="D104" s="26">
        <v>6</v>
      </c>
      <c r="E104" s="26" t="s">
        <v>577</v>
      </c>
      <c r="F104" s="25" t="s">
        <v>592</v>
      </c>
      <c r="G104" s="25" t="str">
        <f t="shared" si="20"/>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05" spans="1:7" ht="114.75" hidden="1" x14ac:dyDescent="0.2">
      <c r="A105" s="26"/>
      <c r="B105" s="26" t="str">
        <f t="shared" si="21"/>
        <v>Mamatha Naidu</v>
      </c>
      <c r="C105" s="26" t="s">
        <v>60</v>
      </c>
      <c r="D105" s="26">
        <v>5</v>
      </c>
      <c r="E105" s="26" t="s">
        <v>577</v>
      </c>
      <c r="F105" s="25" t="s">
        <v>573</v>
      </c>
      <c r="G105" s="25" t="str">
        <f t="shared" si="20"/>
        <v>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v>
      </c>
    </row>
    <row r="106" spans="1:7" hidden="1" x14ac:dyDescent="0.2">
      <c r="A106" s="26"/>
      <c r="B106" s="26" t="str">
        <f t="shared" si="21"/>
        <v>Mamatha Naidu</v>
      </c>
      <c r="C106" s="26" t="s">
        <v>62</v>
      </c>
      <c r="D106" s="26">
        <v>6</v>
      </c>
      <c r="E106" s="26" t="s">
        <v>577</v>
      </c>
      <c r="G106" s="25" t="str">
        <f t="shared" si="20"/>
        <v xml:space="preserve">Q5: 6 of 6.  </v>
      </c>
    </row>
    <row r="107" spans="1:7" ht="267.75" hidden="1" x14ac:dyDescent="0.2">
      <c r="A107" s="26"/>
      <c r="B107" s="26" t="str">
        <f t="shared" si="21"/>
        <v>Mamatha Naidu</v>
      </c>
      <c r="C107" s="26" t="s">
        <v>64</v>
      </c>
      <c r="D107" s="26">
        <v>5.5</v>
      </c>
      <c r="E107" s="26" t="s">
        <v>577</v>
      </c>
      <c r="F107" s="25" t="s">
        <v>596</v>
      </c>
      <c r="G107" s="25" t="str">
        <f t="shared" si="20"/>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08" spans="1:7" ht="51" x14ac:dyDescent="0.2">
      <c r="A108" s="26"/>
      <c r="B108" s="26" t="str">
        <f t="shared" si="21"/>
        <v>Mamatha Naidu</v>
      </c>
      <c r="C108" s="26" t="s">
        <v>66</v>
      </c>
      <c r="D108" s="26">
        <v>6</v>
      </c>
      <c r="E108" s="26" t="s">
        <v>577</v>
      </c>
      <c r="F108" s="25" t="s">
        <v>579</v>
      </c>
      <c r="G108" s="25" t="str">
        <f t="shared" si="20"/>
        <v xml:space="preserve">Q7: 6 of 6.  For additional information and examples on moderation as it is used in marketing mix modeling, see the section Synergy Measurement via Moderation in Linear Models of the Module 5 Lecture Notes. </v>
      </c>
    </row>
    <row r="109" spans="1:7" hidden="1" x14ac:dyDescent="0.2">
      <c r="A109" s="26"/>
      <c r="B109" s="26" t="str">
        <f t="shared" si="21"/>
        <v>Mamatha Naidu</v>
      </c>
      <c r="C109" s="26" t="s">
        <v>578</v>
      </c>
      <c r="D109" s="26">
        <v>8</v>
      </c>
      <c r="E109" s="26" t="s">
        <v>53</v>
      </c>
      <c r="G109" s="25" t="str">
        <f t="shared" si="20"/>
        <v xml:space="preserve">Q8: 8 of 8.  </v>
      </c>
    </row>
    <row r="110" spans="1:7" hidden="1" x14ac:dyDescent="0.2">
      <c r="A110" s="26"/>
      <c r="B110" s="26" t="str">
        <f>B109</f>
        <v>Mamatha Naidu</v>
      </c>
      <c r="C110" s="26" t="s">
        <v>68</v>
      </c>
      <c r="D110" s="26">
        <f>SUM(D102:D109)</f>
        <v>48.5</v>
      </c>
      <c r="E110" s="26" t="s">
        <v>69</v>
      </c>
      <c r="G110" s="25" t="str">
        <f t="shared" si="20"/>
        <v xml:space="preserve">Total: 48.5 of 50. </v>
      </c>
    </row>
    <row r="111" spans="1:7" ht="369.75" hidden="1" x14ac:dyDescent="0.2">
      <c r="A111" s="26"/>
      <c r="B111" s="26" t="str">
        <f t="shared" si="21"/>
        <v>Mamatha Naidu</v>
      </c>
      <c r="C111" s="26" t="s">
        <v>70</v>
      </c>
      <c r="D111" s="26"/>
      <c r="E111" s="26"/>
      <c r="G111" s="25" t="str">
        <f>_xlfn.CONCAT(G101," ",G102," ",G103," ",G104," ",G105," ",G106," ",G107," ",G108," ",G109," ",G110)</f>
        <v xml:space="preserve">Mamatha Naidu, below are scores and comments for Homework 5. Q1: 6 of 6.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48.5 of 50. </v>
      </c>
    </row>
    <row r="112" spans="1:7" hidden="1" x14ac:dyDescent="0.2">
      <c r="A112" s="26" t="s">
        <v>11</v>
      </c>
      <c r="B112" s="26" t="s">
        <v>195</v>
      </c>
      <c r="C112" s="26" t="s">
        <v>559</v>
      </c>
      <c r="D112" s="26"/>
      <c r="E112" s="26"/>
      <c r="G112" s="25" t="str">
        <f t="shared" si="13"/>
        <v>Mourya Chandra Reddy, below are scores and comments for Homework 5.</v>
      </c>
    </row>
    <row r="113" spans="1:7" hidden="1" x14ac:dyDescent="0.2">
      <c r="A113" s="26"/>
      <c r="B113" s="26" t="str">
        <f>B112</f>
        <v>Mourya Chandra Reddy</v>
      </c>
      <c r="C113" s="26" t="s">
        <v>52</v>
      </c>
      <c r="D113" s="26">
        <v>6</v>
      </c>
      <c r="E113" s="26" t="s">
        <v>577</v>
      </c>
      <c r="G113" s="25" t="str">
        <f t="shared" ref="G113:G121" si="22">_xlfn.CONCAT(C113," ",D113," ",E113," ",F113)</f>
        <v xml:space="preserve">Q1: 6 of 6.  </v>
      </c>
    </row>
    <row r="114" spans="1:7" hidden="1" x14ac:dyDescent="0.2">
      <c r="A114" s="26"/>
      <c r="B114" s="26" t="str">
        <f t="shared" ref="B114:B122" si="23">B113</f>
        <v>Mourya Chandra Reddy</v>
      </c>
      <c r="C114" s="26" t="s">
        <v>55</v>
      </c>
      <c r="D114" s="26">
        <v>6</v>
      </c>
      <c r="E114" s="26" t="s">
        <v>577</v>
      </c>
      <c r="G114" s="25" t="str">
        <f t="shared" si="22"/>
        <v xml:space="preserve">Q2: 6 of 6.  </v>
      </c>
    </row>
    <row r="115" spans="1:7" ht="267.75" hidden="1" x14ac:dyDescent="0.2">
      <c r="A115" s="26"/>
      <c r="B115" s="26" t="str">
        <f t="shared" si="23"/>
        <v>Mourya Chandra Reddy</v>
      </c>
      <c r="C115" s="26" t="s">
        <v>58</v>
      </c>
      <c r="D115" s="26">
        <v>6</v>
      </c>
      <c r="E115" s="26" t="s">
        <v>577</v>
      </c>
      <c r="F115" s="25" t="s">
        <v>592</v>
      </c>
      <c r="G115" s="25" t="str">
        <f t="shared" si="22"/>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16" spans="1:7" ht="38.25" hidden="1" x14ac:dyDescent="0.2">
      <c r="A116" s="26"/>
      <c r="B116" s="26" t="str">
        <f t="shared" si="23"/>
        <v>Mourya Chandra Reddy</v>
      </c>
      <c r="C116" s="26" t="s">
        <v>60</v>
      </c>
      <c r="D116" s="26">
        <v>6</v>
      </c>
      <c r="E116" s="26" t="s">
        <v>577</v>
      </c>
      <c r="F116" s="25" t="s">
        <v>572</v>
      </c>
      <c r="G116" s="25" t="str">
        <f t="shared" si="22"/>
        <v xml:space="preserve">Q4: 6 of 6.  Though a marketing mix model's dependent variable is almost never profit of a (say) brand, your answer is sufficient given your assumptions. </v>
      </c>
    </row>
    <row r="117" spans="1:7" hidden="1" x14ac:dyDescent="0.2">
      <c r="A117" s="26"/>
      <c r="B117" s="26" t="str">
        <f t="shared" si="23"/>
        <v>Mourya Chandra Reddy</v>
      </c>
      <c r="C117" s="26" t="s">
        <v>62</v>
      </c>
      <c r="D117" s="26">
        <v>6</v>
      </c>
      <c r="E117" s="26" t="s">
        <v>577</v>
      </c>
      <c r="G117" s="25" t="str">
        <f t="shared" si="22"/>
        <v xml:space="preserve">Q5: 6 of 6.  </v>
      </c>
    </row>
    <row r="118" spans="1:7" ht="267.75" hidden="1" x14ac:dyDescent="0.2">
      <c r="A118" s="26"/>
      <c r="B118" s="26" t="str">
        <f t="shared" si="23"/>
        <v>Mourya Chandra Reddy</v>
      </c>
      <c r="C118" s="26" t="s">
        <v>64</v>
      </c>
      <c r="D118" s="26">
        <v>5.5</v>
      </c>
      <c r="E118" s="26" t="s">
        <v>577</v>
      </c>
      <c r="F118" s="25" t="s">
        <v>596</v>
      </c>
      <c r="G118" s="25" t="str">
        <f t="shared" si="22"/>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19" spans="1:7" ht="51" x14ac:dyDescent="0.2">
      <c r="A119" s="26"/>
      <c r="B119" s="26" t="str">
        <f t="shared" si="23"/>
        <v>Mourya Chandra Reddy</v>
      </c>
      <c r="C119" s="26" t="s">
        <v>66</v>
      </c>
      <c r="D119" s="26">
        <v>6</v>
      </c>
      <c r="E119" s="26" t="s">
        <v>577</v>
      </c>
      <c r="F119" s="25" t="s">
        <v>579</v>
      </c>
      <c r="G119" s="25" t="str">
        <f t="shared" si="22"/>
        <v xml:space="preserve">Q7: 6 of 6.  For additional information and examples on moderation as it is used in marketing mix modeling, see the section Synergy Measurement via Moderation in Linear Models of the Module 5 Lecture Notes. </v>
      </c>
    </row>
    <row r="120" spans="1:7" hidden="1" x14ac:dyDescent="0.2">
      <c r="A120" s="26"/>
      <c r="B120" s="26" t="str">
        <f t="shared" si="23"/>
        <v>Mourya Chandra Reddy</v>
      </c>
      <c r="C120" s="26" t="s">
        <v>578</v>
      </c>
      <c r="D120" s="26">
        <v>8</v>
      </c>
      <c r="E120" s="26" t="s">
        <v>53</v>
      </c>
      <c r="G120" s="25" t="str">
        <f t="shared" si="22"/>
        <v xml:space="preserve">Q8: 8 of 8.  </v>
      </c>
    </row>
    <row r="121" spans="1:7" hidden="1" x14ac:dyDescent="0.2">
      <c r="A121" s="26"/>
      <c r="B121" s="26" t="str">
        <f>B120</f>
        <v>Mourya Chandra Reddy</v>
      </c>
      <c r="C121" s="26" t="s">
        <v>68</v>
      </c>
      <c r="D121" s="26">
        <f>SUM(D113:D120)</f>
        <v>49.5</v>
      </c>
      <c r="E121" s="26" t="s">
        <v>69</v>
      </c>
      <c r="G121" s="25" t="str">
        <f t="shared" si="22"/>
        <v xml:space="preserve">Total: 49.5 of 50. </v>
      </c>
    </row>
    <row r="122" spans="1:7" ht="331.5" hidden="1" x14ac:dyDescent="0.2">
      <c r="A122" s="26"/>
      <c r="B122" s="26" t="str">
        <f t="shared" si="23"/>
        <v>Mourya Chandra Reddy</v>
      </c>
      <c r="C122" s="26" t="s">
        <v>70</v>
      </c>
      <c r="D122" s="26"/>
      <c r="E122" s="26"/>
      <c r="G122" s="25" t="str">
        <f>_xlfn.CONCAT(G112," ",G113," ",G114," ",G115," ",G116," ",G117," ",G118," ",G119," ",G120," ",G121)</f>
        <v xml:space="preserve">Mourya Chandra Reddy, below are scores and comments for Homework 5. Q1: 6 of 6.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123" spans="1:7" hidden="1" x14ac:dyDescent="0.2">
      <c r="A123" s="26" t="s">
        <v>12</v>
      </c>
      <c r="B123" s="26" t="s">
        <v>196</v>
      </c>
      <c r="C123" s="26" t="s">
        <v>559</v>
      </c>
      <c r="D123" s="26"/>
      <c r="E123" s="26"/>
      <c r="G123" s="25" t="str">
        <f t="shared" si="13"/>
        <v>Suman Kumar, below are scores and comments for Homework 5.</v>
      </c>
    </row>
    <row r="124" spans="1:7" hidden="1" x14ac:dyDescent="0.2">
      <c r="A124" s="26"/>
      <c r="B124" s="26" t="str">
        <f>B123</f>
        <v>Suman Kumar</v>
      </c>
      <c r="C124" s="26" t="s">
        <v>52</v>
      </c>
      <c r="D124" s="26">
        <v>6</v>
      </c>
      <c r="E124" s="26" t="s">
        <v>577</v>
      </c>
      <c r="G124" s="25" t="str">
        <f t="shared" ref="G124:G132" si="24">_xlfn.CONCAT(C124," ",D124," ",E124," ",F124)</f>
        <v xml:space="preserve">Q1: 6 of 6.  </v>
      </c>
    </row>
    <row r="125" spans="1:7" ht="165.75" hidden="1" x14ac:dyDescent="0.2">
      <c r="A125" s="26"/>
      <c r="B125" s="26" t="str">
        <f t="shared" ref="B125:B133" si="25">B124</f>
        <v>Suman Kumar</v>
      </c>
      <c r="C125" s="26" t="s">
        <v>55</v>
      </c>
      <c r="D125" s="26">
        <v>6</v>
      </c>
      <c r="E125" s="26" t="s">
        <v>577</v>
      </c>
      <c r="F125" s="25" t="s">
        <v>570</v>
      </c>
      <c r="G125" s="25" t="str">
        <f t="shared" si="24"/>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26" spans="1:7" ht="306" hidden="1" x14ac:dyDescent="0.2">
      <c r="A126" s="26"/>
      <c r="B126" s="26" t="str">
        <f t="shared" si="25"/>
        <v>Suman Kumar</v>
      </c>
      <c r="C126" s="26" t="s">
        <v>58</v>
      </c>
      <c r="D126" s="26">
        <v>5</v>
      </c>
      <c r="E126" s="26" t="s">
        <v>577</v>
      </c>
      <c r="F126" s="25" t="s">
        <v>598</v>
      </c>
      <c r="G126" s="25" t="str">
        <f t="shared" si="24"/>
        <v>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27" spans="1:7" ht="38.25" hidden="1" x14ac:dyDescent="0.2">
      <c r="A127" s="26"/>
      <c r="B127" s="26" t="str">
        <f t="shared" si="25"/>
        <v>Suman Kumar</v>
      </c>
      <c r="C127" s="26" t="s">
        <v>60</v>
      </c>
      <c r="D127" s="26">
        <v>6</v>
      </c>
      <c r="E127" s="26" t="s">
        <v>577</v>
      </c>
      <c r="F127" s="25" t="s">
        <v>572</v>
      </c>
      <c r="G127" s="25" t="str">
        <f t="shared" si="24"/>
        <v xml:space="preserve">Q4: 6 of 6.  Though a marketing mix model's dependent variable is almost never profit of a (say) brand, your answer is sufficient given your assumptions. </v>
      </c>
    </row>
    <row r="128" spans="1:7" hidden="1" x14ac:dyDescent="0.2">
      <c r="A128" s="26"/>
      <c r="B128" s="26" t="str">
        <f t="shared" si="25"/>
        <v>Suman Kumar</v>
      </c>
      <c r="C128" s="26" t="s">
        <v>62</v>
      </c>
      <c r="D128" s="26">
        <v>6</v>
      </c>
      <c r="E128" s="26" t="s">
        <v>577</v>
      </c>
      <c r="G128" s="25" t="str">
        <f t="shared" si="24"/>
        <v xml:space="preserve">Q5: 6 of 6.  </v>
      </c>
    </row>
    <row r="129" spans="1:7" ht="267.75" hidden="1" x14ac:dyDescent="0.2">
      <c r="A129" s="26"/>
      <c r="B129" s="26" t="str">
        <f t="shared" si="25"/>
        <v>Suman Kumar</v>
      </c>
      <c r="C129" s="26" t="s">
        <v>64</v>
      </c>
      <c r="D129" s="26">
        <v>5.5</v>
      </c>
      <c r="E129" s="26" t="s">
        <v>577</v>
      </c>
      <c r="F129" s="25" t="s">
        <v>596</v>
      </c>
      <c r="G129" s="25" t="str">
        <f t="shared" si="24"/>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30" spans="1:7" ht="51" x14ac:dyDescent="0.2">
      <c r="A130" s="26"/>
      <c r="B130" s="26" t="str">
        <f t="shared" si="25"/>
        <v>Suman Kumar</v>
      </c>
      <c r="C130" s="26" t="s">
        <v>66</v>
      </c>
      <c r="D130" s="26">
        <v>6</v>
      </c>
      <c r="E130" s="26" t="s">
        <v>577</v>
      </c>
      <c r="F130" s="25" t="s">
        <v>579</v>
      </c>
      <c r="G130" s="25" t="str">
        <f t="shared" si="24"/>
        <v xml:space="preserve">Q7: 6 of 6.  For additional information and examples on moderation as it is used in marketing mix modeling, see the section Synergy Measurement via Moderation in Linear Models of the Module 5 Lecture Notes. </v>
      </c>
    </row>
    <row r="131" spans="1:7" hidden="1" x14ac:dyDescent="0.2">
      <c r="A131" s="26"/>
      <c r="B131" s="26" t="str">
        <f t="shared" si="25"/>
        <v>Suman Kumar</v>
      </c>
      <c r="C131" s="26" t="s">
        <v>578</v>
      </c>
      <c r="D131" s="26">
        <v>8</v>
      </c>
      <c r="E131" s="26" t="s">
        <v>53</v>
      </c>
      <c r="G131" s="25" t="str">
        <f t="shared" si="24"/>
        <v xml:space="preserve">Q8: 8 of 8.  </v>
      </c>
    </row>
    <row r="132" spans="1:7" hidden="1" x14ac:dyDescent="0.2">
      <c r="A132" s="26"/>
      <c r="B132" s="26" t="str">
        <f>B131</f>
        <v>Suman Kumar</v>
      </c>
      <c r="C132" s="26" t="s">
        <v>68</v>
      </c>
      <c r="D132" s="26">
        <f>SUM(D124:D131)</f>
        <v>48.5</v>
      </c>
      <c r="E132" s="26" t="s">
        <v>69</v>
      </c>
      <c r="G132" s="25" t="str">
        <f t="shared" si="24"/>
        <v xml:space="preserve">Total: 48.5 of 50. </v>
      </c>
    </row>
    <row r="133" spans="1:7" ht="409.5" hidden="1" x14ac:dyDescent="0.2">
      <c r="A133" s="26"/>
      <c r="B133" s="26" t="str">
        <f t="shared" si="25"/>
        <v>Suman Kumar</v>
      </c>
      <c r="C133" s="26" t="s">
        <v>70</v>
      </c>
      <c r="D133" s="26"/>
      <c r="E133" s="26"/>
      <c r="G133" s="25" t="str">
        <f>_xlfn.CONCAT(G123," ",G124," ",G125," ",G126," ",G127," ",G128," ",G129," ",G130," ",G131," ",G132)</f>
        <v xml:space="preserve">Suman Kumar,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48.5 of 50. </v>
      </c>
    </row>
    <row r="134" spans="1:7" hidden="1" x14ac:dyDescent="0.2">
      <c r="A134" s="26" t="s">
        <v>13</v>
      </c>
      <c r="B134" s="26" t="s">
        <v>197</v>
      </c>
      <c r="C134" s="26" t="s">
        <v>559</v>
      </c>
      <c r="D134" s="26"/>
      <c r="E134" s="26"/>
      <c r="G134" s="25" t="str">
        <f t="shared" si="13"/>
        <v>Bhavana Chowdary, below are scores and comments for Homework 5.</v>
      </c>
    </row>
    <row r="135" spans="1:7" ht="38.25" hidden="1" x14ac:dyDescent="0.2">
      <c r="A135" s="26"/>
      <c r="B135" s="26" t="str">
        <f>B134</f>
        <v>Bhavana Chowdary</v>
      </c>
      <c r="C135" s="26" t="s">
        <v>52</v>
      </c>
      <c r="D135" s="26">
        <v>6</v>
      </c>
      <c r="E135" s="26" t="s">
        <v>577</v>
      </c>
      <c r="F135" s="25" t="s">
        <v>563</v>
      </c>
      <c r="G135" s="25" t="str">
        <f t="shared" ref="G135:G143" si="26">_xlfn.CONCAT(C135," ",D135," ",E135," ",F135)</f>
        <v>Q1: 6 of 6.  You wrote, "Nike stores can be found in every city."  This is not a true statement.  For example, there is not a store in LaRue, Ohio, that sells Nike products.</v>
      </c>
    </row>
    <row r="136" spans="1:7" hidden="1" x14ac:dyDescent="0.2">
      <c r="A136" s="26"/>
      <c r="B136" s="26" t="str">
        <f t="shared" ref="B136:B144" si="27">B135</f>
        <v>Bhavana Chowdary</v>
      </c>
      <c r="C136" s="26" t="s">
        <v>55</v>
      </c>
      <c r="D136" s="26">
        <v>6</v>
      </c>
      <c r="E136" s="26" t="s">
        <v>577</v>
      </c>
      <c r="G136" s="25" t="str">
        <f t="shared" si="26"/>
        <v xml:space="preserve">Q2: 6 of 6.  </v>
      </c>
    </row>
    <row r="137" spans="1:7" ht="267.75" hidden="1" x14ac:dyDescent="0.2">
      <c r="A137" s="26"/>
      <c r="B137" s="26" t="str">
        <f t="shared" si="27"/>
        <v>Bhavana Chowdary</v>
      </c>
      <c r="C137" s="26" t="s">
        <v>58</v>
      </c>
      <c r="D137" s="26">
        <v>6</v>
      </c>
      <c r="E137" s="26" t="s">
        <v>577</v>
      </c>
      <c r="F137" s="25" t="s">
        <v>592</v>
      </c>
      <c r="G137" s="25" t="str">
        <f t="shared" si="26"/>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38" spans="1:7" ht="38.25" hidden="1" x14ac:dyDescent="0.2">
      <c r="A138" s="26"/>
      <c r="B138" s="26" t="str">
        <f t="shared" si="27"/>
        <v>Bhavana Chowdary</v>
      </c>
      <c r="C138" s="26" t="s">
        <v>60</v>
      </c>
      <c r="D138" s="26">
        <v>6</v>
      </c>
      <c r="E138" s="26" t="s">
        <v>577</v>
      </c>
      <c r="F138" s="25" t="s">
        <v>572</v>
      </c>
      <c r="G138" s="25" t="str">
        <f t="shared" si="26"/>
        <v xml:space="preserve">Q4: 6 of 6.  Though a marketing mix model's dependent variable is almost never profit of a (say) brand, your answer is sufficient given your assumptions. </v>
      </c>
    </row>
    <row r="139" spans="1:7" hidden="1" x14ac:dyDescent="0.2">
      <c r="A139" s="26"/>
      <c r="B139" s="26" t="str">
        <f t="shared" si="27"/>
        <v>Bhavana Chowdary</v>
      </c>
      <c r="C139" s="26" t="s">
        <v>62</v>
      </c>
      <c r="D139" s="26">
        <v>6</v>
      </c>
      <c r="E139" s="26" t="s">
        <v>577</v>
      </c>
      <c r="G139" s="25" t="str">
        <f t="shared" si="26"/>
        <v xml:space="preserve">Q5: 6 of 6.  </v>
      </c>
    </row>
    <row r="140" spans="1:7" ht="267.75" hidden="1" x14ac:dyDescent="0.2">
      <c r="A140" s="26"/>
      <c r="B140" s="26" t="str">
        <f t="shared" si="27"/>
        <v>Bhavana Chowdary</v>
      </c>
      <c r="C140" s="26" t="s">
        <v>64</v>
      </c>
      <c r="D140" s="26">
        <v>5.5</v>
      </c>
      <c r="E140" s="26" t="s">
        <v>577</v>
      </c>
      <c r="F140" s="25" t="s">
        <v>596</v>
      </c>
      <c r="G140" s="25" t="str">
        <f t="shared" si="26"/>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41" spans="1:7" ht="102" x14ac:dyDescent="0.2">
      <c r="A141" s="26"/>
      <c r="B141" s="26" t="str">
        <f t="shared" si="27"/>
        <v>Bhavana Chowdary</v>
      </c>
      <c r="C141" s="26" t="s">
        <v>66</v>
      </c>
      <c r="D141" s="26">
        <v>5.5</v>
      </c>
      <c r="E141" s="26" t="s">
        <v>577</v>
      </c>
      <c r="F141" s="25" t="s">
        <v>582</v>
      </c>
      <c r="G141" s="25" t="str">
        <f t="shared" si="26"/>
        <v xml:space="preserve">Q7: 5.5 of 6.  A moderating regression may have a specification that contains more than an intercept, explanatory variable of interest, a moderating explanatory variable and an interaction of the two aforementioned explanatory variables. For additional information and examples on moderation as it is used in marketing mix modeling, see the section Synergy Measurement via Moderation in Linear Models of the Module 5 Lecture Notes. </v>
      </c>
    </row>
    <row r="142" spans="1:7" hidden="1" x14ac:dyDescent="0.2">
      <c r="A142" s="26"/>
      <c r="B142" s="26" t="str">
        <f t="shared" si="27"/>
        <v>Bhavana Chowdary</v>
      </c>
      <c r="C142" s="26" t="s">
        <v>578</v>
      </c>
      <c r="D142" s="26">
        <v>8</v>
      </c>
      <c r="E142" s="26" t="s">
        <v>53</v>
      </c>
      <c r="G142" s="25" t="str">
        <f t="shared" si="26"/>
        <v xml:space="preserve">Q8: 8 of 8.  </v>
      </c>
    </row>
    <row r="143" spans="1:7" hidden="1" x14ac:dyDescent="0.2">
      <c r="A143" s="26"/>
      <c r="B143" s="26" t="str">
        <f>B142</f>
        <v>Bhavana Chowdary</v>
      </c>
      <c r="C143" s="26" t="s">
        <v>68</v>
      </c>
      <c r="D143" s="26">
        <f>SUM(D135:D142)</f>
        <v>49</v>
      </c>
      <c r="E143" s="26" t="s">
        <v>69</v>
      </c>
      <c r="G143" s="25" t="str">
        <f t="shared" si="26"/>
        <v xml:space="preserve">Total: 49 of 50. </v>
      </c>
    </row>
    <row r="144" spans="1:7" ht="357" hidden="1" x14ac:dyDescent="0.2">
      <c r="A144" s="26"/>
      <c r="B144" s="26" t="str">
        <f t="shared" si="27"/>
        <v>Bhavana Chowdary</v>
      </c>
      <c r="C144" s="26" t="s">
        <v>70</v>
      </c>
      <c r="D144" s="26"/>
      <c r="E144" s="26"/>
      <c r="G144" s="25" t="str">
        <f>_xlfn.CONCAT(G134," ",G135," ",G136," ",G137," ",G138," ",G139," ",G140," ",G141," ",G142," ",G143)</f>
        <v xml:space="preserve">Bhavana Chowdary, below are scores and comments for Homework 5. Q1: 6 of 6.  You wrote, "Nike stores can be found in every city."  This is not a true statement.  For example, there is not a store in LaRue, Ohio, that sells Nike products.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 moderating regression may have a specification that contains more than an intercept, explanatory variable of interest, a moderating explanatory variable and an interaction of the two aforementioned explanatory variables. For additional information and examples on moderation as it is used in marketing mix modeling, see the section Synergy Measurement via Moderation in Linear Models of the Module 5 Lecture Notes.  Q8: 8 of 8.   Total: 49 of 50. </v>
      </c>
    </row>
    <row r="145" spans="1:7" hidden="1" x14ac:dyDescent="0.2">
      <c r="A145" s="26" t="s">
        <v>14</v>
      </c>
      <c r="B145" s="26" t="str">
        <f t="shared" ref="B145:B343" si="28">MID(A145,FIND(",",A145)+1,FIND(" ",A145)-2)</f>
        <v xml:space="preserve"> Vinaya</v>
      </c>
      <c r="C145" s="26" t="s">
        <v>559</v>
      </c>
      <c r="D145" s="26"/>
      <c r="E145" s="26"/>
      <c r="G145" s="25" t="str">
        <f t="shared" si="13"/>
        <v xml:space="preserve"> Vinaya, below are scores and comments for Homework 5.</v>
      </c>
    </row>
    <row r="146" spans="1:7" hidden="1" x14ac:dyDescent="0.2">
      <c r="A146" s="26"/>
      <c r="B146" s="26" t="str">
        <f>B145</f>
        <v xml:space="preserve"> Vinaya</v>
      </c>
      <c r="C146" s="26" t="s">
        <v>52</v>
      </c>
      <c r="D146" s="26">
        <v>6</v>
      </c>
      <c r="E146" s="26" t="s">
        <v>577</v>
      </c>
      <c r="G146" s="25" t="str">
        <f t="shared" ref="G146:G154" si="29">_xlfn.CONCAT(C146," ",D146," ",E146," ",F146)</f>
        <v xml:space="preserve">Q1: 6 of 6.  </v>
      </c>
    </row>
    <row r="147" spans="1:7" ht="165.75" hidden="1" x14ac:dyDescent="0.2">
      <c r="A147" s="26"/>
      <c r="B147" s="26" t="str">
        <f t="shared" ref="B147:B155" si="30">B146</f>
        <v xml:space="preserve"> Vinaya</v>
      </c>
      <c r="C147" s="26" t="s">
        <v>55</v>
      </c>
      <c r="D147" s="26">
        <v>6</v>
      </c>
      <c r="E147" s="26" t="s">
        <v>577</v>
      </c>
      <c r="F147" s="25" t="s">
        <v>570</v>
      </c>
      <c r="G147" s="25" t="str">
        <f t="shared" si="29"/>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48" spans="1:7" ht="306" hidden="1" x14ac:dyDescent="0.2">
      <c r="A148" s="26"/>
      <c r="B148" s="26" t="str">
        <f t="shared" si="30"/>
        <v xml:space="preserve"> Vinaya</v>
      </c>
      <c r="C148" s="26" t="s">
        <v>58</v>
      </c>
      <c r="D148" s="26">
        <v>5</v>
      </c>
      <c r="E148" s="26" t="s">
        <v>577</v>
      </c>
      <c r="F148" s="25" t="s">
        <v>598</v>
      </c>
      <c r="G148" s="25" t="str">
        <f t="shared" si="29"/>
        <v>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49" spans="1:7" ht="38.25" hidden="1" x14ac:dyDescent="0.2">
      <c r="A149" s="26"/>
      <c r="B149" s="26" t="str">
        <f t="shared" si="30"/>
        <v xml:space="preserve"> Vinaya</v>
      </c>
      <c r="C149" s="26" t="s">
        <v>60</v>
      </c>
      <c r="D149" s="26">
        <v>6</v>
      </c>
      <c r="E149" s="26" t="s">
        <v>577</v>
      </c>
      <c r="F149" s="25" t="s">
        <v>572</v>
      </c>
      <c r="G149" s="25" t="str">
        <f t="shared" si="29"/>
        <v xml:space="preserve">Q4: 6 of 6.  Though a marketing mix model's dependent variable is almost never profit of a (say) brand, your answer is sufficient given your assumptions. </v>
      </c>
    </row>
    <row r="150" spans="1:7" hidden="1" x14ac:dyDescent="0.2">
      <c r="A150" s="26"/>
      <c r="B150" s="26" t="str">
        <f t="shared" si="30"/>
        <v xml:space="preserve"> Vinaya</v>
      </c>
      <c r="C150" s="26" t="s">
        <v>62</v>
      </c>
      <c r="D150" s="26">
        <v>6</v>
      </c>
      <c r="E150" s="26" t="s">
        <v>577</v>
      </c>
      <c r="G150" s="25" t="str">
        <f t="shared" si="29"/>
        <v xml:space="preserve">Q5: 6 of 6.  </v>
      </c>
    </row>
    <row r="151" spans="1:7" ht="267.75" hidden="1" x14ac:dyDescent="0.2">
      <c r="A151" s="26"/>
      <c r="B151" s="26" t="str">
        <f t="shared" si="30"/>
        <v xml:space="preserve"> Vinaya</v>
      </c>
      <c r="C151" s="26" t="s">
        <v>64</v>
      </c>
      <c r="D151" s="26">
        <v>5.5</v>
      </c>
      <c r="E151" s="26" t="s">
        <v>577</v>
      </c>
      <c r="F151" s="25" t="s">
        <v>596</v>
      </c>
      <c r="G151" s="25" t="str">
        <f t="shared" si="29"/>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52" spans="1:7" ht="76.5" x14ac:dyDescent="0.2">
      <c r="A152" s="26"/>
      <c r="B152" s="26" t="str">
        <f t="shared" si="30"/>
        <v xml:space="preserve"> Vinaya</v>
      </c>
      <c r="C152" s="26" t="s">
        <v>66</v>
      </c>
      <c r="D152" s="26">
        <v>5.5</v>
      </c>
      <c r="E152" s="26" t="s">
        <v>577</v>
      </c>
      <c r="F152" s="25" t="s">
        <v>581</v>
      </c>
      <c r="G152" s="25" t="str">
        <f t="shared" si="29"/>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153" spans="1:7" hidden="1" x14ac:dyDescent="0.2">
      <c r="A153" s="26"/>
      <c r="B153" s="26" t="str">
        <f t="shared" si="30"/>
        <v xml:space="preserve"> Vinaya</v>
      </c>
      <c r="C153" s="26" t="s">
        <v>578</v>
      </c>
      <c r="D153" s="26">
        <v>8</v>
      </c>
      <c r="E153" s="26" t="s">
        <v>53</v>
      </c>
      <c r="G153" s="25" t="str">
        <f t="shared" si="29"/>
        <v xml:space="preserve">Q8: 8 of 8.  </v>
      </c>
    </row>
    <row r="154" spans="1:7" hidden="1" x14ac:dyDescent="0.2">
      <c r="A154" s="26"/>
      <c r="B154" s="26" t="str">
        <f>B153</f>
        <v xml:space="preserve"> Vinaya</v>
      </c>
      <c r="C154" s="26" t="s">
        <v>68</v>
      </c>
      <c r="D154" s="26">
        <f>SUM(D146:D153)</f>
        <v>48</v>
      </c>
      <c r="E154" s="26" t="s">
        <v>69</v>
      </c>
      <c r="G154" s="25" t="str">
        <f t="shared" si="29"/>
        <v xml:space="preserve">Total: 48 of 50. </v>
      </c>
    </row>
    <row r="155" spans="1:7" ht="409.5" hidden="1" x14ac:dyDescent="0.2">
      <c r="A155" s="26"/>
      <c r="B155" s="26" t="str">
        <f t="shared" si="30"/>
        <v xml:space="preserve"> Vinaya</v>
      </c>
      <c r="C155" s="26" t="s">
        <v>70</v>
      </c>
      <c r="D155" s="26"/>
      <c r="E155" s="26"/>
      <c r="G155" s="25" t="str">
        <f>_xlfn.CONCAT(G145," ",G146," ",G147," ",G148," ",G149," ",G150," ",G151," ",G152," ",G153," ",G154)</f>
        <v xml:space="preserve"> Vinaya,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48 of 50. </v>
      </c>
    </row>
    <row r="156" spans="1:7" hidden="1" x14ac:dyDescent="0.2">
      <c r="A156" s="26" t="s">
        <v>15</v>
      </c>
      <c r="B156" s="26" t="s">
        <v>199</v>
      </c>
      <c r="C156" s="26" t="s">
        <v>559</v>
      </c>
      <c r="D156" s="26"/>
      <c r="E156" s="26"/>
      <c r="G156" s="25" t="str">
        <f t="shared" si="13"/>
        <v>Sai Chandra, below are scores and comments for Homework 5.</v>
      </c>
    </row>
    <row r="157" spans="1:7" hidden="1" x14ac:dyDescent="0.2">
      <c r="A157" s="26"/>
      <c r="B157" s="26" t="str">
        <f>B156</f>
        <v>Sai Chandra</v>
      </c>
      <c r="C157" s="26" t="s">
        <v>52</v>
      </c>
      <c r="D157" s="26">
        <v>6</v>
      </c>
      <c r="E157" s="26" t="s">
        <v>577</v>
      </c>
      <c r="G157" s="25" t="str">
        <f t="shared" ref="G157:G165" si="31">_xlfn.CONCAT(C157," ",D157," ",E157," ",F157)</f>
        <v xml:space="preserve">Q1: 6 of 6.  </v>
      </c>
    </row>
    <row r="158" spans="1:7" ht="165.75" hidden="1" x14ac:dyDescent="0.2">
      <c r="A158" s="26"/>
      <c r="B158" s="26" t="str">
        <f t="shared" ref="B158:B166" si="32">B157</f>
        <v>Sai Chandra</v>
      </c>
      <c r="C158" s="26" t="s">
        <v>55</v>
      </c>
      <c r="D158" s="26">
        <v>6</v>
      </c>
      <c r="E158" s="26" t="s">
        <v>577</v>
      </c>
      <c r="F158" s="25" t="s">
        <v>570</v>
      </c>
      <c r="G158" s="25" t="str">
        <f t="shared" si="3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59" spans="1:7" ht="306" hidden="1" x14ac:dyDescent="0.2">
      <c r="A159" s="26"/>
      <c r="B159" s="26" t="str">
        <f t="shared" si="32"/>
        <v>Sai Chandra</v>
      </c>
      <c r="C159" s="26" t="s">
        <v>58</v>
      </c>
      <c r="D159" s="26">
        <v>5</v>
      </c>
      <c r="E159" s="26" t="s">
        <v>577</v>
      </c>
      <c r="F159" s="25" t="s">
        <v>598</v>
      </c>
      <c r="G159" s="25" t="str">
        <f t="shared" si="31"/>
        <v>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60" spans="1:7" ht="38.25" hidden="1" x14ac:dyDescent="0.2">
      <c r="A160" s="26"/>
      <c r="B160" s="26" t="str">
        <f t="shared" si="32"/>
        <v>Sai Chandra</v>
      </c>
      <c r="C160" s="26" t="s">
        <v>60</v>
      </c>
      <c r="D160" s="26">
        <v>6</v>
      </c>
      <c r="E160" s="26" t="s">
        <v>577</v>
      </c>
      <c r="F160" s="25" t="s">
        <v>572</v>
      </c>
      <c r="G160" s="25" t="str">
        <f t="shared" si="31"/>
        <v xml:space="preserve">Q4: 6 of 6.  Though a marketing mix model's dependent variable is almost never profit of a (say) brand, your answer is sufficient given your assumptions. </v>
      </c>
    </row>
    <row r="161" spans="1:7" hidden="1" x14ac:dyDescent="0.2">
      <c r="A161" s="26"/>
      <c r="B161" s="26" t="str">
        <f t="shared" si="32"/>
        <v>Sai Chandra</v>
      </c>
      <c r="C161" s="26" t="s">
        <v>62</v>
      </c>
      <c r="D161" s="26">
        <v>6</v>
      </c>
      <c r="E161" s="26" t="s">
        <v>577</v>
      </c>
      <c r="G161" s="25" t="str">
        <f t="shared" si="31"/>
        <v xml:space="preserve">Q5: 6 of 6.  </v>
      </c>
    </row>
    <row r="162" spans="1:7" ht="267.75" hidden="1" x14ac:dyDescent="0.2">
      <c r="A162" s="26"/>
      <c r="B162" s="26" t="str">
        <f t="shared" si="32"/>
        <v>Sai Chandra</v>
      </c>
      <c r="C162" s="26" t="s">
        <v>64</v>
      </c>
      <c r="D162" s="26">
        <v>5.5</v>
      </c>
      <c r="E162" s="26" t="s">
        <v>577</v>
      </c>
      <c r="F162" s="25" t="s">
        <v>596</v>
      </c>
      <c r="G162" s="25" t="str">
        <f t="shared" si="3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63" spans="1:7" ht="76.5" x14ac:dyDescent="0.2">
      <c r="A163" s="26"/>
      <c r="B163" s="26" t="str">
        <f t="shared" si="32"/>
        <v>Sai Chandra</v>
      </c>
      <c r="C163" s="26" t="s">
        <v>66</v>
      </c>
      <c r="D163" s="26">
        <v>5.5</v>
      </c>
      <c r="E163" s="26" t="s">
        <v>577</v>
      </c>
      <c r="F163" s="25" t="s">
        <v>581</v>
      </c>
      <c r="G163" s="25" t="str">
        <f t="shared" si="31"/>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164" spans="1:7" ht="25.5" hidden="1" x14ac:dyDescent="0.2">
      <c r="A164" s="26"/>
      <c r="B164" s="26" t="str">
        <f t="shared" si="32"/>
        <v>Sai Chandra</v>
      </c>
      <c r="C164" s="26" t="s">
        <v>578</v>
      </c>
      <c r="D164" s="26">
        <v>8</v>
      </c>
      <c r="E164" s="26" t="s">
        <v>53</v>
      </c>
      <c r="F164" s="25" t="s">
        <v>587</v>
      </c>
      <c r="G164" s="25" t="str">
        <f t="shared" si="31"/>
        <v>Q8: 8 of 8.  In class, we didn't discuss in the online class interpolation and extrapolation.</v>
      </c>
    </row>
    <row r="165" spans="1:7" hidden="1" x14ac:dyDescent="0.2">
      <c r="A165" s="26"/>
      <c r="B165" s="26" t="str">
        <f>B164</f>
        <v>Sai Chandra</v>
      </c>
      <c r="C165" s="26" t="s">
        <v>68</v>
      </c>
      <c r="D165" s="26">
        <f>SUM(D157:D164)</f>
        <v>48</v>
      </c>
      <c r="E165" s="26" t="s">
        <v>69</v>
      </c>
      <c r="G165" s="25" t="str">
        <f t="shared" si="31"/>
        <v xml:space="preserve">Total: 48 of 50. </v>
      </c>
    </row>
    <row r="166" spans="1:7" ht="409.5" hidden="1" x14ac:dyDescent="0.2">
      <c r="A166" s="26"/>
      <c r="B166" s="26" t="str">
        <f t="shared" si="32"/>
        <v>Sai Chandra</v>
      </c>
      <c r="C166" s="26" t="s">
        <v>70</v>
      </c>
      <c r="D166" s="26"/>
      <c r="E166" s="26"/>
      <c r="G166" s="25" t="str">
        <f>_xlfn.CONCAT(G156," ",G157," ",G158," ",G159," ",G160," ",G161," ",G162," ",G163," ",G164," ",G165)</f>
        <v xml:space="preserve">Sai Chandra,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Within your argument you need to distinguish between continuous dependent variables and non-continuous dependent variables (e.g., binary, ordinal, and discrete with infinite support)…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In class, we didn't discuss in the online class interpolation and extrapolation. Total: 48 of 50. </v>
      </c>
    </row>
    <row r="167" spans="1:7" hidden="1" x14ac:dyDescent="0.2">
      <c r="A167" s="26" t="s">
        <v>16</v>
      </c>
      <c r="B167" s="48" t="s">
        <v>200</v>
      </c>
      <c r="C167" s="48" t="s">
        <v>559</v>
      </c>
      <c r="D167" s="48"/>
      <c r="E167" s="48"/>
      <c r="G167" s="25" t="str">
        <f t="shared" si="13"/>
        <v>Navya Sri Reddy, below are scores and comments for Homework 5.</v>
      </c>
    </row>
    <row r="168" spans="1:7" ht="63.75" hidden="1" x14ac:dyDescent="0.2">
      <c r="A168" s="26"/>
      <c r="B168" s="48" t="str">
        <f>B167</f>
        <v>Navya Sri Reddy</v>
      </c>
      <c r="C168" s="48" t="s">
        <v>52</v>
      </c>
      <c r="D168" s="48">
        <v>4.5</v>
      </c>
      <c r="E168" s="48" t="s">
        <v>577</v>
      </c>
      <c r="F168" s="25" t="s">
        <v>604</v>
      </c>
      <c r="G168" s="25" t="str">
        <f t="shared" ref="G168:G176" si="33">_xlfn.CONCAT(C168," ",D168," ",E168," ",F168)</f>
        <v xml:space="preserve">Q1: 4.5 of 6.  The question requested you either provide information from your employer (or potentially past employer) or a familiar company.   You provided neither.  Moreover, you didn’t list a company name just a generalization of a smartphone and tablet manufacturer. </v>
      </c>
    </row>
    <row r="169" spans="1:7" ht="191.25" hidden="1" x14ac:dyDescent="0.2">
      <c r="A169" s="26"/>
      <c r="B169" s="48" t="str">
        <f t="shared" ref="B169:B177" si="34">B168</f>
        <v>Navya Sri Reddy</v>
      </c>
      <c r="C169" s="48" t="s">
        <v>55</v>
      </c>
      <c r="D169" s="48">
        <v>5.5</v>
      </c>
      <c r="E169" s="48" t="s">
        <v>577</v>
      </c>
      <c r="F169" s="25" t="s">
        <v>571</v>
      </c>
      <c r="G169" s="25" t="str">
        <f t="shared" si="33"/>
        <v>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70" spans="1:7" ht="267.75" hidden="1" x14ac:dyDescent="0.2">
      <c r="A170" s="26"/>
      <c r="B170" s="48" t="str">
        <f t="shared" si="34"/>
        <v>Navya Sri Reddy</v>
      </c>
      <c r="C170" s="48" t="s">
        <v>58</v>
      </c>
      <c r="D170" s="48">
        <v>6</v>
      </c>
      <c r="E170" s="48" t="s">
        <v>577</v>
      </c>
      <c r="F170" s="25" t="s">
        <v>592</v>
      </c>
      <c r="G170" s="25" t="str">
        <f t="shared" si="3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71" spans="1:7" ht="38.25" hidden="1" x14ac:dyDescent="0.2">
      <c r="A171" s="26"/>
      <c r="B171" s="48" t="str">
        <f t="shared" si="34"/>
        <v>Navya Sri Reddy</v>
      </c>
      <c r="C171" s="48" t="s">
        <v>60</v>
      </c>
      <c r="D171" s="48">
        <v>6</v>
      </c>
      <c r="E171" s="48" t="s">
        <v>577</v>
      </c>
      <c r="F171" s="25" t="s">
        <v>572</v>
      </c>
      <c r="G171" s="25" t="str">
        <f t="shared" si="33"/>
        <v xml:space="preserve">Q4: 6 of 6.  Though a marketing mix model's dependent variable is almost never profit of a (say) brand, your answer is sufficient given your assumptions. </v>
      </c>
    </row>
    <row r="172" spans="1:7" hidden="1" x14ac:dyDescent="0.2">
      <c r="A172" s="26"/>
      <c r="B172" s="48" t="str">
        <f t="shared" si="34"/>
        <v>Navya Sri Reddy</v>
      </c>
      <c r="C172" s="48" t="s">
        <v>62</v>
      </c>
      <c r="D172" s="48">
        <v>6</v>
      </c>
      <c r="E172" s="48" t="s">
        <v>577</v>
      </c>
      <c r="G172" s="25" t="str">
        <f t="shared" si="33"/>
        <v xml:space="preserve">Q5: 6 of 6.  </v>
      </c>
    </row>
    <row r="173" spans="1:7" ht="280.5" hidden="1" x14ac:dyDescent="0.2">
      <c r="A173" s="26"/>
      <c r="B173" s="48" t="str">
        <f t="shared" si="34"/>
        <v>Navya Sri Reddy</v>
      </c>
      <c r="C173" s="48" t="s">
        <v>64</v>
      </c>
      <c r="D173" s="48">
        <v>5.5</v>
      </c>
      <c r="E173" s="48" t="s">
        <v>577</v>
      </c>
      <c r="F173" s="25" t="s">
        <v>606</v>
      </c>
      <c r="G173" s="25" t="str">
        <f t="shared" si="3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v>
      </c>
    </row>
    <row r="174" spans="1:7" ht="51" x14ac:dyDescent="0.2">
      <c r="A174" s="26"/>
      <c r="B174" s="48" t="str">
        <f t="shared" si="34"/>
        <v>Navya Sri Reddy</v>
      </c>
      <c r="C174" s="48" t="s">
        <v>66</v>
      </c>
      <c r="D174" s="48">
        <v>6</v>
      </c>
      <c r="E174" s="48" t="s">
        <v>577</v>
      </c>
      <c r="F174" s="25" t="s">
        <v>579</v>
      </c>
      <c r="G174" s="25" t="str">
        <f t="shared" si="33"/>
        <v xml:space="preserve">Q7: 6 of 6.  For additional information and examples on moderation as it is used in marketing mix modeling, see the section Synergy Measurement via Moderation in Linear Models of the Module 5 Lecture Notes. </v>
      </c>
    </row>
    <row r="175" spans="1:7" hidden="1" x14ac:dyDescent="0.2">
      <c r="A175" s="26"/>
      <c r="B175" s="48" t="str">
        <f t="shared" si="34"/>
        <v>Navya Sri Reddy</v>
      </c>
      <c r="C175" s="48" t="s">
        <v>578</v>
      </c>
      <c r="D175" s="48">
        <v>8</v>
      </c>
      <c r="E175" s="48" t="s">
        <v>53</v>
      </c>
      <c r="F175" s="49"/>
      <c r="G175" s="25" t="str">
        <f t="shared" si="33"/>
        <v xml:space="preserve">Q8: 8 of 8.  </v>
      </c>
    </row>
    <row r="176" spans="1:7" hidden="1" x14ac:dyDescent="0.2">
      <c r="A176" s="48"/>
      <c r="B176" s="48" t="str">
        <f>B175</f>
        <v>Navya Sri Reddy</v>
      </c>
      <c r="C176" s="48" t="s">
        <v>68</v>
      </c>
      <c r="D176" s="48">
        <f>SUM(D168:D175)</f>
        <v>47.5</v>
      </c>
      <c r="E176" s="48" t="s">
        <v>69</v>
      </c>
      <c r="F176" s="49"/>
      <c r="G176" s="25" t="str">
        <f t="shared" si="33"/>
        <v xml:space="preserve">Total: 47.5 of 50. </v>
      </c>
    </row>
    <row r="177" spans="1:7" ht="409.5" hidden="1" x14ac:dyDescent="0.2">
      <c r="A177" s="48"/>
      <c r="B177" s="48" t="str">
        <f t="shared" si="34"/>
        <v>Navya Sri Reddy</v>
      </c>
      <c r="C177" s="48" t="s">
        <v>70</v>
      </c>
      <c r="D177" s="48"/>
      <c r="E177" s="48"/>
      <c r="F177" s="49"/>
      <c r="G177" s="25" t="str">
        <f>_xlfn.CONCAT(G167," ",G168," ",G169," ",G170," ",G171," ",G172," ",G173," ",G174," ",G175," ",G176)</f>
        <v xml:space="preserve">Navya Sri Reddy, below are scores and comments for Homework 5. Q1: 4.5 of 6.  The question requested you either provide information from your employer (or potentially past employer) or a familiar company.   You provided neither.  Moreover, you didn’t list a company name just a generalization of a smartphone and tablet manufacturer.  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47.5 of 50. </v>
      </c>
    </row>
    <row r="178" spans="1:7" hidden="1" x14ac:dyDescent="0.2">
      <c r="A178" s="26" t="s">
        <v>17</v>
      </c>
      <c r="B178" s="26" t="str">
        <f>MID(A178,FIND(",",A178)+1,FIND(" ",A178)+2)</f>
        <v xml:space="preserve"> Imranuddin</v>
      </c>
      <c r="C178" s="26" t="s">
        <v>559</v>
      </c>
      <c r="D178" s="26"/>
      <c r="E178" s="26"/>
      <c r="G178" s="25" t="str">
        <f t="shared" si="13"/>
        <v xml:space="preserve"> Imranuddin, below are scores and comments for Homework 5.</v>
      </c>
    </row>
    <row r="179" spans="1:7" hidden="1" x14ac:dyDescent="0.2">
      <c r="A179" s="26"/>
      <c r="B179" s="26" t="str">
        <f>B178</f>
        <v xml:space="preserve"> Imranuddin</v>
      </c>
      <c r="C179" s="26" t="s">
        <v>52</v>
      </c>
      <c r="D179" s="26">
        <v>6</v>
      </c>
      <c r="E179" s="26" t="s">
        <v>577</v>
      </c>
      <c r="F179" s="25" t="s">
        <v>63</v>
      </c>
      <c r="G179" s="25" t="str">
        <f t="shared" ref="G179:G187" si="35">_xlfn.CONCAT(C179," ",D179," ",E179," ",F179)</f>
        <v xml:space="preserve">Q1: 6 of 6.   </v>
      </c>
    </row>
    <row r="180" spans="1:7" ht="165.75" hidden="1" x14ac:dyDescent="0.2">
      <c r="A180" s="26"/>
      <c r="B180" s="26" t="str">
        <f t="shared" ref="B180:B188" si="36">B179</f>
        <v xml:space="preserve"> Imranuddin</v>
      </c>
      <c r="C180" s="26" t="s">
        <v>55</v>
      </c>
      <c r="D180" s="26">
        <v>6</v>
      </c>
      <c r="E180" s="26" t="s">
        <v>577</v>
      </c>
      <c r="F180" s="25" t="s">
        <v>570</v>
      </c>
      <c r="G180" s="25" t="str">
        <f t="shared" si="35"/>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81" spans="1:7" ht="267.75" hidden="1" x14ac:dyDescent="0.2">
      <c r="A181" s="26"/>
      <c r="B181" s="26" t="str">
        <f t="shared" si="36"/>
        <v xml:space="preserve"> Imranuddin</v>
      </c>
      <c r="C181" s="26" t="s">
        <v>58</v>
      </c>
      <c r="D181" s="26">
        <v>6</v>
      </c>
      <c r="E181" s="26" t="s">
        <v>577</v>
      </c>
      <c r="F181" s="25" t="s">
        <v>592</v>
      </c>
      <c r="G181" s="25" t="str">
        <f t="shared" si="35"/>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82" spans="1:7" ht="38.25" hidden="1" x14ac:dyDescent="0.2">
      <c r="A182" s="26"/>
      <c r="B182" s="26" t="str">
        <f t="shared" si="36"/>
        <v xml:space="preserve"> Imranuddin</v>
      </c>
      <c r="C182" s="26" t="s">
        <v>60</v>
      </c>
      <c r="D182" s="26">
        <v>6</v>
      </c>
      <c r="E182" s="26" t="s">
        <v>577</v>
      </c>
      <c r="F182" s="25" t="s">
        <v>572</v>
      </c>
      <c r="G182" s="25" t="str">
        <f t="shared" si="35"/>
        <v xml:space="preserve">Q4: 6 of 6.  Though a marketing mix model's dependent variable is almost never profit of a (say) brand, your answer is sufficient given your assumptions. </v>
      </c>
    </row>
    <row r="183" spans="1:7" hidden="1" x14ac:dyDescent="0.2">
      <c r="A183" s="26"/>
      <c r="B183" s="26" t="str">
        <f t="shared" si="36"/>
        <v xml:space="preserve"> Imranuddin</v>
      </c>
      <c r="C183" s="26" t="s">
        <v>62</v>
      </c>
      <c r="D183" s="26">
        <v>6</v>
      </c>
      <c r="E183" s="26" t="s">
        <v>577</v>
      </c>
      <c r="G183" s="25" t="str">
        <f t="shared" si="35"/>
        <v xml:space="preserve">Q5: 6 of 6.  </v>
      </c>
    </row>
    <row r="184" spans="1:7" ht="267.75" hidden="1" x14ac:dyDescent="0.2">
      <c r="A184" s="26"/>
      <c r="B184" s="26" t="str">
        <f t="shared" si="36"/>
        <v xml:space="preserve"> Imranuddin</v>
      </c>
      <c r="C184" s="26" t="s">
        <v>64</v>
      </c>
      <c r="D184" s="26">
        <v>5.5</v>
      </c>
      <c r="E184" s="26" t="s">
        <v>577</v>
      </c>
      <c r="F184" s="25" t="s">
        <v>596</v>
      </c>
      <c r="G184" s="25" t="str">
        <f t="shared" si="35"/>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85" spans="1:7" ht="51" x14ac:dyDescent="0.2">
      <c r="A185" s="26"/>
      <c r="B185" s="26" t="str">
        <f t="shared" si="36"/>
        <v xml:space="preserve"> Imranuddin</v>
      </c>
      <c r="C185" s="26" t="s">
        <v>66</v>
      </c>
      <c r="D185" s="26">
        <v>6</v>
      </c>
      <c r="E185" s="26" t="s">
        <v>577</v>
      </c>
      <c r="F185" s="25" t="s">
        <v>579</v>
      </c>
      <c r="G185" s="25" t="str">
        <f t="shared" si="35"/>
        <v xml:space="preserve">Q7: 6 of 6.  For additional information and examples on moderation as it is used in marketing mix modeling, see the section Synergy Measurement via Moderation in Linear Models of the Module 5 Lecture Notes. </v>
      </c>
    </row>
    <row r="186" spans="1:7" ht="114.75" hidden="1" x14ac:dyDescent="0.2">
      <c r="A186" s="26"/>
      <c r="B186" s="26" t="str">
        <f t="shared" si="36"/>
        <v xml:space="preserve"> Imranuddin</v>
      </c>
      <c r="C186" s="26" t="s">
        <v>578</v>
      </c>
      <c r="D186" s="26">
        <v>5.5</v>
      </c>
      <c r="E186" s="26" t="s">
        <v>53</v>
      </c>
      <c r="F186" s="25" t="s">
        <v>583</v>
      </c>
      <c r="G186" s="25" t="str">
        <f t="shared" si="35"/>
        <v>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187" spans="1:7" hidden="1" x14ac:dyDescent="0.2">
      <c r="A187" s="26"/>
      <c r="B187" s="26" t="str">
        <f>B186</f>
        <v xml:space="preserve"> Imranuddin</v>
      </c>
      <c r="C187" s="26" t="s">
        <v>68</v>
      </c>
      <c r="D187" s="26">
        <f>SUM(D179:D186)</f>
        <v>47</v>
      </c>
      <c r="E187" s="26" t="s">
        <v>69</v>
      </c>
      <c r="G187" s="25" t="str">
        <f t="shared" si="35"/>
        <v xml:space="preserve">Total: 47 of 50. </v>
      </c>
    </row>
    <row r="188" spans="1:7" ht="409.5" hidden="1" x14ac:dyDescent="0.2">
      <c r="A188" s="26"/>
      <c r="B188" s="26" t="str">
        <f t="shared" si="36"/>
        <v xml:space="preserve"> Imranuddin</v>
      </c>
      <c r="C188" s="26" t="s">
        <v>70</v>
      </c>
      <c r="D188" s="26"/>
      <c r="E188" s="26"/>
      <c r="G188" s="25" t="str">
        <f>_xlfn.CONCAT(G178," ",G179," ",G180," ",G181," ",G182," ",G183," ",G184," ",G185," ",G186," ",G187)</f>
        <v xml:space="preserve"> Imranuddin,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47 of 50. </v>
      </c>
    </row>
    <row r="189" spans="1:7" hidden="1" x14ac:dyDescent="0.2">
      <c r="A189" s="26" t="s">
        <v>18</v>
      </c>
      <c r="B189" s="26" t="str">
        <f>MID(A189,FIND(",",A189)+1,FIND(" ",A189)+2)</f>
        <v xml:space="preserve"> Sumeruddin</v>
      </c>
      <c r="C189" s="26" t="s">
        <v>559</v>
      </c>
      <c r="D189" s="26"/>
      <c r="E189" s="26"/>
      <c r="G189" s="25" t="str">
        <f t="shared" si="13"/>
        <v xml:space="preserve"> Sumeruddin, below are scores and comments for Homework 5.</v>
      </c>
    </row>
    <row r="190" spans="1:7" hidden="1" x14ac:dyDescent="0.2">
      <c r="A190" s="26"/>
      <c r="B190" s="26" t="str">
        <f>B189</f>
        <v xml:space="preserve"> Sumeruddin</v>
      </c>
      <c r="C190" s="26" t="s">
        <v>52</v>
      </c>
      <c r="D190" s="26">
        <v>6</v>
      </c>
      <c r="E190" s="26" t="s">
        <v>577</v>
      </c>
      <c r="F190" s="25" t="s">
        <v>564</v>
      </c>
      <c r="G190" s="25" t="str">
        <f t="shared" ref="G190:G198" si="37">_xlfn.CONCAT(C190," ",D190," ",E190," ",F190)</f>
        <v>Q1: 6 of 6.  A very interesting and novel company choice!</v>
      </c>
    </row>
    <row r="191" spans="1:7" ht="165.75" hidden="1" x14ac:dyDescent="0.2">
      <c r="A191" s="26"/>
      <c r="B191" s="26" t="str">
        <f t="shared" ref="B191:B199" si="38">B190</f>
        <v xml:space="preserve"> Sumeruddin</v>
      </c>
      <c r="C191" s="26" t="s">
        <v>55</v>
      </c>
      <c r="D191" s="26">
        <v>6</v>
      </c>
      <c r="E191" s="26" t="s">
        <v>577</v>
      </c>
      <c r="F191" s="25" t="s">
        <v>570</v>
      </c>
      <c r="G191" s="25" t="str">
        <f t="shared" si="37"/>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192" spans="1:7" ht="267.75" hidden="1" x14ac:dyDescent="0.2">
      <c r="A192" s="26"/>
      <c r="B192" s="26" t="str">
        <f t="shared" si="38"/>
        <v xml:space="preserve"> Sumeruddin</v>
      </c>
      <c r="C192" s="26" t="s">
        <v>58</v>
      </c>
      <c r="D192" s="26">
        <v>6</v>
      </c>
      <c r="E192" s="26" t="s">
        <v>577</v>
      </c>
      <c r="F192" s="25" t="s">
        <v>592</v>
      </c>
      <c r="G192" s="25" t="str">
        <f t="shared" si="37"/>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193" spans="1:7" ht="51" hidden="1" x14ac:dyDescent="0.2">
      <c r="A193" s="26"/>
      <c r="B193" s="26" t="str">
        <f t="shared" si="38"/>
        <v xml:space="preserve"> Sumeruddin</v>
      </c>
      <c r="C193" s="26" t="s">
        <v>60</v>
      </c>
      <c r="D193" s="26">
        <v>5.5</v>
      </c>
      <c r="E193" s="26" t="s">
        <v>577</v>
      </c>
      <c r="F193" s="25" t="s">
        <v>574</v>
      </c>
      <c r="G193" s="25" t="str">
        <f t="shared" si="37"/>
        <v>Q4: 5.5 of 6.  Though a marketing mix model's dependent variable is almost never profit of a (say) brand, your answer is sufficient given your assumptions except for the predicted value.  The predicted value is $158,948.</v>
      </c>
    </row>
    <row r="194" spans="1:7" hidden="1" x14ac:dyDescent="0.2">
      <c r="A194" s="26"/>
      <c r="B194" s="26" t="str">
        <f t="shared" si="38"/>
        <v xml:space="preserve"> Sumeruddin</v>
      </c>
      <c r="C194" s="26" t="s">
        <v>62</v>
      </c>
      <c r="D194" s="26">
        <v>6</v>
      </c>
      <c r="E194" s="26" t="s">
        <v>577</v>
      </c>
      <c r="G194" s="25" t="str">
        <f t="shared" si="37"/>
        <v xml:space="preserve">Q5: 6 of 6.  </v>
      </c>
    </row>
    <row r="195" spans="1:7" ht="267.75" hidden="1" x14ac:dyDescent="0.2">
      <c r="A195" s="26"/>
      <c r="B195" s="26" t="str">
        <f t="shared" si="38"/>
        <v xml:space="preserve"> Sumeruddin</v>
      </c>
      <c r="C195" s="26" t="s">
        <v>64</v>
      </c>
      <c r="D195" s="26">
        <v>5.7</v>
      </c>
      <c r="E195" s="26" t="s">
        <v>577</v>
      </c>
      <c r="F195" s="25" t="s">
        <v>596</v>
      </c>
      <c r="G195" s="25" t="str">
        <f t="shared" si="37"/>
        <v xml:space="preserve">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196" spans="1:7" ht="51" x14ac:dyDescent="0.2">
      <c r="A196" s="26"/>
      <c r="B196" s="26" t="str">
        <f t="shared" si="38"/>
        <v xml:space="preserve"> Sumeruddin</v>
      </c>
      <c r="C196" s="26" t="s">
        <v>66</v>
      </c>
      <c r="D196" s="26">
        <v>6</v>
      </c>
      <c r="E196" s="26" t="s">
        <v>577</v>
      </c>
      <c r="F196" s="25" t="s">
        <v>579</v>
      </c>
      <c r="G196" s="25" t="str">
        <f t="shared" si="37"/>
        <v xml:space="preserve">Q7: 6 of 6.  For additional information and examples on moderation as it is used in marketing mix modeling, see the section Synergy Measurement via Moderation in Linear Models of the Module 5 Lecture Notes. </v>
      </c>
    </row>
    <row r="197" spans="1:7" ht="38.25" hidden="1" x14ac:dyDescent="0.2">
      <c r="A197" s="26"/>
      <c r="B197" s="26" t="str">
        <f t="shared" si="38"/>
        <v xml:space="preserve"> Sumeruddin</v>
      </c>
      <c r="C197" s="26" t="s">
        <v>578</v>
      </c>
      <c r="D197" s="26">
        <v>6.5</v>
      </c>
      <c r="E197" s="26" t="s">
        <v>53</v>
      </c>
      <c r="F197" s="25" t="s">
        <v>588</v>
      </c>
      <c r="G197" s="25" t="str">
        <f t="shared" si="37"/>
        <v>Q8: 6.5 of 8.  The request was for a summary that was two to three paragraphs in length.  Additionally, a bullet point structured response was not to be provided.</v>
      </c>
    </row>
    <row r="198" spans="1:7" hidden="1" x14ac:dyDescent="0.2">
      <c r="A198" s="26"/>
      <c r="B198" s="26" t="str">
        <f>B197</f>
        <v xml:space="preserve"> Sumeruddin</v>
      </c>
      <c r="C198" s="26" t="s">
        <v>68</v>
      </c>
      <c r="D198" s="26">
        <f>SUM(D190:D197)</f>
        <v>47.7</v>
      </c>
      <c r="E198" s="26" t="s">
        <v>69</v>
      </c>
      <c r="G198" s="25" t="str">
        <f t="shared" si="37"/>
        <v xml:space="preserve">Total: 47.7 of 50. </v>
      </c>
    </row>
    <row r="199" spans="1:7" ht="409.5" hidden="1" x14ac:dyDescent="0.2">
      <c r="A199" s="26"/>
      <c r="B199" s="26" t="str">
        <f t="shared" si="38"/>
        <v xml:space="preserve"> Sumeruddin</v>
      </c>
      <c r="C199" s="26" t="s">
        <v>70</v>
      </c>
      <c r="D199" s="26"/>
      <c r="E199" s="26"/>
      <c r="G199" s="25" t="str">
        <f>_xlfn.CONCAT(G189," ",G190," ",G191," ",G192," ",G193," ",G194," ",G195," ",G196," ",G197," ",G198)</f>
        <v xml:space="preserve"> Sumeruddin, below are scores and comments for Homework 5. Q1: 6 of 6.  A very interesting and novel company choice!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Though a marketing mix model's dependent variable is almost never profit of a (say) brand, your answer is sufficient given your assumptions except for the predicted value.  The predicted value is $158,948. Q5: 6 of 6.   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6.5 of 8.  The request was for a summary that was two to three paragraphs in length.  Additionally, a bullet point structured response was not to be provided. Total: 47.7 of 50. </v>
      </c>
    </row>
    <row r="200" spans="1:7" hidden="1" x14ac:dyDescent="0.2">
      <c r="A200" s="26" t="s">
        <v>19</v>
      </c>
      <c r="B200" s="26" t="s">
        <v>203</v>
      </c>
      <c r="C200" s="26" t="s">
        <v>559</v>
      </c>
      <c r="D200" s="26"/>
      <c r="E200" s="26"/>
      <c r="G200" s="25" t="str">
        <f t="shared" si="13"/>
        <v>Mohammed Ali, below are scores and comments for Homework 5.</v>
      </c>
    </row>
    <row r="201" spans="1:7" hidden="1" x14ac:dyDescent="0.2">
      <c r="A201" s="26"/>
      <c r="B201" s="26" t="str">
        <f>B200</f>
        <v>Mohammed Ali</v>
      </c>
      <c r="C201" s="26" t="s">
        <v>52</v>
      </c>
      <c r="D201" s="26">
        <v>6</v>
      </c>
      <c r="E201" s="26" t="s">
        <v>577</v>
      </c>
      <c r="G201" s="25" t="str">
        <f t="shared" ref="G201:G209" si="39">_xlfn.CONCAT(C201," ",D201," ",E201," ",F201)</f>
        <v xml:space="preserve">Q1: 6 of 6.  </v>
      </c>
    </row>
    <row r="202" spans="1:7" ht="191.25" hidden="1" x14ac:dyDescent="0.2">
      <c r="A202" s="26"/>
      <c r="B202" s="26" t="str">
        <f t="shared" ref="B202:B210" si="40">B201</f>
        <v>Mohammed Ali</v>
      </c>
      <c r="C202" s="26" t="s">
        <v>55</v>
      </c>
      <c r="D202" s="26">
        <v>5.5</v>
      </c>
      <c r="E202" s="26" t="s">
        <v>577</v>
      </c>
      <c r="F202" s="25" t="s">
        <v>571</v>
      </c>
      <c r="G202" s="25" t="str">
        <f t="shared" si="39"/>
        <v>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03" spans="1:7" ht="267.75" hidden="1" x14ac:dyDescent="0.2">
      <c r="A203" s="26"/>
      <c r="B203" s="26" t="str">
        <f t="shared" si="40"/>
        <v>Mohammed Ali</v>
      </c>
      <c r="C203" s="26" t="s">
        <v>58</v>
      </c>
      <c r="D203" s="26">
        <v>6</v>
      </c>
      <c r="E203" s="26" t="s">
        <v>577</v>
      </c>
      <c r="F203" s="25" t="s">
        <v>592</v>
      </c>
      <c r="G203" s="25" t="str">
        <f t="shared" si="3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04" spans="1:7" ht="38.25" hidden="1" x14ac:dyDescent="0.2">
      <c r="A204" s="26"/>
      <c r="B204" s="26" t="str">
        <f t="shared" si="40"/>
        <v>Mohammed Ali</v>
      </c>
      <c r="C204" s="26" t="s">
        <v>60</v>
      </c>
      <c r="D204" s="26">
        <v>6</v>
      </c>
      <c r="E204" s="26" t="s">
        <v>577</v>
      </c>
      <c r="F204" s="25" t="s">
        <v>572</v>
      </c>
      <c r="G204" s="25" t="str">
        <f t="shared" si="39"/>
        <v xml:space="preserve">Q4: 6 of 6.  Though a marketing mix model's dependent variable is almost never profit of a (say) brand, your answer is sufficient given your assumptions. </v>
      </c>
    </row>
    <row r="205" spans="1:7" hidden="1" x14ac:dyDescent="0.2">
      <c r="A205" s="26"/>
      <c r="B205" s="26" t="str">
        <f t="shared" si="40"/>
        <v>Mohammed Ali</v>
      </c>
      <c r="C205" s="26" t="s">
        <v>62</v>
      </c>
      <c r="D205" s="26">
        <v>6</v>
      </c>
      <c r="E205" s="26" t="s">
        <v>577</v>
      </c>
      <c r="G205" s="25" t="str">
        <f t="shared" si="39"/>
        <v xml:space="preserve">Q5: 6 of 6.  </v>
      </c>
    </row>
    <row r="206" spans="1:7" ht="267.75" hidden="1" x14ac:dyDescent="0.2">
      <c r="A206" s="26"/>
      <c r="B206" s="26" t="str">
        <f t="shared" si="40"/>
        <v>Mohammed Ali</v>
      </c>
      <c r="C206" s="26" t="s">
        <v>64</v>
      </c>
      <c r="D206" s="26">
        <v>5.7</v>
      </c>
      <c r="E206" s="26" t="s">
        <v>577</v>
      </c>
      <c r="F206" s="25" t="s">
        <v>596</v>
      </c>
      <c r="G206" s="25" t="str">
        <f t="shared" si="39"/>
        <v xml:space="preserve">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07" spans="1:7" ht="51" x14ac:dyDescent="0.2">
      <c r="A207" s="26"/>
      <c r="B207" s="26" t="str">
        <f t="shared" si="40"/>
        <v>Mohammed Ali</v>
      </c>
      <c r="C207" s="26" t="s">
        <v>66</v>
      </c>
      <c r="D207" s="26">
        <v>6</v>
      </c>
      <c r="E207" s="26" t="s">
        <v>577</v>
      </c>
      <c r="F207" s="25" t="s">
        <v>579</v>
      </c>
      <c r="G207" s="25" t="str">
        <f t="shared" si="39"/>
        <v xml:space="preserve">Q7: 6 of 6.  For additional information and examples on moderation as it is used in marketing mix modeling, see the section Synergy Measurement via Moderation in Linear Models of the Module 5 Lecture Notes. </v>
      </c>
    </row>
    <row r="208" spans="1:7" ht="114.75" hidden="1" x14ac:dyDescent="0.2">
      <c r="A208" s="26"/>
      <c r="B208" s="26" t="str">
        <f t="shared" si="40"/>
        <v>Mohammed Ali</v>
      </c>
      <c r="C208" s="26" t="s">
        <v>578</v>
      </c>
      <c r="D208" s="26">
        <v>5.5</v>
      </c>
      <c r="E208" s="26" t="s">
        <v>53</v>
      </c>
      <c r="F208" s="25" t="s">
        <v>583</v>
      </c>
      <c r="G208" s="25" t="str">
        <f t="shared" si="39"/>
        <v>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209" spans="1:7" hidden="1" x14ac:dyDescent="0.2">
      <c r="A209" s="26"/>
      <c r="B209" s="26" t="str">
        <f>B208</f>
        <v>Mohammed Ali</v>
      </c>
      <c r="C209" s="26" t="s">
        <v>68</v>
      </c>
      <c r="D209" s="26">
        <f>SUM(D201:D208)</f>
        <v>46.7</v>
      </c>
      <c r="E209" s="26" t="s">
        <v>69</v>
      </c>
      <c r="G209" s="25" t="str">
        <f t="shared" si="39"/>
        <v xml:space="preserve">Total: 46.7 of 50. </v>
      </c>
    </row>
    <row r="210" spans="1:7" ht="409.5" hidden="1" x14ac:dyDescent="0.2">
      <c r="A210" s="26"/>
      <c r="B210" s="26" t="str">
        <f t="shared" si="40"/>
        <v>Mohammed Ali</v>
      </c>
      <c r="C210" s="26" t="s">
        <v>70</v>
      </c>
      <c r="D210" s="26"/>
      <c r="E210" s="26"/>
      <c r="G210" s="25" t="str">
        <f>_xlfn.CONCAT(G200," ",G201," ",G202," ",G203," ",G204," ",G205," ",G206," ",G207," ",G208," ",G209)</f>
        <v xml:space="preserve">Mohammed Ali, below are scores and comments for Homework 5. Q1: 6 of 6.   Q2: 5.5 of 6.  Linear regression models are not the preferred method to conduct segmentation. ...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5.7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46.7 of 50. </v>
      </c>
    </row>
    <row r="211" spans="1:7" hidden="1" x14ac:dyDescent="0.2">
      <c r="A211" s="26" t="s">
        <v>20</v>
      </c>
      <c r="B211" s="26" t="str">
        <f t="shared" si="28"/>
        <v xml:space="preserve"> Prudhvi</v>
      </c>
      <c r="C211" s="26" t="s">
        <v>559</v>
      </c>
      <c r="D211" s="26"/>
      <c r="E211" s="26"/>
      <c r="G211" s="25" t="str">
        <f t="shared" si="13"/>
        <v xml:space="preserve"> Prudhvi, below are scores and comments for Homework 5.</v>
      </c>
    </row>
    <row r="212" spans="1:7" ht="63.75" hidden="1" x14ac:dyDescent="0.2">
      <c r="A212" s="26"/>
      <c r="B212" s="26" t="str">
        <f>B211</f>
        <v xml:space="preserve"> Prudhvi</v>
      </c>
      <c r="C212" s="26" t="s">
        <v>52</v>
      </c>
      <c r="D212" s="26">
        <v>4.5</v>
      </c>
      <c r="E212" s="26" t="s">
        <v>577</v>
      </c>
      <c r="F212" s="25" t="s">
        <v>599</v>
      </c>
      <c r="G212" s="25" t="str">
        <f t="shared" ref="G212:G220" si="41">_xlfn.CONCAT(C212," ",D212," ",E212," ",F212)</f>
        <v xml:space="preserve">Q1: 4.5 of 6.  The question requested you either provide information from your employer (or potentially past employer) or a familiar company.   You provided neither.  Moreover, you didn’t list a company name just a generalization of a smartphone manufacturer or retailer. </v>
      </c>
    </row>
    <row r="213" spans="1:7" ht="165.75" hidden="1" x14ac:dyDescent="0.2">
      <c r="A213" s="26"/>
      <c r="B213" s="26" t="str">
        <f t="shared" ref="B213:B221" si="42">B212</f>
        <v xml:space="preserve"> Prudhvi</v>
      </c>
      <c r="C213" s="26" t="s">
        <v>55</v>
      </c>
      <c r="D213" s="26">
        <v>6</v>
      </c>
      <c r="E213" s="26" t="s">
        <v>577</v>
      </c>
      <c r="F213" s="25" t="s">
        <v>570</v>
      </c>
      <c r="G213" s="25" t="str">
        <f t="shared" si="4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14" spans="1:7" ht="293.25" hidden="1" x14ac:dyDescent="0.2">
      <c r="A214" s="26"/>
      <c r="B214" s="26" t="str">
        <f t="shared" si="42"/>
        <v xml:space="preserve"> Prudhvi</v>
      </c>
      <c r="C214" s="26" t="s">
        <v>58</v>
      </c>
      <c r="D214" s="26">
        <v>5.5</v>
      </c>
      <c r="E214" s="26" t="s">
        <v>577</v>
      </c>
      <c r="F214" s="25" t="s">
        <v>593</v>
      </c>
      <c r="G214" s="25" t="str">
        <f t="shared" si="41"/>
        <v>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 Given the above, categorical variables should not be modeled under the assumptions of the classic linear regression model.</v>
      </c>
    </row>
    <row r="215" spans="1:7" ht="38.25" hidden="1" x14ac:dyDescent="0.2">
      <c r="A215" s="26"/>
      <c r="B215" s="26" t="str">
        <f t="shared" si="42"/>
        <v xml:space="preserve"> Prudhvi</v>
      </c>
      <c r="C215" s="26" t="s">
        <v>60</v>
      </c>
      <c r="D215" s="26">
        <v>6</v>
      </c>
      <c r="E215" s="26" t="s">
        <v>577</v>
      </c>
      <c r="F215" s="25" t="s">
        <v>572</v>
      </c>
      <c r="G215" s="25" t="str">
        <f t="shared" si="41"/>
        <v xml:space="preserve">Q4: 6 of 6.  Though a marketing mix model's dependent variable is almost never profit of a (say) brand, your answer is sufficient given your assumptions. </v>
      </c>
    </row>
    <row r="216" spans="1:7" hidden="1" x14ac:dyDescent="0.2">
      <c r="A216" s="26"/>
      <c r="B216" s="26" t="str">
        <f t="shared" si="42"/>
        <v xml:space="preserve"> Prudhvi</v>
      </c>
      <c r="C216" s="26" t="s">
        <v>62</v>
      </c>
      <c r="D216" s="26">
        <v>6</v>
      </c>
      <c r="E216" s="26" t="s">
        <v>577</v>
      </c>
      <c r="G216" s="25" t="str">
        <f t="shared" si="41"/>
        <v xml:space="preserve">Q5: 6 of 6.  </v>
      </c>
    </row>
    <row r="217" spans="1:7" ht="267.75" hidden="1" x14ac:dyDescent="0.2">
      <c r="A217" s="26"/>
      <c r="B217" s="26" t="str">
        <f t="shared" si="42"/>
        <v xml:space="preserve"> Prudhvi</v>
      </c>
      <c r="C217" s="26" t="s">
        <v>64</v>
      </c>
      <c r="D217" s="26">
        <v>5.5</v>
      </c>
      <c r="E217" s="26" t="s">
        <v>577</v>
      </c>
      <c r="F217" s="25" t="s">
        <v>596</v>
      </c>
      <c r="G217" s="25" t="str">
        <f t="shared" si="4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18" spans="1:7" ht="76.5" x14ac:dyDescent="0.2">
      <c r="A218" s="26"/>
      <c r="B218" s="26" t="str">
        <f t="shared" si="42"/>
        <v xml:space="preserve"> Prudhvi</v>
      </c>
      <c r="C218" s="26" t="s">
        <v>66</v>
      </c>
      <c r="D218" s="26">
        <v>5.5</v>
      </c>
      <c r="E218" s="26" t="s">
        <v>577</v>
      </c>
      <c r="F218" s="25" t="s">
        <v>581</v>
      </c>
      <c r="G218" s="25" t="str">
        <f t="shared" si="41"/>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219" spans="1:7" hidden="1" x14ac:dyDescent="0.2">
      <c r="A219" s="26"/>
      <c r="B219" s="26" t="str">
        <f t="shared" si="42"/>
        <v xml:space="preserve"> Prudhvi</v>
      </c>
      <c r="C219" s="26" t="s">
        <v>578</v>
      </c>
      <c r="D219" s="26">
        <v>8</v>
      </c>
      <c r="E219" s="26" t="s">
        <v>53</v>
      </c>
      <c r="G219" s="25" t="str">
        <f t="shared" si="41"/>
        <v xml:space="preserve">Q8: 8 of 8.  </v>
      </c>
    </row>
    <row r="220" spans="1:7" hidden="1" x14ac:dyDescent="0.2">
      <c r="A220" s="26"/>
      <c r="B220" s="26" t="str">
        <f>B219</f>
        <v xml:space="preserve"> Prudhvi</v>
      </c>
      <c r="C220" s="26" t="s">
        <v>68</v>
      </c>
      <c r="D220" s="26">
        <f>SUM(D212:D219)</f>
        <v>47</v>
      </c>
      <c r="E220" s="26" t="s">
        <v>69</v>
      </c>
      <c r="G220" s="25" t="str">
        <f t="shared" si="41"/>
        <v xml:space="preserve">Total: 47 of 50. </v>
      </c>
    </row>
    <row r="221" spans="1:7" ht="409.5" hidden="1" x14ac:dyDescent="0.2">
      <c r="A221" s="26"/>
      <c r="B221" s="26" t="str">
        <f t="shared" si="42"/>
        <v xml:space="preserve"> Prudhvi</v>
      </c>
      <c r="C221" s="26" t="s">
        <v>70</v>
      </c>
      <c r="D221" s="26"/>
      <c r="E221" s="26"/>
      <c r="G221" s="25" t="str">
        <f>_xlfn.CONCAT(G211," ",G212," ",G213," ",G214," ",G215," ",G216," ",G217," ",G218," ",G219," ",G220)</f>
        <v xml:space="preserve"> Prudhvi, below are scores and comments for Homework 5. Q1: 4.5 of 6.  The question requested you either provide information from your employer (or potentially past employer) or a familiar company.   You provided neither.  Moreover, you didn’t list a company name just a generalization of a smartphone manufacturer or retailer.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 Given the above, categorical variables should not be modeled under the assumptions of the classic linear regression model.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47 of 50. </v>
      </c>
    </row>
    <row r="222" spans="1:7" hidden="1" x14ac:dyDescent="0.2">
      <c r="A222" s="26" t="s">
        <v>21</v>
      </c>
      <c r="B222" s="26" t="s">
        <v>205</v>
      </c>
      <c r="C222" s="26" t="s">
        <v>559</v>
      </c>
      <c r="D222" s="26"/>
      <c r="E222" s="26"/>
      <c r="G222" s="25" t="str">
        <f t="shared" si="13"/>
        <v>Dhruvi Shaileshkumar, below are scores and comments for Homework 5.</v>
      </c>
    </row>
    <row r="223" spans="1:7" ht="51" hidden="1" x14ac:dyDescent="0.2">
      <c r="A223" s="26"/>
      <c r="B223" s="26" t="str">
        <f>B222</f>
        <v>Dhruvi Shaileshkumar</v>
      </c>
      <c r="C223" s="26" t="s">
        <v>52</v>
      </c>
      <c r="D223" s="26">
        <v>4.5</v>
      </c>
      <c r="E223" s="26" t="s">
        <v>577</v>
      </c>
      <c r="F223" s="25" t="s">
        <v>566</v>
      </c>
      <c r="G223" s="25" t="str">
        <f t="shared" ref="G223:G231" si="43">_xlfn.CONCAT(C223," ",D223," ",E223," ",F223)</f>
        <v>Q1: 4.5 of 6.  The question requested you either provide information from your employer (or potentially past employer) or a familiar company.   You provided neither.  Moreover, you didn’t list a company name just a generalization of a shoe company.</v>
      </c>
    </row>
    <row r="224" spans="1:7" ht="165.75" hidden="1" x14ac:dyDescent="0.2">
      <c r="A224" s="26"/>
      <c r="B224" s="26" t="str">
        <f t="shared" ref="B224:B232" si="44">B223</f>
        <v>Dhruvi Shaileshkumar</v>
      </c>
      <c r="C224" s="26" t="s">
        <v>55</v>
      </c>
      <c r="D224" s="26">
        <v>6</v>
      </c>
      <c r="E224" s="26" t="s">
        <v>577</v>
      </c>
      <c r="F224" s="25" t="s">
        <v>570</v>
      </c>
      <c r="G224" s="25" t="str">
        <f t="shared" si="43"/>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25" spans="1:7" ht="267.75" hidden="1" x14ac:dyDescent="0.2">
      <c r="A225" s="26"/>
      <c r="B225" s="26" t="str">
        <f t="shared" si="44"/>
        <v>Dhruvi Shaileshkumar</v>
      </c>
      <c r="C225" s="26" t="s">
        <v>58</v>
      </c>
      <c r="D225" s="26">
        <v>6</v>
      </c>
      <c r="E225" s="26" t="s">
        <v>577</v>
      </c>
      <c r="F225" s="25" t="s">
        <v>592</v>
      </c>
      <c r="G225" s="25" t="str">
        <f t="shared" si="4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26" spans="1:7" ht="38.25" hidden="1" x14ac:dyDescent="0.2">
      <c r="A226" s="26"/>
      <c r="B226" s="26" t="str">
        <f t="shared" si="44"/>
        <v>Dhruvi Shaileshkumar</v>
      </c>
      <c r="C226" s="26" t="s">
        <v>60</v>
      </c>
      <c r="D226" s="26">
        <v>6</v>
      </c>
      <c r="E226" s="26" t="s">
        <v>577</v>
      </c>
      <c r="F226" s="25" t="s">
        <v>572</v>
      </c>
      <c r="G226" s="25" t="str">
        <f t="shared" si="43"/>
        <v xml:space="preserve">Q4: 6 of 6.  Though a marketing mix model's dependent variable is almost never profit of a (say) brand, your answer is sufficient given your assumptions. </v>
      </c>
    </row>
    <row r="227" spans="1:7" hidden="1" x14ac:dyDescent="0.2">
      <c r="A227" s="26"/>
      <c r="B227" s="26" t="str">
        <f t="shared" si="44"/>
        <v>Dhruvi Shaileshkumar</v>
      </c>
      <c r="C227" s="26" t="s">
        <v>62</v>
      </c>
      <c r="D227" s="26">
        <v>6</v>
      </c>
      <c r="E227" s="26" t="s">
        <v>577</v>
      </c>
      <c r="G227" s="25" t="str">
        <f t="shared" si="43"/>
        <v xml:space="preserve">Q5: 6 of 6.  </v>
      </c>
    </row>
    <row r="228" spans="1:7" ht="267.75" hidden="1" x14ac:dyDescent="0.2">
      <c r="A228" s="26"/>
      <c r="B228" s="26" t="str">
        <f t="shared" si="44"/>
        <v>Dhruvi Shaileshkumar</v>
      </c>
      <c r="C228" s="26" t="s">
        <v>64</v>
      </c>
      <c r="D228" s="26">
        <v>5.5</v>
      </c>
      <c r="E228" s="26" t="s">
        <v>577</v>
      </c>
      <c r="F228" s="25" t="s">
        <v>596</v>
      </c>
      <c r="G228" s="25" t="str">
        <f t="shared" si="4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29" spans="1:7" ht="51" x14ac:dyDescent="0.2">
      <c r="A229" s="26"/>
      <c r="B229" s="26" t="str">
        <f t="shared" si="44"/>
        <v>Dhruvi Shaileshkumar</v>
      </c>
      <c r="C229" s="26" t="s">
        <v>66</v>
      </c>
      <c r="D229" s="26">
        <v>6</v>
      </c>
      <c r="E229" s="26" t="s">
        <v>577</v>
      </c>
      <c r="F229" s="25" t="s">
        <v>579</v>
      </c>
      <c r="G229" s="25" t="str">
        <f t="shared" si="43"/>
        <v xml:space="preserve">Q7: 6 of 6.  For additional information and examples on moderation as it is used in marketing mix modeling, see the section Synergy Measurement via Moderation in Linear Models of the Module 5 Lecture Notes. </v>
      </c>
    </row>
    <row r="230" spans="1:7" hidden="1" x14ac:dyDescent="0.2">
      <c r="A230" s="26"/>
      <c r="B230" s="26" t="str">
        <f t="shared" si="44"/>
        <v>Dhruvi Shaileshkumar</v>
      </c>
      <c r="C230" s="26" t="s">
        <v>578</v>
      </c>
      <c r="D230" s="26">
        <v>8</v>
      </c>
      <c r="E230" s="26" t="s">
        <v>53</v>
      </c>
      <c r="G230" s="25" t="str">
        <f t="shared" si="43"/>
        <v xml:space="preserve">Q8: 8 of 8.  </v>
      </c>
    </row>
    <row r="231" spans="1:7" hidden="1" x14ac:dyDescent="0.2">
      <c r="A231" s="26"/>
      <c r="B231" s="26" t="str">
        <f>B230</f>
        <v>Dhruvi Shaileshkumar</v>
      </c>
      <c r="C231" s="26" t="s">
        <v>68</v>
      </c>
      <c r="D231" s="26">
        <f>SUM(D223:D230)</f>
        <v>48</v>
      </c>
      <c r="E231" s="26" t="s">
        <v>69</v>
      </c>
      <c r="G231" s="25" t="str">
        <f t="shared" si="43"/>
        <v xml:space="preserve">Total: 48 of 50. </v>
      </c>
    </row>
    <row r="232" spans="1:7" ht="409.5" hidden="1" x14ac:dyDescent="0.2">
      <c r="A232" s="26"/>
      <c r="B232" s="26" t="str">
        <f t="shared" si="44"/>
        <v>Dhruvi Shaileshkumar</v>
      </c>
      <c r="C232" s="26" t="s">
        <v>70</v>
      </c>
      <c r="D232" s="26"/>
      <c r="E232" s="26"/>
      <c r="G232" s="25" t="str">
        <f>_xlfn.CONCAT(G222," ",G223," ",G224," ",G225," ",G226," ",G227," ",G228," ",G229," ",G230," ",G231)</f>
        <v xml:space="preserve">Dhruvi Shaileshkumar, below are scores and comments for Homework 5. Q1: 4.5 of 6.  The question requested you either provide information from your employer (or potentially past employer) or a familiar company.   You provided neither.  Moreover, you didn’t list a company name just a generalization of a shoe company.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 of 50. </v>
      </c>
    </row>
    <row r="233" spans="1:7" hidden="1" x14ac:dyDescent="0.2">
      <c r="A233" s="26" t="s">
        <v>22</v>
      </c>
      <c r="B233" s="26" t="str">
        <f>MID(A233,FIND(",",A233)+1,FIND(" ",A233)-0)</f>
        <v xml:space="preserve"> Prabhanda</v>
      </c>
      <c r="C233" s="26" t="s">
        <v>559</v>
      </c>
      <c r="D233" s="26"/>
      <c r="E233" s="26"/>
      <c r="G233" s="25" t="str">
        <f t="shared" si="13"/>
        <v xml:space="preserve"> Prabhanda, below are scores and comments for Homework 5.</v>
      </c>
    </row>
    <row r="234" spans="1:7" ht="63.75" hidden="1" x14ac:dyDescent="0.2">
      <c r="A234" s="26"/>
      <c r="B234" s="26" t="str">
        <f>B233</f>
        <v xml:space="preserve"> Prabhanda</v>
      </c>
      <c r="C234" s="26" t="s">
        <v>52</v>
      </c>
      <c r="D234" s="26">
        <v>4.5</v>
      </c>
      <c r="E234" s="26" t="s">
        <v>577</v>
      </c>
      <c r="F234" s="25" t="s">
        <v>567</v>
      </c>
      <c r="G234" s="25" t="str">
        <f t="shared" ref="G234:G242" si="45">_xlfn.CONCAT(C234," ",D234," ",E234," ",F234)</f>
        <v>Q1: 4.5 of 6.  The question requested you either provide information from your employer (or potentially past employer) or a familiar company.   You provided neither.  Moreover, you didn’t list a company name just a generalization of an electronic equipment manufacturer.</v>
      </c>
    </row>
    <row r="235" spans="1:7" ht="165.75" hidden="1" x14ac:dyDescent="0.2">
      <c r="A235" s="26"/>
      <c r="B235" s="26" t="str">
        <f t="shared" ref="B235:B243" si="46">B234</f>
        <v xml:space="preserve"> Prabhanda</v>
      </c>
      <c r="C235" s="26" t="s">
        <v>55</v>
      </c>
      <c r="D235" s="26">
        <v>6</v>
      </c>
      <c r="E235" s="26" t="s">
        <v>577</v>
      </c>
      <c r="F235" s="25" t="s">
        <v>570</v>
      </c>
      <c r="G235" s="25" t="str">
        <f t="shared" si="45"/>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36" spans="1:7" ht="267.75" hidden="1" x14ac:dyDescent="0.2">
      <c r="A236" s="26"/>
      <c r="B236" s="26" t="str">
        <f t="shared" si="46"/>
        <v xml:space="preserve"> Prabhanda</v>
      </c>
      <c r="C236" s="26" t="s">
        <v>58</v>
      </c>
      <c r="D236" s="26">
        <v>6</v>
      </c>
      <c r="E236" s="26" t="s">
        <v>577</v>
      </c>
      <c r="F236" s="25" t="s">
        <v>592</v>
      </c>
      <c r="G236" s="25" t="str">
        <f t="shared" si="45"/>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37" spans="1:7" ht="63.75" hidden="1" x14ac:dyDescent="0.2">
      <c r="A237" s="26"/>
      <c r="B237" s="26" t="str">
        <f>B236</f>
        <v xml:space="preserve"> Prabhanda</v>
      </c>
      <c r="C237" s="26" t="s">
        <v>60</v>
      </c>
      <c r="D237" s="26">
        <v>5.5</v>
      </c>
      <c r="E237" s="26" t="s">
        <v>577</v>
      </c>
      <c r="F237" s="25" t="s">
        <v>600</v>
      </c>
      <c r="G237" s="25" t="str">
        <f t="shared" si="45"/>
        <v xml:space="preserve">Q4: 5.5 of 6.  The specification, TV Advertising = 3948 + 3.1 * Profit, is incorrect.  Though a marketing mix model's dependent variable is almost surely never profit of a (say) brand, the remainder of your answer is sufficient given your assumptions. </v>
      </c>
    </row>
    <row r="238" spans="1:7" hidden="1" x14ac:dyDescent="0.2">
      <c r="A238" s="26"/>
      <c r="B238" s="26" t="str">
        <f t="shared" si="46"/>
        <v xml:space="preserve"> Prabhanda</v>
      </c>
      <c r="C238" s="26" t="s">
        <v>62</v>
      </c>
      <c r="D238" s="26">
        <v>6</v>
      </c>
      <c r="E238" s="26" t="s">
        <v>577</v>
      </c>
      <c r="G238" s="25" t="str">
        <f t="shared" si="45"/>
        <v xml:space="preserve">Q5: 6 of 6.  </v>
      </c>
    </row>
    <row r="239" spans="1:7" ht="267.75" hidden="1" x14ac:dyDescent="0.2">
      <c r="A239" s="26"/>
      <c r="B239" s="26" t="str">
        <f t="shared" si="46"/>
        <v xml:space="preserve"> Prabhanda</v>
      </c>
      <c r="C239" s="26" t="s">
        <v>64</v>
      </c>
      <c r="D239" s="26">
        <v>5.5</v>
      </c>
      <c r="E239" s="26" t="s">
        <v>577</v>
      </c>
      <c r="F239" s="25" t="s">
        <v>596</v>
      </c>
      <c r="G239" s="25" t="str">
        <f t="shared" si="45"/>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40" spans="1:7" ht="51" x14ac:dyDescent="0.2">
      <c r="A240" s="26"/>
      <c r="B240" s="26" t="str">
        <f t="shared" si="46"/>
        <v xml:space="preserve"> Prabhanda</v>
      </c>
      <c r="C240" s="26" t="s">
        <v>66</v>
      </c>
      <c r="D240" s="26">
        <v>6</v>
      </c>
      <c r="E240" s="26" t="s">
        <v>577</v>
      </c>
      <c r="F240" s="25" t="s">
        <v>579</v>
      </c>
      <c r="G240" s="25" t="str">
        <f t="shared" si="45"/>
        <v xml:space="preserve">Q7: 6 of 6.  For additional information and examples on moderation as it is used in marketing mix modeling, see the section Synergy Measurement via Moderation in Linear Models of the Module 5 Lecture Notes. </v>
      </c>
    </row>
    <row r="241" spans="1:7" hidden="1" x14ac:dyDescent="0.2">
      <c r="A241" s="26"/>
      <c r="B241" s="26" t="str">
        <f t="shared" si="46"/>
        <v xml:space="preserve"> Prabhanda</v>
      </c>
      <c r="C241" s="26" t="s">
        <v>578</v>
      </c>
      <c r="D241" s="26">
        <v>8</v>
      </c>
      <c r="E241" s="26" t="s">
        <v>53</v>
      </c>
      <c r="G241" s="25" t="str">
        <f t="shared" si="45"/>
        <v xml:space="preserve">Q8: 8 of 8.  </v>
      </c>
    </row>
    <row r="242" spans="1:7" hidden="1" x14ac:dyDescent="0.2">
      <c r="A242" s="26"/>
      <c r="B242" s="26" t="str">
        <f>B241</f>
        <v xml:space="preserve"> Prabhanda</v>
      </c>
      <c r="C242" s="26" t="s">
        <v>68</v>
      </c>
      <c r="D242" s="26">
        <f>SUM(D234:D241)</f>
        <v>47.5</v>
      </c>
      <c r="E242" s="26" t="s">
        <v>69</v>
      </c>
      <c r="G242" s="25" t="str">
        <f t="shared" si="45"/>
        <v xml:space="preserve">Total: 47.5 of 50. </v>
      </c>
    </row>
    <row r="243" spans="1:7" ht="409.5" hidden="1" x14ac:dyDescent="0.2">
      <c r="A243" s="26"/>
      <c r="B243" s="26" t="str">
        <f t="shared" si="46"/>
        <v xml:space="preserve"> Prabhanda</v>
      </c>
      <c r="C243" s="26" t="s">
        <v>70</v>
      </c>
      <c r="D243" s="26"/>
      <c r="E243" s="26"/>
      <c r="G243" s="25" t="str">
        <f>_xlfn.CONCAT(G233," ",G234," ",G235," ",G236," ",G237," ",G238," ",G239," ",G240," ",G241," ",G242)</f>
        <v xml:space="preserve"> Prabhanda, below are scores and comments for Homework 5. Q1: 4.5 of 6.  The question requested you either provide information from your employer (or potentially past employer) or a familiar company.   You provided neither.  Moreover, you didn’t list a company name just a generalization of an electronic equipment manufacturer.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The specification, TV Advertising = 3948 + 3.1 * Profit, is incorrect.  Though a marketing mix model's dependent variable is almost surely never profit of a (say) brand, the remainder of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47.5 of 50. </v>
      </c>
    </row>
    <row r="244" spans="1:7" hidden="1" x14ac:dyDescent="0.2">
      <c r="A244" s="50" t="s">
        <v>23</v>
      </c>
      <c r="B244" s="50" t="str">
        <f t="shared" si="28"/>
        <v xml:space="preserve"> Rakesh</v>
      </c>
      <c r="C244" s="50" t="s">
        <v>559</v>
      </c>
      <c r="D244" s="50"/>
      <c r="E244" s="50"/>
      <c r="G244" s="25" t="str">
        <f t="shared" si="13"/>
        <v xml:space="preserve"> Rakesh, below are scores and comments for Homework 5.</v>
      </c>
    </row>
    <row r="245" spans="1:7" hidden="1" x14ac:dyDescent="0.2">
      <c r="A245" s="50"/>
      <c r="B245" s="50" t="str">
        <f>B244</f>
        <v xml:space="preserve"> Rakesh</v>
      </c>
      <c r="C245" s="50" t="s">
        <v>52</v>
      </c>
      <c r="D245" s="50">
        <v>6</v>
      </c>
      <c r="E245" s="50" t="s">
        <v>577</v>
      </c>
      <c r="G245" s="25" t="str">
        <f t="shared" ref="G245:G253" si="47">_xlfn.CONCAT(C245," ",D245," ",E245," ",F245)</f>
        <v xml:space="preserve">Q1: 6 of 6.  </v>
      </c>
    </row>
    <row r="246" spans="1:7" hidden="1" x14ac:dyDescent="0.2">
      <c r="A246" s="50"/>
      <c r="B246" s="50" t="str">
        <f t="shared" ref="B246:B254" si="48">B245</f>
        <v xml:space="preserve"> Rakesh</v>
      </c>
      <c r="C246" s="50" t="s">
        <v>55</v>
      </c>
      <c r="D246" s="50">
        <v>6</v>
      </c>
      <c r="E246" s="50" t="s">
        <v>577</v>
      </c>
      <c r="G246" s="25" t="str">
        <f t="shared" si="47"/>
        <v xml:space="preserve">Q2: 6 of 6.  </v>
      </c>
    </row>
    <row r="247" spans="1:7" ht="267.75" hidden="1" x14ac:dyDescent="0.2">
      <c r="A247" s="50"/>
      <c r="B247" s="50" t="str">
        <f t="shared" si="48"/>
        <v xml:space="preserve"> Rakesh</v>
      </c>
      <c r="C247" s="50" t="s">
        <v>58</v>
      </c>
      <c r="D247" s="50">
        <v>6</v>
      </c>
      <c r="E247" s="50" t="s">
        <v>577</v>
      </c>
      <c r="F247" s="25" t="s">
        <v>592</v>
      </c>
      <c r="G247" s="25" t="str">
        <f t="shared" si="47"/>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48" spans="1:7" ht="38.25" hidden="1" x14ac:dyDescent="0.2">
      <c r="A248" s="50"/>
      <c r="B248" s="50" t="str">
        <f t="shared" si="48"/>
        <v xml:space="preserve"> Rakesh</v>
      </c>
      <c r="C248" s="50" t="s">
        <v>60</v>
      </c>
      <c r="D248" s="50">
        <v>6</v>
      </c>
      <c r="E248" s="50" t="s">
        <v>577</v>
      </c>
      <c r="F248" s="25" t="s">
        <v>572</v>
      </c>
      <c r="G248" s="25" t="str">
        <f t="shared" si="47"/>
        <v xml:space="preserve">Q4: 6 of 6.  Though a marketing mix model's dependent variable is almost never profit of a (say) brand, your answer is sufficient given your assumptions. </v>
      </c>
    </row>
    <row r="249" spans="1:7" ht="76.5" hidden="1" x14ac:dyDescent="0.2">
      <c r="A249" s="50"/>
      <c r="B249" s="50" t="str">
        <f t="shared" si="48"/>
        <v xml:space="preserve"> Rakesh</v>
      </c>
      <c r="C249" s="50" t="s">
        <v>62</v>
      </c>
      <c r="D249" s="50">
        <v>5</v>
      </c>
      <c r="E249" s="50" t="s">
        <v>577</v>
      </c>
      <c r="F249" s="25" t="s">
        <v>605</v>
      </c>
      <c r="G249" s="25" t="str">
        <f t="shared" si="47"/>
        <v xml:space="preserve">Q5: 5 of 6.  You wrote, "Extrapolation entails creating estimates that extend beyond the scope of observable data, a behaviour forbidden in marketing mix modelling."  There isn't a say (dictum) that 'forbids' using extrapolation to make predictions using a marketing mix modeling.  It is however statistically imprudent to do so. </v>
      </c>
    </row>
    <row r="250" spans="1:7" ht="280.5" hidden="1" x14ac:dyDescent="0.2">
      <c r="A250" s="50"/>
      <c r="B250" s="50" t="str">
        <f t="shared" si="48"/>
        <v xml:space="preserve"> Rakesh</v>
      </c>
      <c r="C250" s="50" t="s">
        <v>64</v>
      </c>
      <c r="D250" s="50">
        <v>5</v>
      </c>
      <c r="E250" s="50" t="s">
        <v>577</v>
      </c>
      <c r="F250" s="25" t="s">
        <v>608</v>
      </c>
      <c r="G250" s="25" t="str">
        <f t="shared" si="47"/>
        <v xml:space="preserve">Q6: 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v>
      </c>
    </row>
    <row r="251" spans="1:7" ht="76.5" x14ac:dyDescent="0.2">
      <c r="A251" s="50"/>
      <c r="B251" s="50" t="str">
        <f t="shared" si="48"/>
        <v xml:space="preserve"> Rakesh</v>
      </c>
      <c r="C251" s="50" t="s">
        <v>66</v>
      </c>
      <c r="D251" s="50">
        <v>5.5</v>
      </c>
      <c r="E251" s="50" t="s">
        <v>577</v>
      </c>
      <c r="F251" s="25" t="s">
        <v>581</v>
      </c>
      <c r="G251" s="25" t="str">
        <f t="shared" si="47"/>
        <v xml:space="preserve">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v>
      </c>
    </row>
    <row r="252" spans="1:7" hidden="1" x14ac:dyDescent="0.2">
      <c r="A252" s="50"/>
      <c r="B252" s="50" t="str">
        <f t="shared" si="48"/>
        <v xml:space="preserve"> Rakesh</v>
      </c>
      <c r="C252" s="50" t="s">
        <v>578</v>
      </c>
      <c r="D252" s="50">
        <v>8</v>
      </c>
      <c r="E252" s="50" t="s">
        <v>53</v>
      </c>
      <c r="G252" s="25" t="str">
        <f t="shared" si="47"/>
        <v xml:space="preserve">Q8: 8 of 8.  </v>
      </c>
    </row>
    <row r="253" spans="1:7" hidden="1" x14ac:dyDescent="0.2">
      <c r="A253" s="50"/>
      <c r="B253" s="50" t="str">
        <f>B252</f>
        <v xml:space="preserve"> Rakesh</v>
      </c>
      <c r="C253" s="50" t="s">
        <v>68</v>
      </c>
      <c r="D253" s="50">
        <f>SUM(D245:D252)</f>
        <v>47.5</v>
      </c>
      <c r="E253" s="50" t="s">
        <v>69</v>
      </c>
      <c r="G253" s="25" t="str">
        <f t="shared" si="47"/>
        <v xml:space="preserve">Total: 47.5 of 50. </v>
      </c>
    </row>
    <row r="254" spans="1:7" ht="382.5" hidden="1" x14ac:dyDescent="0.2">
      <c r="A254" s="50"/>
      <c r="B254" s="50" t="str">
        <f t="shared" si="48"/>
        <v xml:space="preserve"> Rakesh</v>
      </c>
      <c r="C254" s="50" t="s">
        <v>70</v>
      </c>
      <c r="D254" s="50"/>
      <c r="E254" s="50"/>
      <c r="G254" s="25" t="str">
        <f>_xlfn.CONCAT(G244," ",G245," ",G246," ",G247," ",G248," ",G249," ",G250," ",G251," ",G252," ",G253)</f>
        <v xml:space="preserve"> Rakesh, below are scores and comments for Homework 5. Q1: 6 of 6.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5 of 6.  You wrote, "Extrapolation entails creating estimates that extend beyond the scope of observable data, a behaviour forbidden in marketing mix modelling."  There isn't a say (dictum) that 'forbids' using extrapolation to make predictions using a marketing mix modeling.  It is however statistically imprudent to do so.  Q6: 5 of 6.  A more precise and detailed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fit,partial R-squared, the Bayesian Information Criteria or Akaike Information Criteria may be used to compare models under different assumptions. 
From a business point-of-view, the unrestricted model's explanatory variable of interest's coefficient estimate and its interpretation is warranted.  Q7: 5.5 of 6.  Additional information on interpreting results for dichotomous and continuous moderators is needed...For additional information and examples on moderation as it is used in marketing mix modeling, see the section Synergy Measurement via Moderation in Linear Models of the Module 5 Lecture Notes.  Q8: 8 of 8.   Total: 47.5 of 50. </v>
      </c>
    </row>
    <row r="255" spans="1:7" hidden="1" x14ac:dyDescent="0.2">
      <c r="A255" s="26" t="s">
        <v>24</v>
      </c>
      <c r="B255" s="26" t="s">
        <v>208</v>
      </c>
      <c r="C255" s="26" t="s">
        <v>559</v>
      </c>
      <c r="D255" s="26"/>
      <c r="E255" s="26"/>
      <c r="G255" s="25" t="str">
        <f t="shared" si="13"/>
        <v>Ravi Kumar, below are scores and comments for Homework 5.</v>
      </c>
    </row>
    <row r="256" spans="1:7" hidden="1" x14ac:dyDescent="0.2">
      <c r="A256" s="26"/>
      <c r="B256" s="26" t="str">
        <f>B255</f>
        <v>Ravi Kumar</v>
      </c>
      <c r="C256" s="26" t="s">
        <v>52</v>
      </c>
      <c r="D256" s="26">
        <v>6</v>
      </c>
      <c r="E256" s="26" t="s">
        <v>577</v>
      </c>
      <c r="G256" s="25" t="str">
        <f t="shared" ref="G256:G264" si="49">_xlfn.CONCAT(C256," ",D256," ",E256," ",F256)</f>
        <v xml:space="preserve">Q1: 6 of 6.  </v>
      </c>
    </row>
    <row r="257" spans="1:7" ht="165.75" hidden="1" x14ac:dyDescent="0.2">
      <c r="A257" s="26"/>
      <c r="B257" s="26" t="str">
        <f t="shared" ref="B257:B265" si="50">B256</f>
        <v>Ravi Kumar</v>
      </c>
      <c r="C257" s="26" t="s">
        <v>55</v>
      </c>
      <c r="D257" s="26">
        <v>6</v>
      </c>
      <c r="E257" s="26" t="s">
        <v>577</v>
      </c>
      <c r="F257" s="25" t="s">
        <v>570</v>
      </c>
      <c r="G257" s="25" t="str">
        <f t="shared" si="49"/>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58" spans="1:7" ht="267.75" hidden="1" x14ac:dyDescent="0.2">
      <c r="A258" s="26"/>
      <c r="B258" s="26" t="str">
        <f t="shared" si="50"/>
        <v>Ravi Kumar</v>
      </c>
      <c r="C258" s="26" t="s">
        <v>58</v>
      </c>
      <c r="D258" s="26">
        <v>6</v>
      </c>
      <c r="E258" s="26" t="s">
        <v>577</v>
      </c>
      <c r="F258" s="25" t="s">
        <v>592</v>
      </c>
      <c r="G258" s="25" t="str">
        <f t="shared" si="4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59" spans="1:7" ht="38.25" hidden="1" x14ac:dyDescent="0.2">
      <c r="A259" s="26"/>
      <c r="B259" s="26" t="str">
        <f t="shared" si="50"/>
        <v>Ravi Kumar</v>
      </c>
      <c r="C259" s="26" t="s">
        <v>60</v>
      </c>
      <c r="D259" s="26">
        <v>6</v>
      </c>
      <c r="E259" s="26" t="s">
        <v>577</v>
      </c>
      <c r="F259" s="25" t="s">
        <v>572</v>
      </c>
      <c r="G259" s="25" t="str">
        <f t="shared" si="49"/>
        <v xml:space="preserve">Q4: 6 of 6.  Though a marketing mix model's dependent variable is almost never profit of a (say) brand, your answer is sufficient given your assumptions. </v>
      </c>
    </row>
    <row r="260" spans="1:7" hidden="1" x14ac:dyDescent="0.2">
      <c r="A260" s="26"/>
      <c r="B260" s="26" t="str">
        <f t="shared" si="50"/>
        <v>Ravi Kumar</v>
      </c>
      <c r="C260" s="26" t="s">
        <v>62</v>
      </c>
      <c r="D260" s="26">
        <v>6</v>
      </c>
      <c r="E260" s="26" t="s">
        <v>577</v>
      </c>
      <c r="G260" s="25" t="str">
        <f t="shared" si="49"/>
        <v xml:space="preserve">Q5: 6 of 6.  </v>
      </c>
    </row>
    <row r="261" spans="1:7" ht="267.75" hidden="1" x14ac:dyDescent="0.2">
      <c r="A261" s="26"/>
      <c r="B261" s="26" t="str">
        <f t="shared" si="50"/>
        <v>Ravi Kumar</v>
      </c>
      <c r="C261" s="26" t="s">
        <v>64</v>
      </c>
      <c r="D261" s="26">
        <v>5.7</v>
      </c>
      <c r="E261" s="26" t="s">
        <v>577</v>
      </c>
      <c r="F261" s="25" t="s">
        <v>607</v>
      </c>
      <c r="G261" s="25" t="str">
        <f t="shared" si="49"/>
        <v xml:space="preserve">Q6: 5.7 of 6.  A more precise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62" spans="1:7" ht="51" x14ac:dyDescent="0.2">
      <c r="A262" s="26"/>
      <c r="B262" s="26" t="str">
        <f t="shared" si="50"/>
        <v>Ravi Kumar</v>
      </c>
      <c r="C262" s="26" t="s">
        <v>66</v>
      </c>
      <c r="D262" s="26">
        <v>6</v>
      </c>
      <c r="E262" s="26" t="s">
        <v>577</v>
      </c>
      <c r="F262" s="25" t="s">
        <v>579</v>
      </c>
      <c r="G262" s="25" t="str">
        <f t="shared" si="49"/>
        <v xml:space="preserve">Q7: 6 of 6.  For additional information and examples on moderation as it is used in marketing mix modeling, see the section Synergy Measurement via Moderation in Linear Models of the Module 5 Lecture Notes. </v>
      </c>
    </row>
    <row r="263" spans="1:7" hidden="1" x14ac:dyDescent="0.2">
      <c r="A263" s="26"/>
      <c r="B263" s="26" t="str">
        <f t="shared" si="50"/>
        <v>Ravi Kumar</v>
      </c>
      <c r="C263" s="26" t="s">
        <v>578</v>
      </c>
      <c r="D263" s="26">
        <v>8</v>
      </c>
      <c r="E263" s="26" t="s">
        <v>53</v>
      </c>
      <c r="G263" s="25" t="str">
        <f t="shared" si="49"/>
        <v xml:space="preserve">Q8: 8 of 8.  </v>
      </c>
    </row>
    <row r="264" spans="1:7" hidden="1" x14ac:dyDescent="0.2">
      <c r="A264" s="26"/>
      <c r="B264" s="26" t="str">
        <f>B263</f>
        <v>Ravi Kumar</v>
      </c>
      <c r="C264" s="26" t="s">
        <v>68</v>
      </c>
      <c r="D264" s="26">
        <f>SUM(D256:D263)</f>
        <v>49.7</v>
      </c>
      <c r="E264" s="26" t="s">
        <v>69</v>
      </c>
      <c r="G264" s="25" t="str">
        <f t="shared" si="49"/>
        <v xml:space="preserve">Total: 49.7 of 50. </v>
      </c>
    </row>
    <row r="265" spans="1:7" ht="408" hidden="1" x14ac:dyDescent="0.2">
      <c r="A265" s="26"/>
      <c r="B265" s="26" t="str">
        <f t="shared" si="50"/>
        <v>Ravi Kumar</v>
      </c>
      <c r="C265" s="26" t="s">
        <v>70</v>
      </c>
      <c r="D265" s="26"/>
      <c r="E265" s="26"/>
      <c r="G265" s="25" t="str">
        <f>_xlfn.CONCAT(G255," ",G256," ",G257," ",G258," ",G259," ",G260," ",G261," ",G262," ",G263," ",G264)</f>
        <v xml:space="preserve">Ravi Kumar,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5.7 of 6.  A more precise response is required...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49.7 of 50. </v>
      </c>
    </row>
    <row r="266" spans="1:7" hidden="1" x14ac:dyDescent="0.2">
      <c r="A266" s="26" t="s">
        <v>25</v>
      </c>
      <c r="B266" s="26" t="str">
        <f t="shared" si="28"/>
        <v xml:space="preserve"> Tony</v>
      </c>
      <c r="C266" s="26" t="s">
        <v>559</v>
      </c>
      <c r="D266" s="26"/>
      <c r="E266" s="26"/>
      <c r="G266" s="25" t="str">
        <f t="shared" si="13"/>
        <v xml:space="preserve"> Tony, below are scores and comments for Homework 5.</v>
      </c>
    </row>
    <row r="267" spans="1:7" hidden="1" x14ac:dyDescent="0.2">
      <c r="A267" s="26"/>
      <c r="B267" s="26" t="str">
        <f>B266</f>
        <v xml:space="preserve"> Tony</v>
      </c>
      <c r="C267" s="26" t="s">
        <v>52</v>
      </c>
      <c r="D267" s="26">
        <v>6</v>
      </c>
      <c r="E267" s="26" t="s">
        <v>577</v>
      </c>
      <c r="F267" s="25" t="s">
        <v>564</v>
      </c>
      <c r="G267" s="25" t="str">
        <f t="shared" ref="G267:G275" si="51">_xlfn.CONCAT(C267," ",D267," ",E267," ",F267)</f>
        <v>Q1: 6 of 6.  A very interesting and novel company choice!</v>
      </c>
    </row>
    <row r="268" spans="1:7" ht="165.75" hidden="1" x14ac:dyDescent="0.2">
      <c r="A268" s="26"/>
      <c r="B268" s="26" t="str">
        <f t="shared" ref="B268:B276" si="52">B267</f>
        <v xml:space="preserve"> Tony</v>
      </c>
      <c r="C268" s="26" t="s">
        <v>55</v>
      </c>
      <c r="D268" s="26">
        <v>6</v>
      </c>
      <c r="E268" s="26" t="s">
        <v>577</v>
      </c>
      <c r="F268" s="25" t="s">
        <v>570</v>
      </c>
      <c r="G268" s="25" t="str">
        <f t="shared" si="5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69" spans="1:7" ht="318.75" hidden="1" x14ac:dyDescent="0.2">
      <c r="A269" s="26"/>
      <c r="B269" s="26" t="str">
        <f t="shared" si="52"/>
        <v xml:space="preserve"> Tony</v>
      </c>
      <c r="C269" s="26" t="s">
        <v>58</v>
      </c>
      <c r="D269" s="26">
        <v>5</v>
      </c>
      <c r="E269" s="26" t="s">
        <v>577</v>
      </c>
      <c r="F269" s="25" t="s">
        <v>594</v>
      </c>
      <c r="G269" s="25" t="str">
        <f t="shared" si="51"/>
        <v>Q3: 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I surely can may a (say) text variable with a finite number of values to a numeric categorical variable. Thus should one use the classic linear regression model for a numeric categorical variable?  Given the assumptions, the answer is "No."</v>
      </c>
    </row>
    <row r="270" spans="1:7" ht="114.75" hidden="1" x14ac:dyDescent="0.2">
      <c r="A270" s="26"/>
      <c r="B270" s="26" t="str">
        <f t="shared" si="52"/>
        <v xml:space="preserve"> Tony</v>
      </c>
      <c r="C270" s="26" t="s">
        <v>60</v>
      </c>
      <c r="D270" s="26">
        <v>5</v>
      </c>
      <c r="E270" s="26" t="s">
        <v>577</v>
      </c>
      <c r="F270" s="25" t="s">
        <v>573</v>
      </c>
      <c r="G270" s="25" t="str">
        <f t="shared" si="51"/>
        <v>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v>
      </c>
    </row>
    <row r="271" spans="1:7" hidden="1" x14ac:dyDescent="0.2">
      <c r="A271" s="26"/>
      <c r="B271" s="26" t="str">
        <f t="shared" si="52"/>
        <v xml:space="preserve"> Tony</v>
      </c>
      <c r="C271" s="26" t="s">
        <v>62</v>
      </c>
      <c r="D271" s="26">
        <v>6</v>
      </c>
      <c r="E271" s="26" t="s">
        <v>577</v>
      </c>
      <c r="G271" s="25" t="str">
        <f t="shared" si="51"/>
        <v xml:space="preserve">Q5: 6 of 6.  </v>
      </c>
    </row>
    <row r="272" spans="1:7" ht="267.75" hidden="1" x14ac:dyDescent="0.2">
      <c r="A272" s="26"/>
      <c r="B272" s="26" t="str">
        <f t="shared" si="52"/>
        <v xml:space="preserve"> Tony</v>
      </c>
      <c r="C272" s="26" t="s">
        <v>64</v>
      </c>
      <c r="D272" s="26">
        <v>5.5</v>
      </c>
      <c r="E272" s="26" t="s">
        <v>577</v>
      </c>
      <c r="F272" s="25" t="s">
        <v>596</v>
      </c>
      <c r="G272" s="25" t="str">
        <f t="shared" si="51"/>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73" spans="1:7" ht="51" x14ac:dyDescent="0.2">
      <c r="A273" s="26"/>
      <c r="B273" s="26" t="str">
        <f t="shared" si="52"/>
        <v xml:space="preserve"> Tony</v>
      </c>
      <c r="C273" s="26" t="s">
        <v>66</v>
      </c>
      <c r="D273" s="26">
        <v>6</v>
      </c>
      <c r="E273" s="26" t="s">
        <v>577</v>
      </c>
      <c r="F273" s="25" t="s">
        <v>579</v>
      </c>
      <c r="G273" s="25" t="str">
        <f t="shared" si="51"/>
        <v xml:space="preserve">Q7: 6 of 6.  For additional information and examples on moderation as it is used in marketing mix modeling, see the section Synergy Measurement via Moderation in Linear Models of the Module 5 Lecture Notes. </v>
      </c>
    </row>
    <row r="274" spans="1:7" hidden="1" x14ac:dyDescent="0.2">
      <c r="A274" s="26"/>
      <c r="B274" s="26" t="str">
        <f t="shared" si="52"/>
        <v xml:space="preserve"> Tony</v>
      </c>
      <c r="C274" s="26" t="s">
        <v>578</v>
      </c>
      <c r="D274" s="26">
        <v>8</v>
      </c>
      <c r="E274" s="26" t="s">
        <v>53</v>
      </c>
      <c r="G274" s="25" t="str">
        <f t="shared" si="51"/>
        <v xml:space="preserve">Q8: 8 of 8.  </v>
      </c>
    </row>
    <row r="275" spans="1:7" hidden="1" x14ac:dyDescent="0.2">
      <c r="A275" s="26"/>
      <c r="B275" s="26" t="str">
        <f>B274</f>
        <v xml:space="preserve"> Tony</v>
      </c>
      <c r="C275" s="26" t="s">
        <v>68</v>
      </c>
      <c r="D275" s="26">
        <f>SUM(D267:D274)</f>
        <v>47.5</v>
      </c>
      <c r="E275" s="26" t="s">
        <v>69</v>
      </c>
      <c r="G275" s="25" t="str">
        <f t="shared" si="51"/>
        <v xml:space="preserve">Total: 47.5 of 50. </v>
      </c>
    </row>
    <row r="276" spans="1:7" ht="409.5" hidden="1" x14ac:dyDescent="0.2">
      <c r="A276" s="26"/>
      <c r="B276" s="26" t="str">
        <f t="shared" si="52"/>
        <v xml:space="preserve"> Tony</v>
      </c>
      <c r="C276" s="26" t="s">
        <v>70</v>
      </c>
      <c r="D276" s="26"/>
      <c r="E276" s="26"/>
      <c r="G276" s="25" t="str">
        <f>_xlfn.CONCAT(G266," ",G267," ",G268," ",G269," ",G270," ",G271," ",G272," ",G273," ",G274," ",G275)</f>
        <v xml:space="preserve"> Tony, below are scores and comments for Homework 5. Q1: 6 of 6.  A very interesting and novel company choice!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I surely can may a (say) text variable with a finite number of values to a numeric categorical variable. Thus should one use the classic linear regression model for a numeric categorical variable?  Given the assumptions, the answer is "No." Q4: 5 of 6.  Firstly assume that the bivariate linear regression model's explanatory variable is specified as time t TV expenditures in nominal U.S. dollars. Thus the predicted value of the dependent variable is 158,948.  Since we are not given the unit of measurement of the dependent variable (e.g., dollar sales, units, equivalized units), we unable to calculate either revenue return on ad spend or marketing return on investment, where the latter requires product margins, margin percents or weighted averages thereof.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47.5 of 50. </v>
      </c>
    </row>
    <row r="277" spans="1:7" hidden="1" x14ac:dyDescent="0.2">
      <c r="A277" s="26" t="s">
        <v>26</v>
      </c>
      <c r="B277" s="26" t="s">
        <v>210</v>
      </c>
      <c r="C277" s="26" t="s">
        <v>559</v>
      </c>
      <c r="D277" s="26"/>
      <c r="E277" s="26"/>
      <c r="G277" s="25" t="str">
        <f t="shared" si="13"/>
        <v>Aravind Reddy, below are scores and comments for Homework 5.</v>
      </c>
    </row>
    <row r="278" spans="1:7" hidden="1" x14ac:dyDescent="0.2">
      <c r="A278" s="26"/>
      <c r="B278" s="26" t="str">
        <f>B277</f>
        <v>Aravind Reddy</v>
      </c>
      <c r="C278" s="26" t="s">
        <v>52</v>
      </c>
      <c r="D278" s="26">
        <v>6</v>
      </c>
      <c r="E278" s="26" t="s">
        <v>577</v>
      </c>
      <c r="G278" s="25" t="str">
        <f t="shared" ref="G278:G286" si="53">_xlfn.CONCAT(C278," ",D278," ",E278," ",F278)</f>
        <v xml:space="preserve">Q1: 6 of 6.  </v>
      </c>
    </row>
    <row r="279" spans="1:7" ht="165.75" hidden="1" x14ac:dyDescent="0.2">
      <c r="A279" s="26"/>
      <c r="B279" s="26" t="str">
        <f t="shared" ref="B279:B287" si="54">B278</f>
        <v>Aravind Reddy</v>
      </c>
      <c r="C279" s="26" t="s">
        <v>55</v>
      </c>
      <c r="D279" s="26">
        <v>6</v>
      </c>
      <c r="E279" s="26" t="s">
        <v>577</v>
      </c>
      <c r="F279" s="25" t="s">
        <v>570</v>
      </c>
      <c r="G279" s="25" t="str">
        <f t="shared" si="53"/>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280" spans="1:7" ht="267.75" hidden="1" x14ac:dyDescent="0.2">
      <c r="A280" s="26"/>
      <c r="B280" s="26" t="str">
        <f t="shared" si="54"/>
        <v>Aravind Reddy</v>
      </c>
      <c r="C280" s="26" t="s">
        <v>58</v>
      </c>
      <c r="D280" s="26">
        <v>6</v>
      </c>
      <c r="E280" s="26" t="s">
        <v>577</v>
      </c>
      <c r="F280" s="25" t="s">
        <v>592</v>
      </c>
      <c r="G280" s="25" t="str">
        <f t="shared" si="5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281" spans="1:7" ht="38.25" hidden="1" x14ac:dyDescent="0.2">
      <c r="A281" s="26"/>
      <c r="B281" s="26" t="str">
        <f t="shared" si="54"/>
        <v>Aravind Reddy</v>
      </c>
      <c r="C281" s="26" t="s">
        <v>60</v>
      </c>
      <c r="D281" s="26">
        <v>6</v>
      </c>
      <c r="E281" s="26" t="s">
        <v>577</v>
      </c>
      <c r="F281" s="25" t="s">
        <v>572</v>
      </c>
      <c r="G281" s="25" t="str">
        <f t="shared" si="53"/>
        <v xml:space="preserve">Q4: 6 of 6.  Though a marketing mix model's dependent variable is almost never profit of a (say) brand, your answer is sufficient given your assumptions. </v>
      </c>
    </row>
    <row r="282" spans="1:7" hidden="1" x14ac:dyDescent="0.2">
      <c r="A282" s="26"/>
      <c r="B282" s="26" t="str">
        <f t="shared" si="54"/>
        <v>Aravind Reddy</v>
      </c>
      <c r="C282" s="26" t="s">
        <v>62</v>
      </c>
      <c r="D282" s="26">
        <v>6</v>
      </c>
      <c r="E282" s="26" t="s">
        <v>577</v>
      </c>
      <c r="G282" s="25" t="str">
        <f t="shared" si="53"/>
        <v xml:space="preserve">Q5: 6 of 6.  </v>
      </c>
    </row>
    <row r="283" spans="1:7" ht="267.75" hidden="1" x14ac:dyDescent="0.2">
      <c r="A283" s="26"/>
      <c r="B283" s="26" t="str">
        <f t="shared" si="54"/>
        <v>Aravind Reddy</v>
      </c>
      <c r="C283" s="26" t="s">
        <v>64</v>
      </c>
      <c r="D283" s="26">
        <v>5.5</v>
      </c>
      <c r="E283" s="26" t="s">
        <v>577</v>
      </c>
      <c r="F283" s="25" t="s">
        <v>596</v>
      </c>
      <c r="G283" s="25" t="str">
        <f t="shared" si="5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284" spans="1:7" ht="51" x14ac:dyDescent="0.2">
      <c r="A284" s="26"/>
      <c r="B284" s="26" t="str">
        <f t="shared" si="54"/>
        <v>Aravind Reddy</v>
      </c>
      <c r="C284" s="26" t="s">
        <v>66</v>
      </c>
      <c r="D284" s="26">
        <v>6</v>
      </c>
      <c r="E284" s="26" t="s">
        <v>577</v>
      </c>
      <c r="F284" s="25" t="s">
        <v>579</v>
      </c>
      <c r="G284" s="25" t="str">
        <f t="shared" si="53"/>
        <v xml:space="preserve">Q7: 6 of 6.  For additional information and examples on moderation as it is used in marketing mix modeling, see the section Synergy Measurement via Moderation in Linear Models of the Module 5 Lecture Notes. </v>
      </c>
    </row>
    <row r="285" spans="1:7" hidden="1" x14ac:dyDescent="0.2">
      <c r="A285" s="26"/>
      <c r="B285" s="26" t="str">
        <f t="shared" si="54"/>
        <v>Aravind Reddy</v>
      </c>
      <c r="C285" s="26" t="s">
        <v>578</v>
      </c>
      <c r="D285" s="26">
        <v>8</v>
      </c>
      <c r="E285" s="26" t="s">
        <v>53</v>
      </c>
      <c r="G285" s="25" t="str">
        <f t="shared" si="53"/>
        <v xml:space="preserve">Q8: 8 of 8.  </v>
      </c>
    </row>
    <row r="286" spans="1:7" hidden="1" x14ac:dyDescent="0.2">
      <c r="A286" s="26"/>
      <c r="B286" s="26" t="str">
        <f>B285</f>
        <v>Aravind Reddy</v>
      </c>
      <c r="C286" s="26" t="s">
        <v>68</v>
      </c>
      <c r="D286" s="26">
        <f>SUM(D278:D285)</f>
        <v>49.5</v>
      </c>
      <c r="E286" s="26" t="s">
        <v>69</v>
      </c>
      <c r="G286" s="25" t="str">
        <f t="shared" si="53"/>
        <v xml:space="preserve">Total: 49.5 of 50. </v>
      </c>
    </row>
    <row r="287" spans="1:7" ht="408" hidden="1" x14ac:dyDescent="0.2">
      <c r="A287" s="26"/>
      <c r="B287" s="26" t="str">
        <f t="shared" si="54"/>
        <v>Aravind Reddy</v>
      </c>
      <c r="C287" s="26" t="s">
        <v>70</v>
      </c>
      <c r="D287" s="26"/>
      <c r="E287" s="26"/>
      <c r="G287" s="25" t="str">
        <f>_xlfn.CONCAT(G277," ",G278," ",G279," ",G280," ",G281," ",G282," ",G283," ",G284," ",G285," ",G286)</f>
        <v xml:space="preserve">Aravind Reddy, below are scores and comments for Homework 5. Q1: 6 of 6.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288" spans="1:7" hidden="1" x14ac:dyDescent="0.2">
      <c r="A288" s="26" t="s">
        <v>27</v>
      </c>
      <c r="B288" s="32" t="str">
        <f>MID(A288,FIND(",",A288)+1,FIND(" ",A288)+1)</f>
        <v xml:space="preserve"> Nayeem</v>
      </c>
      <c r="C288" s="32" t="s">
        <v>559</v>
      </c>
      <c r="D288" s="32"/>
      <c r="E288" s="32"/>
      <c r="G288" s="25" t="str">
        <f t="shared" si="13"/>
        <v xml:space="preserve"> Nayeem, below are scores and comments for Homework 5.</v>
      </c>
    </row>
    <row r="289" spans="1:7" hidden="1" x14ac:dyDescent="0.2">
      <c r="A289" s="26"/>
      <c r="B289" s="32" t="str">
        <f>B288</f>
        <v xml:space="preserve"> Nayeem</v>
      </c>
      <c r="C289" s="32" t="s">
        <v>52</v>
      </c>
      <c r="D289" s="26"/>
      <c r="E289" s="32" t="s">
        <v>577</v>
      </c>
      <c r="G289" s="25" t="str">
        <f t="shared" ref="G289:G297" si="55">_xlfn.CONCAT(C289," ",D289," ",E289," ",F289)</f>
        <v xml:space="preserve">Q1:  of 6.  </v>
      </c>
    </row>
    <row r="290" spans="1:7" hidden="1" x14ac:dyDescent="0.2">
      <c r="A290" s="26"/>
      <c r="B290" s="32" t="str">
        <f t="shared" ref="B290:B298" si="56">B289</f>
        <v xml:space="preserve"> Nayeem</v>
      </c>
      <c r="C290" s="32" t="s">
        <v>55</v>
      </c>
      <c r="D290" s="26"/>
      <c r="E290" s="32" t="s">
        <v>577</v>
      </c>
      <c r="G290" s="25" t="str">
        <f t="shared" si="55"/>
        <v xml:space="preserve">Q2:  of 6.  </v>
      </c>
    </row>
    <row r="291" spans="1:7" hidden="1" x14ac:dyDescent="0.2">
      <c r="A291" s="26"/>
      <c r="B291" s="32" t="str">
        <f t="shared" si="56"/>
        <v xml:space="preserve"> Nayeem</v>
      </c>
      <c r="C291" s="32" t="s">
        <v>58</v>
      </c>
      <c r="D291" s="26"/>
      <c r="E291" s="32" t="s">
        <v>577</v>
      </c>
      <c r="G291" s="25" t="str">
        <f t="shared" si="55"/>
        <v xml:space="preserve">Q3:  of 6.  </v>
      </c>
    </row>
    <row r="292" spans="1:7" hidden="1" x14ac:dyDescent="0.2">
      <c r="A292" s="26"/>
      <c r="B292" s="32" t="str">
        <f t="shared" si="56"/>
        <v xml:space="preserve"> Nayeem</v>
      </c>
      <c r="C292" s="32" t="s">
        <v>60</v>
      </c>
      <c r="D292" s="26"/>
      <c r="E292" s="32" t="s">
        <v>577</v>
      </c>
      <c r="G292" s="25" t="str">
        <f t="shared" si="55"/>
        <v xml:space="preserve">Q4:  of 6.  </v>
      </c>
    </row>
    <row r="293" spans="1:7" hidden="1" x14ac:dyDescent="0.2">
      <c r="A293" s="26"/>
      <c r="B293" s="32" t="str">
        <f t="shared" si="56"/>
        <v xml:space="preserve"> Nayeem</v>
      </c>
      <c r="C293" s="32" t="s">
        <v>62</v>
      </c>
      <c r="D293" s="26"/>
      <c r="E293" s="32" t="s">
        <v>577</v>
      </c>
      <c r="G293" s="25" t="str">
        <f t="shared" si="55"/>
        <v xml:space="preserve">Q5:  of 6.  </v>
      </c>
    </row>
    <row r="294" spans="1:7" hidden="1" x14ac:dyDescent="0.2">
      <c r="A294" s="26"/>
      <c r="B294" s="32" t="str">
        <f t="shared" si="56"/>
        <v xml:space="preserve"> Nayeem</v>
      </c>
      <c r="C294" s="32" t="s">
        <v>64</v>
      </c>
      <c r="D294" s="26"/>
      <c r="E294" s="32" t="s">
        <v>577</v>
      </c>
      <c r="G294" s="25" t="str">
        <f t="shared" si="55"/>
        <v xml:space="preserve">Q6:  of 6.  </v>
      </c>
    </row>
    <row r="295" spans="1:7" x14ac:dyDescent="0.2">
      <c r="A295" s="26"/>
      <c r="B295" s="32" t="str">
        <f t="shared" si="56"/>
        <v xml:space="preserve"> Nayeem</v>
      </c>
      <c r="C295" s="32" t="s">
        <v>66</v>
      </c>
      <c r="D295" s="26"/>
      <c r="E295" s="32" t="s">
        <v>577</v>
      </c>
      <c r="G295" s="25" t="str">
        <f t="shared" si="55"/>
        <v xml:space="preserve">Q7:  of 6.  </v>
      </c>
    </row>
    <row r="296" spans="1:7" s="41" customFormat="1" hidden="1" x14ac:dyDescent="0.2">
      <c r="A296" s="32"/>
      <c r="B296" s="32" t="str">
        <f t="shared" si="56"/>
        <v xml:space="preserve"> Nayeem</v>
      </c>
      <c r="C296" s="32" t="s">
        <v>578</v>
      </c>
      <c r="D296" s="32"/>
      <c r="E296" s="32" t="s">
        <v>53</v>
      </c>
      <c r="F296" s="33"/>
      <c r="G296" s="33" t="str">
        <f t="shared" si="55"/>
        <v xml:space="preserve">Q8:  of 8.  </v>
      </c>
    </row>
    <row r="297" spans="1:7" s="41" customFormat="1" hidden="1" x14ac:dyDescent="0.2">
      <c r="A297" s="32"/>
      <c r="B297" s="32" t="str">
        <f>B296</f>
        <v xml:space="preserve"> Nayeem</v>
      </c>
      <c r="C297" s="32" t="s">
        <v>68</v>
      </c>
      <c r="D297" s="32">
        <f>SUM(D289:D296)</f>
        <v>0</v>
      </c>
      <c r="E297" s="32" t="s">
        <v>69</v>
      </c>
      <c r="F297" s="33"/>
      <c r="G297" s="33" t="str">
        <f t="shared" si="55"/>
        <v xml:space="preserve">Total: 0 of 50. </v>
      </c>
    </row>
    <row r="298" spans="1:7" s="41" customFormat="1" ht="25.5" hidden="1" x14ac:dyDescent="0.2">
      <c r="A298" s="32"/>
      <c r="B298" s="32" t="str">
        <f t="shared" si="56"/>
        <v xml:space="preserve"> Nayeem</v>
      </c>
      <c r="C298" s="32" t="s">
        <v>70</v>
      </c>
      <c r="D298" s="32"/>
      <c r="E298" s="32"/>
      <c r="F298" s="33"/>
      <c r="G298" s="33" t="str">
        <f>_xlfn.CONCAT(G288," ",G289," ",G290," ",G291," ",G292," ",G293," ",G294," ",G295," ",G296," ",G297)</f>
        <v xml:space="preserve"> Nayeem, below are scores and comments for Homework 5. Q1:  of 6.   Q2:  of 6.   Q3:  of 6.   Q4:  of 6.   Q5:  of 6.   Q6:  of 6.   Q7:  of 6.   Q8:  of 8.   Total: 0 of 50. </v>
      </c>
    </row>
    <row r="299" spans="1:7" hidden="1" x14ac:dyDescent="0.2">
      <c r="A299" s="26" t="s">
        <v>28</v>
      </c>
      <c r="B299" s="26" t="str">
        <f t="shared" si="28"/>
        <v xml:space="preserve"> Deepika</v>
      </c>
      <c r="C299" s="26" t="s">
        <v>559</v>
      </c>
      <c r="D299" s="26"/>
      <c r="E299" s="26"/>
      <c r="G299" s="25" t="str">
        <f t="shared" si="13"/>
        <v xml:space="preserve"> Deepika, below are scores and comments for Homework 5.</v>
      </c>
    </row>
    <row r="300" spans="1:7" hidden="1" x14ac:dyDescent="0.2">
      <c r="A300" s="26"/>
      <c r="B300" s="26" t="str">
        <f>B299</f>
        <v xml:space="preserve"> Deepika</v>
      </c>
      <c r="C300" s="26" t="s">
        <v>52</v>
      </c>
      <c r="D300" s="26">
        <v>6</v>
      </c>
      <c r="E300" s="26" t="s">
        <v>577</v>
      </c>
      <c r="F300" s="25" t="s">
        <v>564</v>
      </c>
      <c r="G300" s="25" t="str">
        <f t="shared" ref="G300:G308" si="57">_xlfn.CONCAT(C300," ",D300," ",E300," ",F300)</f>
        <v>Q1: 6 of 6.  A very interesting and novel company choice!</v>
      </c>
    </row>
    <row r="301" spans="1:7" ht="165.75" hidden="1" x14ac:dyDescent="0.2">
      <c r="A301" s="26"/>
      <c r="B301" s="26" t="str">
        <f t="shared" ref="B301:B309" si="58">B300</f>
        <v xml:space="preserve"> Deepika</v>
      </c>
      <c r="C301" s="26" t="s">
        <v>55</v>
      </c>
      <c r="D301" s="26">
        <v>6</v>
      </c>
      <c r="E301" s="26" t="s">
        <v>577</v>
      </c>
      <c r="F301" s="25" t="s">
        <v>570</v>
      </c>
      <c r="G301" s="25" t="str">
        <f t="shared" si="57"/>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02" spans="1:7" ht="267.75" hidden="1" x14ac:dyDescent="0.2">
      <c r="A302" s="26"/>
      <c r="B302" s="26" t="str">
        <f t="shared" si="58"/>
        <v xml:space="preserve"> Deepika</v>
      </c>
      <c r="C302" s="26" t="s">
        <v>58</v>
      </c>
      <c r="D302" s="26">
        <v>6</v>
      </c>
      <c r="E302" s="26" t="s">
        <v>577</v>
      </c>
      <c r="F302" s="25" t="s">
        <v>592</v>
      </c>
      <c r="G302" s="25" t="str">
        <f t="shared" si="57"/>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03" spans="1:7" ht="63.75" hidden="1" x14ac:dyDescent="0.2">
      <c r="A303" s="26"/>
      <c r="B303" s="26" t="str">
        <f t="shared" si="58"/>
        <v xml:space="preserve"> Deepika</v>
      </c>
      <c r="C303" s="26" t="s">
        <v>60</v>
      </c>
      <c r="D303" s="26">
        <v>5.5</v>
      </c>
      <c r="E303" s="26" t="s">
        <v>577</v>
      </c>
      <c r="F303" s="25" t="s">
        <v>575</v>
      </c>
      <c r="G303" s="25" t="str">
        <f t="shared" si="57"/>
        <v xml:space="preserve">Q4: 5.5 of 6.  I don't understand the specification, Profit=�0+�1×TV Advertising Profit, and how it is related to the question posed…Though a marketing mix model's dependent variable is almost never profit of a (say) brand, the remainder of your answer is sufficient given your assumptions. </v>
      </c>
    </row>
    <row r="304" spans="1:7" hidden="1" x14ac:dyDescent="0.2">
      <c r="A304" s="26"/>
      <c r="B304" s="26" t="str">
        <f t="shared" si="58"/>
        <v xml:space="preserve"> Deepika</v>
      </c>
      <c r="C304" s="26" t="s">
        <v>62</v>
      </c>
      <c r="D304" s="26">
        <v>6</v>
      </c>
      <c r="E304" s="26" t="s">
        <v>577</v>
      </c>
      <c r="G304" s="25" t="str">
        <f t="shared" si="57"/>
        <v xml:space="preserve">Q5: 6 of 6.  </v>
      </c>
    </row>
    <row r="305" spans="1:7" ht="267.75" hidden="1" x14ac:dyDescent="0.2">
      <c r="A305" s="26"/>
      <c r="B305" s="26" t="str">
        <f t="shared" si="58"/>
        <v xml:space="preserve"> Deepika</v>
      </c>
      <c r="C305" s="26" t="s">
        <v>64</v>
      </c>
      <c r="D305" s="26">
        <v>5.5</v>
      </c>
      <c r="E305" s="26" t="s">
        <v>577</v>
      </c>
      <c r="F305" s="25" t="s">
        <v>596</v>
      </c>
      <c r="G305" s="25" t="str">
        <f t="shared" si="57"/>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06" spans="1:7" ht="51" x14ac:dyDescent="0.2">
      <c r="A306" s="26"/>
      <c r="B306" s="26" t="str">
        <f t="shared" si="58"/>
        <v xml:space="preserve"> Deepika</v>
      </c>
      <c r="C306" s="26" t="s">
        <v>66</v>
      </c>
      <c r="D306" s="26">
        <v>6</v>
      </c>
      <c r="E306" s="26" t="s">
        <v>577</v>
      </c>
      <c r="F306" s="25" t="s">
        <v>579</v>
      </c>
      <c r="G306" s="25" t="str">
        <f t="shared" si="57"/>
        <v xml:space="preserve">Q7: 6 of 6.  For additional information and examples on moderation as it is used in marketing mix modeling, see the section Synergy Measurement via Moderation in Linear Models of the Module 5 Lecture Notes. </v>
      </c>
    </row>
    <row r="307" spans="1:7" ht="25.5" hidden="1" x14ac:dyDescent="0.2">
      <c r="A307" s="26"/>
      <c r="B307" s="26" t="str">
        <f t="shared" si="58"/>
        <v xml:space="preserve"> Deepika</v>
      </c>
      <c r="C307" s="26" t="s">
        <v>578</v>
      </c>
      <c r="D307" s="26">
        <v>8</v>
      </c>
      <c r="E307" s="26" t="s">
        <v>53</v>
      </c>
      <c r="F307" s="25" t="s">
        <v>589</v>
      </c>
      <c r="G307" s="25" t="str">
        <f t="shared" si="57"/>
        <v>Q8: 8 of 8.  Ensure going forward you separate your main topics into multiple paragraphs.</v>
      </c>
    </row>
    <row r="308" spans="1:7" hidden="1" x14ac:dyDescent="0.2">
      <c r="A308" s="26"/>
      <c r="B308" s="26" t="str">
        <f>B307</f>
        <v xml:space="preserve"> Deepika</v>
      </c>
      <c r="C308" s="26" t="s">
        <v>68</v>
      </c>
      <c r="D308" s="26">
        <f>SUM(D300:D307)</f>
        <v>49</v>
      </c>
      <c r="E308" s="26" t="s">
        <v>69</v>
      </c>
      <c r="G308" s="25" t="str">
        <f t="shared" si="57"/>
        <v xml:space="preserve">Total: 49 of 50. </v>
      </c>
    </row>
    <row r="309" spans="1:7" ht="409.5" hidden="1" x14ac:dyDescent="0.2">
      <c r="A309" s="26"/>
      <c r="B309" s="26" t="str">
        <f t="shared" si="58"/>
        <v xml:space="preserve"> Deepika</v>
      </c>
      <c r="C309" s="26" t="s">
        <v>70</v>
      </c>
      <c r="D309" s="26"/>
      <c r="E309" s="26"/>
      <c r="G309" s="25" t="str">
        <f>_xlfn.CONCAT(G299," ",G300," ",G301," ",G302," ",G303," ",G304," ",G305," ",G306," ",G307," ",G308)</f>
        <v xml:space="preserve"> Deepika, below are scores and comments for Homework 5. Q1: 6 of 6.  A very interesting and novel company choice!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I don't understand the specification, Profit=�0+�1×TV Advertising Profit, and how it is related to the question posed…Though a marketing mix model's dependent variable is almost never profit of a (say) brand, the remainder of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Ensure going forward you separate your main topics into multiple paragraphs. Total: 49 of 50. </v>
      </c>
    </row>
    <row r="310" spans="1:7" hidden="1" x14ac:dyDescent="0.2">
      <c r="A310" s="26" t="s">
        <v>29</v>
      </c>
      <c r="B310" s="26" t="s">
        <v>213</v>
      </c>
      <c r="C310" s="26" t="s">
        <v>559</v>
      </c>
      <c r="D310" s="26"/>
      <c r="E310" s="26"/>
      <c r="G310" s="25" t="str">
        <f t="shared" si="13"/>
        <v>Ganesh Reddy, below are scores and comments for Homework 5.</v>
      </c>
    </row>
    <row r="311" spans="1:7" ht="38.25" hidden="1" x14ac:dyDescent="0.2">
      <c r="A311" s="26"/>
      <c r="B311" s="26" t="str">
        <f>B310</f>
        <v>Ganesh Reddy</v>
      </c>
      <c r="C311" s="26" t="s">
        <v>52</v>
      </c>
      <c r="D311" s="26">
        <v>4.5</v>
      </c>
      <c r="E311" s="26" t="s">
        <v>577</v>
      </c>
      <c r="F311" s="25" t="s">
        <v>568</v>
      </c>
      <c r="G311" s="25" t="str">
        <f t="shared" ref="G311:G319" si="59">_xlfn.CONCAT(C311," ",D311," ",E311," ",F311)</f>
        <v xml:space="preserve">Q1: 4.5 of 6.  The question requested you either provide information from your employer (or potentially past employer) or a familiar company.  </v>
      </c>
    </row>
    <row r="312" spans="1:7" hidden="1" x14ac:dyDescent="0.2">
      <c r="A312" s="26"/>
      <c r="B312" s="26" t="str">
        <f t="shared" ref="B312:B320" si="60">B311</f>
        <v>Ganesh Reddy</v>
      </c>
      <c r="C312" s="26" t="s">
        <v>55</v>
      </c>
      <c r="D312" s="26">
        <v>6</v>
      </c>
      <c r="E312" s="26" t="s">
        <v>577</v>
      </c>
      <c r="G312" s="25" t="str">
        <f t="shared" si="59"/>
        <v xml:space="preserve">Q2: 6 of 6.  </v>
      </c>
    </row>
    <row r="313" spans="1:7" ht="267.75" hidden="1" x14ac:dyDescent="0.2">
      <c r="A313" s="26"/>
      <c r="B313" s="26" t="str">
        <f t="shared" si="60"/>
        <v>Ganesh Reddy</v>
      </c>
      <c r="C313" s="26" t="s">
        <v>58</v>
      </c>
      <c r="D313" s="26">
        <v>6</v>
      </c>
      <c r="E313" s="26" t="s">
        <v>577</v>
      </c>
      <c r="F313" s="25" t="s">
        <v>592</v>
      </c>
      <c r="G313" s="25" t="str">
        <f t="shared" si="59"/>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14" spans="1:7" ht="38.25" hidden="1" x14ac:dyDescent="0.2">
      <c r="A314" s="26"/>
      <c r="B314" s="26" t="str">
        <f t="shared" si="60"/>
        <v>Ganesh Reddy</v>
      </c>
      <c r="C314" s="26" t="s">
        <v>60</v>
      </c>
      <c r="D314" s="26">
        <v>6</v>
      </c>
      <c r="E314" s="26" t="s">
        <v>577</v>
      </c>
      <c r="F314" s="25" t="s">
        <v>572</v>
      </c>
      <c r="G314" s="25" t="str">
        <f t="shared" si="59"/>
        <v xml:space="preserve">Q4: 6 of 6.  Though a marketing mix model's dependent variable is almost never profit of a (say) brand, your answer is sufficient given your assumptions. </v>
      </c>
    </row>
    <row r="315" spans="1:7" hidden="1" x14ac:dyDescent="0.2">
      <c r="A315" s="26"/>
      <c r="B315" s="26" t="str">
        <f t="shared" si="60"/>
        <v>Ganesh Reddy</v>
      </c>
      <c r="C315" s="26" t="s">
        <v>62</v>
      </c>
      <c r="D315" s="26">
        <v>6</v>
      </c>
      <c r="E315" s="26" t="s">
        <v>577</v>
      </c>
      <c r="G315" s="25" t="str">
        <f t="shared" si="59"/>
        <v xml:space="preserve">Q5: 6 of 6.  </v>
      </c>
    </row>
    <row r="316" spans="1:7" ht="267.75" hidden="1" x14ac:dyDescent="0.2">
      <c r="A316" s="26"/>
      <c r="B316" s="26" t="str">
        <f t="shared" si="60"/>
        <v>Ganesh Reddy</v>
      </c>
      <c r="C316" s="26" t="s">
        <v>64</v>
      </c>
      <c r="D316" s="26">
        <v>5.5</v>
      </c>
      <c r="E316" s="26" t="s">
        <v>577</v>
      </c>
      <c r="F316" s="25" t="s">
        <v>596</v>
      </c>
      <c r="G316" s="25" t="str">
        <f t="shared" si="59"/>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17" spans="1:7" ht="51" x14ac:dyDescent="0.2">
      <c r="A317" s="26"/>
      <c r="B317" s="26" t="str">
        <f t="shared" si="60"/>
        <v>Ganesh Reddy</v>
      </c>
      <c r="C317" s="26" t="s">
        <v>66</v>
      </c>
      <c r="D317" s="26">
        <v>6</v>
      </c>
      <c r="E317" s="26" t="s">
        <v>577</v>
      </c>
      <c r="F317" s="25" t="s">
        <v>579</v>
      </c>
      <c r="G317" s="25" t="str">
        <f t="shared" si="59"/>
        <v xml:space="preserve">Q7: 6 of 6.  For additional information and examples on moderation as it is used in marketing mix modeling, see the section Synergy Measurement via Moderation in Linear Models of the Module 5 Lecture Notes. </v>
      </c>
    </row>
    <row r="318" spans="1:7" hidden="1" x14ac:dyDescent="0.2">
      <c r="A318" s="26"/>
      <c r="B318" s="26" t="str">
        <f t="shared" si="60"/>
        <v>Ganesh Reddy</v>
      </c>
      <c r="C318" s="26" t="s">
        <v>578</v>
      </c>
      <c r="D318" s="26">
        <v>8</v>
      </c>
      <c r="E318" s="26" t="s">
        <v>53</v>
      </c>
      <c r="G318" s="25" t="str">
        <f t="shared" si="59"/>
        <v xml:space="preserve">Q8: 8 of 8.  </v>
      </c>
    </row>
    <row r="319" spans="1:7" hidden="1" x14ac:dyDescent="0.2">
      <c r="A319" s="26"/>
      <c r="B319" s="26" t="str">
        <f>B318</f>
        <v>Ganesh Reddy</v>
      </c>
      <c r="C319" s="26" t="s">
        <v>68</v>
      </c>
      <c r="D319" s="26">
        <f>SUM(D311:D318)</f>
        <v>48</v>
      </c>
      <c r="E319" s="26" t="s">
        <v>69</v>
      </c>
      <c r="G319" s="25" t="str">
        <f t="shared" si="59"/>
        <v xml:space="preserve">Total: 48 of 50. </v>
      </c>
    </row>
    <row r="320" spans="1:7" ht="344.25" hidden="1" x14ac:dyDescent="0.2">
      <c r="A320" s="26"/>
      <c r="B320" s="26" t="str">
        <f t="shared" si="60"/>
        <v>Ganesh Reddy</v>
      </c>
      <c r="C320" s="26" t="s">
        <v>70</v>
      </c>
      <c r="D320" s="26"/>
      <c r="E320" s="26"/>
      <c r="G320" s="25" t="str">
        <f>_xlfn.CONCAT(G310," ",G311," ",G312," ",G313," ",G314," ",G315," ",G316," ",G317," ",G318," ",G319)</f>
        <v xml:space="preserve">Ganesh Reddy, below are scores and comments for Homework 5. Q1: 4.5 of 6.  The question requested you either provide information from your employer (or potentially past employer) or a familiar company.   Q2: 6 of 6.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48 of 50. </v>
      </c>
    </row>
    <row r="321" spans="1:7" hidden="1" x14ac:dyDescent="0.2">
      <c r="A321" s="26" t="s">
        <v>30</v>
      </c>
      <c r="B321" s="47" t="s">
        <v>214</v>
      </c>
      <c r="C321" s="47" t="s">
        <v>559</v>
      </c>
      <c r="D321" s="47"/>
      <c r="E321" s="47"/>
      <c r="G321" s="25" t="str">
        <f t="shared" si="13"/>
        <v>Arun Teja, below are scores and comments for Homework 5.</v>
      </c>
    </row>
    <row r="322" spans="1:7" ht="38.25" hidden="1" x14ac:dyDescent="0.2">
      <c r="A322" s="26"/>
      <c r="B322" s="47" t="str">
        <f>B321</f>
        <v>Arun Teja</v>
      </c>
      <c r="C322" s="47" t="s">
        <v>52</v>
      </c>
      <c r="D322" s="47">
        <v>5.5</v>
      </c>
      <c r="E322" s="47" t="s">
        <v>577</v>
      </c>
      <c r="F322" s="25" t="s">
        <v>560</v>
      </c>
      <c r="G322" s="25" t="str">
        <f t="shared" ref="G322:G330" si="61">_xlfn.CONCAT(C322," ",D322," ",E322," ",F322)</f>
        <v>Q1: 5.5 of 6.  Please invoke grammar, spelling and punctuation checkers.  Also ensure that you're providing your responses and not those of someone else, such as a potential collaborator.</v>
      </c>
    </row>
    <row r="323" spans="1:7" ht="165.75" hidden="1" x14ac:dyDescent="0.2">
      <c r="A323" s="26"/>
      <c r="B323" s="47" t="str">
        <f t="shared" ref="B323:B331" si="62">B322</f>
        <v>Arun Teja</v>
      </c>
      <c r="C323" s="47" t="s">
        <v>55</v>
      </c>
      <c r="D323" s="47">
        <v>6</v>
      </c>
      <c r="E323" s="47" t="s">
        <v>577</v>
      </c>
      <c r="F323" s="25" t="s">
        <v>570</v>
      </c>
      <c r="G323" s="25" t="str">
        <f t="shared" si="61"/>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24" spans="1:7" ht="280.5" hidden="1" x14ac:dyDescent="0.2">
      <c r="A324" s="26"/>
      <c r="B324" s="47" t="str">
        <f t="shared" si="62"/>
        <v>Arun Teja</v>
      </c>
      <c r="C324" s="47" t="s">
        <v>58</v>
      </c>
      <c r="D324" s="47">
        <v>5</v>
      </c>
      <c r="E324" s="47" t="s">
        <v>577</v>
      </c>
      <c r="F324" s="25" t="s">
        <v>591</v>
      </c>
      <c r="G324" s="25" t="str">
        <f t="shared" si="61"/>
        <v>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25" spans="1:7" ht="51" hidden="1" x14ac:dyDescent="0.2">
      <c r="A325" s="26"/>
      <c r="B325" s="47" t="str">
        <f t="shared" si="62"/>
        <v>Arun Teja</v>
      </c>
      <c r="C325" s="47" t="s">
        <v>60</v>
      </c>
      <c r="D325" s="47">
        <v>5.5</v>
      </c>
      <c r="E325" s="47" t="s">
        <v>577</v>
      </c>
      <c r="F325" s="25" t="s">
        <v>601</v>
      </c>
      <c r="G325" s="25" t="str">
        <f t="shared" si="61"/>
        <v xml:space="preserve">Q4: 5.5 of 6.  The specification, Revenue = 3.1(TV Ads+3948), is incorrect.  Though a marketing mix model's dependent variable is almost surely never profit of a (say) brand, the remainder of your answer is sufficient given your assumptions. </v>
      </c>
    </row>
    <row r="326" spans="1:7" hidden="1" x14ac:dyDescent="0.2">
      <c r="A326" s="26"/>
      <c r="B326" s="47" t="str">
        <f t="shared" si="62"/>
        <v>Arun Teja</v>
      </c>
      <c r="C326" s="47" t="s">
        <v>62</v>
      </c>
      <c r="D326" s="47">
        <v>6</v>
      </c>
      <c r="E326" s="47" t="s">
        <v>577</v>
      </c>
      <c r="G326" s="25" t="str">
        <f t="shared" si="61"/>
        <v xml:space="preserve">Q5: 6 of 6.  </v>
      </c>
    </row>
    <row r="327" spans="1:7" ht="255" hidden="1" x14ac:dyDescent="0.2">
      <c r="A327" s="26"/>
      <c r="B327" s="47" t="str">
        <f t="shared" si="62"/>
        <v>Arun Teja</v>
      </c>
      <c r="C327" s="47" t="s">
        <v>64</v>
      </c>
      <c r="D327" s="47">
        <v>5.5</v>
      </c>
      <c r="E327" s="47" t="s">
        <v>577</v>
      </c>
      <c r="F327" s="25" t="s">
        <v>595</v>
      </c>
      <c r="G327" s="25" t="str">
        <f t="shared" si="61"/>
        <v xml:space="preserve">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28" spans="1:7" ht="51" x14ac:dyDescent="0.2">
      <c r="A328" s="26"/>
      <c r="B328" s="47" t="str">
        <f t="shared" si="62"/>
        <v>Arun Teja</v>
      </c>
      <c r="C328" s="47" t="s">
        <v>66</v>
      </c>
      <c r="D328" s="47">
        <v>6</v>
      </c>
      <c r="E328" s="47" t="s">
        <v>577</v>
      </c>
      <c r="F328" s="25" t="s">
        <v>579</v>
      </c>
      <c r="G328" s="25" t="str">
        <f t="shared" si="61"/>
        <v xml:space="preserve">Q7: 6 of 6.  For additional information and examples on moderation as it is used in marketing mix modeling, see the section Synergy Measurement via Moderation in Linear Models of the Module 5 Lecture Notes. </v>
      </c>
    </row>
    <row r="329" spans="1:7" ht="114.75" hidden="1" x14ac:dyDescent="0.2">
      <c r="A329" s="47"/>
      <c r="B329" s="47" t="str">
        <f t="shared" si="62"/>
        <v>Arun Teja</v>
      </c>
      <c r="C329" s="47" t="s">
        <v>578</v>
      </c>
      <c r="D329" s="47">
        <v>5</v>
      </c>
      <c r="E329" s="47" t="s">
        <v>53</v>
      </c>
      <c r="F329" s="25" t="s">
        <v>583</v>
      </c>
      <c r="G329" s="25" t="str">
        <f t="shared" si="61"/>
        <v>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v>
      </c>
    </row>
    <row r="330" spans="1:7" hidden="1" x14ac:dyDescent="0.2">
      <c r="A330" s="47"/>
      <c r="B330" s="47" t="str">
        <f>B329</f>
        <v>Arun Teja</v>
      </c>
      <c r="C330" s="47" t="s">
        <v>68</v>
      </c>
      <c r="D330" s="47">
        <f>SUM(D322:D329)</f>
        <v>44.5</v>
      </c>
      <c r="E330" s="47" t="s">
        <v>69</v>
      </c>
      <c r="F330" s="25" t="s">
        <v>63</v>
      </c>
      <c r="G330" s="25" t="str">
        <f t="shared" si="61"/>
        <v xml:space="preserve">Total: 44.5 of 50.  </v>
      </c>
    </row>
    <row r="331" spans="1:7" ht="409.5" hidden="1" x14ac:dyDescent="0.2">
      <c r="A331" s="47"/>
      <c r="B331" s="47" t="str">
        <f t="shared" si="62"/>
        <v>Arun Teja</v>
      </c>
      <c r="C331" s="47" t="s">
        <v>70</v>
      </c>
      <c r="D331" s="47"/>
      <c r="E331" s="47"/>
      <c r="G331" s="25" t="str">
        <f>_xlfn.CONCAT(G321," ",G322," ",G323," ",G324," ",G325," ",G326," ",G327," ",G328," ",G329," ",G330)</f>
        <v xml:space="preserve">Arun Teja, below are scores and comments for Homework 5. Q1: 5.5 of 6.  Please invoke grammar, spelling and punctuation checkers.  Also ensure that you're providing your responses and not those of someone else, such as a potential collaborator.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5 of 6.  Your response was meandering and made it challenging to follow your arguments…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5.5 of 6.  The specification, Revenue = 3.1(TV Ads+3948), is incorrect.  Though a marketing mix model's dependent variable is almost surely never profit of a (say) brand, the remainder of your answer is sufficient given your assumptions.  Q5: 6 of 6.   Q6: 5.5 of 6.  Your response is too broad ...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5 of 8.  During our online class we discussed the concept of marketing mix, marketing mix model specifications, diagnostics and fit, and introduced media planning.  We also discussed a few additional methods that may be used to determine the number of clusters when conducting k-means clustering, introduced principal component analysis (PCA), and how PCA may be used with clustering algorithms.  We did not discuss A/B testing, bandit testing, experimental design or the foundations of statistical inference. Total: 44.5 of 50.  </v>
      </c>
    </row>
    <row r="332" spans="1:7" hidden="1" x14ac:dyDescent="0.2">
      <c r="A332" s="26" t="s">
        <v>31</v>
      </c>
      <c r="B332" s="26" t="s">
        <v>233</v>
      </c>
      <c r="C332" s="26" t="s">
        <v>559</v>
      </c>
      <c r="D332" s="26"/>
      <c r="E332" s="26"/>
      <c r="G332" s="25" t="str">
        <f t="shared" si="13"/>
        <v>Hiranmaya Datta, below are scores and comments for Homework 5.</v>
      </c>
    </row>
    <row r="333" spans="1:7" ht="25.5" hidden="1" x14ac:dyDescent="0.2">
      <c r="A333" s="26"/>
      <c r="B333" s="26" t="str">
        <f>B332</f>
        <v>Hiranmaya Datta</v>
      </c>
      <c r="C333" s="26" t="s">
        <v>52</v>
      </c>
      <c r="D333" s="26">
        <v>6</v>
      </c>
      <c r="E333" s="26" t="s">
        <v>577</v>
      </c>
      <c r="F333" s="25" t="s">
        <v>590</v>
      </c>
      <c r="G333" s="25" t="str">
        <f t="shared" ref="G333:G341" si="63">_xlfn.CONCAT(C333," ",D333," ",E333," ",F333)</f>
        <v>Q1: 6 of 6.  Please left align your paragraphs, or use a tab that is idented only a few spaces (e.g., 5 spaces) from the left indentation.</v>
      </c>
    </row>
    <row r="334" spans="1:7" ht="165.75" hidden="1" x14ac:dyDescent="0.2">
      <c r="A334" s="26"/>
      <c r="B334" s="26" t="str">
        <f t="shared" ref="B334:B342" si="64">B333</f>
        <v>Hiranmaya Datta</v>
      </c>
      <c r="C334" s="26" t="s">
        <v>55</v>
      </c>
      <c r="D334" s="26">
        <v>6</v>
      </c>
      <c r="E334" s="26" t="s">
        <v>577</v>
      </c>
      <c r="F334" s="25" t="s">
        <v>570</v>
      </c>
      <c r="G334" s="25" t="str">
        <f t="shared" si="63"/>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35" spans="1:7" ht="267.75" hidden="1" x14ac:dyDescent="0.2">
      <c r="A335" s="26"/>
      <c r="B335" s="26" t="str">
        <f t="shared" si="64"/>
        <v>Hiranmaya Datta</v>
      </c>
      <c r="C335" s="26" t="s">
        <v>58</v>
      </c>
      <c r="D335" s="26">
        <v>6</v>
      </c>
      <c r="E335" s="26" t="s">
        <v>577</v>
      </c>
      <c r="F335" s="25" t="s">
        <v>592</v>
      </c>
      <c r="G335" s="25" t="str">
        <f t="shared" si="63"/>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36" spans="1:7" ht="38.25" hidden="1" x14ac:dyDescent="0.2">
      <c r="A336" s="26"/>
      <c r="B336" s="26" t="str">
        <f t="shared" si="64"/>
        <v>Hiranmaya Datta</v>
      </c>
      <c r="C336" s="26" t="s">
        <v>60</v>
      </c>
      <c r="D336" s="26">
        <v>6</v>
      </c>
      <c r="E336" s="26" t="s">
        <v>577</v>
      </c>
      <c r="F336" s="25" t="s">
        <v>572</v>
      </c>
      <c r="G336" s="25" t="str">
        <f t="shared" si="63"/>
        <v xml:space="preserve">Q4: 6 of 6.  Though a marketing mix model's dependent variable is almost never profit of a (say) brand, your answer is sufficient given your assumptions. </v>
      </c>
    </row>
    <row r="337" spans="1:7" hidden="1" x14ac:dyDescent="0.2">
      <c r="A337" s="26"/>
      <c r="B337" s="26" t="str">
        <f t="shared" si="64"/>
        <v>Hiranmaya Datta</v>
      </c>
      <c r="C337" s="26" t="s">
        <v>62</v>
      </c>
      <c r="D337" s="26">
        <v>6</v>
      </c>
      <c r="E337" s="26" t="s">
        <v>577</v>
      </c>
      <c r="G337" s="25" t="str">
        <f t="shared" si="63"/>
        <v xml:space="preserve">Q5: 6 of 6.  </v>
      </c>
    </row>
    <row r="338" spans="1:7" ht="267.75" hidden="1" x14ac:dyDescent="0.2">
      <c r="A338" s="26"/>
      <c r="B338" s="26" t="str">
        <f t="shared" si="64"/>
        <v>Hiranmaya Datta</v>
      </c>
      <c r="C338" s="26" t="s">
        <v>64</v>
      </c>
      <c r="D338" s="26">
        <v>5.5</v>
      </c>
      <c r="E338" s="26" t="s">
        <v>577</v>
      </c>
      <c r="F338" s="25" t="s">
        <v>596</v>
      </c>
      <c r="G338" s="25" t="str">
        <f t="shared" si="63"/>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39" spans="1:7" ht="51" x14ac:dyDescent="0.2">
      <c r="A339" s="26"/>
      <c r="B339" s="26" t="str">
        <f t="shared" si="64"/>
        <v>Hiranmaya Datta</v>
      </c>
      <c r="C339" s="26" t="s">
        <v>66</v>
      </c>
      <c r="D339" s="26">
        <v>6</v>
      </c>
      <c r="E339" s="26" t="s">
        <v>577</v>
      </c>
      <c r="F339" s="25" t="s">
        <v>579</v>
      </c>
      <c r="G339" s="25" t="str">
        <f t="shared" si="63"/>
        <v xml:space="preserve">Q7: 6 of 6.  For additional information and examples on moderation as it is used in marketing mix modeling, see the section Synergy Measurement via Moderation in Linear Models of the Module 5 Lecture Notes. </v>
      </c>
    </row>
    <row r="340" spans="1:7" hidden="1" x14ac:dyDescent="0.2">
      <c r="A340" s="26"/>
      <c r="B340" s="26" t="str">
        <f t="shared" si="64"/>
        <v>Hiranmaya Datta</v>
      </c>
      <c r="C340" s="26" t="s">
        <v>578</v>
      </c>
      <c r="D340" s="26">
        <v>8</v>
      </c>
      <c r="E340" s="26" t="s">
        <v>53</v>
      </c>
      <c r="G340" s="25" t="str">
        <f t="shared" si="63"/>
        <v xml:space="preserve">Q8: 8 of 8.  </v>
      </c>
    </row>
    <row r="341" spans="1:7" hidden="1" x14ac:dyDescent="0.2">
      <c r="A341" s="26"/>
      <c r="B341" s="26" t="str">
        <f>B340</f>
        <v>Hiranmaya Datta</v>
      </c>
      <c r="C341" s="26" t="s">
        <v>68</v>
      </c>
      <c r="D341" s="26">
        <f>SUM(D333:D340)</f>
        <v>49.5</v>
      </c>
      <c r="E341" s="26" t="s">
        <v>69</v>
      </c>
      <c r="G341" s="25" t="str">
        <f t="shared" si="63"/>
        <v xml:space="preserve">Total: 49.5 of 50. </v>
      </c>
    </row>
    <row r="342" spans="1:7" ht="409.5" hidden="1" x14ac:dyDescent="0.2">
      <c r="A342" s="26"/>
      <c r="B342" s="26" t="str">
        <f t="shared" si="64"/>
        <v>Hiranmaya Datta</v>
      </c>
      <c r="C342" s="26" t="s">
        <v>70</v>
      </c>
      <c r="D342" s="26"/>
      <c r="E342" s="26"/>
      <c r="G342" s="25" t="str">
        <f>_xlfn.CONCAT(G332," ",G333," ",G334," ",G335," ",G336," ",G337," ",G338," ",G339," ",G340," ",G341)</f>
        <v xml:space="preserve">Hiranmaya Datta, below are scores and comments for Homework 5. Q1: 6 of 6.  Please left align your paragraphs, or use a tab that is idented only a few spaces (e.g., 5 spaces) from the left indentation.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6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49.5 of 50. </v>
      </c>
    </row>
    <row r="343" spans="1:7" hidden="1" x14ac:dyDescent="0.2">
      <c r="A343" s="26" t="s">
        <v>32</v>
      </c>
      <c r="B343" s="26" t="str">
        <f t="shared" si="28"/>
        <v xml:space="preserve"> Sandeep</v>
      </c>
      <c r="C343" s="26" t="s">
        <v>559</v>
      </c>
      <c r="D343" s="26"/>
      <c r="E343" s="26"/>
      <c r="G343" s="25" t="str">
        <f t="shared" si="13"/>
        <v xml:space="preserve"> Sandeep, below are scores and comments for Homework 5.</v>
      </c>
    </row>
    <row r="344" spans="1:7" ht="63.75" hidden="1" x14ac:dyDescent="0.2">
      <c r="A344" s="26"/>
      <c r="B344" s="26" t="str">
        <f>B343</f>
        <v xml:space="preserve"> Sandeep</v>
      </c>
      <c r="C344" s="26" t="s">
        <v>52</v>
      </c>
      <c r="D344" s="26">
        <v>4.5</v>
      </c>
      <c r="E344" s="26" t="s">
        <v>577</v>
      </c>
      <c r="F344" s="25" t="s">
        <v>569</v>
      </c>
      <c r="G344" s="25" t="str">
        <f t="shared" ref="G344:G352" si="65">_xlfn.CONCAT(C344," ",D344," ",E344," ",F344)</f>
        <v>Q1: 4.5 of 6.  The question requested you either provide information from your employer (or potentially past employer) or a familiar company for the entire question.   Your response examined the 4 P's across industries and at times across competing manufacturers.</v>
      </c>
    </row>
    <row r="345" spans="1:7" ht="165.75" hidden="1" x14ac:dyDescent="0.2">
      <c r="A345" s="26"/>
      <c r="B345" s="26" t="str">
        <f t="shared" ref="B345:B353" si="66">B344</f>
        <v xml:space="preserve"> Sandeep</v>
      </c>
      <c r="C345" s="26" t="s">
        <v>55</v>
      </c>
      <c r="D345" s="26">
        <v>6</v>
      </c>
      <c r="E345" s="26" t="s">
        <v>577</v>
      </c>
      <c r="F345" s="25" t="s">
        <v>570</v>
      </c>
      <c r="G345" s="25" t="str">
        <f t="shared" si="65"/>
        <v>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v>
      </c>
    </row>
    <row r="346" spans="1:7" ht="267.75" hidden="1" x14ac:dyDescent="0.2">
      <c r="A346" s="26"/>
      <c r="B346" s="26" t="str">
        <f t="shared" si="66"/>
        <v xml:space="preserve"> Sandeep</v>
      </c>
      <c r="C346" s="26" t="s">
        <v>58</v>
      </c>
      <c r="D346" s="26">
        <v>6</v>
      </c>
      <c r="E346" s="26" t="s">
        <v>577</v>
      </c>
      <c r="F346" s="25" t="s">
        <v>592</v>
      </c>
      <c r="G346" s="25" t="str">
        <f t="shared" si="65"/>
        <v>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v>
      </c>
    </row>
    <row r="347" spans="1:7" ht="38.25" hidden="1" x14ac:dyDescent="0.2">
      <c r="A347" s="26"/>
      <c r="B347" s="26" t="str">
        <f t="shared" si="66"/>
        <v xml:space="preserve"> Sandeep</v>
      </c>
      <c r="C347" s="26" t="s">
        <v>60</v>
      </c>
      <c r="D347" s="26">
        <v>6</v>
      </c>
      <c r="E347" s="26" t="s">
        <v>577</v>
      </c>
      <c r="F347" s="25" t="s">
        <v>572</v>
      </c>
      <c r="G347" s="25" t="str">
        <f t="shared" si="65"/>
        <v xml:space="preserve">Q4: 6 of 6.  Though a marketing mix model's dependent variable is almost never profit of a (say) brand, your answer is sufficient given your assumptions. </v>
      </c>
    </row>
    <row r="348" spans="1:7" hidden="1" x14ac:dyDescent="0.2">
      <c r="A348" s="26"/>
      <c r="B348" s="26" t="str">
        <f t="shared" si="66"/>
        <v xml:space="preserve"> Sandeep</v>
      </c>
      <c r="C348" s="26" t="s">
        <v>62</v>
      </c>
      <c r="D348" s="26">
        <v>7</v>
      </c>
      <c r="E348" s="26" t="s">
        <v>577</v>
      </c>
      <c r="G348" s="25" t="str">
        <f t="shared" si="65"/>
        <v xml:space="preserve">Q5: 7 of 6.  </v>
      </c>
    </row>
    <row r="349" spans="1:7" ht="267.75" hidden="1" x14ac:dyDescent="0.2">
      <c r="A349" s="26"/>
      <c r="B349" s="26" t="str">
        <f t="shared" si="66"/>
        <v xml:space="preserve"> Sandeep</v>
      </c>
      <c r="C349" s="26" t="s">
        <v>64</v>
      </c>
      <c r="D349" s="26">
        <v>5.5</v>
      </c>
      <c r="E349" s="26" t="s">
        <v>577</v>
      </c>
      <c r="F349" s="25" t="s">
        <v>596</v>
      </c>
      <c r="G349" s="25" t="str">
        <f t="shared" si="65"/>
        <v xml:space="preserve">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v>
      </c>
    </row>
    <row r="350" spans="1:7" ht="51" x14ac:dyDescent="0.2">
      <c r="A350" s="26"/>
      <c r="B350" s="26" t="str">
        <f t="shared" si="66"/>
        <v xml:space="preserve"> Sandeep</v>
      </c>
      <c r="C350" s="26" t="s">
        <v>66</v>
      </c>
      <c r="D350" s="26">
        <v>6</v>
      </c>
      <c r="E350" s="26" t="s">
        <v>577</v>
      </c>
      <c r="F350" s="25" t="s">
        <v>579</v>
      </c>
      <c r="G350" s="25" t="str">
        <f t="shared" si="65"/>
        <v xml:space="preserve">Q7: 6 of 6.  For additional information and examples on moderation as it is used in marketing mix modeling, see the section Synergy Measurement via Moderation in Linear Models of the Module 5 Lecture Notes. </v>
      </c>
    </row>
    <row r="351" spans="1:7" hidden="1" x14ac:dyDescent="0.2">
      <c r="A351" s="26"/>
      <c r="B351" s="26" t="str">
        <f t="shared" si="66"/>
        <v xml:space="preserve"> Sandeep</v>
      </c>
      <c r="C351" s="26" t="s">
        <v>578</v>
      </c>
      <c r="D351" s="26">
        <v>8</v>
      </c>
      <c r="E351" s="26" t="s">
        <v>53</v>
      </c>
      <c r="G351" s="25" t="str">
        <f t="shared" si="65"/>
        <v xml:space="preserve">Q8: 8 of 8.  </v>
      </c>
    </row>
    <row r="352" spans="1:7" hidden="1" x14ac:dyDescent="0.2">
      <c r="A352" s="26"/>
      <c r="B352" s="26" t="str">
        <f>B351</f>
        <v xml:space="preserve"> Sandeep</v>
      </c>
      <c r="C352" s="26" t="s">
        <v>68</v>
      </c>
      <c r="D352" s="26">
        <f>SUM(D344:D351)</f>
        <v>49</v>
      </c>
      <c r="E352" s="26" t="s">
        <v>69</v>
      </c>
      <c r="G352" s="25" t="str">
        <f t="shared" si="65"/>
        <v xml:space="preserve">Total: 49 of 50. </v>
      </c>
    </row>
    <row r="353" spans="1:7" ht="409.5" hidden="1" x14ac:dyDescent="0.2">
      <c r="A353" s="26"/>
      <c r="B353" s="26" t="str">
        <f t="shared" si="66"/>
        <v xml:space="preserve"> Sandeep</v>
      </c>
      <c r="C353" s="26" t="s">
        <v>70</v>
      </c>
      <c r="D353" s="26"/>
      <c r="E353" s="26"/>
      <c r="G353" s="25" t="str">
        <f>_xlfn.CONCAT(G343," ",G344," ",G345," ",G346," ",G347," ",G348," ",G349," ",G350," ",G351," ",G352)</f>
        <v xml:space="preserve"> Sandeep, below are scores and comments for Homework 5. Q1: 4.5 of 6.  The question requested you either provide information from your employer (or potentially past employer) or a familiar company for the entire question.   Your response examined the 4 P's across industries and at times across competing manufacturers. Q2: 6 of 6.  As we have learned the marketing mix refers to variables that a marketing manager can control to influence a brand's sales or market share. Traditionally, these variables are a subset of the 4 P's or 7 P's. The perennial question that managers face is, what level or combination of these variables maximizes sales, market share, or profit?  To address the question researchers and practitioners have developed a variety of market response econometric models. Unsurprisingly, they are referred to as marketing mix models (MMM). MMM uses statistical analysis, such as a linear regression model. to estimate the past impact and predict the future impact of various marketing tactics on sales, can deeply inform marketing plans. Q3: 6 of 6.  The classical linear regression model consists of four assumptions: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Thus the specification of the distribution of the error term implicitly defines the conditional expectation as specified by the linear regression model.  If the error term is assumed to be Gaussian, then the dependent variable is a continuous random variable;  thus under this assumption model a categorical dependent variable is inappropriate.  Note one may relax the assumption of the error term.  For example, Generalized Linear Models include response variables that are conditionally an element of the class of exponential family distributions, and include binary and discrete response dependent variables. Q4: 6 of 6.  Though a marketing mix model's dependent variable is almost never profit of a (say) brand, your answer is sufficient given your assumptions.  Q5: 7 of 6.   Q6: 5.5 of 6.  A more precise response is warranted... From a statistical inference perspective, one first recognizes that we have nested models.  Then one may under the assumptions of the classical normal regression model conduct an F-test using the residual sum of squares of the restricted and unrestricted models.  The assumptions of the classical normal regression model are:
A1 - The relationship between the dependent variable and explanatory variables is linear.
A2 - The explanatory variables are nonstochastic variables whose values are fixed, and are not perfectly linearly correlated.
A3 - The error term has an expected value of zero and constant variance for all observations.
A4 - The error terms are statistically uncorrelated.
A5 - The error terms are normally distributed.
If one were just examining model fit, the partial R-squared may be used to compare models.  
From a business point-of-view, the unrestricted model's explanatory variable of interest's coefficient estimate and its interpretation is warranted.  Q7: 6 of 6.  For additional information and examples on moderation as it is used in marketing mix modeling, see the section Synergy Measurement via Moderation in Linear Models of the Module 5 Lecture Notes.  Q8: 8 of 8.   Total: 49 of 50. </v>
      </c>
    </row>
  </sheetData>
  <autoFilter ref="A1:G353" xr:uid="{E0018660-44D5-45A1-BB4D-2347B03F225C}">
    <filterColumn colId="2">
      <filters>
        <filter val="Q7:"/>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005A-C348-4A07-AFE3-6588886BB795}">
  <sheetPr>
    <tabColor theme="5"/>
  </sheetPr>
  <dimension ref="A1:M66"/>
  <sheetViews>
    <sheetView topLeftCell="A2" zoomScale="95" zoomScaleNormal="95" workbookViewId="0">
      <pane xSplit="2" ySplit="2" topLeftCell="J54" activePane="bottomRight" state="frozen"/>
      <selection activeCell="A2" sqref="A2"/>
      <selection pane="topRight" activeCell="C2" sqref="C2"/>
      <selection pane="bottomLeft" activeCell="A4" sqref="A4"/>
      <selection pane="bottomRight" activeCell="J57" sqref="J57"/>
    </sheetView>
  </sheetViews>
  <sheetFormatPr defaultRowHeight="12.75" x14ac:dyDescent="0.2"/>
  <cols>
    <col min="1" max="1" width="30.85546875" style="24" customWidth="1"/>
    <col min="2" max="2" width="19.7109375" style="24" customWidth="1"/>
    <col min="3" max="9" width="9.7109375" style="24" customWidth="1"/>
    <col min="10" max="10" width="13.7109375" style="24" customWidth="1"/>
    <col min="11" max="11" width="9.140625" style="24" customWidth="1"/>
    <col min="12" max="12" width="48.140625" style="53" customWidth="1"/>
    <col min="13" max="13" width="65.140625" style="24" customWidth="1"/>
    <col min="14" max="16384" width="9.140625" style="24"/>
  </cols>
  <sheetData>
    <row r="1" spans="1:13" s="37" customFormat="1" x14ac:dyDescent="0.2">
      <c r="A1" s="34" t="s">
        <v>0</v>
      </c>
      <c r="B1" s="55" t="s">
        <v>44</v>
      </c>
      <c r="C1" s="58" t="s">
        <v>476</v>
      </c>
      <c r="D1" s="59" t="s">
        <v>477</v>
      </c>
      <c r="E1" s="58" t="s">
        <v>176</v>
      </c>
      <c r="F1" s="59" t="s">
        <v>480</v>
      </c>
      <c r="G1" s="58" t="s">
        <v>481</v>
      </c>
      <c r="H1" s="59" t="s">
        <v>609</v>
      </c>
      <c r="I1" s="58" t="s">
        <v>610</v>
      </c>
      <c r="J1" s="70" t="s">
        <v>620</v>
      </c>
      <c r="K1" s="37" t="s">
        <v>619</v>
      </c>
      <c r="L1" s="51" t="s">
        <v>48</v>
      </c>
      <c r="M1" s="37" t="s">
        <v>182</v>
      </c>
    </row>
    <row r="2" spans="1:13" s="37" customFormat="1" ht="114.75" x14ac:dyDescent="0.2">
      <c r="A2" s="34"/>
      <c r="B2" s="56"/>
      <c r="C2" s="60" t="s">
        <v>611</v>
      </c>
      <c r="D2" s="61" t="s">
        <v>612</v>
      </c>
      <c r="E2" s="60" t="s">
        <v>613</v>
      </c>
      <c r="F2" s="61" t="s">
        <v>614</v>
      </c>
      <c r="G2" s="60" t="s">
        <v>615</v>
      </c>
      <c r="H2" s="61" t="s">
        <v>616</v>
      </c>
      <c r="I2" s="60" t="s">
        <v>617</v>
      </c>
      <c r="J2" s="71" t="s">
        <v>618</v>
      </c>
      <c r="L2" s="51"/>
    </row>
    <row r="3" spans="1:13" s="37" customFormat="1" x14ac:dyDescent="0.2">
      <c r="A3" s="34"/>
      <c r="B3" s="57"/>
      <c r="C3" s="62">
        <v>9.375</v>
      </c>
      <c r="D3" s="63">
        <v>9.375</v>
      </c>
      <c r="E3" s="62">
        <v>18.75</v>
      </c>
      <c r="F3" s="63">
        <v>9.375</v>
      </c>
      <c r="G3" s="62">
        <v>9.375</v>
      </c>
      <c r="H3" s="63">
        <v>9.375</v>
      </c>
      <c r="I3" s="62">
        <v>9.375</v>
      </c>
      <c r="J3" s="72">
        <v>5</v>
      </c>
      <c r="L3" s="51"/>
    </row>
    <row r="4" spans="1:13" ht="114.75" x14ac:dyDescent="0.2">
      <c r="A4" s="25" t="s">
        <v>1</v>
      </c>
      <c r="B4" s="25" t="s">
        <v>461</v>
      </c>
      <c r="C4" s="64">
        <v>1</v>
      </c>
      <c r="D4" s="65">
        <v>0.75</v>
      </c>
      <c r="E4" s="64">
        <v>0.75</v>
      </c>
      <c r="F4" s="65">
        <v>0.75</v>
      </c>
      <c r="G4" s="64">
        <v>0.75</v>
      </c>
      <c r="H4" s="65">
        <v>0.75</v>
      </c>
      <c r="I4" s="64">
        <v>0.75</v>
      </c>
      <c r="J4" s="73">
        <v>1</v>
      </c>
      <c r="K4" s="81"/>
      <c r="L4" s="52" t="s">
        <v>621</v>
      </c>
      <c r="M4" s="25"/>
    </row>
    <row r="5" spans="1:13" ht="140.25" x14ac:dyDescent="0.2">
      <c r="A5" s="25" t="s">
        <v>2</v>
      </c>
      <c r="B5" s="76" t="s">
        <v>186</v>
      </c>
      <c r="C5" s="77">
        <v>1</v>
      </c>
      <c r="D5" s="77">
        <v>0.75</v>
      </c>
      <c r="E5" s="77">
        <v>0.75</v>
      </c>
      <c r="F5" s="77">
        <v>0.75</v>
      </c>
      <c r="G5" s="77">
        <v>0.75</v>
      </c>
      <c r="H5" s="77">
        <v>0</v>
      </c>
      <c r="I5" s="77">
        <v>0</v>
      </c>
      <c r="J5" s="73">
        <v>0</v>
      </c>
      <c r="K5" s="81"/>
      <c r="L5" s="52" t="s">
        <v>624</v>
      </c>
      <c r="M5" s="25"/>
    </row>
    <row r="6" spans="1:13" ht="140.25" x14ac:dyDescent="0.2">
      <c r="A6" s="25" t="s">
        <v>3</v>
      </c>
      <c r="B6" s="76" t="s">
        <v>187</v>
      </c>
      <c r="C6" s="77">
        <v>1</v>
      </c>
      <c r="D6" s="77">
        <v>0.75</v>
      </c>
      <c r="E6" s="77">
        <v>0.75</v>
      </c>
      <c r="F6" s="77">
        <v>0.75</v>
      </c>
      <c r="G6" s="77">
        <v>0.75</v>
      </c>
      <c r="H6" s="77">
        <v>0</v>
      </c>
      <c r="I6" s="77">
        <v>0</v>
      </c>
      <c r="J6" s="73">
        <v>1</v>
      </c>
      <c r="K6" s="81"/>
      <c r="L6" s="52" t="s">
        <v>625</v>
      </c>
      <c r="M6" s="25"/>
    </row>
    <row r="7" spans="1:13" ht="51" x14ac:dyDescent="0.2">
      <c r="A7" s="25" t="s">
        <v>4</v>
      </c>
      <c r="B7" s="25" t="s">
        <v>188</v>
      </c>
      <c r="C7" s="66">
        <v>1</v>
      </c>
      <c r="D7" s="67">
        <v>1</v>
      </c>
      <c r="E7" s="66">
        <v>1</v>
      </c>
      <c r="F7" s="67">
        <v>1</v>
      </c>
      <c r="G7" s="66">
        <v>1</v>
      </c>
      <c r="H7" s="67">
        <v>1</v>
      </c>
      <c r="I7" s="66">
        <v>1</v>
      </c>
      <c r="J7" s="73">
        <v>1</v>
      </c>
      <c r="K7" s="81"/>
      <c r="L7" s="52" t="s">
        <v>623</v>
      </c>
      <c r="M7" s="25"/>
    </row>
    <row r="8" spans="1:13" ht="51" x14ac:dyDescent="0.2">
      <c r="A8" s="25" t="s">
        <v>5</v>
      </c>
      <c r="B8" s="25" t="s">
        <v>189</v>
      </c>
      <c r="C8" s="66">
        <v>1</v>
      </c>
      <c r="D8" s="67">
        <v>0.75</v>
      </c>
      <c r="E8" s="66">
        <v>1</v>
      </c>
      <c r="F8" s="67">
        <v>1</v>
      </c>
      <c r="G8" s="66">
        <v>1</v>
      </c>
      <c r="H8" s="67">
        <v>0</v>
      </c>
      <c r="I8" s="66">
        <v>0</v>
      </c>
      <c r="J8" s="73">
        <v>1</v>
      </c>
      <c r="K8" s="81"/>
      <c r="L8" s="52" t="s">
        <v>626</v>
      </c>
      <c r="M8" s="25"/>
    </row>
    <row r="9" spans="1:13" ht="38.25" x14ac:dyDescent="0.2">
      <c r="A9" s="25" t="s">
        <v>6</v>
      </c>
      <c r="B9" s="25" t="s">
        <v>190</v>
      </c>
      <c r="C9" s="66">
        <v>1</v>
      </c>
      <c r="D9" s="67">
        <v>1</v>
      </c>
      <c r="E9" s="66">
        <v>0.75</v>
      </c>
      <c r="F9" s="67">
        <v>0.75</v>
      </c>
      <c r="G9" s="66">
        <v>1</v>
      </c>
      <c r="H9" s="67">
        <v>1</v>
      </c>
      <c r="I9" s="66">
        <v>1</v>
      </c>
      <c r="J9" s="73">
        <v>1</v>
      </c>
      <c r="K9" s="81"/>
      <c r="L9" s="52" t="s">
        <v>627</v>
      </c>
      <c r="M9" s="25"/>
    </row>
    <row r="10" spans="1:13" ht="114.75" x14ac:dyDescent="0.2">
      <c r="A10" s="25" t="s">
        <v>7</v>
      </c>
      <c r="B10" s="25" t="s">
        <v>191</v>
      </c>
      <c r="C10" s="66">
        <v>1</v>
      </c>
      <c r="D10" s="67">
        <v>0.75</v>
      </c>
      <c r="E10" s="66">
        <v>0.75</v>
      </c>
      <c r="F10" s="67">
        <v>0</v>
      </c>
      <c r="G10" s="66">
        <v>0</v>
      </c>
      <c r="H10" s="67">
        <v>1</v>
      </c>
      <c r="I10" s="66">
        <v>1</v>
      </c>
      <c r="J10" s="73">
        <v>1</v>
      </c>
      <c r="K10" s="81"/>
      <c r="L10" s="52" t="s">
        <v>632</v>
      </c>
      <c r="M10" s="25"/>
    </row>
    <row r="11" spans="1:13" ht="76.5" x14ac:dyDescent="0.2">
      <c r="A11" s="25" t="s">
        <v>8</v>
      </c>
      <c r="B11" s="52" t="s">
        <v>192</v>
      </c>
      <c r="C11" s="66">
        <v>1</v>
      </c>
      <c r="D11" s="67">
        <v>0.75</v>
      </c>
      <c r="E11" s="66">
        <v>1</v>
      </c>
      <c r="F11" s="67">
        <v>0.75</v>
      </c>
      <c r="G11" s="66">
        <v>0.75</v>
      </c>
      <c r="H11" s="67">
        <v>0</v>
      </c>
      <c r="I11" s="66">
        <v>0</v>
      </c>
      <c r="J11" s="73">
        <v>1</v>
      </c>
      <c r="K11" s="81"/>
      <c r="L11" s="52" t="s">
        <v>633</v>
      </c>
      <c r="M11" s="25"/>
    </row>
    <row r="12" spans="1:13" ht="51" x14ac:dyDescent="0.2">
      <c r="A12" s="25" t="s">
        <v>9</v>
      </c>
      <c r="B12" s="25" t="s">
        <v>193</v>
      </c>
      <c r="C12" s="66">
        <v>1</v>
      </c>
      <c r="D12" s="67">
        <v>0.75</v>
      </c>
      <c r="E12" s="66">
        <v>1</v>
      </c>
      <c r="F12" s="67">
        <v>1</v>
      </c>
      <c r="G12" s="66">
        <v>1</v>
      </c>
      <c r="H12" s="67">
        <v>0</v>
      </c>
      <c r="I12" s="66">
        <v>0</v>
      </c>
      <c r="J12" s="73">
        <v>1</v>
      </c>
      <c r="K12" s="81"/>
      <c r="L12" s="52" t="s">
        <v>628</v>
      </c>
      <c r="M12" s="25"/>
    </row>
    <row r="13" spans="1:13" ht="25.5" x14ac:dyDescent="0.2">
      <c r="A13" s="25" t="s">
        <v>10</v>
      </c>
      <c r="B13" s="25" t="s">
        <v>194</v>
      </c>
      <c r="C13" s="66">
        <v>1</v>
      </c>
      <c r="D13" s="67">
        <v>1</v>
      </c>
      <c r="E13" s="66">
        <v>1</v>
      </c>
      <c r="F13" s="67">
        <v>1</v>
      </c>
      <c r="G13" s="66">
        <v>1</v>
      </c>
      <c r="H13" s="67">
        <v>1</v>
      </c>
      <c r="I13" s="66">
        <v>1</v>
      </c>
      <c r="J13" s="73">
        <v>1</v>
      </c>
      <c r="K13" s="81"/>
      <c r="L13" s="52" t="s">
        <v>629</v>
      </c>
      <c r="M13" s="25"/>
    </row>
    <row r="14" spans="1:13" ht="25.5" x14ac:dyDescent="0.2">
      <c r="A14" s="25" t="s">
        <v>11</v>
      </c>
      <c r="B14" s="25" t="s">
        <v>195</v>
      </c>
      <c r="C14" s="66">
        <v>1</v>
      </c>
      <c r="D14" s="67">
        <v>1</v>
      </c>
      <c r="E14" s="66">
        <v>1</v>
      </c>
      <c r="F14" s="67">
        <v>1</v>
      </c>
      <c r="G14" s="66">
        <v>1</v>
      </c>
      <c r="H14" s="67">
        <v>1</v>
      </c>
      <c r="I14" s="66">
        <v>1</v>
      </c>
      <c r="J14" s="73">
        <v>1</v>
      </c>
      <c r="K14" s="81"/>
      <c r="L14" s="52" t="s">
        <v>630</v>
      </c>
      <c r="M14" s="25"/>
    </row>
    <row r="15" spans="1:13" ht="25.5" x14ac:dyDescent="0.2">
      <c r="A15" s="25" t="s">
        <v>12</v>
      </c>
      <c r="B15" s="25" t="s">
        <v>196</v>
      </c>
      <c r="C15" s="66">
        <v>1</v>
      </c>
      <c r="D15" s="67">
        <v>1</v>
      </c>
      <c r="E15" s="66">
        <v>1</v>
      </c>
      <c r="F15" s="67">
        <v>1</v>
      </c>
      <c r="G15" s="66">
        <v>1</v>
      </c>
      <c r="H15" s="67">
        <v>1</v>
      </c>
      <c r="I15" s="66">
        <v>1</v>
      </c>
      <c r="J15" s="73">
        <v>1</v>
      </c>
      <c r="K15" s="81"/>
      <c r="L15" s="52" t="s">
        <v>629</v>
      </c>
      <c r="M15" s="25"/>
    </row>
    <row r="16" spans="1:13" ht="25.5" x14ac:dyDescent="0.2">
      <c r="A16" s="25" t="s">
        <v>13</v>
      </c>
      <c r="B16" s="25" t="s">
        <v>197</v>
      </c>
      <c r="C16" s="66">
        <v>1</v>
      </c>
      <c r="D16" s="67">
        <v>1</v>
      </c>
      <c r="E16" s="66">
        <v>1</v>
      </c>
      <c r="F16" s="67">
        <v>1</v>
      </c>
      <c r="G16" s="66">
        <v>1</v>
      </c>
      <c r="H16" s="67">
        <v>1</v>
      </c>
      <c r="I16" s="66">
        <v>1</v>
      </c>
      <c r="J16" s="73">
        <v>1</v>
      </c>
      <c r="K16" s="81"/>
      <c r="L16" s="52" t="s">
        <v>629</v>
      </c>
      <c r="M16" s="25"/>
    </row>
    <row r="17" spans="1:13" ht="76.5" x14ac:dyDescent="0.2">
      <c r="A17" s="25" t="s">
        <v>14</v>
      </c>
      <c r="B17" s="25" t="s">
        <v>198</v>
      </c>
      <c r="C17" s="66">
        <v>1</v>
      </c>
      <c r="D17" s="67">
        <v>1</v>
      </c>
      <c r="E17" s="66">
        <v>0.75</v>
      </c>
      <c r="F17" s="67">
        <v>1</v>
      </c>
      <c r="G17" s="66">
        <v>0.75</v>
      </c>
      <c r="H17" s="67">
        <v>1</v>
      </c>
      <c r="I17" s="66">
        <v>1</v>
      </c>
      <c r="J17" s="73">
        <v>1</v>
      </c>
      <c r="K17" s="81"/>
      <c r="L17" s="52" t="s">
        <v>631</v>
      </c>
      <c r="M17" s="25"/>
    </row>
    <row r="18" spans="1:13" ht="76.5" x14ac:dyDescent="0.2">
      <c r="A18" s="25" t="s">
        <v>15</v>
      </c>
      <c r="B18" s="25" t="s">
        <v>199</v>
      </c>
      <c r="C18" s="66">
        <v>1</v>
      </c>
      <c r="D18" s="67">
        <v>0.75</v>
      </c>
      <c r="E18" s="66">
        <v>1</v>
      </c>
      <c r="F18" s="67">
        <v>0.75</v>
      </c>
      <c r="G18" s="66">
        <v>0.75</v>
      </c>
      <c r="H18" s="67">
        <v>0</v>
      </c>
      <c r="I18" s="66">
        <v>0</v>
      </c>
      <c r="J18" s="73">
        <v>1</v>
      </c>
      <c r="K18" s="81"/>
      <c r="L18" s="52" t="s">
        <v>633</v>
      </c>
      <c r="M18" s="25"/>
    </row>
    <row r="19" spans="1:13" ht="63.75" x14ac:dyDescent="0.2">
      <c r="A19" s="25" t="s">
        <v>16</v>
      </c>
      <c r="B19" s="78" t="s">
        <v>200</v>
      </c>
      <c r="C19" s="66">
        <v>1</v>
      </c>
      <c r="D19" s="67">
        <v>1</v>
      </c>
      <c r="E19" s="66">
        <v>1</v>
      </c>
      <c r="F19" s="67">
        <v>1</v>
      </c>
      <c r="G19" s="66">
        <v>1</v>
      </c>
      <c r="H19" s="67">
        <v>1</v>
      </c>
      <c r="I19" s="66">
        <v>1</v>
      </c>
      <c r="J19" s="73">
        <v>1</v>
      </c>
      <c r="K19" s="81"/>
      <c r="L19" s="52" t="s">
        <v>710</v>
      </c>
      <c r="M19" s="25"/>
    </row>
    <row r="20" spans="1:13" ht="63.75" x14ac:dyDescent="0.2">
      <c r="A20" s="25" t="s">
        <v>17</v>
      </c>
      <c r="B20" s="75" t="s">
        <v>201</v>
      </c>
      <c r="C20" s="66">
        <v>1</v>
      </c>
      <c r="D20" s="67">
        <v>1</v>
      </c>
      <c r="E20" s="66">
        <v>1</v>
      </c>
      <c r="F20" s="67">
        <v>1</v>
      </c>
      <c r="G20" s="66">
        <v>1</v>
      </c>
      <c r="H20" s="67">
        <v>1</v>
      </c>
      <c r="I20" s="66">
        <v>1</v>
      </c>
      <c r="J20" s="73">
        <v>1</v>
      </c>
      <c r="K20" s="81"/>
      <c r="L20" s="52" t="s">
        <v>711</v>
      </c>
      <c r="M20" s="25"/>
    </row>
    <row r="21" spans="1:13" ht="25.5" x14ac:dyDescent="0.2">
      <c r="A21" s="25" t="s">
        <v>18</v>
      </c>
      <c r="B21" s="25" t="s">
        <v>202</v>
      </c>
      <c r="C21" s="66">
        <v>1</v>
      </c>
      <c r="D21" s="67">
        <v>1</v>
      </c>
      <c r="E21" s="66">
        <v>1</v>
      </c>
      <c r="F21" s="67">
        <v>1</v>
      </c>
      <c r="G21" s="66">
        <v>1</v>
      </c>
      <c r="H21" s="67">
        <v>1</v>
      </c>
      <c r="I21" s="66">
        <v>1</v>
      </c>
      <c r="J21" s="73">
        <v>1</v>
      </c>
      <c r="K21" s="81"/>
      <c r="L21" s="52" t="s">
        <v>629</v>
      </c>
      <c r="M21" s="25"/>
    </row>
    <row r="22" spans="1:13" ht="25.5" x14ac:dyDescent="0.2">
      <c r="A22" s="25" t="s">
        <v>19</v>
      </c>
      <c r="B22" s="25" t="s">
        <v>203</v>
      </c>
      <c r="C22" s="66">
        <v>1</v>
      </c>
      <c r="D22" s="67">
        <v>1</v>
      </c>
      <c r="E22" s="66">
        <v>1</v>
      </c>
      <c r="F22" s="67">
        <v>1</v>
      </c>
      <c r="G22" s="66">
        <v>1</v>
      </c>
      <c r="H22" s="67">
        <v>1</v>
      </c>
      <c r="I22" s="66">
        <v>1</v>
      </c>
      <c r="J22" s="73">
        <v>1</v>
      </c>
      <c r="K22" s="81"/>
      <c r="L22" s="52" t="s">
        <v>629</v>
      </c>
      <c r="M22" s="25"/>
    </row>
    <row r="23" spans="1:13" ht="51" x14ac:dyDescent="0.2">
      <c r="A23" s="25" t="s">
        <v>20</v>
      </c>
      <c r="B23" s="25" t="s">
        <v>204</v>
      </c>
      <c r="C23" s="66">
        <v>1</v>
      </c>
      <c r="D23" s="67">
        <v>1</v>
      </c>
      <c r="E23" s="66">
        <v>1</v>
      </c>
      <c r="F23" s="67">
        <v>1</v>
      </c>
      <c r="G23" s="66">
        <v>1</v>
      </c>
      <c r="H23" s="67">
        <v>1</v>
      </c>
      <c r="I23" s="66">
        <v>1</v>
      </c>
      <c r="J23" s="73">
        <v>1</v>
      </c>
      <c r="K23" s="81"/>
      <c r="L23" s="52" t="s">
        <v>634</v>
      </c>
      <c r="M23" s="25"/>
    </row>
    <row r="24" spans="1:13" ht="25.5" x14ac:dyDescent="0.2">
      <c r="A24" s="25" t="s">
        <v>21</v>
      </c>
      <c r="B24" s="25" t="s">
        <v>205</v>
      </c>
      <c r="C24" s="66">
        <v>1</v>
      </c>
      <c r="D24" s="67">
        <v>1</v>
      </c>
      <c r="E24" s="66">
        <v>1</v>
      </c>
      <c r="F24" s="67">
        <v>0.75</v>
      </c>
      <c r="G24" s="66">
        <v>1</v>
      </c>
      <c r="H24" s="67">
        <v>1</v>
      </c>
      <c r="I24" s="66">
        <v>1</v>
      </c>
      <c r="J24" s="73"/>
      <c r="K24" s="81"/>
      <c r="L24" s="52" t="s">
        <v>635</v>
      </c>
      <c r="M24" s="25"/>
    </row>
    <row r="25" spans="1:13" ht="63.75" x14ac:dyDescent="0.2">
      <c r="A25" s="25" t="s">
        <v>22</v>
      </c>
      <c r="B25" s="75" t="s">
        <v>206</v>
      </c>
      <c r="C25" s="66">
        <v>1</v>
      </c>
      <c r="D25" s="67">
        <v>1</v>
      </c>
      <c r="E25" s="66">
        <v>1</v>
      </c>
      <c r="F25" s="67">
        <v>1</v>
      </c>
      <c r="G25" s="66">
        <v>1</v>
      </c>
      <c r="H25" s="67">
        <v>0.75</v>
      </c>
      <c r="I25" s="66">
        <v>0.75</v>
      </c>
      <c r="J25" s="73" t="s">
        <v>42</v>
      </c>
      <c r="K25" s="81"/>
      <c r="L25" s="52" t="s">
        <v>712</v>
      </c>
      <c r="M25" s="25"/>
    </row>
    <row r="26" spans="1:13" ht="102" x14ac:dyDescent="0.2">
      <c r="A26" s="25" t="s">
        <v>23</v>
      </c>
      <c r="B26" s="25" t="s">
        <v>207</v>
      </c>
      <c r="C26" s="66">
        <v>1</v>
      </c>
      <c r="D26" s="67">
        <v>0.75</v>
      </c>
      <c r="E26" s="66">
        <v>0.75</v>
      </c>
      <c r="F26" s="67">
        <v>0.75</v>
      </c>
      <c r="G26" s="66">
        <v>0.75</v>
      </c>
      <c r="H26" s="67">
        <v>0.75</v>
      </c>
      <c r="I26" s="66">
        <v>0.75</v>
      </c>
      <c r="J26" s="73">
        <v>1</v>
      </c>
      <c r="K26" s="81"/>
      <c r="L26" s="52" t="s">
        <v>686</v>
      </c>
      <c r="M26" s="25"/>
    </row>
    <row r="27" spans="1:13" ht="51" x14ac:dyDescent="0.2">
      <c r="A27" s="25" t="s">
        <v>24</v>
      </c>
      <c r="B27" s="25" t="s">
        <v>208</v>
      </c>
      <c r="C27" s="66">
        <v>1</v>
      </c>
      <c r="D27" s="67">
        <v>0.75</v>
      </c>
      <c r="E27" s="66">
        <v>1</v>
      </c>
      <c r="F27" s="67">
        <v>1</v>
      </c>
      <c r="G27" s="66">
        <v>1</v>
      </c>
      <c r="H27" s="67">
        <v>0.75</v>
      </c>
      <c r="I27" s="66">
        <v>1</v>
      </c>
      <c r="J27" s="73">
        <v>1</v>
      </c>
      <c r="K27" s="81"/>
      <c r="L27" s="52" t="s">
        <v>636</v>
      </c>
      <c r="M27" s="25"/>
    </row>
    <row r="28" spans="1:13" ht="51" x14ac:dyDescent="0.2">
      <c r="A28" s="25" t="s">
        <v>25</v>
      </c>
      <c r="B28" s="25" t="s">
        <v>209</v>
      </c>
      <c r="C28" s="66">
        <v>1</v>
      </c>
      <c r="D28" s="67">
        <v>1</v>
      </c>
      <c r="E28" s="66">
        <v>1</v>
      </c>
      <c r="F28" s="67">
        <v>0.75</v>
      </c>
      <c r="G28" s="66">
        <v>1</v>
      </c>
      <c r="H28" s="67">
        <v>0.75</v>
      </c>
      <c r="I28" s="66">
        <v>0.75</v>
      </c>
      <c r="J28" s="73">
        <v>1</v>
      </c>
      <c r="K28" s="81"/>
      <c r="L28" s="52" t="s">
        <v>637</v>
      </c>
      <c r="M28" s="25"/>
    </row>
    <row r="29" spans="1:13" ht="51" x14ac:dyDescent="0.2">
      <c r="A29" s="25" t="s">
        <v>26</v>
      </c>
      <c r="B29" s="25" t="s">
        <v>210</v>
      </c>
      <c r="C29" s="66">
        <v>1</v>
      </c>
      <c r="D29" s="67">
        <v>0.75</v>
      </c>
      <c r="E29" s="66">
        <v>1</v>
      </c>
      <c r="F29" s="67">
        <v>1</v>
      </c>
      <c r="G29" s="66">
        <v>1</v>
      </c>
      <c r="H29" s="67">
        <v>0</v>
      </c>
      <c r="I29" s="66">
        <v>0</v>
      </c>
      <c r="J29" s="73">
        <v>1</v>
      </c>
      <c r="K29" s="81"/>
      <c r="L29" s="52" t="s">
        <v>639</v>
      </c>
      <c r="M29" s="25"/>
    </row>
    <row r="30" spans="1:13" ht="63.75" x14ac:dyDescent="0.2">
      <c r="A30" s="25" t="s">
        <v>28</v>
      </c>
      <c r="B30" s="25" t="s">
        <v>212</v>
      </c>
      <c r="C30" s="66">
        <v>1</v>
      </c>
      <c r="D30" s="67">
        <v>0.75</v>
      </c>
      <c r="E30" s="66">
        <v>1</v>
      </c>
      <c r="F30" s="67">
        <v>0.75</v>
      </c>
      <c r="G30" s="66">
        <v>1</v>
      </c>
      <c r="H30" s="67">
        <v>1</v>
      </c>
      <c r="I30" s="66">
        <v>1</v>
      </c>
      <c r="J30" s="73">
        <v>1</v>
      </c>
      <c r="K30" s="81"/>
      <c r="L30" s="52" t="s">
        <v>638</v>
      </c>
      <c r="M30" s="25"/>
    </row>
    <row r="31" spans="1:13" ht="76.5" x14ac:dyDescent="0.2">
      <c r="A31" s="25" t="s">
        <v>29</v>
      </c>
      <c r="B31" s="25" t="s">
        <v>213</v>
      </c>
      <c r="C31" s="66">
        <v>1</v>
      </c>
      <c r="D31" s="67">
        <v>0.75</v>
      </c>
      <c r="E31" s="66">
        <v>1</v>
      </c>
      <c r="F31" s="67">
        <v>1</v>
      </c>
      <c r="G31" s="66">
        <v>0.75</v>
      </c>
      <c r="H31" s="67">
        <v>0.5</v>
      </c>
      <c r="I31" s="66">
        <v>0.5</v>
      </c>
      <c r="J31" s="73">
        <v>1</v>
      </c>
      <c r="K31" s="81"/>
      <c r="L31" s="52" t="s">
        <v>640</v>
      </c>
      <c r="M31" s="25"/>
    </row>
    <row r="32" spans="1:13" ht="216.75" x14ac:dyDescent="0.2">
      <c r="A32" s="25" t="s">
        <v>30</v>
      </c>
      <c r="B32" s="25" t="s">
        <v>214</v>
      </c>
      <c r="C32" s="66">
        <v>1</v>
      </c>
      <c r="D32" s="67">
        <v>0.75</v>
      </c>
      <c r="E32" s="66">
        <v>0.75</v>
      </c>
      <c r="F32" s="67">
        <v>0.75</v>
      </c>
      <c r="G32" s="66">
        <v>0.75</v>
      </c>
      <c r="H32" s="67">
        <v>0.75</v>
      </c>
      <c r="I32" s="66">
        <v>0.75</v>
      </c>
      <c r="J32" s="73">
        <v>1</v>
      </c>
      <c r="K32" s="81"/>
      <c r="L32" s="52" t="s">
        <v>622</v>
      </c>
      <c r="M32" s="25"/>
    </row>
    <row r="33" spans="1:13" ht="89.25" x14ac:dyDescent="0.2">
      <c r="A33" s="25" t="s">
        <v>31</v>
      </c>
      <c r="B33" s="25" t="s">
        <v>233</v>
      </c>
      <c r="C33" s="66">
        <v>1</v>
      </c>
      <c r="D33" s="67">
        <v>0.75</v>
      </c>
      <c r="E33" s="66">
        <v>1</v>
      </c>
      <c r="F33" s="67">
        <v>0.75</v>
      </c>
      <c r="G33" s="66">
        <v>0.75</v>
      </c>
      <c r="H33" s="67">
        <v>0</v>
      </c>
      <c r="I33" s="66">
        <v>0</v>
      </c>
      <c r="J33" s="73">
        <v>1</v>
      </c>
      <c r="K33" s="81"/>
      <c r="L33" s="52" t="s">
        <v>641</v>
      </c>
      <c r="M33" s="25"/>
    </row>
    <row r="34" spans="1:13" ht="165.75" x14ac:dyDescent="0.2">
      <c r="A34" s="25" t="s">
        <v>32</v>
      </c>
      <c r="B34" s="25" t="s">
        <v>215</v>
      </c>
      <c r="C34" s="68">
        <v>1</v>
      </c>
      <c r="D34" s="69">
        <v>0.75</v>
      </c>
      <c r="E34" s="68">
        <v>1</v>
      </c>
      <c r="F34" s="69">
        <v>0.75</v>
      </c>
      <c r="G34" s="68">
        <v>0.75</v>
      </c>
      <c r="H34" s="69">
        <v>0.75</v>
      </c>
      <c r="I34" s="68">
        <v>0.75</v>
      </c>
      <c r="J34" s="74">
        <v>1</v>
      </c>
      <c r="K34" s="81"/>
      <c r="L34" s="52" t="s">
        <v>642</v>
      </c>
      <c r="M34" s="25"/>
    </row>
    <row r="35" spans="1:13" x14ac:dyDescent="0.2">
      <c r="C35" s="54"/>
      <c r="D35" s="54"/>
      <c r="E35" s="54"/>
      <c r="F35" s="54"/>
      <c r="G35" s="54"/>
      <c r="H35" s="54"/>
      <c r="I35" s="54"/>
      <c r="J35" s="54"/>
      <c r="K35" s="82"/>
    </row>
    <row r="36" spans="1:13" ht="140.25" x14ac:dyDescent="0.2">
      <c r="A36" s="25" t="s">
        <v>1</v>
      </c>
      <c r="B36" s="25" t="s">
        <v>183</v>
      </c>
      <c r="C36" s="79">
        <f>C4*$C$3</f>
        <v>9.375</v>
      </c>
      <c r="D36" s="104">
        <f>D4*$D$3</f>
        <v>7.03125</v>
      </c>
      <c r="E36" s="79">
        <f>E4*$E$3</f>
        <v>14.0625</v>
      </c>
      <c r="F36" s="104">
        <f>F4*$F$3</f>
        <v>7.03125</v>
      </c>
      <c r="G36" s="79">
        <f>G4*$G$3</f>
        <v>7.03125</v>
      </c>
      <c r="H36" s="104">
        <f>H4*$H$3</f>
        <v>7.03125</v>
      </c>
      <c r="I36" s="79">
        <f>I4*$I$3</f>
        <v>7.03125</v>
      </c>
      <c r="J36" s="79">
        <f>J4*$J$3</f>
        <v>5</v>
      </c>
      <c r="K36" s="79">
        <f>SUM(C36:J36)</f>
        <v>63.59375</v>
      </c>
      <c r="L36" s="52" t="str">
        <f>L4</f>
        <v xml:space="preserve">You neither provided a table of bivariate summary statistics nor a set of bivariate graphs.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v>
      </c>
      <c r="M36" s="25" t="str">
        <f t="shared" ref="M36:M66" si="0">_xlfn.CONCAT(B36,", Below are my comments for Python Lab 3.  Questions Q1A, Q1B, Q3A, Q3B, Q4A and Q4B are each worth 9.375 points, and Q2 is worth 18.75 points.  Submitting an IPython Notebook is worth 5 extra credit points. ",L36,"   Your scores are:  ",ROUND(C36,2),", ", ROUND(D36,2),", ",ROUND( E36,2),", ", ROUND(F36,2),", ", ROUND(G36,2),", ", ROUND(H36,2),", and ", ROUND(I36,2),".  Thus your final score is ", ROUND(K36,2)," out of 75.")</f>
        <v xml:space="preserve"> Sharon Roja, Below are my comments for Python Lab 3.  Questions Q1A, Q1B, Q3A, Q3B, Q4A and Q4B are each worth 9.375 points, and Q2 is worth 18.75 points.  Submitting an IPython Notebook is worth 5 extra credit points. You neither provided a table of bivariate summary statistics nor a set of bivariate graphs.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Your scores are:  9.38, 7.03, 14.06, 7.03, 7.03, 7.03, and 7.03.  Thus your final score is 63.59 out of 75.</v>
      </c>
    </row>
    <row r="37" spans="1:13" ht="171.75" customHeight="1" x14ac:dyDescent="0.2">
      <c r="A37" s="25" t="s">
        <v>2</v>
      </c>
      <c r="B37" s="76" t="s">
        <v>186</v>
      </c>
      <c r="C37" s="80">
        <f t="shared" ref="C37:C66" si="1">C5*$C$3</f>
        <v>9.375</v>
      </c>
      <c r="D37" s="80">
        <f t="shared" ref="D37:D66" si="2">D5*$D$3</f>
        <v>7.03125</v>
      </c>
      <c r="E37" s="80">
        <f t="shared" ref="E37:E66" si="3">E5*$E$3</f>
        <v>14.0625</v>
      </c>
      <c r="F37" s="80">
        <f t="shared" ref="F37:F66" si="4">F5*$F$3</f>
        <v>7.03125</v>
      </c>
      <c r="G37" s="80">
        <f t="shared" ref="G37:G66" si="5">G5*$G$3</f>
        <v>7.03125</v>
      </c>
      <c r="H37" s="80">
        <f t="shared" ref="H37:H66" si="6">H5*$H$3</f>
        <v>0</v>
      </c>
      <c r="I37" s="80">
        <f t="shared" ref="I37" si="7">I5*$I$3</f>
        <v>0</v>
      </c>
      <c r="J37" s="80">
        <f t="shared" ref="J37:J66" si="8">J5*$J$3</f>
        <v>0</v>
      </c>
      <c r="K37" s="80">
        <f t="shared" ref="K37:K66" si="9">SUM(C37:J37)</f>
        <v>44.53125</v>
      </c>
      <c r="L37" s="52" t="str">
        <f t="shared" ref="L37:L66" si="10">L5</f>
        <v>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your submission has the name of another student listed on it. Thus a 10% penalty is invoked as a warning of academic misconduct.</v>
      </c>
      <c r="M37" s="25" t="str">
        <f t="shared" si="0"/>
        <v>Rahul,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your submission has the name of another student listed on it. Thus a 10% penalty is invoked as a warning of academic misconduct.   Your scores are:  9.38, 7.03, 14.06, 7.03, 7.03, 0, and 0.  Thus your final score is 44.53 out of 75.</v>
      </c>
    </row>
    <row r="38" spans="1:13" ht="165.75" x14ac:dyDescent="0.2">
      <c r="A38" s="25" t="s">
        <v>3</v>
      </c>
      <c r="B38" s="76" t="s">
        <v>187</v>
      </c>
      <c r="C38" s="80">
        <f t="shared" si="1"/>
        <v>9.375</v>
      </c>
      <c r="D38" s="80">
        <f t="shared" si="2"/>
        <v>7.03125</v>
      </c>
      <c r="E38" s="80">
        <f t="shared" si="3"/>
        <v>14.0625</v>
      </c>
      <c r="F38" s="80">
        <f t="shared" si="4"/>
        <v>7.03125</v>
      </c>
      <c r="G38" s="80">
        <f t="shared" si="5"/>
        <v>7.03125</v>
      </c>
      <c r="H38" s="80">
        <f t="shared" si="6"/>
        <v>0</v>
      </c>
      <c r="I38" s="80">
        <f t="shared" ref="I38" si="11">I6*$I$3</f>
        <v>0</v>
      </c>
      <c r="J38" s="80">
        <f t="shared" si="8"/>
        <v>5</v>
      </c>
      <c r="K38" s="80">
        <f t="shared" si="9"/>
        <v>49.53125</v>
      </c>
      <c r="L38" s="52" t="str">
        <f t="shared" si="10"/>
        <v>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the other student's submission has your name listed. Thus a 10% penalty is invoked as a warning of academic misconduct.</v>
      </c>
      <c r="M38" s="25" t="str">
        <f t="shared" si="0"/>
        <v>Sai Archan,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Word document submission.  In your Word document submission you didn't answer questions Q4A or Q4B.  Finally, your submission is identical to that of another student.  Indeed, the other student's submission has your name listed. Thus a 10% penalty is invoked as a warning of academic misconduct.   Your scores are:  9.38, 7.03, 14.06, 7.03, 7.03, 0, and 0.  Thus your final score is 49.53 out of 75.</v>
      </c>
    </row>
    <row r="39" spans="1:13" ht="102" x14ac:dyDescent="0.2">
      <c r="A39" s="25" t="s">
        <v>4</v>
      </c>
      <c r="B39" s="25" t="s">
        <v>188</v>
      </c>
      <c r="C39" s="79">
        <f t="shared" si="1"/>
        <v>9.375</v>
      </c>
      <c r="D39" s="104">
        <f t="shared" si="2"/>
        <v>9.375</v>
      </c>
      <c r="E39" s="79">
        <f t="shared" si="3"/>
        <v>18.75</v>
      </c>
      <c r="F39" s="104">
        <f t="shared" si="4"/>
        <v>9.375</v>
      </c>
      <c r="G39" s="79">
        <f t="shared" si="5"/>
        <v>9.375</v>
      </c>
      <c r="H39" s="104">
        <f t="shared" si="6"/>
        <v>9.375</v>
      </c>
      <c r="I39" s="79">
        <f t="shared" ref="I39" si="12">I7*$I$3</f>
        <v>9.375</v>
      </c>
      <c r="J39" s="79">
        <f t="shared" si="8"/>
        <v>5</v>
      </c>
      <c r="K39" s="79">
        <f t="shared" si="9"/>
        <v>80</v>
      </c>
      <c r="L39" s="52" t="str">
        <f t="shared" si="10"/>
        <v xml:space="preserve">You wrote, 'The R-squared is 0.678, which means that almost 70% of all variations in our data can be explained by our model.'  It truly means that 67.8% of the variation in the dependent variable is explained by the model fit. </v>
      </c>
      <c r="M39" s="25" t="str">
        <f t="shared" si="0"/>
        <v>Mounika Reddy, Below are my comments for Python Lab 3.  Questions Q1A, Q1B, Q3A, Q3B, Q4A and Q4B are each worth 9.375 points, and Q2 is worth 18.75 points.  Submitting an IPython Notebook is worth 5 extra credit points. You wrote, 'The R-squared is 0.678, which means that almost 70% of all variations in our data can be explained by our model.'  It truly means that 67.8% of the variation in the dependent variable is explained by the model fit.    Your scores are:  9.38, 9.38, 18.75, 9.38, 9.38, 9.38, and 9.38.  Thus your final score is 80 out of 75.</v>
      </c>
    </row>
    <row r="40" spans="1:13" ht="89.25" x14ac:dyDescent="0.2">
      <c r="A40" s="25" t="s">
        <v>5</v>
      </c>
      <c r="B40" s="25" t="s">
        <v>189</v>
      </c>
      <c r="C40" s="79">
        <f t="shared" si="1"/>
        <v>9.375</v>
      </c>
      <c r="D40" s="104">
        <f t="shared" si="2"/>
        <v>7.03125</v>
      </c>
      <c r="E40" s="79">
        <f t="shared" si="3"/>
        <v>18.75</v>
      </c>
      <c r="F40" s="104">
        <f t="shared" si="4"/>
        <v>9.375</v>
      </c>
      <c r="G40" s="79">
        <f t="shared" si="5"/>
        <v>9.375</v>
      </c>
      <c r="H40" s="104">
        <f t="shared" si="6"/>
        <v>0</v>
      </c>
      <c r="I40" s="79">
        <f t="shared" ref="I40" si="13">I8*$I$3</f>
        <v>0</v>
      </c>
      <c r="J40" s="79">
        <f t="shared" si="8"/>
        <v>5</v>
      </c>
      <c r="K40" s="79">
        <f t="shared" si="9"/>
        <v>58.90625</v>
      </c>
      <c r="L40" s="52" t="str">
        <f t="shared" si="10"/>
        <v>A discussion, that is a written exposition in English, about the relationship between input variables and the output variable was requested. You didn't address questions Q4A and Q4B.</v>
      </c>
      <c r="M40" s="25" t="str">
        <f t="shared" si="0"/>
        <v>Sreelekhya,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address questions Q4A and Q4B.   Your scores are:  9.38, 7.03, 18.75, 9.38, 9.38, 0, and 0.  Thus your final score is 58.91 out of 75.</v>
      </c>
    </row>
    <row r="41" spans="1:13" ht="89.25" x14ac:dyDescent="0.2">
      <c r="A41" s="25" t="s">
        <v>6</v>
      </c>
      <c r="B41" s="25" t="s">
        <v>190</v>
      </c>
      <c r="C41" s="79">
        <f t="shared" si="1"/>
        <v>9.375</v>
      </c>
      <c r="D41" s="104">
        <f t="shared" si="2"/>
        <v>9.375</v>
      </c>
      <c r="E41" s="79">
        <f t="shared" si="3"/>
        <v>14.0625</v>
      </c>
      <c r="F41" s="104">
        <f t="shared" si="4"/>
        <v>7.03125</v>
      </c>
      <c r="G41" s="79">
        <f t="shared" si="5"/>
        <v>9.375</v>
      </c>
      <c r="H41" s="104">
        <f t="shared" si="6"/>
        <v>9.375</v>
      </c>
      <c r="I41" s="79">
        <f t="shared" ref="I41" si="14">I9*$I$3</f>
        <v>9.375</v>
      </c>
      <c r="J41" s="79">
        <f t="shared" si="8"/>
        <v>5</v>
      </c>
      <c r="K41" s="79">
        <f t="shared" si="9"/>
        <v>72.96875</v>
      </c>
      <c r="L41" s="52" t="str">
        <f t="shared" si="10"/>
        <v>Your model is misspecified;  you didn't include TV expenditures in your model.  In addition, you didn't discuss model performance measures (e.g., R-squared).</v>
      </c>
      <c r="M41" s="25" t="str">
        <f t="shared" si="0"/>
        <v>Navakiran, Below are my comments for Python Lab 3.  Questions Q1A, Q1B, Q3A, Q3B, Q4A and Q4B are each worth 9.375 points, and Q2 is worth 18.75 points.  Submitting an IPython Notebook is worth 5 extra credit points. Your model is misspecified;  you didn't include TV expenditures in your model.  In addition, you didn't discuss model performance measures (e.g., R-squared).   Your scores are:  9.38, 9.38, 14.06, 7.03, 9.38, 9.38, and 9.38.  Thus your final score is 72.97 out of 75.</v>
      </c>
    </row>
    <row r="42" spans="1:13" ht="140.25" x14ac:dyDescent="0.2">
      <c r="A42" s="25" t="s">
        <v>7</v>
      </c>
      <c r="B42" s="25" t="s">
        <v>191</v>
      </c>
      <c r="C42" s="79">
        <f t="shared" si="1"/>
        <v>9.375</v>
      </c>
      <c r="D42" s="104">
        <f t="shared" si="2"/>
        <v>7.03125</v>
      </c>
      <c r="E42" s="79">
        <f t="shared" si="3"/>
        <v>14.0625</v>
      </c>
      <c r="F42" s="104">
        <f t="shared" si="4"/>
        <v>0</v>
      </c>
      <c r="G42" s="79">
        <f t="shared" si="5"/>
        <v>0</v>
      </c>
      <c r="H42" s="104">
        <f t="shared" si="6"/>
        <v>9.375</v>
      </c>
      <c r="I42" s="79">
        <f t="shared" ref="I42" si="15">I10*$I$3</f>
        <v>9.375</v>
      </c>
      <c r="J42" s="79">
        <f t="shared" si="8"/>
        <v>5</v>
      </c>
      <c r="K42" s="79">
        <f t="shared" si="9"/>
        <v>54.21875</v>
      </c>
      <c r="L42" s="52" t="str">
        <f t="shared" si="10"/>
        <v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You didn't provide the requested residual plot. Moreover, the coefficient estimate of Facebook advertising indicates your model is misspecified. </v>
      </c>
      <c r="M42" s="25" t="str">
        <f t="shared" si="0"/>
        <v>Sri Mayur,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You didn't provide the requested residual plot. Moreover, the coefficient estimate of Facebook advertising indicates your model is misspecified.    Your scores are:  9.38, 7.03, 14.06, 0, 0, 9.38, and 9.38.  Thus your final score is 54.22 out of 75.</v>
      </c>
    </row>
    <row r="43" spans="1:13" ht="114.75" x14ac:dyDescent="0.2">
      <c r="A43" s="25" t="s">
        <v>8</v>
      </c>
      <c r="B43" s="25" t="s">
        <v>192</v>
      </c>
      <c r="C43" s="79">
        <f t="shared" si="1"/>
        <v>9.375</v>
      </c>
      <c r="D43" s="104">
        <f t="shared" si="2"/>
        <v>7.03125</v>
      </c>
      <c r="E43" s="79">
        <f t="shared" si="3"/>
        <v>18.75</v>
      </c>
      <c r="F43" s="104">
        <f t="shared" si="4"/>
        <v>7.03125</v>
      </c>
      <c r="G43" s="79">
        <f t="shared" si="5"/>
        <v>7.03125</v>
      </c>
      <c r="H43" s="104">
        <f t="shared" si="6"/>
        <v>0</v>
      </c>
      <c r="I43" s="79">
        <f t="shared" ref="I43" si="16">I11*$I$3</f>
        <v>0</v>
      </c>
      <c r="J43" s="79">
        <f t="shared" si="8"/>
        <v>5</v>
      </c>
      <c r="K43" s="79">
        <f t="shared" si="9"/>
        <v>54.21875</v>
      </c>
      <c r="L43" s="52" t="str">
        <f t="shared" si="10"/>
        <v>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v>
      </c>
      <c r="M43" s="25" t="str">
        <f t="shared" si="0"/>
        <v>Nithish Kumar,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   Your scores are:  9.38, 7.03, 18.75, 7.03, 7.03, 0, and 0.  Thus your final score is 54.22 out of 75.</v>
      </c>
    </row>
    <row r="44" spans="1:13" ht="89.25" x14ac:dyDescent="0.2">
      <c r="A44" s="25" t="s">
        <v>9</v>
      </c>
      <c r="B44" s="25" t="s">
        <v>193</v>
      </c>
      <c r="C44" s="79">
        <f t="shared" si="1"/>
        <v>9.375</v>
      </c>
      <c r="D44" s="104">
        <f t="shared" si="2"/>
        <v>7.03125</v>
      </c>
      <c r="E44" s="79">
        <f t="shared" si="3"/>
        <v>18.75</v>
      </c>
      <c r="F44" s="104">
        <f t="shared" si="4"/>
        <v>9.375</v>
      </c>
      <c r="G44" s="79">
        <f t="shared" si="5"/>
        <v>9.375</v>
      </c>
      <c r="H44" s="104">
        <f t="shared" si="6"/>
        <v>0</v>
      </c>
      <c r="I44" s="79">
        <f t="shared" ref="I44" si="17">I12*$I$3</f>
        <v>0</v>
      </c>
      <c r="J44" s="79">
        <f t="shared" si="8"/>
        <v>5</v>
      </c>
      <c r="K44" s="79">
        <f t="shared" si="9"/>
        <v>58.90625</v>
      </c>
      <c r="L44" s="52" t="str">
        <f t="shared" si="10"/>
        <v>A discussion, that is a written exposition in English, about the relationship between input variables and the output variable was requested.  You didn't address questions Q4A and Q4B.</v>
      </c>
      <c r="M44" s="25" t="str">
        <f t="shared" si="0"/>
        <v>Sai Sumanth,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address questions Q4A and Q4B.   Your scores are:  9.38, 7.03, 18.75, 9.38, 9.38, 0, and 0.  Thus your final score is 58.91 out of 75.</v>
      </c>
    </row>
    <row r="45" spans="1:13" ht="76.5" x14ac:dyDescent="0.2">
      <c r="A45" s="25" t="s">
        <v>10</v>
      </c>
      <c r="B45" s="25" t="s">
        <v>194</v>
      </c>
      <c r="C45" s="79">
        <f t="shared" si="1"/>
        <v>9.375</v>
      </c>
      <c r="D45" s="104">
        <f t="shared" si="2"/>
        <v>9.375</v>
      </c>
      <c r="E45" s="79">
        <f t="shared" si="3"/>
        <v>18.75</v>
      </c>
      <c r="F45" s="104">
        <f t="shared" si="4"/>
        <v>9.375</v>
      </c>
      <c r="G45" s="79">
        <f t="shared" si="5"/>
        <v>9.375</v>
      </c>
      <c r="H45" s="104">
        <f t="shared" si="6"/>
        <v>9.375</v>
      </c>
      <c r="I45" s="79">
        <f t="shared" ref="I45" si="18">I13*$I$3</f>
        <v>9.375</v>
      </c>
      <c r="J45" s="79">
        <f t="shared" si="8"/>
        <v>5</v>
      </c>
      <c r="K45" s="79">
        <f t="shared" si="9"/>
        <v>80</v>
      </c>
      <c r="L45" s="52" t="str">
        <f t="shared" si="10"/>
        <v xml:space="preserve">An R-squared of 67.8% means 67.8% of the variation of the dependent variable is explained by the model fit. </v>
      </c>
      <c r="M45" s="25" t="str">
        <f t="shared" si="0"/>
        <v>Mamatha Naidu,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46" spans="1:13" ht="76.5" x14ac:dyDescent="0.2">
      <c r="A46" s="25" t="s">
        <v>11</v>
      </c>
      <c r="B46" s="25" t="s">
        <v>195</v>
      </c>
      <c r="C46" s="79">
        <f t="shared" si="1"/>
        <v>9.375</v>
      </c>
      <c r="D46" s="104">
        <f t="shared" si="2"/>
        <v>9.375</v>
      </c>
      <c r="E46" s="79">
        <f t="shared" si="3"/>
        <v>18.75</v>
      </c>
      <c r="F46" s="104">
        <f t="shared" si="4"/>
        <v>9.375</v>
      </c>
      <c r="G46" s="79">
        <f t="shared" si="5"/>
        <v>9.375</v>
      </c>
      <c r="H46" s="104">
        <f t="shared" si="6"/>
        <v>9.375</v>
      </c>
      <c r="I46" s="79">
        <f t="shared" ref="I46" si="19">I14*$I$3</f>
        <v>9.375</v>
      </c>
      <c r="J46" s="79">
        <f t="shared" si="8"/>
        <v>5</v>
      </c>
      <c r="K46" s="79">
        <f t="shared" si="9"/>
        <v>80</v>
      </c>
      <c r="L46" s="52" t="str">
        <f t="shared" si="10"/>
        <v>Becareful with the interpretation of the residual plot;  the plot suggests the possibility of non-spherical errors.</v>
      </c>
      <c r="M46" s="25" t="str">
        <f t="shared" si="0"/>
        <v>Mourya Chandra Reddy, Below are my comments for Python Lab 3.  Questions Q1A, Q1B, Q3A, Q3B, Q4A and Q4B are each worth 9.375 points, and Q2 is worth 18.75 points.  Submitting an IPython Notebook is worth 5 extra credit points. Becareful with the interpretation of the residual plot;  the plot suggests the possibility of non-spherical errors.   Your scores are:  9.38, 9.38, 18.75, 9.38, 9.38, 9.38, and 9.38.  Thus your final score is 80 out of 75.</v>
      </c>
    </row>
    <row r="47" spans="1:13" ht="76.5" x14ac:dyDescent="0.2">
      <c r="A47" s="25" t="s">
        <v>12</v>
      </c>
      <c r="B47" s="25" t="s">
        <v>196</v>
      </c>
      <c r="C47" s="79">
        <f t="shared" si="1"/>
        <v>9.375</v>
      </c>
      <c r="D47" s="104">
        <f t="shared" si="2"/>
        <v>9.375</v>
      </c>
      <c r="E47" s="79">
        <f t="shared" si="3"/>
        <v>18.75</v>
      </c>
      <c r="F47" s="104">
        <f t="shared" si="4"/>
        <v>9.375</v>
      </c>
      <c r="G47" s="79">
        <f t="shared" si="5"/>
        <v>9.375</v>
      </c>
      <c r="H47" s="104">
        <f t="shared" si="6"/>
        <v>9.375</v>
      </c>
      <c r="I47" s="79">
        <f t="shared" ref="I47" si="20">I15*$I$3</f>
        <v>9.375</v>
      </c>
      <c r="J47" s="79">
        <f t="shared" si="8"/>
        <v>5</v>
      </c>
      <c r="K47" s="79">
        <f t="shared" si="9"/>
        <v>80</v>
      </c>
      <c r="L47" s="52" t="str">
        <f t="shared" si="10"/>
        <v xml:space="preserve">An R-squared of 67.8% means 67.8% of the variation of the dependent variable is explained by the model fit. </v>
      </c>
      <c r="M47" s="25" t="str">
        <f t="shared" si="0"/>
        <v>Suman Kumar,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48" spans="1:13" ht="76.5" x14ac:dyDescent="0.2">
      <c r="A48" s="25" t="s">
        <v>13</v>
      </c>
      <c r="B48" s="25" t="s">
        <v>197</v>
      </c>
      <c r="C48" s="79">
        <f t="shared" si="1"/>
        <v>9.375</v>
      </c>
      <c r="D48" s="104">
        <f t="shared" si="2"/>
        <v>9.375</v>
      </c>
      <c r="E48" s="79">
        <f t="shared" si="3"/>
        <v>18.75</v>
      </c>
      <c r="F48" s="104">
        <f t="shared" si="4"/>
        <v>9.375</v>
      </c>
      <c r="G48" s="79">
        <f t="shared" si="5"/>
        <v>9.375</v>
      </c>
      <c r="H48" s="104">
        <f t="shared" si="6"/>
        <v>9.375</v>
      </c>
      <c r="I48" s="79">
        <f t="shared" ref="I48" si="21">I16*$I$3</f>
        <v>9.375</v>
      </c>
      <c r="J48" s="79">
        <f t="shared" si="8"/>
        <v>5</v>
      </c>
      <c r="K48" s="79">
        <f t="shared" si="9"/>
        <v>80</v>
      </c>
      <c r="L48" s="52" t="str">
        <f t="shared" si="10"/>
        <v xml:space="preserve">An R-squared of 67.8% means 67.8% of the variation of the dependent variable is explained by the model fit. </v>
      </c>
      <c r="M48" s="25" t="str">
        <f t="shared" si="0"/>
        <v>Bhavana Chowdary,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49" spans="1:13" ht="114.75" x14ac:dyDescent="0.2">
      <c r="A49" s="25" t="s">
        <v>14</v>
      </c>
      <c r="B49" s="25" t="s">
        <v>198</v>
      </c>
      <c r="C49" s="79">
        <f t="shared" si="1"/>
        <v>9.375</v>
      </c>
      <c r="D49" s="104">
        <f t="shared" si="2"/>
        <v>9.375</v>
      </c>
      <c r="E49" s="79">
        <f t="shared" si="3"/>
        <v>14.0625</v>
      </c>
      <c r="F49" s="104">
        <f t="shared" si="4"/>
        <v>9.375</v>
      </c>
      <c r="G49" s="79">
        <f t="shared" si="5"/>
        <v>7.03125</v>
      </c>
      <c r="H49" s="104">
        <f t="shared" si="6"/>
        <v>9.375</v>
      </c>
      <c r="I49" s="79">
        <f t="shared" ref="I49" si="22">I17*$I$3</f>
        <v>9.375</v>
      </c>
      <c r="J49" s="79">
        <f t="shared" si="8"/>
        <v>5</v>
      </c>
      <c r="K49" s="79">
        <f t="shared" si="9"/>
        <v>72.96875</v>
      </c>
      <c r="L49" s="52" t="str">
        <f t="shared" si="10"/>
        <v>Your regression model equation is misspecified.  For example you're missing several explanatory variables and included a predicted value from another model estimation exercise.  You didn't provide a discussion of the implications for the residual plot. It's odd how you obtained your results for the best channel.</v>
      </c>
      <c r="M49" s="25" t="str">
        <f t="shared" si="0"/>
        <v>Vinaya, Below are my comments for Python Lab 3.  Questions Q1A, Q1B, Q3A, Q3B, Q4A and Q4B are each worth 9.375 points, and Q2 is worth 18.75 points.  Submitting an IPython Notebook is worth 5 extra credit points. Your regression model equation is misspecified.  For example you're missing several explanatory variables and included a predicted value from another model estimation exercise.  You didn't provide a discussion of the implications for the residual plot. It's odd how you obtained your results for the best channel.   Your scores are:  9.38, 9.38, 14.06, 9.38, 7.03, 9.38, and 9.38.  Thus your final score is 72.97 out of 75.</v>
      </c>
    </row>
    <row r="50" spans="1:13" ht="114.75" x14ac:dyDescent="0.2">
      <c r="A50" s="25" t="s">
        <v>15</v>
      </c>
      <c r="B50" s="25" t="s">
        <v>199</v>
      </c>
      <c r="C50" s="79">
        <f t="shared" si="1"/>
        <v>9.375</v>
      </c>
      <c r="D50" s="104">
        <f t="shared" si="2"/>
        <v>7.03125</v>
      </c>
      <c r="E50" s="79">
        <f t="shared" si="3"/>
        <v>18.75</v>
      </c>
      <c r="F50" s="104">
        <f t="shared" si="4"/>
        <v>7.03125</v>
      </c>
      <c r="G50" s="79">
        <f t="shared" si="5"/>
        <v>7.03125</v>
      </c>
      <c r="H50" s="104">
        <f t="shared" si="6"/>
        <v>0</v>
      </c>
      <c r="I50" s="79">
        <f t="shared" ref="I50" si="23">I18*$I$3</f>
        <v>0</v>
      </c>
      <c r="J50" s="79">
        <f t="shared" si="8"/>
        <v>5</v>
      </c>
      <c r="K50" s="79">
        <f t="shared" si="9"/>
        <v>54.21875</v>
      </c>
      <c r="L50" s="52" t="str">
        <f t="shared" si="10"/>
        <v>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v>
      </c>
      <c r="M50" s="25" t="str">
        <f t="shared" si="0"/>
        <v>Sai Chandra,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A discussion about the performance of the model wasn't provided.  You also didn't provide a discussion about the residual plot. You didn't address questions Q4A and Q4B.   Your scores are:  9.38, 7.03, 18.75, 7.03, 7.03, 0, and 0.  Thus your final score is 54.22 out of 75.</v>
      </c>
    </row>
    <row r="51" spans="1:13" ht="102" x14ac:dyDescent="0.2">
      <c r="A51" s="25" t="s">
        <v>16</v>
      </c>
      <c r="B51" s="25" t="s">
        <v>200</v>
      </c>
      <c r="C51" s="79">
        <f t="shared" si="1"/>
        <v>9.375</v>
      </c>
      <c r="D51" s="104">
        <f t="shared" si="2"/>
        <v>9.375</v>
      </c>
      <c r="E51" s="79">
        <f t="shared" si="3"/>
        <v>18.75</v>
      </c>
      <c r="F51" s="104">
        <f t="shared" si="4"/>
        <v>9.375</v>
      </c>
      <c r="G51" s="79">
        <f t="shared" si="5"/>
        <v>9.375</v>
      </c>
      <c r="H51" s="104">
        <f t="shared" si="6"/>
        <v>9.375</v>
      </c>
      <c r="I51" s="79">
        <f t="shared" ref="I51" si="24">I19*$I$3</f>
        <v>9.375</v>
      </c>
      <c r="J51" s="79">
        <f t="shared" si="8"/>
        <v>5</v>
      </c>
      <c r="K51" s="79">
        <f t="shared" si="9"/>
        <v>80</v>
      </c>
      <c r="L51" s="52" t="str">
        <f t="shared" si="10"/>
        <v xml:space="preserve">You wrote, 'he R-squared value in our fitting is 0.678, indicating that our model can reasonably explain almost 70% of the variations in our data.'  It truly means that 67.8% of the variation in the dependent variable is explained by the model fit. </v>
      </c>
      <c r="M51" s="25" t="str">
        <f t="shared" si="0"/>
        <v>Navya Sri Reddy, Below are my comments for Python Lab 3.  Questions Q1A, Q1B, Q3A, Q3B, Q4A and Q4B are each worth 9.375 points, and Q2 is worth 18.75 points.  Submitting an IPython Notebook is worth 5 extra credit points. You wrote, 'he R-squared value in our fitting is 0.678, indicating that our model can reasonably explain almost 70% of the variations in our data.'  It truly means that 67.8% of the variation in the dependent variable is explained by the model fit.    Your scores are:  9.38, 9.38, 18.75, 9.38, 9.38, 9.38, and 9.38.  Thus your final score is 80 out of 75.</v>
      </c>
    </row>
    <row r="52" spans="1:13" ht="102" x14ac:dyDescent="0.2">
      <c r="A52" s="25" t="s">
        <v>17</v>
      </c>
      <c r="B52" s="25" t="s">
        <v>201</v>
      </c>
      <c r="C52" s="79">
        <f t="shared" si="1"/>
        <v>9.375</v>
      </c>
      <c r="D52" s="104">
        <f t="shared" si="2"/>
        <v>9.375</v>
      </c>
      <c r="E52" s="79">
        <f t="shared" si="3"/>
        <v>18.75</v>
      </c>
      <c r="F52" s="104">
        <f t="shared" si="4"/>
        <v>9.375</v>
      </c>
      <c r="G52" s="79">
        <f t="shared" si="5"/>
        <v>9.375</v>
      </c>
      <c r="H52" s="104">
        <f t="shared" si="6"/>
        <v>9.375</v>
      </c>
      <c r="I52" s="79">
        <f t="shared" ref="I52" si="25">I20*$I$3</f>
        <v>9.375</v>
      </c>
      <c r="J52" s="79">
        <f t="shared" si="8"/>
        <v>5</v>
      </c>
      <c r="K52" s="79">
        <f t="shared" si="9"/>
        <v>80</v>
      </c>
      <c r="L52" s="52" t="str">
        <f t="shared" si="10"/>
        <v xml:space="preserve">You wrote, 'In our model fitting, we have an R-squared value of 0.678, signifying that approximately 70% of the variance in our data can be accounted for by our model.'  It truly means that 67.8% of the variation in the dependent variable is explained by the model fit. </v>
      </c>
      <c r="M52" s="25" t="str">
        <f t="shared" si="0"/>
        <v>Imranuddin, Below are my comments for Python Lab 3.  Questions Q1A, Q1B, Q3A, Q3B, Q4A and Q4B are each worth 9.375 points, and Q2 is worth 18.75 points.  Submitting an IPython Notebook is worth 5 extra credit points. You wrote, 'In our model fitting, we have an R-squared value of 0.678, signifying that approximately 70% of the variance in our data can be accounted for by our model.'  It truly means that 67.8% of the variation in the dependent variable is explained by the model fit.    Your scores are:  9.38, 9.38, 18.75, 9.38, 9.38, 9.38, and 9.38.  Thus your final score is 80 out of 75.</v>
      </c>
    </row>
    <row r="53" spans="1:13" ht="76.5" x14ac:dyDescent="0.2">
      <c r="A53" s="25" t="s">
        <v>18</v>
      </c>
      <c r="B53" s="25" t="s">
        <v>202</v>
      </c>
      <c r="C53" s="79">
        <f t="shared" si="1"/>
        <v>9.375</v>
      </c>
      <c r="D53" s="104">
        <f t="shared" si="2"/>
        <v>9.375</v>
      </c>
      <c r="E53" s="79">
        <f t="shared" si="3"/>
        <v>18.75</v>
      </c>
      <c r="F53" s="104">
        <f t="shared" si="4"/>
        <v>9.375</v>
      </c>
      <c r="G53" s="79">
        <f t="shared" si="5"/>
        <v>9.375</v>
      </c>
      <c r="H53" s="104">
        <f t="shared" si="6"/>
        <v>9.375</v>
      </c>
      <c r="I53" s="79">
        <f t="shared" ref="I53" si="26">I21*$I$3</f>
        <v>9.375</v>
      </c>
      <c r="J53" s="79">
        <f t="shared" si="8"/>
        <v>5</v>
      </c>
      <c r="K53" s="79">
        <f t="shared" si="9"/>
        <v>80</v>
      </c>
      <c r="L53" s="52" t="str">
        <f t="shared" si="10"/>
        <v xml:space="preserve">An R-squared of 67.8% means 67.8% of the variation of the dependent variable is explained by the model fit. </v>
      </c>
      <c r="M53" s="25" t="str">
        <f t="shared" si="0"/>
        <v>Sumeruddin,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54" spans="1:13" ht="76.5" x14ac:dyDescent="0.2">
      <c r="A54" s="25" t="s">
        <v>19</v>
      </c>
      <c r="B54" s="25" t="s">
        <v>203</v>
      </c>
      <c r="C54" s="79">
        <f t="shared" si="1"/>
        <v>9.375</v>
      </c>
      <c r="D54" s="104">
        <f t="shared" si="2"/>
        <v>9.375</v>
      </c>
      <c r="E54" s="79">
        <f t="shared" si="3"/>
        <v>18.75</v>
      </c>
      <c r="F54" s="104">
        <f t="shared" si="4"/>
        <v>9.375</v>
      </c>
      <c r="G54" s="79">
        <f t="shared" si="5"/>
        <v>9.375</v>
      </c>
      <c r="H54" s="104">
        <f t="shared" si="6"/>
        <v>9.375</v>
      </c>
      <c r="I54" s="79">
        <f t="shared" ref="I54" si="27">I22*$I$3</f>
        <v>9.375</v>
      </c>
      <c r="J54" s="79">
        <f t="shared" si="8"/>
        <v>5</v>
      </c>
      <c r="K54" s="79">
        <f t="shared" si="9"/>
        <v>80</v>
      </c>
      <c r="L54" s="52" t="str">
        <f t="shared" si="10"/>
        <v xml:space="preserve">An R-squared of 67.8% means 67.8% of the variation of the dependent variable is explained by the model fit. </v>
      </c>
      <c r="M54" s="25" t="str">
        <f t="shared" si="0"/>
        <v>Mohammed Ali, Below are my comments for Python Lab 3.  Questions Q1A, Q1B, Q3A, Q3B, Q4A and Q4B are each worth 9.375 points, and Q2 is worth 18.75 points.  Submitting an IPython Notebook is worth 5 extra credit points. An R-squared of 67.8% means 67.8% of the variation of the dependent variable is explained by the model fit.    Your scores are:  9.38, 9.38, 18.75, 9.38, 9.38, 9.38, and 9.38.  Thus your final score is 80 out of 75.</v>
      </c>
    </row>
    <row r="55" spans="1:13" ht="89.25" x14ac:dyDescent="0.2">
      <c r="A55" s="25" t="s">
        <v>20</v>
      </c>
      <c r="B55" s="25" t="s">
        <v>204</v>
      </c>
      <c r="C55" s="79">
        <f t="shared" si="1"/>
        <v>9.375</v>
      </c>
      <c r="D55" s="104">
        <f t="shared" si="2"/>
        <v>9.375</v>
      </c>
      <c r="E55" s="79">
        <f t="shared" si="3"/>
        <v>18.75</v>
      </c>
      <c r="F55" s="104">
        <f t="shared" si="4"/>
        <v>9.375</v>
      </c>
      <c r="G55" s="79">
        <f t="shared" si="5"/>
        <v>9.375</v>
      </c>
      <c r="H55" s="104">
        <f t="shared" si="6"/>
        <v>9.375</v>
      </c>
      <c r="I55" s="79">
        <f t="shared" ref="I55" si="28">I23*$I$3</f>
        <v>9.375</v>
      </c>
      <c r="J55" s="79">
        <f t="shared" si="8"/>
        <v>5</v>
      </c>
      <c r="K55" s="79">
        <f t="shared" si="9"/>
        <v>80</v>
      </c>
      <c r="L55" s="52" t="str">
        <f t="shared" si="10"/>
        <v>Please list the value of MSE and MAE in scientific notation with just a few digits lised since the values are large and distract the reader from the fundamental takeaways of the model.</v>
      </c>
      <c r="M55" s="25" t="str">
        <f t="shared" si="0"/>
        <v>Prudhvi, Below are my comments for Python Lab 3.  Questions Q1A, Q1B, Q3A, Q3B, Q4A and Q4B are each worth 9.375 points, and Q2 is worth 18.75 points.  Submitting an IPython Notebook is worth 5 extra credit points. Please list the value of MSE and MAE in scientific notation with just a few digits lised since the values are large and distract the reader from the fundamental takeaways of the model.   Your scores are:  9.38, 9.38, 18.75, 9.38, 9.38, 9.38, and 9.38.  Thus your final score is 80 out of 75.</v>
      </c>
    </row>
    <row r="56" spans="1:13" ht="76.5" x14ac:dyDescent="0.2">
      <c r="A56" s="25" t="s">
        <v>21</v>
      </c>
      <c r="B56" s="25" t="s">
        <v>205</v>
      </c>
      <c r="C56" s="79">
        <f t="shared" si="1"/>
        <v>9.375</v>
      </c>
      <c r="D56" s="104">
        <f t="shared" si="2"/>
        <v>9.375</v>
      </c>
      <c r="E56" s="79">
        <f t="shared" si="3"/>
        <v>18.75</v>
      </c>
      <c r="F56" s="104">
        <f t="shared" si="4"/>
        <v>7.03125</v>
      </c>
      <c r="G56" s="79">
        <f t="shared" si="5"/>
        <v>9.375</v>
      </c>
      <c r="H56" s="104">
        <f t="shared" si="6"/>
        <v>9.375</v>
      </c>
      <c r="I56" s="79">
        <f t="shared" ref="I56" si="29">I24*$I$3</f>
        <v>9.375</v>
      </c>
      <c r="J56" s="79">
        <f t="shared" si="8"/>
        <v>0</v>
      </c>
      <c r="K56" s="79">
        <f t="shared" si="9"/>
        <v>72.65625</v>
      </c>
      <c r="L56" s="52" t="str">
        <f t="shared" si="10"/>
        <v xml:space="preserve">A discussion about the performance of the model wasn't provided. </v>
      </c>
      <c r="M56" s="25" t="str">
        <f t="shared" si="0"/>
        <v>Dhruvi Shaileshkumar, Below are my comments for Python Lab 3.  Questions Q1A, Q1B, Q3A, Q3B, Q4A and Q4B are each worth 9.375 points, and Q2 is worth 18.75 points.  Submitting an IPython Notebook is worth 5 extra credit points. A discussion about the performance of the model wasn't provided.    Your scores are:  9.38, 9.38, 18.75, 7.03, 9.38, 9.38, and 9.38.  Thus your final score is 72.66 out of 75.</v>
      </c>
    </row>
    <row r="57" spans="1:13" ht="102" x14ac:dyDescent="0.2">
      <c r="A57" s="25" t="s">
        <v>22</v>
      </c>
      <c r="B57" s="25" t="s">
        <v>206</v>
      </c>
      <c r="C57" s="79">
        <f t="shared" si="1"/>
        <v>9.375</v>
      </c>
      <c r="D57" s="104">
        <f t="shared" si="2"/>
        <v>9.375</v>
      </c>
      <c r="E57" s="79">
        <f t="shared" si="3"/>
        <v>18.75</v>
      </c>
      <c r="F57" s="104">
        <f t="shared" si="4"/>
        <v>9.375</v>
      </c>
      <c r="G57" s="79">
        <f t="shared" si="5"/>
        <v>9.375</v>
      </c>
      <c r="H57" s="104">
        <f t="shared" si="6"/>
        <v>7.03125</v>
      </c>
      <c r="I57" s="79">
        <f t="shared" ref="I57" si="30">I25*$I$3</f>
        <v>7.03125</v>
      </c>
      <c r="J57" s="79">
        <v>1</v>
      </c>
      <c r="K57" s="79">
        <f t="shared" si="9"/>
        <v>71.3125</v>
      </c>
      <c r="L57" s="52" t="str">
        <f t="shared" si="10"/>
        <v xml:space="preserve">The Instagram expenditure explanatory variable has the larget positive coeficient estimate of all explanatory variables, and the coefficient estimate is statistically different than zero for any conventional signficance level.  Thus it is 'best' given the question. </v>
      </c>
      <c r="M57" s="25" t="str">
        <f t="shared" si="0"/>
        <v>Prabhanda, Below are my comments for Python Lab 3.  Questions Q1A, Q1B, Q3A, Q3B, Q4A and Q4B are each worth 9.375 points, and Q2 is worth 18.75 points.  Submitting an IPython Notebook is worth 5 extra credit points. The Instagram expenditure explanatory variable has the larget positive coeficient estimate of all explanatory variables, and the coefficient estimate is statistically different than zero for any conventional signficance level.  Thus it is 'best' given the question.    Your scores are:  9.38, 9.38, 18.75, 9.38, 9.38, 7.03, and 7.03.  Thus your final score is 71.31 out of 75.</v>
      </c>
    </row>
    <row r="58" spans="1:13" ht="127.5" x14ac:dyDescent="0.2">
      <c r="A58" s="33" t="s">
        <v>23</v>
      </c>
      <c r="B58" s="25" t="s">
        <v>207</v>
      </c>
      <c r="C58" s="79">
        <f t="shared" si="1"/>
        <v>9.375</v>
      </c>
      <c r="D58" s="104">
        <f t="shared" si="2"/>
        <v>7.03125</v>
      </c>
      <c r="E58" s="79">
        <f t="shared" si="3"/>
        <v>14.0625</v>
      </c>
      <c r="F58" s="104">
        <f t="shared" si="4"/>
        <v>7.03125</v>
      </c>
      <c r="G58" s="79">
        <f t="shared" si="5"/>
        <v>7.03125</v>
      </c>
      <c r="H58" s="104">
        <f t="shared" si="6"/>
        <v>7.03125</v>
      </c>
      <c r="I58" s="79">
        <f t="shared" ref="I58" si="31">I26*$I$3</f>
        <v>7.03125</v>
      </c>
      <c r="J58" s="79">
        <f t="shared" si="8"/>
        <v>5</v>
      </c>
      <c r="K58" s="79">
        <f t="shared" si="9"/>
        <v>63.59375</v>
      </c>
      <c r="L58" s="52" t="str">
        <f t="shared" si="10"/>
        <v xml:space="preserve">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submission. Your responses to the questions about the 'best variable' and an explanation of why you chose this variable were lacking. </v>
      </c>
      <c r="M58" s="25" t="str">
        <f t="shared" si="0"/>
        <v>Rakesh,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omitted the TV explanatory variable from your model specification.  You neither provided a discussion of model performance nor  the residual plot in your  submission. Your responses to the questions about the 'best variable' and an explanation of why you chose this variable were lacking.    Your scores are:  9.38, 7.03, 14.06, 7.03, 7.03, 7.03, and 7.03.  Thus your final score is 63.59 out of 75.</v>
      </c>
    </row>
    <row r="59" spans="1:13" ht="89.25" x14ac:dyDescent="0.2">
      <c r="A59" s="25" t="s">
        <v>24</v>
      </c>
      <c r="B59" s="25" t="s">
        <v>208</v>
      </c>
      <c r="C59" s="79">
        <f t="shared" si="1"/>
        <v>9.375</v>
      </c>
      <c r="D59" s="104">
        <f t="shared" si="2"/>
        <v>7.03125</v>
      </c>
      <c r="E59" s="79">
        <f t="shared" si="3"/>
        <v>18.75</v>
      </c>
      <c r="F59" s="104">
        <f t="shared" si="4"/>
        <v>9.375</v>
      </c>
      <c r="G59" s="79">
        <f t="shared" si="5"/>
        <v>9.375</v>
      </c>
      <c r="H59" s="104">
        <f t="shared" si="6"/>
        <v>7.03125</v>
      </c>
      <c r="I59" s="79">
        <f t="shared" ref="I59" si="32">I27*$I$3</f>
        <v>9.375</v>
      </c>
      <c r="J59" s="79">
        <f t="shared" si="8"/>
        <v>5</v>
      </c>
      <c r="K59" s="79">
        <f t="shared" si="9"/>
        <v>75.3125</v>
      </c>
      <c r="L59" s="52" t="str">
        <f t="shared" si="10"/>
        <v>A discussion, that is a written exposition in English, about the relationship between input variables and the output variable was requested.  You didn't identify THE best channel.</v>
      </c>
      <c r="M59" s="25" t="str">
        <f t="shared" si="0"/>
        <v>Ravi Kumar,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identify THE best channel.   Your scores are:  9.38, 7.03, 18.75, 9.38, 9.38, 7.03, and 9.38.  Thus your final score is 75.31 out of 75.</v>
      </c>
    </row>
    <row r="60" spans="1:13" ht="89.25" x14ac:dyDescent="0.2">
      <c r="A60" s="25" t="s">
        <v>25</v>
      </c>
      <c r="B60" s="25" t="s">
        <v>209</v>
      </c>
      <c r="C60" s="79">
        <f t="shared" si="1"/>
        <v>9.375</v>
      </c>
      <c r="D60" s="104">
        <f t="shared" si="2"/>
        <v>9.375</v>
      </c>
      <c r="E60" s="79">
        <f t="shared" si="3"/>
        <v>18.75</v>
      </c>
      <c r="F60" s="104">
        <f t="shared" si="4"/>
        <v>7.03125</v>
      </c>
      <c r="G60" s="79">
        <f t="shared" si="5"/>
        <v>9.375</v>
      </c>
      <c r="H60" s="104">
        <f t="shared" si="6"/>
        <v>7.03125</v>
      </c>
      <c r="I60" s="79">
        <f t="shared" ref="I60" si="33">I28*$I$3</f>
        <v>7.03125</v>
      </c>
      <c r="J60" s="79">
        <f t="shared" si="8"/>
        <v>5</v>
      </c>
      <c r="K60" s="79">
        <f t="shared" si="9"/>
        <v>72.96875</v>
      </c>
      <c r="L60" s="52" t="str">
        <f t="shared" si="10"/>
        <v>You didn't provide a description of model performance using the model fit diagnostics or statistical inference. You didn't address questions Q4A and Q4B fully, for example you didn't identify the 'best channel'.</v>
      </c>
      <c r="M60" s="25" t="str">
        <f t="shared" si="0"/>
        <v>Tony, Below are my comments for Python Lab 3.  Questions Q1A, Q1B, Q3A, Q3B, Q4A and Q4B are each worth 9.375 points, and Q2 is worth 18.75 points.  Submitting an IPython Notebook is worth 5 extra credit points. You didn't provide a description of model performance using the model fit diagnostics or statistical inference. You didn't address questions Q4A and Q4B fully, for example you didn't identify the 'best channel'.   Your scores are:  9.38, 9.38, 18.75, 7.03, 9.38, 7.03, and 7.03.  Thus your final score is 72.97 out of 75.</v>
      </c>
    </row>
    <row r="61" spans="1:13" ht="89.25" x14ac:dyDescent="0.2">
      <c r="A61" s="25" t="s">
        <v>26</v>
      </c>
      <c r="B61" s="25" t="s">
        <v>210</v>
      </c>
      <c r="C61" s="79">
        <f t="shared" si="1"/>
        <v>9.375</v>
      </c>
      <c r="D61" s="104">
        <f t="shared" si="2"/>
        <v>7.03125</v>
      </c>
      <c r="E61" s="79">
        <f t="shared" si="3"/>
        <v>18.75</v>
      </c>
      <c r="F61" s="104">
        <f t="shared" si="4"/>
        <v>9.375</v>
      </c>
      <c r="G61" s="79">
        <f t="shared" si="5"/>
        <v>9.375</v>
      </c>
      <c r="H61" s="104">
        <f t="shared" si="6"/>
        <v>0</v>
      </c>
      <c r="I61" s="79">
        <f t="shared" ref="I61" si="34">I29*$I$3</f>
        <v>0</v>
      </c>
      <c r="J61" s="79">
        <f t="shared" si="8"/>
        <v>5</v>
      </c>
      <c r="K61" s="79">
        <f t="shared" si="9"/>
        <v>58.90625</v>
      </c>
      <c r="L61" s="52" t="str">
        <f t="shared" si="10"/>
        <v>A discussion, that is a written exposition in English, about the relationship between input variables and the output variable was requested.   You didn't address questions Q4A and Q4B.</v>
      </c>
      <c r="M61" s="25" t="str">
        <f t="shared" si="0"/>
        <v>Aravind Reddy,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address questions Q4A and Q4B.   Your scores are:  9.38, 7.03, 18.75, 9.38, 9.38, 0, and 0.  Thus your final score is 58.91 out of 75.</v>
      </c>
    </row>
    <row r="62" spans="1:13" ht="102" x14ac:dyDescent="0.2">
      <c r="A62" s="25" t="s">
        <v>28</v>
      </c>
      <c r="B62" s="25" t="s">
        <v>212</v>
      </c>
      <c r="C62" s="79">
        <f t="shared" si="1"/>
        <v>9.375</v>
      </c>
      <c r="D62" s="104">
        <f t="shared" si="2"/>
        <v>7.03125</v>
      </c>
      <c r="E62" s="79">
        <f t="shared" si="3"/>
        <v>18.75</v>
      </c>
      <c r="F62" s="104">
        <f t="shared" si="4"/>
        <v>7.03125</v>
      </c>
      <c r="G62" s="79">
        <f t="shared" si="5"/>
        <v>9.375</v>
      </c>
      <c r="H62" s="104">
        <f t="shared" si="6"/>
        <v>9.375</v>
      </c>
      <c r="I62" s="79">
        <f t="shared" ref="I62" si="35">I30*$I$3</f>
        <v>9.375</v>
      </c>
      <c r="J62" s="79">
        <f t="shared" si="8"/>
        <v>5</v>
      </c>
      <c r="K62" s="79">
        <f t="shared" si="9"/>
        <v>75.3125</v>
      </c>
      <c r="L62" s="52" t="str">
        <f t="shared" si="10"/>
        <v xml:space="preserve">A discussion, that is a written exposition in English, about the relationship between input variables and the output variable was requested.   You didn't provide a description of model performance using model fit diagnostics or statistical inference. </v>
      </c>
      <c r="M62" s="25" t="str">
        <f t="shared" si="0"/>
        <v>Deepika,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description of model performance using model fit diagnostics or statistical inference.    Your scores are:  9.38, 7.03, 18.75, 7.03, 9.38, 9.38, and 9.38.  Thus your final score is 75.31 out of 75.</v>
      </c>
    </row>
    <row r="63" spans="1:13" ht="114.75" x14ac:dyDescent="0.2">
      <c r="A63" s="25" t="s">
        <v>29</v>
      </c>
      <c r="B63" s="25" t="s">
        <v>213</v>
      </c>
      <c r="C63" s="79">
        <f t="shared" si="1"/>
        <v>9.375</v>
      </c>
      <c r="D63" s="104">
        <f t="shared" si="2"/>
        <v>7.03125</v>
      </c>
      <c r="E63" s="79">
        <f t="shared" si="3"/>
        <v>18.75</v>
      </c>
      <c r="F63" s="104">
        <f t="shared" si="4"/>
        <v>9.375</v>
      </c>
      <c r="G63" s="79">
        <f t="shared" si="5"/>
        <v>7.03125</v>
      </c>
      <c r="H63" s="104">
        <f t="shared" si="6"/>
        <v>4.6875</v>
      </c>
      <c r="I63" s="79">
        <f t="shared" ref="I63" si="36">I31*$I$3</f>
        <v>4.6875</v>
      </c>
      <c r="J63" s="79">
        <f t="shared" si="8"/>
        <v>5</v>
      </c>
      <c r="K63" s="79">
        <f t="shared" si="9"/>
        <v>65.9375</v>
      </c>
      <c r="L63" s="52" t="str">
        <f t="shared" si="10"/>
        <v>A discussion, that is a written exposition in English, about the relationship between input variables and the output variable was requested. An R-squared of 67.8% means 67.8% of the variation of the dependent variable is explained by the model fit. You sidn't dufficiently address questions Q4A and Q4B.</v>
      </c>
      <c r="M63" s="25" t="str">
        <f t="shared" si="0"/>
        <v>Ganesh Reddy,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An R-squared of 67.8% means 67.8% of the variation of the dependent variable is explained by the model fit. You sidn't dufficiently address questions Q4A and Q4B.   Your scores are:  9.38, 7.03, 18.75, 9.38, 7.03, 4.69, and 4.69.  Thus your final score is 65.94 out of 75.</v>
      </c>
    </row>
    <row r="64" spans="1:13" ht="216.75" x14ac:dyDescent="0.2">
      <c r="A64" s="25" t="s">
        <v>30</v>
      </c>
      <c r="B64" s="25" t="s">
        <v>214</v>
      </c>
      <c r="C64" s="79">
        <f t="shared" si="1"/>
        <v>9.375</v>
      </c>
      <c r="D64" s="104">
        <f t="shared" si="2"/>
        <v>7.03125</v>
      </c>
      <c r="E64" s="79">
        <f t="shared" si="3"/>
        <v>14.0625</v>
      </c>
      <c r="F64" s="104">
        <f t="shared" si="4"/>
        <v>7.03125</v>
      </c>
      <c r="G64" s="79">
        <f t="shared" si="5"/>
        <v>7.03125</v>
      </c>
      <c r="H64" s="104">
        <f t="shared" si="6"/>
        <v>7.03125</v>
      </c>
      <c r="I64" s="79">
        <f t="shared" ref="I64" si="37">I32*$I$3</f>
        <v>7.03125</v>
      </c>
      <c r="J64" s="79">
        <f t="shared" si="8"/>
        <v>5</v>
      </c>
      <c r="K64" s="79">
        <f t="shared" si="9"/>
        <v>63.59375</v>
      </c>
      <c r="L64" s="52" t="str">
        <f t="shared" si="10"/>
        <v xml:space="preserve">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v>
      </c>
      <c r="M64" s="25" t="str">
        <f t="shared" si="0"/>
        <v>Arun Teja,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 didn't provide a table of coefficient estimates, coefficient standard errors, model performance measures, ...  A discussion about the performance of the model wasn't provided.  While you provided a residual plot, a discussion about the plot wasn't provided. Moreover, the residual plot and the coefficient estimate of Facebook advertising indicates your model is misspecified.    Your scores are:  9.38, 7.03, 14.06, 7.03, 7.03, 7.03, and 7.03.  Thus your final score is 63.59 out of 75.</v>
      </c>
    </row>
    <row r="65" spans="1:13" ht="114.75" x14ac:dyDescent="0.2">
      <c r="A65" s="25" t="s">
        <v>31</v>
      </c>
      <c r="B65" s="25" t="s">
        <v>233</v>
      </c>
      <c r="C65" s="79">
        <f t="shared" si="1"/>
        <v>9.375</v>
      </c>
      <c r="D65" s="104">
        <f t="shared" si="2"/>
        <v>7.03125</v>
      </c>
      <c r="E65" s="79">
        <f t="shared" si="3"/>
        <v>18.75</v>
      </c>
      <c r="F65" s="104">
        <f t="shared" si="4"/>
        <v>7.03125</v>
      </c>
      <c r="G65" s="79">
        <f t="shared" si="5"/>
        <v>7.03125</v>
      </c>
      <c r="H65" s="104">
        <f t="shared" si="6"/>
        <v>0</v>
      </c>
      <c r="I65" s="79">
        <f t="shared" ref="I65" si="38">I33*$I$3</f>
        <v>0</v>
      </c>
      <c r="J65" s="79">
        <f t="shared" si="8"/>
        <v>5</v>
      </c>
      <c r="K65" s="79">
        <f t="shared" si="9"/>
        <v>54.21875</v>
      </c>
      <c r="L65" s="52" t="str">
        <f t="shared" si="10"/>
        <v>A discussion, that is a written exposition in English, about the relationship between input variables and the output variable was requested.  You didn't provide a description of model performance using model fit diagnostics or statistical inference. A discussion of the residual plot wasn't provided. You didn't address questions Q4A and Q4B.</v>
      </c>
      <c r="M65" s="25" t="str">
        <f t="shared" si="0"/>
        <v>Hiranmaya Datta,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You didn't provide a description of model performance using model fit diagnostics or statistical inference. A discussion of the residual plot wasn't provided. You didn't address questions Q4A and Q4B.   Your scores are:  9.38, 7.03, 18.75, 7.03, 7.03, 0, and 0.  Thus your final score is 54.22 out of 75.</v>
      </c>
    </row>
    <row r="66" spans="1:13" ht="178.5" x14ac:dyDescent="0.2">
      <c r="A66" s="25" t="s">
        <v>32</v>
      </c>
      <c r="B66" s="25" t="s">
        <v>215</v>
      </c>
      <c r="C66" s="79">
        <f t="shared" si="1"/>
        <v>9.375</v>
      </c>
      <c r="D66" s="104">
        <f t="shared" si="2"/>
        <v>7.03125</v>
      </c>
      <c r="E66" s="79">
        <f t="shared" si="3"/>
        <v>18.75</v>
      </c>
      <c r="F66" s="104">
        <f t="shared" si="4"/>
        <v>7.03125</v>
      </c>
      <c r="G66" s="79">
        <f t="shared" si="5"/>
        <v>7.03125</v>
      </c>
      <c r="H66" s="104">
        <f t="shared" si="6"/>
        <v>7.03125</v>
      </c>
      <c r="I66" s="79">
        <f t="shared" ref="I66" si="39">I34*$I$3</f>
        <v>7.03125</v>
      </c>
      <c r="J66" s="79">
        <f t="shared" si="8"/>
        <v>5</v>
      </c>
      <c r="K66" s="79">
        <f t="shared" si="9"/>
        <v>68.28125</v>
      </c>
      <c r="L66" s="52" t="str">
        <f t="shared" si="10"/>
        <v>A discussion, that is a written exposition in English, about the relationship between input variables and the output variable was requested.  I don't understand the following paragraph: 'r for twitter =0.005 rsq for banner = 0.292 r sq for facebook=0.179 r sq for insta=0.429 r sq for youtube =0.002 r sq for tv=0.090 instagram kis best for linear regression because of its r square Based on the R-squared values, Instagram appears to be the best channel for explaining the variance in the dependent variable, followed by banner advertising, Facebook, TV, Twitter, and YouTube. value'. A discussion of the residual plot wasn't provided. You didn't sufficiently address questions Q4A and Q4B.</v>
      </c>
      <c r="M66" s="25" t="str">
        <f t="shared" si="0"/>
        <v>Sandeep, Below are my comments for Python Lab 3.  Questions Q1A, Q1B, Q3A, Q3B, Q4A and Q4B are each worth 9.375 points, and Q2 is worth 18.75 points.  Submitting an IPython Notebook is worth 5 extra credit points. A discussion, that is a written exposition in English, about the relationship between input variables and the output variable was requested.  I don't understand the following paragraph: 'r for twitter =0.005 rsq for banner = 0.292 r sq for facebook=0.179 r sq for insta=0.429 r sq for youtube =0.002 r sq for tv=0.090 instagram kis best for linear regression because of its r square Based on the R-squared values, Instagram appears to be the best channel for explaining the variance in the dependent variable, followed by banner advertising, Facebook, TV, Twitter, and YouTube. value'. A discussion of the residual plot wasn't provided. You didn't sufficiently address questions Q4A and Q4B.   Your scores are:  9.38, 7.03, 18.75, 7.03, 7.03, 7.03, and 7.03.  Thus your final score is 68.28 out of 75.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A5043-5F3F-4612-A4E3-DEE2412C2B4C}">
  <dimension ref="A1:O35"/>
  <sheetViews>
    <sheetView topLeftCell="B1" workbookViewId="0">
      <pane xSplit="1" ySplit="4" topLeftCell="C5" activePane="bottomRight" state="frozen"/>
      <selection activeCell="B1" sqref="B1"/>
      <selection pane="topRight" activeCell="C1" sqref="C1"/>
      <selection pane="bottomLeft" activeCell="B5" sqref="B5"/>
      <selection pane="bottomRight" activeCell="C5" sqref="C5"/>
    </sheetView>
  </sheetViews>
  <sheetFormatPr defaultRowHeight="12" x14ac:dyDescent="0.2"/>
  <cols>
    <col min="1" max="1" width="34" style="84" hidden="1" customWidth="1"/>
    <col min="2" max="2" width="20.7109375" style="84" customWidth="1"/>
    <col min="3" max="12" width="16.7109375" style="84" customWidth="1"/>
    <col min="13" max="13" width="9.140625" style="84"/>
    <col min="14" max="14" width="43.5703125" style="85" customWidth="1"/>
    <col min="15" max="15" width="87.28515625" style="85" customWidth="1"/>
    <col min="16" max="16384" width="9.140625" style="84"/>
  </cols>
  <sheetData>
    <row r="1" spans="1:15" ht="12.75" x14ac:dyDescent="0.2">
      <c r="A1" s="83" t="s">
        <v>0</v>
      </c>
      <c r="B1" s="88" t="s">
        <v>44</v>
      </c>
      <c r="C1" s="89" t="s">
        <v>175</v>
      </c>
      <c r="D1" s="89" t="s">
        <v>176</v>
      </c>
      <c r="E1" s="100" t="s">
        <v>177</v>
      </c>
      <c r="F1" s="89" t="s">
        <v>178</v>
      </c>
      <c r="G1" s="89" t="s">
        <v>179</v>
      </c>
      <c r="H1" s="89" t="s">
        <v>180</v>
      </c>
      <c r="I1" s="89" t="s">
        <v>643</v>
      </c>
      <c r="J1" s="89" t="s">
        <v>644</v>
      </c>
      <c r="K1" s="89" t="s">
        <v>645</v>
      </c>
      <c r="L1" s="89" t="s">
        <v>646</v>
      </c>
      <c r="M1" s="90" t="s">
        <v>619</v>
      </c>
      <c r="N1" s="97" t="s">
        <v>48</v>
      </c>
      <c r="O1" s="98" t="s">
        <v>182</v>
      </c>
    </row>
    <row r="2" spans="1:15" x14ac:dyDescent="0.2">
      <c r="A2" s="83"/>
      <c r="B2" s="91"/>
      <c r="C2" s="89" t="s">
        <v>647</v>
      </c>
      <c r="D2" s="89" t="s">
        <v>647</v>
      </c>
      <c r="E2" s="100" t="s">
        <v>650</v>
      </c>
      <c r="F2" s="89" t="s">
        <v>650</v>
      </c>
      <c r="G2" s="89" t="s">
        <v>650</v>
      </c>
      <c r="H2" s="89" t="s">
        <v>650</v>
      </c>
      <c r="I2" s="89" t="s">
        <v>650</v>
      </c>
      <c r="J2" s="89" t="s">
        <v>647</v>
      </c>
      <c r="K2" s="89" t="s">
        <v>647</v>
      </c>
      <c r="L2" s="89" t="s">
        <v>647</v>
      </c>
      <c r="M2" s="92"/>
      <c r="N2" s="95"/>
      <c r="O2" s="95"/>
    </row>
    <row r="3" spans="1:15" s="85" customFormat="1" ht="99.75" customHeight="1" x14ac:dyDescent="0.25">
      <c r="A3" s="87"/>
      <c r="B3" s="93"/>
      <c r="C3" s="94" t="s">
        <v>648</v>
      </c>
      <c r="D3" s="94" t="s">
        <v>649</v>
      </c>
      <c r="E3" s="101" t="s">
        <v>651</v>
      </c>
      <c r="F3" s="94" t="s">
        <v>655</v>
      </c>
      <c r="G3" s="94" t="s">
        <v>657</v>
      </c>
      <c r="H3" s="94" t="s">
        <v>658</v>
      </c>
      <c r="I3" s="94" t="s">
        <v>660</v>
      </c>
      <c r="J3" s="94" t="s">
        <v>663</v>
      </c>
      <c r="K3" s="94" t="s">
        <v>664</v>
      </c>
      <c r="L3" s="94" t="s">
        <v>665</v>
      </c>
      <c r="M3" s="95"/>
      <c r="N3" s="95"/>
      <c r="O3" s="95"/>
    </row>
    <row r="4" spans="1:15" s="85" customFormat="1" ht="32.25" customHeight="1" x14ac:dyDescent="0.25">
      <c r="A4" s="87"/>
      <c r="B4" s="96"/>
      <c r="C4" s="95" t="s">
        <v>652</v>
      </c>
      <c r="D4" s="95" t="s">
        <v>653</v>
      </c>
      <c r="E4" s="102" t="s">
        <v>654</v>
      </c>
      <c r="F4" s="95" t="s">
        <v>656</v>
      </c>
      <c r="G4" s="95" t="s">
        <v>675</v>
      </c>
      <c r="H4" s="95" t="s">
        <v>659</v>
      </c>
      <c r="I4" s="95" t="s">
        <v>661</v>
      </c>
      <c r="J4" s="95" t="s">
        <v>662</v>
      </c>
      <c r="K4" s="95" t="s">
        <v>669</v>
      </c>
      <c r="L4" s="95" t="s">
        <v>666</v>
      </c>
      <c r="M4" s="95"/>
      <c r="N4" s="95"/>
      <c r="O4" s="95"/>
    </row>
    <row r="5" spans="1:15" ht="29.25" customHeight="1" x14ac:dyDescent="0.2">
      <c r="A5" s="85" t="s">
        <v>1</v>
      </c>
      <c r="B5" s="85" t="s">
        <v>461</v>
      </c>
      <c r="C5" s="99">
        <v>8</v>
      </c>
      <c r="D5" s="99">
        <v>8</v>
      </c>
      <c r="E5" s="99">
        <v>8</v>
      </c>
      <c r="F5" s="99">
        <v>5.6</v>
      </c>
      <c r="G5" s="99">
        <v>8</v>
      </c>
      <c r="H5" s="99">
        <v>5.6</v>
      </c>
      <c r="I5" s="99">
        <v>8</v>
      </c>
      <c r="J5" s="99">
        <v>5.6</v>
      </c>
      <c r="K5" s="99">
        <v>8</v>
      </c>
      <c r="L5" s="99">
        <v>8</v>
      </c>
      <c r="M5" s="99">
        <f>SUM(C5:L5)</f>
        <v>72.800000000000011</v>
      </c>
      <c r="N5" s="85" t="s">
        <v>676</v>
      </c>
      <c r="O5" s="25" t="str">
        <f t="shared" ref="O5:O35" si="0">_xlfn.CONCAT(B5,", Below are my comments for the Google Practicum. Each questions has a value of 8 points, where questions 1, 2, 8, 9 and 10 have 2 components each.  Each question is worth 8 points. ",  N5,  " Your scores are:  ",ROUND(C5,1),", ",ROUND(D5,1),", ", ROUND(E5,1),", ",ROUND( F5,1),", ", ROUND(G5,1),", ", ROUND(H5,1),", ", ROUND(I5,1),", ", ROUND(J5,1),", ", ROUND(K5,1),", and ", ROUND(L5,1),".  Thus your score is ", ROUND(M5,1)," out of 80.")</f>
        <v>Sharon Roja,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6" spans="1:15" ht="26.25" customHeight="1" x14ac:dyDescent="0.2">
      <c r="A6" s="85" t="s">
        <v>2</v>
      </c>
      <c r="B6" s="85" t="s">
        <v>186</v>
      </c>
      <c r="C6" s="99">
        <v>6.8</v>
      </c>
      <c r="D6" s="99">
        <v>5.6</v>
      </c>
      <c r="E6" s="99">
        <v>6.8</v>
      </c>
      <c r="F6" s="99">
        <v>8</v>
      </c>
      <c r="G6" s="99">
        <v>8</v>
      </c>
      <c r="H6" s="99">
        <v>5.6</v>
      </c>
      <c r="I6" s="99">
        <v>8</v>
      </c>
      <c r="J6" s="99">
        <v>5.6</v>
      </c>
      <c r="K6" s="99">
        <v>8</v>
      </c>
      <c r="L6" s="99">
        <v>8</v>
      </c>
      <c r="M6" s="99">
        <f>SUM(C6:L6)</f>
        <v>70.400000000000006</v>
      </c>
      <c r="N6" s="85" t="s">
        <v>667</v>
      </c>
      <c r="O6" s="25" t="str">
        <f t="shared" si="0"/>
        <v>Rahul, Below are my comments for the Google Practicum. Each questions has a value of 8 points, where questions 1, 2, 8, 9 and 10 have 2 components each.  Each question is worth 8 points. Your screen shot for the first question wasn't correct. Your scores are:  6.8, 5.6, 6.8, 8, 8, 5.6, 8, 5.6, 8, and 8.  Thus your score is 70.4 out of 80.</v>
      </c>
    </row>
    <row r="7" spans="1:15" ht="84" x14ac:dyDescent="0.2">
      <c r="A7" s="85" t="s">
        <v>3</v>
      </c>
      <c r="B7" s="85" t="s">
        <v>187</v>
      </c>
      <c r="C7" s="99">
        <v>8</v>
      </c>
      <c r="D7" s="99">
        <v>6.8</v>
      </c>
      <c r="E7" s="99">
        <v>6.8</v>
      </c>
      <c r="F7" s="99">
        <v>8</v>
      </c>
      <c r="G7" s="99">
        <v>8</v>
      </c>
      <c r="H7" s="99">
        <v>8</v>
      </c>
      <c r="I7" s="99">
        <v>8</v>
      </c>
      <c r="J7" s="99">
        <v>8</v>
      </c>
      <c r="K7" s="99">
        <v>8</v>
      </c>
      <c r="L7" s="99">
        <v>8</v>
      </c>
      <c r="M7" s="99">
        <f t="shared" ref="M7:M35" si="1">SUM(C7:L7)</f>
        <v>77.599999999999994</v>
      </c>
      <c r="N7" s="85" t="s">
        <v>668</v>
      </c>
      <c r="O7" s="25" t="str">
        <f t="shared" si="0"/>
        <v>Sai Archan,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scores are:  8, 6.8, 6.8, 8, 8, 8, 8, 8, 8, and 8.  Thus your score is 77.6 out of 80.</v>
      </c>
    </row>
    <row r="8" spans="1:15" ht="76.5" x14ac:dyDescent="0.2">
      <c r="A8" s="85" t="s">
        <v>4</v>
      </c>
      <c r="B8" s="85" t="s">
        <v>188</v>
      </c>
      <c r="C8" s="99">
        <v>8</v>
      </c>
      <c r="D8" s="99">
        <v>8</v>
      </c>
      <c r="E8" s="99">
        <v>6.8</v>
      </c>
      <c r="F8" s="99">
        <v>8</v>
      </c>
      <c r="G8" s="99">
        <v>5.6</v>
      </c>
      <c r="H8" s="99">
        <v>8</v>
      </c>
      <c r="I8" s="99">
        <v>8</v>
      </c>
      <c r="J8" s="99">
        <v>8</v>
      </c>
      <c r="K8" s="99">
        <v>8</v>
      </c>
      <c r="L8" s="99">
        <v>8</v>
      </c>
      <c r="M8" s="99">
        <f t="shared" si="1"/>
        <v>76.400000000000006</v>
      </c>
      <c r="N8" s="85" t="s">
        <v>671</v>
      </c>
      <c r="O8" s="25" t="str">
        <f t="shared" si="0"/>
        <v>Mounika Reddy,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Navigating to Reports &gt; Acquisition &gt; Traffic Acquisition, one will observe a value of $7216.56 for the Referral channel group. Your scores are:  8, 8, 6.8, 8, 5.6, 8, 8, 8, 8, and 8.  Thus your score is 76.4 out of 80.</v>
      </c>
    </row>
    <row r="9" spans="1:15" ht="38.25" x14ac:dyDescent="0.2">
      <c r="A9" s="85" t="s">
        <v>5</v>
      </c>
      <c r="B9" s="85" t="s">
        <v>189</v>
      </c>
      <c r="C9" s="99">
        <v>7.6</v>
      </c>
      <c r="D9" s="99">
        <v>8</v>
      </c>
      <c r="E9" s="99">
        <v>7.6</v>
      </c>
      <c r="F9" s="99">
        <v>8</v>
      </c>
      <c r="G9" s="99">
        <v>8</v>
      </c>
      <c r="H9" s="99">
        <v>8</v>
      </c>
      <c r="I9" s="99">
        <v>8</v>
      </c>
      <c r="J9" s="99">
        <v>8</v>
      </c>
      <c r="K9" s="99">
        <v>8</v>
      </c>
      <c r="L9" s="99">
        <v>8</v>
      </c>
      <c r="M9" s="99">
        <f t="shared" si="1"/>
        <v>79.2</v>
      </c>
      <c r="O9" s="25" t="str">
        <f t="shared" si="0"/>
        <v>Sreelekhya, Below are my comments for the Google Practicum. Each questions has a value of 8 points, where questions 1, 2, 8, 9 and 10 have 2 components each.  Each question is worth 8 points.  Your scores are:  7.6, 8, 7.6, 8, 8, 8, 8, 8, 8, and 8.  Thus your score is 79.2 out of 80.</v>
      </c>
    </row>
    <row r="10" spans="1:15" ht="63.75" x14ac:dyDescent="0.2">
      <c r="A10" s="85" t="s">
        <v>6</v>
      </c>
      <c r="B10" s="85" t="s">
        <v>190</v>
      </c>
      <c r="C10" s="99">
        <v>8</v>
      </c>
      <c r="D10" s="99">
        <v>8</v>
      </c>
      <c r="E10" s="99">
        <v>7.6</v>
      </c>
      <c r="F10" s="99">
        <v>8</v>
      </c>
      <c r="G10" s="99">
        <v>8</v>
      </c>
      <c r="H10" s="99">
        <v>8</v>
      </c>
      <c r="I10" s="99">
        <v>8</v>
      </c>
      <c r="J10" s="99">
        <v>8</v>
      </c>
      <c r="K10" s="99">
        <v>8</v>
      </c>
      <c r="L10" s="99">
        <v>8</v>
      </c>
      <c r="M10" s="99">
        <f t="shared" si="1"/>
        <v>79.599999999999994</v>
      </c>
      <c r="N10" s="85" t="s">
        <v>670</v>
      </c>
      <c r="O10" s="25" t="str">
        <f t="shared" si="0"/>
        <v>Navakiran, Below are my comments for the Google Practicum. Each questions has a value of 8 points, where questions 1, 2, 8, 9 and 10 have 2 components each.  Each question is worth 8 points. In addition to the screen shots, provide your numerical answers and navigation paths in the document. Navigating to Reports &gt; Acquisition &gt; Overview &gt; GOOGLE Organic Search Queries, one will observe youtube_merch with a value of 372. Your scores are:  8, 8, 7.6, 8, 8, 8, 8, 8, 8, and 8.  Thus your score is 79.6 out of 80.</v>
      </c>
    </row>
    <row r="11" spans="1:15" ht="76.5" x14ac:dyDescent="0.2">
      <c r="A11" s="85" t="s">
        <v>7</v>
      </c>
      <c r="B11" s="85" t="s">
        <v>191</v>
      </c>
      <c r="C11" s="99">
        <v>8</v>
      </c>
      <c r="D11" s="99">
        <v>8</v>
      </c>
      <c r="E11" s="99">
        <v>8</v>
      </c>
      <c r="F11" s="99">
        <v>5.6</v>
      </c>
      <c r="G11" s="99">
        <v>8</v>
      </c>
      <c r="H11" s="99">
        <v>5.6</v>
      </c>
      <c r="I11" s="99">
        <v>8</v>
      </c>
      <c r="J11" s="99">
        <v>5.6</v>
      </c>
      <c r="K11" s="99">
        <v>8</v>
      </c>
      <c r="L11" s="99">
        <v>8</v>
      </c>
      <c r="M11" s="99">
        <f>SUM(C11:L11)</f>
        <v>72.800000000000011</v>
      </c>
      <c r="N11" s="85" t="s">
        <v>676</v>
      </c>
      <c r="O11" s="25" t="str">
        <f t="shared" si="0"/>
        <v>Sri Mayur,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12" spans="1:15" ht="120" x14ac:dyDescent="0.2">
      <c r="A12" s="85" t="s">
        <v>8</v>
      </c>
      <c r="B12" s="86" t="s">
        <v>192</v>
      </c>
      <c r="C12" s="99">
        <v>8</v>
      </c>
      <c r="D12" s="99">
        <v>6.8</v>
      </c>
      <c r="E12" s="99">
        <v>8</v>
      </c>
      <c r="F12" s="99">
        <v>8</v>
      </c>
      <c r="G12" s="99">
        <v>5.6</v>
      </c>
      <c r="H12" s="99">
        <v>8</v>
      </c>
      <c r="I12" s="99">
        <v>8</v>
      </c>
      <c r="J12" s="99">
        <v>8</v>
      </c>
      <c r="K12" s="99">
        <v>8</v>
      </c>
      <c r="L12" s="99">
        <v>8</v>
      </c>
      <c r="M12" s="99">
        <f t="shared" si="1"/>
        <v>76.400000000000006</v>
      </c>
      <c r="N12" s="85" t="s">
        <v>673</v>
      </c>
      <c r="O12" s="25" t="str">
        <f t="shared" si="0"/>
        <v>Nithish Kumar,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Your scores are:  8, 6.8, 8, 8, 5.6, 8, 8, 8, 8, and 8.  Thus your score is 76.4 out of 80.</v>
      </c>
    </row>
    <row r="13" spans="1:15" ht="144" x14ac:dyDescent="0.2">
      <c r="A13" s="85" t="s">
        <v>9</v>
      </c>
      <c r="B13" s="85" t="s">
        <v>193</v>
      </c>
      <c r="C13" s="99">
        <v>8</v>
      </c>
      <c r="D13" s="99">
        <v>5.6</v>
      </c>
      <c r="E13" s="99">
        <v>6.8</v>
      </c>
      <c r="F13" s="99">
        <v>8</v>
      </c>
      <c r="G13" s="99">
        <v>5.6</v>
      </c>
      <c r="H13" s="99">
        <v>8</v>
      </c>
      <c r="I13" s="99">
        <v>8</v>
      </c>
      <c r="J13" s="99">
        <v>8</v>
      </c>
      <c r="K13" s="99">
        <v>8</v>
      </c>
      <c r="L13" s="99">
        <v>8</v>
      </c>
      <c r="M13" s="99">
        <f t="shared" si="1"/>
        <v>74</v>
      </c>
      <c r="N13" s="85" t="s">
        <v>672</v>
      </c>
      <c r="O13" s="25" t="str">
        <f t="shared" si="0"/>
        <v>Sai Sumanth,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Using the hint, the number of users increases by 17.7%.  Note the comparison period is July 2023. Your scores are:  8, 5.6, 6.8, 8, 5.6, 8, 8, 8, 8, and 8.  Thus your score is 74 out of 80.</v>
      </c>
    </row>
    <row r="14" spans="1:15" ht="38.25" x14ac:dyDescent="0.2">
      <c r="A14" s="85" t="s">
        <v>10</v>
      </c>
      <c r="B14" s="85" t="s">
        <v>194</v>
      </c>
      <c r="C14" s="99">
        <v>8</v>
      </c>
      <c r="D14" s="99">
        <v>8</v>
      </c>
      <c r="E14" s="99">
        <v>8</v>
      </c>
      <c r="F14" s="99">
        <v>8</v>
      </c>
      <c r="G14" s="99">
        <v>8</v>
      </c>
      <c r="H14" s="99">
        <v>8</v>
      </c>
      <c r="I14" s="99">
        <v>8</v>
      </c>
      <c r="J14" s="99">
        <v>8</v>
      </c>
      <c r="K14" s="99">
        <v>8</v>
      </c>
      <c r="L14" s="99">
        <v>8</v>
      </c>
      <c r="M14" s="99">
        <f t="shared" si="1"/>
        <v>80</v>
      </c>
      <c r="N14" s="85" t="s">
        <v>63</v>
      </c>
      <c r="O14" s="25" t="str">
        <f t="shared" si="0"/>
        <v>Mamatha Naidu, Below are my comments for the Google Practicum. Each questions has a value of 8 points, where questions 1, 2, 8, 9 and 10 have 2 components each.  Each question is worth 8 points.   Your scores are:  8, 8, 8, 8, 8, 8, 8, 8, 8, and 8.  Thus your score is 80 out of 80.</v>
      </c>
    </row>
    <row r="15" spans="1:15" ht="180" x14ac:dyDescent="0.2">
      <c r="A15" s="85" t="s">
        <v>11</v>
      </c>
      <c r="B15" s="85" t="s">
        <v>195</v>
      </c>
      <c r="C15" s="99">
        <v>6.8</v>
      </c>
      <c r="D15" s="99">
        <v>5.6</v>
      </c>
      <c r="E15" s="99">
        <v>6.8</v>
      </c>
      <c r="F15" s="99">
        <v>8</v>
      </c>
      <c r="G15" s="99">
        <v>8</v>
      </c>
      <c r="H15" s="99">
        <v>5.6</v>
      </c>
      <c r="I15" s="99">
        <v>8</v>
      </c>
      <c r="J15" s="99">
        <v>5.6</v>
      </c>
      <c r="K15" s="99">
        <v>8</v>
      </c>
      <c r="L15" s="99">
        <v>8</v>
      </c>
      <c r="M15" s="99">
        <f t="shared" si="1"/>
        <v>70.400000000000006</v>
      </c>
      <c r="N15" s="85" t="s">
        <v>674</v>
      </c>
      <c r="O15" s="25" t="str">
        <f t="shared" si="0"/>
        <v>Mourya Chandra Reddy,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 Your scores are:  6.8, 5.6, 6.8, 8, 8, 5.6, 8, 5.6, 8, and 8.  Thus your score is 70.4 out of 80.</v>
      </c>
    </row>
    <row r="16" spans="1:15" ht="51" x14ac:dyDescent="0.2">
      <c r="A16" s="85" t="s">
        <v>12</v>
      </c>
      <c r="B16" s="85" t="s">
        <v>196</v>
      </c>
      <c r="C16" s="99">
        <v>8</v>
      </c>
      <c r="D16" s="99">
        <v>8</v>
      </c>
      <c r="E16" s="99">
        <v>6.8</v>
      </c>
      <c r="F16" s="99">
        <v>8</v>
      </c>
      <c r="G16" s="99">
        <v>8</v>
      </c>
      <c r="H16" s="99">
        <v>8</v>
      </c>
      <c r="I16" s="99">
        <v>8</v>
      </c>
      <c r="J16" s="99">
        <v>8</v>
      </c>
      <c r="K16" s="99">
        <v>8</v>
      </c>
      <c r="L16" s="99">
        <v>8</v>
      </c>
      <c r="M16" s="99">
        <f t="shared" si="1"/>
        <v>78.8</v>
      </c>
      <c r="N16" s="85" t="s">
        <v>654</v>
      </c>
      <c r="O16" s="25" t="str">
        <f t="shared" si="0"/>
        <v>Suman Kumar,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Your scores are:  8, 8, 6.8, 8, 8, 8, 8, 8, 8, and 8.  Thus your score is 78.8 out of 80.</v>
      </c>
    </row>
    <row r="17" spans="1:15" ht="63.75" x14ac:dyDescent="0.2">
      <c r="A17" s="85" t="s">
        <v>13</v>
      </c>
      <c r="B17" s="85" t="s">
        <v>197</v>
      </c>
      <c r="C17" s="99">
        <v>8</v>
      </c>
      <c r="D17" s="99">
        <v>8</v>
      </c>
      <c r="E17" s="99">
        <v>6.8</v>
      </c>
      <c r="F17" s="99">
        <v>8</v>
      </c>
      <c r="G17" s="99">
        <v>8</v>
      </c>
      <c r="H17" s="99">
        <v>8</v>
      </c>
      <c r="I17" s="99">
        <v>8</v>
      </c>
      <c r="J17" s="99">
        <v>8</v>
      </c>
      <c r="K17" s="99">
        <v>8</v>
      </c>
      <c r="L17" s="99">
        <v>8</v>
      </c>
      <c r="M17" s="99">
        <f t="shared" si="1"/>
        <v>78.8</v>
      </c>
      <c r="N17" s="85" t="s">
        <v>654</v>
      </c>
      <c r="O17" s="25" t="str">
        <f t="shared" si="0"/>
        <v>Bhavana Chowdary,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Your scores are:  8, 8, 6.8, 8, 8, 8, 8, 8, 8, and 8.  Thus your score is 78.8 out of 80.</v>
      </c>
    </row>
    <row r="18" spans="1:15" ht="76.5" x14ac:dyDescent="0.2">
      <c r="A18" s="85" t="s">
        <v>14</v>
      </c>
      <c r="B18" s="85" t="s">
        <v>198</v>
      </c>
      <c r="C18" s="99">
        <v>8</v>
      </c>
      <c r="D18" s="99">
        <v>8</v>
      </c>
      <c r="E18" s="99">
        <v>8</v>
      </c>
      <c r="F18" s="99">
        <v>5.6</v>
      </c>
      <c r="G18" s="99">
        <v>8</v>
      </c>
      <c r="H18" s="99">
        <v>5.6</v>
      </c>
      <c r="I18" s="99">
        <v>8</v>
      </c>
      <c r="J18" s="99">
        <v>5.6</v>
      </c>
      <c r="K18" s="99">
        <v>8</v>
      </c>
      <c r="L18" s="99">
        <v>8</v>
      </c>
      <c r="M18" s="99">
        <f t="shared" si="1"/>
        <v>72.800000000000011</v>
      </c>
      <c r="N18" s="85" t="s">
        <v>676</v>
      </c>
      <c r="O18" s="25" t="str">
        <f t="shared" si="0"/>
        <v>Vinaya,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19" spans="1:15" ht="120" x14ac:dyDescent="0.2">
      <c r="A19" s="85" t="s">
        <v>15</v>
      </c>
      <c r="B19" s="85" t="s">
        <v>199</v>
      </c>
      <c r="C19" s="99">
        <v>8</v>
      </c>
      <c r="D19" s="99">
        <v>5.6</v>
      </c>
      <c r="E19" s="99">
        <v>6.8</v>
      </c>
      <c r="F19" s="99">
        <v>8</v>
      </c>
      <c r="G19" s="99">
        <v>5.6</v>
      </c>
      <c r="H19" s="99">
        <v>8</v>
      </c>
      <c r="I19" s="99">
        <v>8</v>
      </c>
      <c r="J19" s="99">
        <v>8</v>
      </c>
      <c r="K19" s="99">
        <v>8</v>
      </c>
      <c r="L19" s="99">
        <v>8</v>
      </c>
      <c r="M19" s="99">
        <f t="shared" si="1"/>
        <v>74</v>
      </c>
      <c r="N19" s="85" t="s">
        <v>677</v>
      </c>
      <c r="O19" s="25" t="str">
        <f t="shared" si="0"/>
        <v>Sai Chandra,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Navigating to Reports &gt; Acquisition &gt; Traffic Acquisition, one will observe a value of $7216.56 for the Referral channel group. Your scores are:  8, 5.6, 6.8, 8, 5.6, 8, 8, 8, 8, and 8.  Thus your score is 74 out of 80.</v>
      </c>
    </row>
    <row r="20" spans="1:15" ht="63.75" x14ac:dyDescent="0.2">
      <c r="A20" s="85" t="s">
        <v>16</v>
      </c>
      <c r="B20" s="85" t="s">
        <v>200</v>
      </c>
      <c r="C20" s="99">
        <v>8</v>
      </c>
      <c r="D20" s="99">
        <v>8</v>
      </c>
      <c r="E20" s="99">
        <v>6.8</v>
      </c>
      <c r="F20" s="99">
        <v>8</v>
      </c>
      <c r="G20" s="99">
        <v>8</v>
      </c>
      <c r="H20" s="99">
        <v>5.6</v>
      </c>
      <c r="I20" s="99">
        <v>8</v>
      </c>
      <c r="J20" s="99">
        <v>8</v>
      </c>
      <c r="K20" s="99">
        <v>8</v>
      </c>
      <c r="L20" s="99">
        <v>8</v>
      </c>
      <c r="M20" s="99">
        <f t="shared" si="1"/>
        <v>76.400000000000006</v>
      </c>
      <c r="N20" s="85" t="s">
        <v>678</v>
      </c>
      <c r="O20" s="25" t="str">
        <f t="shared" si="0"/>
        <v>Navya Sri Reddy,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Navigating to Reports &gt; Tech &gt; Tech Details, one will observe $136,701.90 for the Chrome browser. Your scores are:  8, 8, 6.8, 8, 8, 5.6, 8, 8, 8, and 8.  Thus your score is 76.4 out of 80.</v>
      </c>
    </row>
    <row r="21" spans="1:15" ht="51" x14ac:dyDescent="0.2">
      <c r="A21" s="85" t="s">
        <v>17</v>
      </c>
      <c r="B21" s="103" t="s">
        <v>201</v>
      </c>
      <c r="C21" s="99">
        <v>8</v>
      </c>
      <c r="D21" s="99">
        <v>8</v>
      </c>
      <c r="E21" s="99">
        <v>8</v>
      </c>
      <c r="F21" s="99">
        <v>8</v>
      </c>
      <c r="G21" s="99">
        <v>5.6</v>
      </c>
      <c r="H21" s="99">
        <v>8</v>
      </c>
      <c r="I21" s="99">
        <v>8</v>
      </c>
      <c r="J21" s="99">
        <v>8</v>
      </c>
      <c r="K21" s="99">
        <v>8</v>
      </c>
      <c r="L21" s="99">
        <v>8</v>
      </c>
      <c r="M21" s="99">
        <f t="shared" si="1"/>
        <v>77.599999999999994</v>
      </c>
      <c r="N21" s="95" t="s">
        <v>675</v>
      </c>
      <c r="O21" s="25" t="str">
        <f t="shared" si="0"/>
        <v>Imranuddin, Below are my comments for the Google Practicum. Each questions has a value of 8 points, where questions 1, 2, 8, 9 and 10 have 2 components each.  Each question is worth 8 points. Navigating to Reports &gt; Acquisition &gt; Traffic Acquisition, one will observe a value of $7216.56 for the Referral channel group. Your scores are:  8, 8, 8, 8, 5.6, 8, 8, 8, 8, and 8.  Thus your score is 77.6 out of 80.</v>
      </c>
    </row>
    <row r="22" spans="1:15" ht="38.25" x14ac:dyDescent="0.2">
      <c r="A22" s="85" t="s">
        <v>18</v>
      </c>
      <c r="B22" s="85" t="s">
        <v>202</v>
      </c>
      <c r="C22" s="99">
        <v>8</v>
      </c>
      <c r="D22" s="99">
        <v>8</v>
      </c>
      <c r="E22" s="99">
        <v>8</v>
      </c>
      <c r="F22" s="99">
        <v>8</v>
      </c>
      <c r="G22" s="99">
        <v>8</v>
      </c>
      <c r="H22" s="99">
        <v>8</v>
      </c>
      <c r="I22" s="99">
        <v>8</v>
      </c>
      <c r="J22" s="99">
        <v>8</v>
      </c>
      <c r="K22" s="99">
        <v>8</v>
      </c>
      <c r="L22" s="99">
        <v>8</v>
      </c>
      <c r="M22" s="99">
        <f t="shared" si="1"/>
        <v>80</v>
      </c>
      <c r="O22" s="25" t="str">
        <f t="shared" si="0"/>
        <v>Sumeruddin, Below are my comments for the Google Practicum. Each questions has a value of 8 points, where questions 1, 2, 8, 9 and 10 have 2 components each.  Each question is worth 8 points.  Your scores are:  8, 8, 8, 8, 8, 8, 8, 8, 8, and 8.  Thus your score is 80 out of 80.</v>
      </c>
    </row>
    <row r="23" spans="1:15" ht="38.25" x14ac:dyDescent="0.2">
      <c r="A23" s="85" t="s">
        <v>19</v>
      </c>
      <c r="B23" s="85" t="s">
        <v>203</v>
      </c>
      <c r="C23" s="99">
        <v>8</v>
      </c>
      <c r="D23" s="99">
        <v>8</v>
      </c>
      <c r="E23" s="99">
        <v>8</v>
      </c>
      <c r="F23" s="99">
        <v>8</v>
      </c>
      <c r="G23" s="99">
        <v>8</v>
      </c>
      <c r="H23" s="99">
        <v>8</v>
      </c>
      <c r="I23" s="99">
        <v>8</v>
      </c>
      <c r="J23" s="99">
        <v>8</v>
      </c>
      <c r="K23" s="99">
        <v>8</v>
      </c>
      <c r="L23" s="99">
        <v>8</v>
      </c>
      <c r="M23" s="99">
        <f t="shared" si="1"/>
        <v>80</v>
      </c>
      <c r="O23" s="25" t="str">
        <f t="shared" si="0"/>
        <v>Mohammed Ali, Below are my comments for the Google Practicum. Each questions has a value of 8 points, where questions 1, 2, 8, 9 and 10 have 2 components each.  Each question is worth 8 points.  Your scores are:  8, 8, 8, 8, 8, 8, 8, 8, 8, and 8.  Thus your score is 80 out of 80.</v>
      </c>
    </row>
    <row r="24" spans="1:15" ht="76.5" x14ac:dyDescent="0.2">
      <c r="A24" s="85" t="s">
        <v>20</v>
      </c>
      <c r="B24" s="85" t="s">
        <v>204</v>
      </c>
      <c r="C24" s="99">
        <v>8</v>
      </c>
      <c r="D24" s="99">
        <v>8</v>
      </c>
      <c r="E24" s="99">
        <v>8</v>
      </c>
      <c r="F24" s="99">
        <v>5.6</v>
      </c>
      <c r="G24" s="99">
        <v>8</v>
      </c>
      <c r="H24" s="99">
        <v>5.6</v>
      </c>
      <c r="I24" s="99">
        <v>8</v>
      </c>
      <c r="J24" s="99">
        <v>6.8</v>
      </c>
      <c r="K24" s="99">
        <v>8</v>
      </c>
      <c r="L24" s="99">
        <v>8</v>
      </c>
      <c r="M24" s="99">
        <f t="shared" si="1"/>
        <v>74</v>
      </c>
      <c r="N24" s="85" t="s">
        <v>679</v>
      </c>
      <c r="O24" s="25" t="str">
        <f t="shared" si="0"/>
        <v>Prudhvi,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total users increases by 17.7%.  Note the comparison period is July 2023. Your scores are:  8, 8, 8, 5.6, 8, 5.6, 8, 6.8, 8, and 8.  Thus your score is 74 out of 80.</v>
      </c>
    </row>
    <row r="25" spans="1:15" ht="38.25" x14ac:dyDescent="0.2">
      <c r="A25" s="85" t="s">
        <v>21</v>
      </c>
      <c r="B25" s="85" t="s">
        <v>205</v>
      </c>
      <c r="C25" s="99">
        <v>8</v>
      </c>
      <c r="D25" s="99">
        <v>8</v>
      </c>
      <c r="E25" s="99">
        <v>8</v>
      </c>
      <c r="F25" s="99">
        <v>8</v>
      </c>
      <c r="G25" s="99">
        <v>8</v>
      </c>
      <c r="H25" s="99">
        <v>8</v>
      </c>
      <c r="I25" s="99">
        <v>8</v>
      </c>
      <c r="J25" s="99">
        <v>8</v>
      </c>
      <c r="K25" s="99">
        <v>8</v>
      </c>
      <c r="L25" s="99">
        <v>8</v>
      </c>
      <c r="M25" s="99">
        <f t="shared" si="1"/>
        <v>80</v>
      </c>
      <c r="O25" s="25" t="str">
        <f t="shared" si="0"/>
        <v>Dhruvi Shaileshkumar, Below are my comments for the Google Practicum. Each questions has a value of 8 points, where questions 1, 2, 8, 9 and 10 have 2 components each.  Each question is worth 8 points.  Your scores are:  8, 8, 8, 8, 8, 8, 8, 8, 8, and 8.  Thus your score is 80 out of 80.</v>
      </c>
    </row>
    <row r="26" spans="1:15" ht="156" x14ac:dyDescent="0.2">
      <c r="A26" s="85" t="s">
        <v>22</v>
      </c>
      <c r="B26" s="85" t="s">
        <v>206</v>
      </c>
      <c r="C26" s="99">
        <v>8</v>
      </c>
      <c r="D26" s="99">
        <v>5.6</v>
      </c>
      <c r="E26" s="99">
        <v>8</v>
      </c>
      <c r="F26" s="99">
        <v>8</v>
      </c>
      <c r="G26" s="99">
        <v>8</v>
      </c>
      <c r="H26" s="99">
        <v>5.6</v>
      </c>
      <c r="I26" s="99">
        <v>8</v>
      </c>
      <c r="J26" s="99">
        <v>5.6</v>
      </c>
      <c r="K26" s="99">
        <v>8</v>
      </c>
      <c r="L26" s="99">
        <v>8</v>
      </c>
      <c r="M26" s="99">
        <f t="shared" si="1"/>
        <v>72.800000000000011</v>
      </c>
      <c r="N26" s="85" t="s">
        <v>680</v>
      </c>
      <c r="O26" s="25" t="str">
        <f t="shared" si="0"/>
        <v>Prabhanda,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answer for question 4 is sufficient given your other responses.  Navigating to Reports &gt; Tech &gt; Tech Details, one will observe $136,701.90 for the Chrome browser.  Using the hint, the number of users increases by 17.7%.  Note the comparison period is July 2023. Your scores are:  8, 5.6, 8, 8, 8, 5.6, 8, 5.6, 8, and 8.  Thus your score is 72.8 out of 80.</v>
      </c>
    </row>
    <row r="27" spans="1:15" ht="76.5" x14ac:dyDescent="0.2">
      <c r="A27" s="85" t="s">
        <v>23</v>
      </c>
      <c r="B27" s="85" t="s">
        <v>207</v>
      </c>
      <c r="C27" s="99">
        <v>7.6</v>
      </c>
      <c r="D27" s="99">
        <v>8</v>
      </c>
      <c r="E27" s="99">
        <v>6.8</v>
      </c>
      <c r="F27" s="99">
        <v>8</v>
      </c>
      <c r="G27" s="99">
        <v>8</v>
      </c>
      <c r="H27" s="99">
        <v>8</v>
      </c>
      <c r="I27" s="99">
        <v>8</v>
      </c>
      <c r="J27" s="99">
        <v>8</v>
      </c>
      <c r="K27" s="99">
        <v>8</v>
      </c>
      <c r="L27" s="99">
        <v>8</v>
      </c>
      <c r="M27" s="99">
        <f t="shared" si="1"/>
        <v>78.400000000000006</v>
      </c>
      <c r="N27" s="85" t="s">
        <v>681</v>
      </c>
      <c r="O27" s="25" t="str">
        <f t="shared" si="0"/>
        <v>Rakesh,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Acquisition &gt; Overview &gt; GOOGLE Organic Search Queries, one will observe youtube_merch with a value of 372. Your scores are:  7.6, 8, 6.8, 8, 8, 8, 8, 8, 8, and 8.  Thus your score is 78.4 out of 80.</v>
      </c>
    </row>
    <row r="28" spans="1:15" ht="63.75" x14ac:dyDescent="0.2">
      <c r="A28" s="85" t="s">
        <v>24</v>
      </c>
      <c r="B28" s="85" t="s">
        <v>208</v>
      </c>
      <c r="C28" s="99">
        <v>8</v>
      </c>
      <c r="D28" s="99">
        <v>8</v>
      </c>
      <c r="E28" s="99">
        <v>6.8</v>
      </c>
      <c r="F28" s="99">
        <v>8</v>
      </c>
      <c r="G28" s="99">
        <v>8</v>
      </c>
      <c r="H28" s="99">
        <v>5.6</v>
      </c>
      <c r="I28" s="99">
        <v>8</v>
      </c>
      <c r="J28" s="99">
        <v>8</v>
      </c>
      <c r="K28" s="99">
        <v>8</v>
      </c>
      <c r="L28" s="99">
        <v>8</v>
      </c>
      <c r="M28" s="99">
        <f t="shared" si="1"/>
        <v>76.400000000000006</v>
      </c>
      <c r="N28" s="85" t="s">
        <v>678</v>
      </c>
      <c r="O28" s="25" t="str">
        <f t="shared" si="0"/>
        <v>Ravi Kumar, Below are my comments for the Google Practicum. Each questions has a value of 8 points, where questions 1, 2, 8, 9 and 10 have 2 components each.  Each question is worth 8 points. Navigating to Reports &gt; Acquisition &gt; Overview &gt; GOOGLE Organic Search Queries, one will observe youtube_merch with a value of 372.  Navigating to Reports &gt; Tech &gt; Tech Details, one will observe $136,701.90 for the Chrome browser. Your scores are:  8, 8, 6.8, 8, 8, 5.6, 8, 8, 8, and 8.  Thus your score is 76.4 out of 80.</v>
      </c>
    </row>
    <row r="29" spans="1:15" ht="108" x14ac:dyDescent="0.2">
      <c r="A29" s="85" t="s">
        <v>25</v>
      </c>
      <c r="B29" s="85" t="s">
        <v>209</v>
      </c>
      <c r="C29" s="99">
        <v>5.6</v>
      </c>
      <c r="D29" s="99">
        <v>8</v>
      </c>
      <c r="E29" s="99">
        <v>6.8</v>
      </c>
      <c r="F29" s="99">
        <v>6.8</v>
      </c>
      <c r="G29" s="99">
        <v>8</v>
      </c>
      <c r="H29" s="99">
        <v>8</v>
      </c>
      <c r="I29" s="99">
        <v>8</v>
      </c>
      <c r="J29" s="99">
        <v>6.8</v>
      </c>
      <c r="K29" s="99">
        <v>8</v>
      </c>
      <c r="L29" s="99">
        <v>8</v>
      </c>
      <c r="M29" s="99">
        <f t="shared" si="1"/>
        <v>74</v>
      </c>
      <c r="N29" s="85" t="s">
        <v>682</v>
      </c>
      <c r="O29" s="25" t="str">
        <f t="shared" si="0"/>
        <v>Tony,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Acquisition &gt; Overview &gt; GOOGLE Organic Search Queries, one will observe youtube_merch with a value of 372.  Using information values reported on the page Reports &gt; Retention, one will obtain 18/84, or 21.4%.  Using the hint, the number of users increases by 17.7%.  Note the comparison period is July 2023. Your scores are:  5.6, 8, 6.8, 6.8, 8, 8, 8, 6.8, 8, and 8.  Thus your score is 74 out of 80.</v>
      </c>
    </row>
    <row r="30" spans="1:15" ht="96" x14ac:dyDescent="0.2">
      <c r="A30" s="85" t="s">
        <v>26</v>
      </c>
      <c r="B30" s="85" t="s">
        <v>210</v>
      </c>
      <c r="C30" s="99">
        <v>8</v>
      </c>
      <c r="D30" s="99">
        <v>5.6</v>
      </c>
      <c r="E30" s="99">
        <v>6.8</v>
      </c>
      <c r="F30" s="99">
        <v>8</v>
      </c>
      <c r="G30" s="99">
        <v>8</v>
      </c>
      <c r="H30" s="99">
        <v>8</v>
      </c>
      <c r="I30" s="99">
        <v>8</v>
      </c>
      <c r="J30" s="99">
        <v>8</v>
      </c>
      <c r="K30" s="99">
        <v>8</v>
      </c>
      <c r="L30" s="99">
        <v>8</v>
      </c>
      <c r="M30" s="99">
        <f t="shared" si="1"/>
        <v>76.400000000000006</v>
      </c>
      <c r="N30" s="85" t="s">
        <v>683</v>
      </c>
      <c r="O30" s="25" t="str">
        <f t="shared" si="0"/>
        <v>Aravind Reddy, Below are my comments for the Google Practicum. Each questions has a value of 8 points, where questions 1, 2, 8, 9 and 10 have 2 components each.  Each question is worth 8 points. Please use spelling and grammar checkers.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Your scores are:  8, 5.6, 6.8, 8, 8, 8, 8, 8, 8, and 8.  Thus your score is 76.4 out of 80.</v>
      </c>
    </row>
    <row r="31" spans="1:15" ht="38.25" x14ac:dyDescent="0.2">
      <c r="A31" s="85" t="s">
        <v>28</v>
      </c>
      <c r="B31" s="85" t="s">
        <v>212</v>
      </c>
      <c r="C31" s="99">
        <v>8</v>
      </c>
      <c r="D31" s="99">
        <v>8</v>
      </c>
      <c r="E31" s="99">
        <v>8</v>
      </c>
      <c r="F31" s="99">
        <v>8</v>
      </c>
      <c r="G31" s="99">
        <v>8</v>
      </c>
      <c r="H31" s="99">
        <v>8</v>
      </c>
      <c r="I31" s="99">
        <v>8</v>
      </c>
      <c r="J31" s="99">
        <v>8</v>
      </c>
      <c r="K31" s="99">
        <v>8</v>
      </c>
      <c r="L31" s="99">
        <v>8</v>
      </c>
      <c r="M31" s="99">
        <f t="shared" si="1"/>
        <v>80</v>
      </c>
      <c r="O31" s="25" t="str">
        <f t="shared" si="0"/>
        <v>Deepika, Below are my comments for the Google Practicum. Each questions has a value of 8 points, where questions 1, 2, 8, 9 and 10 have 2 components each.  Each question is worth 8 points.  Your scores are:  8, 8, 8, 8, 8, 8, 8, 8, 8, and 8.  Thus your score is 80 out of 80.</v>
      </c>
    </row>
    <row r="32" spans="1:15" ht="76.5" x14ac:dyDescent="0.2">
      <c r="A32" s="85" t="s">
        <v>29</v>
      </c>
      <c r="B32" s="85" t="s">
        <v>213</v>
      </c>
      <c r="C32" s="99">
        <v>6.8</v>
      </c>
      <c r="D32" s="99">
        <v>8</v>
      </c>
      <c r="E32" s="99">
        <v>6.8</v>
      </c>
      <c r="F32" s="99">
        <v>8</v>
      </c>
      <c r="G32" s="99">
        <v>8</v>
      </c>
      <c r="H32" s="99">
        <v>8</v>
      </c>
      <c r="I32" s="99">
        <v>8</v>
      </c>
      <c r="J32" s="99">
        <v>8</v>
      </c>
      <c r="K32" s="99">
        <v>8</v>
      </c>
      <c r="L32" s="99">
        <v>8</v>
      </c>
      <c r="M32" s="99">
        <f t="shared" si="1"/>
        <v>77.599999999999994</v>
      </c>
      <c r="N32" s="85" t="s">
        <v>681</v>
      </c>
      <c r="O32" s="25" t="str">
        <f t="shared" si="0"/>
        <v>Ganesh Reddy,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Acquisition &gt; Overview &gt; GOOGLE Organic Search Queries, one will observe youtube_merch with a value of 372. Your scores are:  6.8, 8, 6.8, 8, 8, 8, 8, 8, 8, and 8.  Thus your score is 77.6 out of 80.</v>
      </c>
    </row>
    <row r="33" spans="1:15" ht="76.5" x14ac:dyDescent="0.2">
      <c r="A33" s="85" t="s">
        <v>30</v>
      </c>
      <c r="B33" s="85" t="s">
        <v>214</v>
      </c>
      <c r="C33" s="99">
        <v>8</v>
      </c>
      <c r="D33" s="99">
        <v>8</v>
      </c>
      <c r="E33" s="99">
        <v>8</v>
      </c>
      <c r="F33" s="99">
        <v>5.6</v>
      </c>
      <c r="G33" s="99">
        <v>8</v>
      </c>
      <c r="H33" s="99">
        <v>5.6</v>
      </c>
      <c r="I33" s="99">
        <v>8</v>
      </c>
      <c r="J33" s="99">
        <v>5.6</v>
      </c>
      <c r="K33" s="99">
        <v>8</v>
      </c>
      <c r="L33" s="99">
        <v>8</v>
      </c>
      <c r="M33" s="99">
        <f>SUM(C33:L33)</f>
        <v>72.800000000000011</v>
      </c>
      <c r="N33" s="85" t="s">
        <v>676</v>
      </c>
      <c r="O33" s="25" t="str">
        <f t="shared" ref="O33" si="2">_xlfn.CONCAT(B33,", Below are my comments for the Google Practicum. Each questions has a value of 8 points, where questions 1, 2, 8, 9 and 10 have 2 components each.  Each question is worth 8 points. ",  N33,  " Your scores are:  ",ROUND(C33,1),", ",ROUND(D33,1),", ", ROUND(E33,1),", ",ROUND( F33,1),", ", ROUND(G33,1),", ", ROUND(H33,1),", ", ROUND(I33,1),", ", ROUND(J33,1),", ", ROUND(K33,1),", and ", ROUND(L33,1),".  Thus your score is ", ROUND(M33,1)," out of 80.")</f>
        <v>Arun Teja, Below are my comments for the Google Practicum. Each questions has a value of 8 points, where questions 1, 2, 8, 9 and 10 have 2 components each.  Each question is worth 8 points. Using information values reported on the page Reports &gt; Retention, one will obtain 18/84, or 21.4%.  Navigating to Reports &gt; Tech &gt; Tech Details, one will observe $136,701.90 for the Chrome browser.  Using the hint, the number of users increases by 17.7%.  Note the comparison period is July 2023. Your scores are:  8, 8, 8, 5.6, 8, 5.6, 8, 5.6, 8, and 8.  Thus your score is 72.8 out of 80.</v>
      </c>
    </row>
    <row r="34" spans="1:15" ht="156" x14ac:dyDescent="0.2">
      <c r="A34" s="85" t="s">
        <v>31</v>
      </c>
      <c r="B34" s="85" t="s">
        <v>233</v>
      </c>
      <c r="C34" s="99">
        <v>8</v>
      </c>
      <c r="D34" s="99">
        <v>5.6</v>
      </c>
      <c r="E34" s="99">
        <v>6.8</v>
      </c>
      <c r="F34" s="99">
        <v>8</v>
      </c>
      <c r="G34" s="99">
        <v>8</v>
      </c>
      <c r="H34" s="99">
        <v>5.6</v>
      </c>
      <c r="I34" s="99">
        <v>8</v>
      </c>
      <c r="J34" s="99">
        <v>5.6</v>
      </c>
      <c r="K34" s="99">
        <v>8</v>
      </c>
      <c r="L34" s="99">
        <v>8</v>
      </c>
      <c r="M34" s="99">
        <f t="shared" si="1"/>
        <v>71.599999999999994</v>
      </c>
      <c r="N34" s="85" t="s">
        <v>684</v>
      </c>
      <c r="O34" s="25" t="str">
        <f t="shared" si="0"/>
        <v>Hiranmaya Datta, Below are my comments for the Google Practicum. Each questions has a value of 8 points, where questions 1, 2, 8, 9 and 10 have 2 components each.  Each question is worth 8 points. Navigating to Reports &gt; top-left “Reports Snapshot” one will observe the value 84K, where the card "WHERE DO YOUR USERS COME FROM?" reports Direct as the largest count, which is followed by Cross-network. Navigating to Reports &gt; Acquisition &gt; Overview &gt; GOOGLE Organic Search Queries, one will observe youtube_merch with a value of 372.  For question 4 your answer is sufficient given your other responses.  Navigating to Reports &gt; Tech &gt; Tech Details, one will observe $136,701.90 for the Chrome browser.  Using the hint, the number of users increases by 17.7%.  Note the comparison period is July 2023. Your scores are:  8, 5.6, 6.8, 8, 8, 5.6, 8, 5.6, 8, and 8.  Thus your score is 71.6 out of 80.</v>
      </c>
    </row>
    <row r="35" spans="1:15" ht="120" x14ac:dyDescent="0.2">
      <c r="A35" s="85" t="s">
        <v>32</v>
      </c>
      <c r="B35" s="85" t="s">
        <v>215</v>
      </c>
      <c r="C35" s="99">
        <v>6.8</v>
      </c>
      <c r="D35" s="99">
        <v>8</v>
      </c>
      <c r="E35" s="99">
        <v>6.8</v>
      </c>
      <c r="F35" s="99">
        <v>8</v>
      </c>
      <c r="G35" s="99">
        <v>8</v>
      </c>
      <c r="H35" s="99">
        <v>8</v>
      </c>
      <c r="I35" s="99">
        <v>8</v>
      </c>
      <c r="J35" s="99">
        <v>5.6</v>
      </c>
      <c r="K35" s="99">
        <v>8</v>
      </c>
      <c r="L35" s="99">
        <v>8</v>
      </c>
      <c r="M35" s="99">
        <f t="shared" si="1"/>
        <v>75.2</v>
      </c>
      <c r="N35" s="85" t="s">
        <v>685</v>
      </c>
      <c r="O35" s="25" t="str">
        <f t="shared" si="0"/>
        <v>Sandeep, Below are my comments for the Google Practicum. Each questions has a value of 8 points, where questions 1, 2, 8, 9 and 10 have 2 components each.  Each question is worth 8 points. Navigating to  Reports &gt; Engagement &gt; Pages and Screens, one will observe 8.4 views per user for /register.html. Navigating to Reports &gt; top-left “Reports Snapshot” one will observe the value 84K, where the card "WHERE DO YOUR USERS COME FROM?" reports Direct as the largest count, which is followed by Cross-network. For question 8, you chose an odd comparison period. Using the hint, the number of users increases by 17.7%; note the comparison period is July 2023. Your scores are:  6.8, 8, 6.8, 8, 8, 8, 8, 5.6, 8, and 8.  Thus your score is 75.2 out of 80.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C0F79-FCC3-4500-9DB5-21704051B9B2}">
  <dimension ref="A1:BS19"/>
  <sheetViews>
    <sheetView workbookViewId="0">
      <pane xSplit="2" ySplit="1" topLeftCell="N2" activePane="bottomRight" state="frozen"/>
      <selection pane="topRight" activeCell="C1" sqref="C1"/>
      <selection pane="bottomLeft" activeCell="A2" sqref="A2"/>
      <selection pane="bottomRight" activeCell="S16" sqref="S16"/>
    </sheetView>
  </sheetViews>
  <sheetFormatPr defaultRowHeight="12.75" x14ac:dyDescent="0.2"/>
  <cols>
    <col min="1" max="1" width="10.85546875" style="109" hidden="1" customWidth="1"/>
    <col min="2" max="2" width="62.42578125" style="113" customWidth="1"/>
    <col min="3" max="3" width="8.42578125" style="113" customWidth="1"/>
    <col min="4" max="4" width="8.28515625" style="141" bestFit="1" customWidth="1"/>
    <col min="5" max="5" width="8.7109375" style="141" bestFit="1" customWidth="1"/>
    <col min="6" max="6" width="10.5703125" style="141" bestFit="1" customWidth="1"/>
    <col min="7" max="7" width="8.7109375" style="141" bestFit="1" customWidth="1"/>
    <col min="8" max="8" width="9.42578125" style="141" bestFit="1" customWidth="1"/>
    <col min="9" max="9" width="9.140625" style="141" bestFit="1" customWidth="1"/>
    <col min="10" max="10" width="9.28515625" style="141" bestFit="1" customWidth="1"/>
    <col min="11" max="11" width="11.85546875" style="141" bestFit="1" customWidth="1"/>
    <col min="12" max="12" width="10.28515625" style="141" bestFit="1" customWidth="1"/>
    <col min="13" max="13" width="8.5703125" style="141" bestFit="1" customWidth="1"/>
    <col min="14" max="14" width="8.140625" style="141" bestFit="1" customWidth="1"/>
    <col min="15" max="15" width="12.28515625" style="141" bestFit="1" customWidth="1"/>
    <col min="16" max="16" width="9" style="141" bestFit="1" customWidth="1"/>
    <col min="17" max="17" width="12.42578125" style="141" bestFit="1" customWidth="1"/>
    <col min="18" max="18" width="11.140625" style="141" bestFit="1" customWidth="1"/>
    <col min="19" max="19" width="8.42578125" style="141" bestFit="1" customWidth="1"/>
    <col min="20" max="20" width="10.85546875" style="141" bestFit="1" customWidth="1"/>
    <col min="21" max="21" width="10.85546875" style="153" bestFit="1" customWidth="1"/>
    <col min="22" max="22" width="10.7109375" style="153" bestFit="1" customWidth="1"/>
    <col min="23" max="23" width="9" style="153" bestFit="1" customWidth="1"/>
    <col min="24" max="24" width="12.7109375" style="153" customWidth="1"/>
    <col min="25" max="25" width="9.7109375" style="153" bestFit="1" customWidth="1"/>
    <col min="26" max="26" width="9.42578125" style="153" bestFit="1" customWidth="1"/>
    <col min="27" max="27" width="11.28515625" style="153" bestFit="1" customWidth="1"/>
    <col min="28" max="28" width="11.85546875" style="153" bestFit="1" customWidth="1"/>
    <col min="29" max="29" width="12.28515625" style="153" bestFit="1" customWidth="1"/>
    <col min="30" max="30" width="11.42578125" style="153" bestFit="1" customWidth="1"/>
    <col min="31" max="31" width="12" style="153" bestFit="1" customWidth="1"/>
    <col min="32" max="32" width="11.42578125" style="153" bestFit="1" customWidth="1"/>
    <col min="33" max="33" width="9.7109375" style="153" bestFit="1" customWidth="1"/>
    <col min="34" max="34" width="8.85546875" style="153" bestFit="1" customWidth="1"/>
    <col min="35" max="16384" width="9.140625" style="24"/>
  </cols>
  <sheetData>
    <row r="1" spans="1:71" s="37" customFormat="1" ht="51" x14ac:dyDescent="0.2">
      <c r="A1" s="105" t="s">
        <v>687</v>
      </c>
      <c r="B1" s="106" t="s">
        <v>688</v>
      </c>
      <c r="C1" s="106" t="s">
        <v>689</v>
      </c>
      <c r="D1" s="78" t="s">
        <v>1</v>
      </c>
      <c r="E1" s="78" t="s">
        <v>2</v>
      </c>
      <c r="F1" s="78" t="s">
        <v>3</v>
      </c>
      <c r="G1" s="78" t="s">
        <v>4</v>
      </c>
      <c r="H1" s="78" t="s">
        <v>5</v>
      </c>
      <c r="I1" s="148" t="s">
        <v>6</v>
      </c>
      <c r="J1" s="78" t="s">
        <v>7</v>
      </c>
      <c r="K1" s="148" t="s">
        <v>8</v>
      </c>
      <c r="L1" s="78" t="s">
        <v>9</v>
      </c>
      <c r="M1" s="78" t="s">
        <v>10</v>
      </c>
      <c r="N1" s="78" t="s">
        <v>11</v>
      </c>
      <c r="O1" s="148" t="s">
        <v>12</v>
      </c>
      <c r="P1" s="78" t="s">
        <v>13</v>
      </c>
      <c r="Q1" s="78" t="s">
        <v>14</v>
      </c>
      <c r="R1" s="78" t="s">
        <v>15</v>
      </c>
      <c r="S1" s="78" t="s">
        <v>16</v>
      </c>
      <c r="T1" s="148" t="s">
        <v>17</v>
      </c>
      <c r="U1" s="78" t="s">
        <v>18</v>
      </c>
      <c r="V1" s="154" t="s">
        <v>19</v>
      </c>
      <c r="W1" s="78" t="s">
        <v>20</v>
      </c>
      <c r="X1" s="78" t="s">
        <v>21</v>
      </c>
      <c r="Y1" s="78" t="s">
        <v>22</v>
      </c>
      <c r="Z1" s="78" t="s">
        <v>23</v>
      </c>
      <c r="AA1" s="78" t="s">
        <v>24</v>
      </c>
      <c r="AB1" s="78" t="s">
        <v>25</v>
      </c>
      <c r="AC1" s="78" t="s">
        <v>26</v>
      </c>
      <c r="AD1" s="78" t="s">
        <v>28</v>
      </c>
      <c r="AE1" s="78" t="s">
        <v>29</v>
      </c>
      <c r="AF1" s="78" t="s">
        <v>30</v>
      </c>
      <c r="AG1" s="78" t="s">
        <v>31</v>
      </c>
      <c r="AH1" s="78" t="s">
        <v>32</v>
      </c>
      <c r="AI1" s="24"/>
      <c r="AJ1" s="25"/>
      <c r="AK1" s="25"/>
      <c r="AL1" s="25"/>
      <c r="AM1" s="25"/>
      <c r="AN1" s="25"/>
      <c r="AO1" s="25"/>
      <c r="AP1" s="25"/>
      <c r="AQ1" s="25"/>
      <c r="AR1" s="25"/>
      <c r="AS1" s="25"/>
      <c r="AT1" s="25"/>
      <c r="AU1" s="25"/>
      <c r="AV1" s="25"/>
      <c r="AW1" s="25"/>
      <c r="AX1" s="25"/>
      <c r="AY1" s="25"/>
      <c r="AZ1" s="25"/>
      <c r="BA1" s="25"/>
      <c r="BB1" s="25"/>
      <c r="BC1" s="25"/>
      <c r="BD1" s="25"/>
      <c r="BE1" s="25"/>
      <c r="BF1" s="33"/>
      <c r="BG1" s="25"/>
      <c r="BH1" s="25"/>
      <c r="BI1" s="25"/>
      <c r="BJ1" s="25"/>
      <c r="BK1" s="25"/>
      <c r="BL1" s="25"/>
      <c r="BM1" s="25"/>
      <c r="BN1" s="25"/>
      <c r="BO1" s="25"/>
      <c r="BP1" s="25"/>
      <c r="BQ1" s="25"/>
      <c r="BR1" s="25"/>
      <c r="BS1" s="25"/>
    </row>
    <row r="2" spans="1:71" ht="25.5" x14ac:dyDescent="0.2">
      <c r="A2" s="107" t="s">
        <v>45</v>
      </c>
      <c r="B2" s="117" t="s">
        <v>690</v>
      </c>
      <c r="C2" s="118">
        <v>20</v>
      </c>
      <c r="D2" s="135">
        <v>18.399999999999999</v>
      </c>
      <c r="E2" s="142">
        <v>18.2</v>
      </c>
      <c r="F2" s="142">
        <v>18.100000000000001</v>
      </c>
      <c r="G2" s="142">
        <v>18.3</v>
      </c>
      <c r="H2" s="142">
        <v>19.2</v>
      </c>
      <c r="I2" s="142">
        <v>19</v>
      </c>
      <c r="J2" s="142">
        <v>18.899999999999999</v>
      </c>
      <c r="K2" s="142">
        <v>18.3</v>
      </c>
      <c r="L2" s="142">
        <v>19.600000000000001</v>
      </c>
      <c r="M2" s="142">
        <v>19.5</v>
      </c>
      <c r="N2" s="142">
        <v>19.2</v>
      </c>
      <c r="O2" s="142">
        <v>19.399999999999999</v>
      </c>
      <c r="P2" s="142">
        <v>19.3</v>
      </c>
      <c r="Q2" s="142">
        <v>19</v>
      </c>
      <c r="R2" s="142">
        <v>18</v>
      </c>
      <c r="S2" s="142">
        <v>19.100000000000001</v>
      </c>
      <c r="T2" s="142">
        <v>17</v>
      </c>
      <c r="U2" s="142">
        <v>19.600000000000001</v>
      </c>
      <c r="V2" s="142">
        <v>18.899999999999999</v>
      </c>
      <c r="W2" s="142">
        <v>18.7</v>
      </c>
      <c r="X2" s="142">
        <v>19.5</v>
      </c>
      <c r="Y2" s="142">
        <v>17</v>
      </c>
      <c r="Z2" s="142">
        <v>18.899999999999999</v>
      </c>
      <c r="AA2" s="142">
        <v>19.100000000000001</v>
      </c>
      <c r="AB2" s="142">
        <v>18.8</v>
      </c>
      <c r="AC2" s="142">
        <v>16.5</v>
      </c>
      <c r="AD2" s="142">
        <v>19.5</v>
      </c>
      <c r="AE2" s="142">
        <v>18.399999999999999</v>
      </c>
      <c r="AF2" s="142">
        <v>18.3</v>
      </c>
      <c r="AG2" s="142">
        <v>18.2</v>
      </c>
      <c r="AH2" s="155">
        <v>19</v>
      </c>
    </row>
    <row r="3" spans="1:71" x14ac:dyDescent="0.2">
      <c r="A3" s="165" t="s">
        <v>691</v>
      </c>
      <c r="B3" s="119" t="s">
        <v>692</v>
      </c>
      <c r="C3" s="120">
        <v>10</v>
      </c>
      <c r="D3" s="136">
        <v>9.3000000000000007</v>
      </c>
      <c r="E3" s="136">
        <v>9.4</v>
      </c>
      <c r="F3" s="136">
        <v>9.3000000000000007</v>
      </c>
      <c r="G3" s="136">
        <v>9.4</v>
      </c>
      <c r="H3" s="136">
        <v>9.8000000000000007</v>
      </c>
      <c r="I3" s="136">
        <v>9.4</v>
      </c>
      <c r="J3" s="136">
        <v>9.3000000000000007</v>
      </c>
      <c r="K3" s="136">
        <v>9.3000000000000007</v>
      </c>
      <c r="L3" s="136">
        <v>9.4</v>
      </c>
      <c r="M3" s="136">
        <v>9.3000000000000007</v>
      </c>
      <c r="N3" s="136">
        <v>9.3000000000000007</v>
      </c>
      <c r="O3" s="136">
        <v>9.3000000000000007</v>
      </c>
      <c r="P3" s="136">
        <v>9.1999999999999993</v>
      </c>
      <c r="Q3" s="136">
        <v>9.1999999999999993</v>
      </c>
      <c r="R3" s="136">
        <v>9.1</v>
      </c>
      <c r="S3" s="136">
        <v>9.4</v>
      </c>
      <c r="T3" s="136">
        <v>9</v>
      </c>
      <c r="U3" s="136">
        <v>9.6</v>
      </c>
      <c r="V3" s="136">
        <v>9.1</v>
      </c>
      <c r="W3" s="136">
        <v>8.9</v>
      </c>
      <c r="X3" s="136">
        <v>9.3000000000000007</v>
      </c>
      <c r="Y3" s="136">
        <v>8.6</v>
      </c>
      <c r="Z3" s="136">
        <v>9.3000000000000007</v>
      </c>
      <c r="AA3" s="136">
        <v>9.1</v>
      </c>
      <c r="AB3" s="136">
        <v>9.1</v>
      </c>
      <c r="AC3" s="136">
        <v>9.6</v>
      </c>
      <c r="AD3" s="136">
        <v>9.5</v>
      </c>
      <c r="AE3" s="136">
        <v>9.5</v>
      </c>
      <c r="AF3" s="136">
        <v>9</v>
      </c>
      <c r="AG3" s="136">
        <v>9.1999999999999993</v>
      </c>
      <c r="AH3" s="156">
        <v>9.5</v>
      </c>
    </row>
    <row r="4" spans="1:71" ht="63.75" hidden="1" x14ac:dyDescent="0.2">
      <c r="A4" s="165"/>
      <c r="B4" s="121" t="s">
        <v>693</v>
      </c>
      <c r="C4" s="122"/>
      <c r="D4" s="137"/>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57"/>
    </row>
    <row r="5" spans="1:71" x14ac:dyDescent="0.2">
      <c r="A5" s="166" t="s">
        <v>694</v>
      </c>
      <c r="B5" s="117" t="s">
        <v>695</v>
      </c>
      <c r="C5" s="118">
        <v>25</v>
      </c>
      <c r="D5" s="136">
        <v>22.9</v>
      </c>
      <c r="E5" s="144">
        <v>22.7</v>
      </c>
      <c r="F5" s="144">
        <v>22.6</v>
      </c>
      <c r="G5" s="144">
        <v>24.5</v>
      </c>
      <c r="H5" s="144">
        <v>24.2</v>
      </c>
      <c r="I5" s="144">
        <v>23.2</v>
      </c>
      <c r="J5" s="144">
        <v>23.1</v>
      </c>
      <c r="K5" s="144">
        <v>22.6</v>
      </c>
      <c r="L5" s="144">
        <v>23.6</v>
      </c>
      <c r="M5" s="144">
        <v>23.9</v>
      </c>
      <c r="N5" s="144">
        <v>23.4</v>
      </c>
      <c r="O5" s="144">
        <v>22.9</v>
      </c>
      <c r="P5" s="144">
        <v>23.1</v>
      </c>
      <c r="Q5" s="144">
        <v>23.2</v>
      </c>
      <c r="R5" s="144">
        <v>23.1</v>
      </c>
      <c r="S5" s="144">
        <v>23.7</v>
      </c>
      <c r="T5" s="144">
        <v>22</v>
      </c>
      <c r="U5" s="144">
        <v>23.6</v>
      </c>
      <c r="V5" s="144">
        <v>22.6</v>
      </c>
      <c r="W5" s="144">
        <v>22.6</v>
      </c>
      <c r="X5" s="144">
        <v>23.1</v>
      </c>
      <c r="Y5" s="144">
        <v>22</v>
      </c>
      <c r="Z5" s="144">
        <v>22.9</v>
      </c>
      <c r="AA5" s="144">
        <v>22.7</v>
      </c>
      <c r="AB5" s="144">
        <v>22.6</v>
      </c>
      <c r="AC5" s="144">
        <v>22.6</v>
      </c>
      <c r="AD5" s="144">
        <v>24</v>
      </c>
      <c r="AE5" s="144">
        <v>22.8</v>
      </c>
      <c r="AF5" s="144">
        <v>22.5</v>
      </c>
      <c r="AG5" s="144">
        <v>22.6</v>
      </c>
      <c r="AH5" s="156">
        <v>23</v>
      </c>
    </row>
    <row r="6" spans="1:71" ht="25.5" hidden="1" x14ac:dyDescent="0.2">
      <c r="A6" s="166"/>
      <c r="B6" s="123" t="s">
        <v>696</v>
      </c>
      <c r="C6" s="124"/>
      <c r="D6" s="138"/>
      <c r="E6" s="145"/>
      <c r="F6" s="145"/>
      <c r="G6" s="145"/>
      <c r="H6" s="145"/>
      <c r="I6" s="145"/>
      <c r="J6" s="145"/>
      <c r="K6" s="145"/>
      <c r="L6" s="145"/>
      <c r="M6" s="145"/>
      <c r="N6" s="145"/>
      <c r="O6" s="145"/>
      <c r="P6" s="145"/>
      <c r="Q6" s="145"/>
      <c r="R6" s="145"/>
      <c r="S6" s="145"/>
      <c r="T6" s="145"/>
      <c r="U6" s="145"/>
      <c r="V6" s="145"/>
      <c r="W6" s="145"/>
      <c r="X6" s="145"/>
      <c r="Y6" s="145"/>
      <c r="Z6" s="145"/>
      <c r="AA6" s="145"/>
      <c r="AB6" s="145"/>
      <c r="AC6" s="145"/>
      <c r="AD6" s="145"/>
      <c r="AE6" s="145"/>
      <c r="AF6" s="145"/>
      <c r="AG6" s="145"/>
      <c r="AH6" s="158"/>
    </row>
    <row r="7" spans="1:71" ht="102" hidden="1" x14ac:dyDescent="0.2">
      <c r="A7" s="166"/>
      <c r="B7" s="125" t="s">
        <v>697</v>
      </c>
      <c r="C7" s="124"/>
      <c r="D7" s="138"/>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58"/>
    </row>
    <row r="8" spans="1:71" x14ac:dyDescent="0.2">
      <c r="A8" s="165" t="s">
        <v>698</v>
      </c>
      <c r="B8" s="117" t="s">
        <v>699</v>
      </c>
      <c r="C8" s="118">
        <v>25</v>
      </c>
      <c r="D8" s="136">
        <v>23.2</v>
      </c>
      <c r="E8" s="144">
        <v>22.8</v>
      </c>
      <c r="F8" s="144">
        <v>22.2</v>
      </c>
      <c r="G8" s="144">
        <v>23.2</v>
      </c>
      <c r="H8" s="144">
        <v>23.5</v>
      </c>
      <c r="I8" s="144">
        <v>23</v>
      </c>
      <c r="J8" s="144">
        <v>22.7</v>
      </c>
      <c r="K8" s="144">
        <v>22.9</v>
      </c>
      <c r="L8" s="144">
        <v>23.1</v>
      </c>
      <c r="M8" s="144">
        <v>22.8</v>
      </c>
      <c r="N8" s="144">
        <v>23.3</v>
      </c>
      <c r="O8" s="144">
        <v>23</v>
      </c>
      <c r="P8" s="144">
        <v>23.2</v>
      </c>
      <c r="Q8" s="144">
        <v>22.9</v>
      </c>
      <c r="R8" s="144">
        <v>22</v>
      </c>
      <c r="S8" s="144">
        <v>23.7</v>
      </c>
      <c r="T8" s="144">
        <v>22</v>
      </c>
      <c r="U8" s="144">
        <v>23.7</v>
      </c>
      <c r="V8" s="144">
        <v>21</v>
      </c>
      <c r="W8" s="144">
        <v>21.6</v>
      </c>
      <c r="X8" s="144">
        <v>22.9</v>
      </c>
      <c r="Y8" s="144">
        <v>22</v>
      </c>
      <c r="Z8" s="144">
        <v>22.9</v>
      </c>
      <c r="AA8" s="144">
        <v>22.7</v>
      </c>
      <c r="AB8" s="144">
        <v>22.2</v>
      </c>
      <c r="AC8" s="144">
        <v>22.9</v>
      </c>
      <c r="AD8" s="144">
        <v>23</v>
      </c>
      <c r="AE8" s="144">
        <v>23.1</v>
      </c>
      <c r="AF8" s="144">
        <v>22.5</v>
      </c>
      <c r="AG8" s="144">
        <v>22.7</v>
      </c>
      <c r="AH8" s="156">
        <v>22.9</v>
      </c>
    </row>
    <row r="9" spans="1:71" ht="25.5" hidden="1" x14ac:dyDescent="0.2">
      <c r="A9" s="165"/>
      <c r="B9" s="126" t="s">
        <v>700</v>
      </c>
      <c r="C9" s="127"/>
      <c r="D9" s="139"/>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59"/>
    </row>
    <row r="10" spans="1:71" ht="76.5" hidden="1" x14ac:dyDescent="0.2">
      <c r="A10" s="165"/>
      <c r="B10" s="128" t="s">
        <v>701</v>
      </c>
      <c r="C10" s="129"/>
      <c r="D10" s="138"/>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58"/>
    </row>
    <row r="11" spans="1:71" x14ac:dyDescent="0.2">
      <c r="A11" s="166" t="s">
        <v>702</v>
      </c>
      <c r="B11" s="117" t="s">
        <v>703</v>
      </c>
      <c r="C11" s="118">
        <v>20</v>
      </c>
      <c r="D11" s="136">
        <v>18.7</v>
      </c>
      <c r="E11" s="144">
        <v>18.3</v>
      </c>
      <c r="F11" s="144">
        <v>18.100000000000001</v>
      </c>
      <c r="G11" s="144">
        <v>19.5</v>
      </c>
      <c r="H11" s="144">
        <v>18.5</v>
      </c>
      <c r="I11" s="144">
        <v>19.399999999999999</v>
      </c>
      <c r="J11" s="144">
        <v>18.3</v>
      </c>
      <c r="K11" s="144">
        <v>18.100000000000001</v>
      </c>
      <c r="L11" s="144">
        <v>18.5</v>
      </c>
      <c r="M11" s="144">
        <v>18.8</v>
      </c>
      <c r="N11" s="144">
        <v>18.5</v>
      </c>
      <c r="O11" s="144">
        <v>18.399999999999999</v>
      </c>
      <c r="P11" s="144">
        <v>18.5</v>
      </c>
      <c r="Q11" s="144">
        <v>18.7</v>
      </c>
      <c r="R11" s="144">
        <v>17.899999999999999</v>
      </c>
      <c r="S11" s="144">
        <v>18.7</v>
      </c>
      <c r="T11" s="144">
        <v>17.8</v>
      </c>
      <c r="U11" s="144">
        <v>19.5</v>
      </c>
      <c r="V11" s="144">
        <v>18.3</v>
      </c>
      <c r="W11" s="144">
        <v>18.100000000000001</v>
      </c>
      <c r="X11" s="144">
        <v>18.7</v>
      </c>
      <c r="Y11" s="144">
        <v>17.600000000000001</v>
      </c>
      <c r="Z11" s="144">
        <v>18.600000000000001</v>
      </c>
      <c r="AA11" s="144">
        <v>18.399999999999999</v>
      </c>
      <c r="AB11" s="144">
        <v>17.8</v>
      </c>
      <c r="AC11" s="144">
        <v>18.5</v>
      </c>
      <c r="AD11" s="144">
        <v>19</v>
      </c>
      <c r="AE11" s="144">
        <v>18.7</v>
      </c>
      <c r="AF11" s="144">
        <v>18</v>
      </c>
      <c r="AG11" s="144">
        <v>18.5</v>
      </c>
      <c r="AH11" s="156">
        <v>19.2</v>
      </c>
    </row>
    <row r="12" spans="1:71" ht="127.5" hidden="1" x14ac:dyDescent="0.2">
      <c r="A12" s="166"/>
      <c r="B12" s="130" t="s">
        <v>704</v>
      </c>
      <c r="C12" s="131"/>
      <c r="D12" s="136"/>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56"/>
    </row>
    <row r="13" spans="1:71" ht="369.75" hidden="1" x14ac:dyDescent="0.2">
      <c r="A13" s="167"/>
      <c r="B13" s="130" t="s">
        <v>705</v>
      </c>
      <c r="C13" s="131"/>
      <c r="D13" s="136"/>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56"/>
    </row>
    <row r="14" spans="1:71" x14ac:dyDescent="0.2">
      <c r="A14" s="108"/>
      <c r="B14" s="132" t="s">
        <v>689</v>
      </c>
      <c r="C14" s="133">
        <f>SUM(C2:C13)</f>
        <v>100</v>
      </c>
      <c r="D14" s="140">
        <f>SUM(D2:D13)</f>
        <v>92.5</v>
      </c>
      <c r="E14" s="147">
        <f>SUM(E2:E13)</f>
        <v>91.399999999999991</v>
      </c>
      <c r="F14" s="147">
        <f t="shared" ref="F14:O14" si="0">SUM(F2:F13)</f>
        <v>90.300000000000011</v>
      </c>
      <c r="G14" s="147">
        <f t="shared" si="0"/>
        <v>94.9</v>
      </c>
      <c r="H14" s="147">
        <f t="shared" si="0"/>
        <v>95.2</v>
      </c>
      <c r="I14" s="147">
        <f t="shared" si="0"/>
        <v>94</v>
      </c>
      <c r="J14" s="147">
        <f t="shared" si="0"/>
        <v>92.3</v>
      </c>
      <c r="K14" s="147">
        <f t="shared" si="0"/>
        <v>91.199999999999989</v>
      </c>
      <c r="L14" s="147">
        <f t="shared" si="0"/>
        <v>94.2</v>
      </c>
      <c r="M14" s="147">
        <f t="shared" si="0"/>
        <v>94.3</v>
      </c>
      <c r="N14" s="147">
        <f t="shared" si="0"/>
        <v>93.7</v>
      </c>
      <c r="O14" s="147">
        <f t="shared" si="0"/>
        <v>93</v>
      </c>
      <c r="P14" s="147">
        <f t="shared" ref="P14:AH14" si="1">SUM(P2:P13)</f>
        <v>93.3</v>
      </c>
      <c r="Q14" s="147">
        <f t="shared" si="1"/>
        <v>93</v>
      </c>
      <c r="R14" s="147">
        <f t="shared" si="1"/>
        <v>90.1</v>
      </c>
      <c r="S14" s="147">
        <f t="shared" si="1"/>
        <v>94.600000000000009</v>
      </c>
      <c r="T14" s="147">
        <f t="shared" si="1"/>
        <v>87.8</v>
      </c>
      <c r="U14" s="147">
        <f t="shared" si="1"/>
        <v>96</v>
      </c>
      <c r="V14" s="147">
        <f t="shared" si="1"/>
        <v>89.899999999999991</v>
      </c>
      <c r="W14" s="147">
        <f t="shared" si="1"/>
        <v>89.9</v>
      </c>
      <c r="X14" s="147">
        <f t="shared" si="1"/>
        <v>93.500000000000014</v>
      </c>
      <c r="Y14" s="147">
        <f t="shared" si="1"/>
        <v>87.199999999999989</v>
      </c>
      <c r="Z14" s="147">
        <f t="shared" si="1"/>
        <v>92.6</v>
      </c>
      <c r="AA14" s="147">
        <f t="shared" si="1"/>
        <v>92</v>
      </c>
      <c r="AB14" s="147">
        <f t="shared" si="1"/>
        <v>90.5</v>
      </c>
      <c r="AC14" s="147">
        <f t="shared" si="1"/>
        <v>90.1</v>
      </c>
      <c r="AD14" s="147">
        <f t="shared" si="1"/>
        <v>95</v>
      </c>
      <c r="AE14" s="147">
        <f t="shared" si="1"/>
        <v>92.500000000000014</v>
      </c>
      <c r="AF14" s="147">
        <f t="shared" si="1"/>
        <v>90.3</v>
      </c>
      <c r="AG14" s="147">
        <f t="shared" si="1"/>
        <v>91.2</v>
      </c>
      <c r="AH14" s="147">
        <f t="shared" si="1"/>
        <v>93.600000000000009</v>
      </c>
    </row>
    <row r="15" spans="1:71" s="152" customFormat="1" x14ac:dyDescent="0.2">
      <c r="A15" s="149"/>
      <c r="B15" s="150" t="s">
        <v>706</v>
      </c>
      <c r="C15" s="151">
        <v>210</v>
      </c>
      <c r="D15" s="160">
        <f t="shared" ref="D15:O15" si="2">D14*$C$15/100</f>
        <v>194.25</v>
      </c>
      <c r="E15" s="161">
        <f t="shared" si="2"/>
        <v>191.94</v>
      </c>
      <c r="F15" s="161">
        <f t="shared" si="2"/>
        <v>189.63000000000002</v>
      </c>
      <c r="G15" s="162">
        <f t="shared" si="2"/>
        <v>199.29</v>
      </c>
      <c r="H15" s="162">
        <f t="shared" si="2"/>
        <v>199.92</v>
      </c>
      <c r="I15" s="161">
        <f t="shared" si="2"/>
        <v>197.4</v>
      </c>
      <c r="J15" s="161">
        <f t="shared" si="2"/>
        <v>193.83</v>
      </c>
      <c r="K15" s="161">
        <f t="shared" si="2"/>
        <v>191.51999999999995</v>
      </c>
      <c r="L15" s="162">
        <f t="shared" si="2"/>
        <v>197.82</v>
      </c>
      <c r="M15" s="162">
        <f t="shared" si="2"/>
        <v>198.03</v>
      </c>
      <c r="N15" s="161">
        <f t="shared" si="2"/>
        <v>196.77</v>
      </c>
      <c r="O15" s="161">
        <f t="shared" si="2"/>
        <v>195.3</v>
      </c>
      <c r="P15" s="161">
        <f t="shared" ref="P15:AH15" si="3">P14*$C$15/100</f>
        <v>195.93</v>
      </c>
      <c r="Q15" s="161">
        <f t="shared" si="3"/>
        <v>195.3</v>
      </c>
      <c r="R15" s="161">
        <f t="shared" si="3"/>
        <v>189.21</v>
      </c>
      <c r="S15" s="162">
        <f t="shared" si="3"/>
        <v>198.66</v>
      </c>
      <c r="T15" s="161">
        <f t="shared" si="3"/>
        <v>184.38</v>
      </c>
      <c r="U15" s="161">
        <f t="shared" si="3"/>
        <v>201.6</v>
      </c>
      <c r="V15" s="161">
        <f t="shared" si="3"/>
        <v>188.79</v>
      </c>
      <c r="W15" s="161">
        <f t="shared" si="3"/>
        <v>188.79</v>
      </c>
      <c r="X15" s="161">
        <f t="shared" si="3"/>
        <v>196.35000000000002</v>
      </c>
      <c r="Y15" s="161">
        <f t="shared" si="3"/>
        <v>183.11999999999998</v>
      </c>
      <c r="Z15" s="161">
        <f t="shared" si="3"/>
        <v>194.46</v>
      </c>
      <c r="AA15" s="161">
        <f t="shared" si="3"/>
        <v>193.2</v>
      </c>
      <c r="AB15" s="161">
        <f t="shared" si="3"/>
        <v>190.05</v>
      </c>
      <c r="AC15" s="161">
        <f t="shared" si="3"/>
        <v>189.21</v>
      </c>
      <c r="AD15" s="161">
        <f t="shared" si="3"/>
        <v>199.5</v>
      </c>
      <c r="AE15" s="161">
        <f t="shared" si="3"/>
        <v>194.25000000000003</v>
      </c>
      <c r="AF15" s="161">
        <f t="shared" si="3"/>
        <v>189.63</v>
      </c>
      <c r="AG15" s="161">
        <f t="shared" si="3"/>
        <v>191.52</v>
      </c>
      <c r="AH15" s="161">
        <f t="shared" si="3"/>
        <v>196.56</v>
      </c>
    </row>
    <row r="16" spans="1:71" x14ac:dyDescent="0.2">
      <c r="A16" s="108"/>
      <c r="B16" s="111" t="s">
        <v>708</v>
      </c>
      <c r="C16" s="134">
        <v>0</v>
      </c>
      <c r="D16" s="115">
        <f>D15*(1+$C$16)</f>
        <v>194.25</v>
      </c>
      <c r="E16" s="115">
        <f>E15*(1+$C$16)</f>
        <v>191.94</v>
      </c>
      <c r="F16" s="115">
        <f t="shared" ref="F16:AH16" si="4">F15*(1+$C$16)</f>
        <v>189.63000000000002</v>
      </c>
      <c r="G16" s="115">
        <f t="shared" si="4"/>
        <v>199.29</v>
      </c>
      <c r="H16" s="115">
        <f t="shared" si="4"/>
        <v>199.92</v>
      </c>
      <c r="I16" s="115">
        <f t="shared" si="4"/>
        <v>197.4</v>
      </c>
      <c r="J16" s="115">
        <f t="shared" si="4"/>
        <v>193.83</v>
      </c>
      <c r="K16" s="115">
        <f t="shared" si="4"/>
        <v>191.51999999999995</v>
      </c>
      <c r="L16" s="115">
        <f t="shared" si="4"/>
        <v>197.82</v>
      </c>
      <c r="M16" s="115">
        <f t="shared" si="4"/>
        <v>198.03</v>
      </c>
      <c r="N16" s="115">
        <f t="shared" si="4"/>
        <v>196.77</v>
      </c>
      <c r="O16" s="115">
        <f t="shared" si="4"/>
        <v>195.3</v>
      </c>
      <c r="P16" s="115">
        <f t="shared" si="4"/>
        <v>195.93</v>
      </c>
      <c r="Q16" s="115">
        <f t="shared" si="4"/>
        <v>195.3</v>
      </c>
      <c r="R16" s="115">
        <f t="shared" si="4"/>
        <v>189.21</v>
      </c>
      <c r="S16" s="115">
        <f t="shared" si="4"/>
        <v>198.66</v>
      </c>
      <c r="T16" s="115">
        <f t="shared" si="4"/>
        <v>184.38</v>
      </c>
      <c r="U16" s="115">
        <f t="shared" si="4"/>
        <v>201.6</v>
      </c>
      <c r="V16" s="115">
        <f t="shared" si="4"/>
        <v>188.79</v>
      </c>
      <c r="W16" s="115">
        <f t="shared" si="4"/>
        <v>188.79</v>
      </c>
      <c r="X16" s="115">
        <f t="shared" si="4"/>
        <v>196.35000000000002</v>
      </c>
      <c r="Y16" s="115">
        <f t="shared" si="4"/>
        <v>183.11999999999998</v>
      </c>
      <c r="Z16" s="115">
        <f t="shared" si="4"/>
        <v>194.46</v>
      </c>
      <c r="AA16" s="115">
        <f t="shared" si="4"/>
        <v>193.2</v>
      </c>
      <c r="AB16" s="115">
        <f t="shared" si="4"/>
        <v>190.05</v>
      </c>
      <c r="AC16" s="115">
        <f t="shared" si="4"/>
        <v>189.21</v>
      </c>
      <c r="AD16" s="115">
        <f t="shared" si="4"/>
        <v>199.5</v>
      </c>
      <c r="AE16" s="115">
        <f t="shared" si="4"/>
        <v>194.25000000000003</v>
      </c>
      <c r="AF16" s="115">
        <f t="shared" si="4"/>
        <v>189.63</v>
      </c>
      <c r="AG16" s="115">
        <f t="shared" si="4"/>
        <v>191.52</v>
      </c>
      <c r="AH16" s="115">
        <f t="shared" si="4"/>
        <v>196.56</v>
      </c>
    </row>
    <row r="17" spans="1:34" x14ac:dyDescent="0.2">
      <c r="A17" s="114"/>
      <c r="B17" s="111" t="s">
        <v>707</v>
      </c>
      <c r="C17" s="110">
        <v>210</v>
      </c>
      <c r="D17" s="116">
        <f t="shared" ref="D17" si="5">D16/$C$17</f>
        <v>0.92500000000000004</v>
      </c>
      <c r="E17" s="112">
        <f>E16/$C$17</f>
        <v>0.91400000000000003</v>
      </c>
      <c r="F17" s="112">
        <f t="shared" ref="F17:O17" si="6">F16/$C$17</f>
        <v>0.90300000000000014</v>
      </c>
      <c r="G17" s="112">
        <f t="shared" si="6"/>
        <v>0.94899999999999995</v>
      </c>
      <c r="H17" s="112">
        <f t="shared" si="6"/>
        <v>0.95199999999999996</v>
      </c>
      <c r="I17" s="112">
        <f t="shared" si="6"/>
        <v>0.94000000000000006</v>
      </c>
      <c r="J17" s="112">
        <f t="shared" si="6"/>
        <v>0.92300000000000004</v>
      </c>
      <c r="K17" s="112">
        <f t="shared" si="6"/>
        <v>0.91199999999999981</v>
      </c>
      <c r="L17" s="112">
        <f t="shared" si="6"/>
        <v>0.94199999999999995</v>
      </c>
      <c r="M17" s="112">
        <f t="shared" si="6"/>
        <v>0.94300000000000006</v>
      </c>
      <c r="N17" s="112">
        <f t="shared" si="6"/>
        <v>0.93700000000000006</v>
      </c>
      <c r="O17" s="112">
        <f t="shared" si="6"/>
        <v>0.93</v>
      </c>
      <c r="P17" s="112">
        <f t="shared" ref="P17:AH17" si="7">P16/$C$17</f>
        <v>0.93300000000000005</v>
      </c>
      <c r="Q17" s="112">
        <f t="shared" si="7"/>
        <v>0.93</v>
      </c>
      <c r="R17" s="112">
        <f t="shared" si="7"/>
        <v>0.90100000000000002</v>
      </c>
      <c r="S17" s="112">
        <f t="shared" si="7"/>
        <v>0.94599999999999995</v>
      </c>
      <c r="T17" s="112">
        <f t="shared" si="7"/>
        <v>0.878</v>
      </c>
      <c r="U17" s="112">
        <f t="shared" si="7"/>
        <v>0.96</v>
      </c>
      <c r="V17" s="112">
        <f t="shared" si="7"/>
        <v>0.89899999999999991</v>
      </c>
      <c r="W17" s="112">
        <f t="shared" si="7"/>
        <v>0.89899999999999991</v>
      </c>
      <c r="X17" s="112">
        <f t="shared" si="7"/>
        <v>0.93500000000000005</v>
      </c>
      <c r="Y17" s="112">
        <f t="shared" si="7"/>
        <v>0.87199999999999989</v>
      </c>
      <c r="Z17" s="112">
        <f t="shared" si="7"/>
        <v>0.92600000000000005</v>
      </c>
      <c r="AA17" s="112">
        <f t="shared" si="7"/>
        <v>0.91999999999999993</v>
      </c>
      <c r="AB17" s="112">
        <f t="shared" si="7"/>
        <v>0.90500000000000003</v>
      </c>
      <c r="AC17" s="112">
        <f t="shared" si="7"/>
        <v>0.90100000000000002</v>
      </c>
      <c r="AD17" s="112">
        <f t="shared" si="7"/>
        <v>0.95</v>
      </c>
      <c r="AE17" s="112">
        <f t="shared" si="7"/>
        <v>0.92500000000000016</v>
      </c>
      <c r="AF17" s="112">
        <f t="shared" si="7"/>
        <v>0.90300000000000002</v>
      </c>
      <c r="AG17" s="112">
        <f t="shared" si="7"/>
        <v>0.91200000000000003</v>
      </c>
      <c r="AH17" s="112">
        <f t="shared" si="7"/>
        <v>0.93600000000000005</v>
      </c>
    </row>
    <row r="19" spans="1:34" x14ac:dyDescent="0.2">
      <c r="B19" s="113" t="s">
        <v>709</v>
      </c>
    </row>
  </sheetData>
  <mergeCells count="4">
    <mergeCell ref="A3:A4"/>
    <mergeCell ref="A5:A7"/>
    <mergeCell ref="A8:A10"/>
    <mergeCell ref="A11: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8296-F32B-4F76-BF0F-CF5F9B7765B5}">
  <sheetPr>
    <tabColor rgb="FF92D050"/>
  </sheetPr>
  <dimension ref="A1:B33"/>
  <sheetViews>
    <sheetView workbookViewId="0">
      <selection activeCell="P14" sqref="P14"/>
    </sheetView>
  </sheetViews>
  <sheetFormatPr defaultRowHeight="15" x14ac:dyDescent="0.25"/>
  <cols>
    <col min="1" max="1" width="21.85546875" bestFit="1" customWidth="1"/>
  </cols>
  <sheetData>
    <row r="1" spans="1:2" x14ac:dyDescent="0.25">
      <c r="A1" t="s">
        <v>460</v>
      </c>
      <c r="B1" t="s">
        <v>462</v>
      </c>
    </row>
    <row r="2" spans="1:2" x14ac:dyDescent="0.25">
      <c r="A2" s="20" t="s">
        <v>461</v>
      </c>
      <c r="B2">
        <f ca="1">RAND()</f>
        <v>0.45138855313585446</v>
      </c>
    </row>
    <row r="3" spans="1:2" x14ac:dyDescent="0.25">
      <c r="A3" s="20" t="s">
        <v>210</v>
      </c>
      <c r="B3">
        <f t="shared" ref="B3:B33" ca="1" si="0">RAND()</f>
        <v>0.55002897094951086</v>
      </c>
    </row>
    <row r="4" spans="1:2" x14ac:dyDescent="0.25">
      <c r="A4" s="20" t="s">
        <v>214</v>
      </c>
      <c r="B4">
        <f t="shared" ca="1" si="0"/>
        <v>0.93737838800375539</v>
      </c>
    </row>
    <row r="5" spans="1:2" x14ac:dyDescent="0.25">
      <c r="A5" s="20" t="s">
        <v>197</v>
      </c>
      <c r="B5">
        <f t="shared" ca="1" si="0"/>
        <v>0.82463692062532012</v>
      </c>
    </row>
    <row r="6" spans="1:2" x14ac:dyDescent="0.25">
      <c r="A6" s="20" t="s">
        <v>212</v>
      </c>
      <c r="B6">
        <f t="shared" ca="1" si="0"/>
        <v>0.17602982984087534</v>
      </c>
    </row>
    <row r="7" spans="1:2" x14ac:dyDescent="0.25">
      <c r="A7" s="20" t="s">
        <v>205</v>
      </c>
      <c r="B7">
        <f t="shared" ca="1" si="0"/>
        <v>0.22718093259838423</v>
      </c>
    </row>
    <row r="8" spans="1:2" x14ac:dyDescent="0.25">
      <c r="A8" s="20" t="s">
        <v>213</v>
      </c>
      <c r="B8">
        <f t="shared" ca="1" si="0"/>
        <v>0.17702722183430419</v>
      </c>
    </row>
    <row r="9" spans="1:2" x14ac:dyDescent="0.25">
      <c r="A9" s="20" t="s">
        <v>233</v>
      </c>
      <c r="B9">
        <f t="shared" ca="1" si="0"/>
        <v>0.24919134013586564</v>
      </c>
    </row>
    <row r="10" spans="1:2" x14ac:dyDescent="0.25">
      <c r="A10" s="20" t="s">
        <v>201</v>
      </c>
      <c r="B10">
        <f t="shared" ca="1" si="0"/>
        <v>0.37427113037105841</v>
      </c>
    </row>
    <row r="11" spans="1:2" x14ac:dyDescent="0.25">
      <c r="A11" s="20" t="s">
        <v>194</v>
      </c>
      <c r="B11">
        <f t="shared" ca="1" si="0"/>
        <v>0.98531619408693905</v>
      </c>
    </row>
    <row r="12" spans="1:2" x14ac:dyDescent="0.25">
      <c r="A12" s="20" t="s">
        <v>203</v>
      </c>
      <c r="B12">
        <f t="shared" ca="1" si="0"/>
        <v>9.6114304652186067E-2</v>
      </c>
    </row>
    <row r="13" spans="1:2" x14ac:dyDescent="0.25">
      <c r="A13" s="20" t="s">
        <v>188</v>
      </c>
      <c r="B13">
        <f t="shared" ca="1" si="0"/>
        <v>0.49754287898768779</v>
      </c>
    </row>
    <row r="14" spans="1:2" x14ac:dyDescent="0.25">
      <c r="A14" s="20" t="s">
        <v>195</v>
      </c>
      <c r="B14">
        <f t="shared" ca="1" si="0"/>
        <v>0.22151365314521898</v>
      </c>
    </row>
    <row r="15" spans="1:2" x14ac:dyDescent="0.25">
      <c r="A15" s="20" t="s">
        <v>190</v>
      </c>
      <c r="B15">
        <f t="shared" ca="1" si="0"/>
        <v>0.1811021962236915</v>
      </c>
    </row>
    <row r="16" spans="1:2" x14ac:dyDescent="0.25">
      <c r="A16" s="20" t="s">
        <v>200</v>
      </c>
      <c r="B16">
        <f t="shared" ca="1" si="0"/>
        <v>7.1492758672209056E-2</v>
      </c>
    </row>
    <row r="17" spans="1:2" x14ac:dyDescent="0.25">
      <c r="A17" s="20" t="s">
        <v>211</v>
      </c>
      <c r="B17">
        <f t="shared" ca="1" si="0"/>
        <v>6.3302682386321418E-2</v>
      </c>
    </row>
    <row r="18" spans="1:2" x14ac:dyDescent="0.25">
      <c r="A18" s="20" t="s">
        <v>192</v>
      </c>
      <c r="B18">
        <f t="shared" ca="1" si="0"/>
        <v>0.96304827197048515</v>
      </c>
    </row>
    <row r="19" spans="1:2" x14ac:dyDescent="0.25">
      <c r="A19" s="20" t="s">
        <v>206</v>
      </c>
      <c r="B19">
        <f t="shared" ca="1" si="0"/>
        <v>0.33077568703706972</v>
      </c>
    </row>
    <row r="20" spans="1:2" x14ac:dyDescent="0.25">
      <c r="A20" s="20" t="s">
        <v>204</v>
      </c>
      <c r="B20">
        <f t="shared" ca="1" si="0"/>
        <v>0.61992594169328508</v>
      </c>
    </row>
    <row r="21" spans="1:2" x14ac:dyDescent="0.25">
      <c r="A21" s="20" t="s">
        <v>186</v>
      </c>
      <c r="B21">
        <f t="shared" ca="1" si="0"/>
        <v>0.1050988112228266</v>
      </c>
    </row>
    <row r="22" spans="1:2" x14ac:dyDescent="0.25">
      <c r="A22" s="20" t="s">
        <v>207</v>
      </c>
      <c r="B22">
        <f t="shared" ca="1" si="0"/>
        <v>0.87427043346774225</v>
      </c>
    </row>
    <row r="23" spans="1:2" x14ac:dyDescent="0.25">
      <c r="A23" s="20" t="s">
        <v>208</v>
      </c>
      <c r="B23">
        <f t="shared" ca="1" si="0"/>
        <v>0.52823511185151617</v>
      </c>
    </row>
    <row r="24" spans="1:2" x14ac:dyDescent="0.25">
      <c r="A24" s="20" t="s">
        <v>187</v>
      </c>
      <c r="B24">
        <f t="shared" ca="1" si="0"/>
        <v>0.1670655524860607</v>
      </c>
    </row>
    <row r="25" spans="1:2" x14ac:dyDescent="0.25">
      <c r="A25" s="20" t="s">
        <v>199</v>
      </c>
      <c r="B25">
        <f t="shared" ca="1" si="0"/>
        <v>0.23077888085439191</v>
      </c>
    </row>
    <row r="26" spans="1:2" x14ac:dyDescent="0.25">
      <c r="A26" s="20" t="s">
        <v>193</v>
      </c>
      <c r="B26">
        <f t="shared" ca="1" si="0"/>
        <v>5.2572183982343201E-2</v>
      </c>
    </row>
    <row r="27" spans="1:2" x14ac:dyDescent="0.25">
      <c r="A27" s="20" t="s">
        <v>215</v>
      </c>
      <c r="B27">
        <f t="shared" ca="1" si="0"/>
        <v>0.5558550741934547</v>
      </c>
    </row>
    <row r="28" spans="1:2" x14ac:dyDescent="0.25">
      <c r="A28" s="20" t="s">
        <v>189</v>
      </c>
      <c r="B28">
        <f t="shared" ca="1" si="0"/>
        <v>0.23207343367191635</v>
      </c>
    </row>
    <row r="29" spans="1:2" x14ac:dyDescent="0.25">
      <c r="A29" s="20" t="s">
        <v>191</v>
      </c>
      <c r="B29">
        <f t="shared" ca="1" si="0"/>
        <v>0.93504030898862778</v>
      </c>
    </row>
    <row r="30" spans="1:2" x14ac:dyDescent="0.25">
      <c r="A30" s="20" t="s">
        <v>196</v>
      </c>
      <c r="B30">
        <f t="shared" ca="1" si="0"/>
        <v>0.69380160196718732</v>
      </c>
    </row>
    <row r="31" spans="1:2" x14ac:dyDescent="0.25">
      <c r="A31" s="20" t="s">
        <v>202</v>
      </c>
      <c r="B31">
        <f t="shared" ca="1" si="0"/>
        <v>0.80748828798857764</v>
      </c>
    </row>
    <row r="32" spans="1:2" x14ac:dyDescent="0.25">
      <c r="A32" s="20" t="s">
        <v>209</v>
      </c>
      <c r="B32">
        <f t="shared" ca="1" si="0"/>
        <v>0.85175909517349202</v>
      </c>
    </row>
    <row r="33" spans="1:2" x14ac:dyDescent="0.25">
      <c r="A33" s="20" t="s">
        <v>198</v>
      </c>
      <c r="B33">
        <f t="shared" ca="1" si="0"/>
        <v>0.4304773065211206</v>
      </c>
    </row>
  </sheetData>
  <sortState xmlns:xlrd2="http://schemas.microsoft.com/office/spreadsheetml/2017/richdata2" ref="A2:A33">
    <sortCondition ref="A2:A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9C8E-470E-47A4-9DAC-CB30ECD162F5}">
  <dimension ref="A1:BN34"/>
  <sheetViews>
    <sheetView workbookViewId="0">
      <pane xSplit="1" ySplit="2" topLeftCell="B12" activePane="bottomRight" state="frozen"/>
      <selection pane="topRight" activeCell="B1" sqref="B1"/>
      <selection pane="bottomLeft" activeCell="A3" sqref="A3"/>
      <selection pane="bottomRight" activeCell="E22" sqref="E22"/>
    </sheetView>
  </sheetViews>
  <sheetFormatPr defaultRowHeight="15" x14ac:dyDescent="0.25"/>
  <cols>
    <col min="1" max="1" width="34.28515625" bestFit="1" customWidth="1"/>
    <col min="2" max="8" width="12.7109375" customWidth="1"/>
  </cols>
  <sheetData>
    <row r="1" spans="1:66" x14ac:dyDescent="0.25">
      <c r="A1" s="164" t="s">
        <v>0</v>
      </c>
      <c r="B1" s="163" t="s">
        <v>34</v>
      </c>
      <c r="C1" s="163"/>
      <c r="D1" s="163"/>
      <c r="E1" s="163"/>
      <c r="F1" s="163"/>
      <c r="G1" s="163"/>
    </row>
    <row r="2" spans="1:66" ht="57" x14ac:dyDescent="0.25">
      <c r="A2" s="164"/>
      <c r="B2" s="7" t="s">
        <v>35</v>
      </c>
      <c r="C2" s="8" t="s">
        <v>36</v>
      </c>
      <c r="D2" s="8" t="s">
        <v>37</v>
      </c>
      <c r="E2" s="8" t="s">
        <v>38</v>
      </c>
      <c r="F2" s="8" t="s">
        <v>39</v>
      </c>
      <c r="G2" s="8" t="s">
        <v>40</v>
      </c>
      <c r="H2" s="8" t="s">
        <v>41</v>
      </c>
    </row>
    <row r="3" spans="1:66" x14ac:dyDescent="0.25">
      <c r="A3" s="2" t="s">
        <v>1</v>
      </c>
      <c r="B3" s="12">
        <v>9</v>
      </c>
      <c r="C3" s="12">
        <v>15</v>
      </c>
      <c r="D3" s="9"/>
      <c r="E3" s="9"/>
      <c r="F3" s="9"/>
      <c r="G3" s="9"/>
      <c r="H3" s="9"/>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row>
    <row r="4" spans="1:66" x14ac:dyDescent="0.25">
      <c r="A4" s="4" t="s">
        <v>2</v>
      </c>
      <c r="B4" s="13">
        <v>10</v>
      </c>
      <c r="C4" s="13">
        <v>15</v>
      </c>
      <c r="D4" s="11"/>
      <c r="E4" s="11"/>
      <c r="F4" s="11"/>
      <c r="G4" s="11"/>
      <c r="H4" s="11"/>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row>
    <row r="5" spans="1:66" x14ac:dyDescent="0.25">
      <c r="A5" s="2" t="s">
        <v>3</v>
      </c>
      <c r="B5" s="12">
        <v>10</v>
      </c>
      <c r="C5" s="12">
        <v>15</v>
      </c>
      <c r="D5" s="9"/>
      <c r="E5" s="9"/>
      <c r="F5" s="9"/>
      <c r="G5" s="9"/>
      <c r="H5" s="9"/>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row>
    <row r="6" spans="1:66" x14ac:dyDescent="0.25">
      <c r="A6" s="4" t="s">
        <v>4</v>
      </c>
      <c r="B6" s="13">
        <v>10</v>
      </c>
      <c r="C6" s="13">
        <v>15</v>
      </c>
      <c r="D6" s="11"/>
      <c r="E6" s="11"/>
      <c r="F6" s="11"/>
      <c r="G6" s="11"/>
      <c r="H6" s="11"/>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row>
    <row r="7" spans="1:66" x14ac:dyDescent="0.25">
      <c r="A7" s="2" t="s">
        <v>5</v>
      </c>
      <c r="B7" s="12">
        <v>10</v>
      </c>
      <c r="C7" s="12">
        <v>15</v>
      </c>
      <c r="D7" s="9"/>
      <c r="E7" s="9"/>
      <c r="F7" s="9"/>
      <c r="G7" s="9"/>
      <c r="H7" s="9"/>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row>
    <row r="8" spans="1:66" x14ac:dyDescent="0.25">
      <c r="A8" s="4" t="s">
        <v>6</v>
      </c>
      <c r="B8" s="13">
        <v>10</v>
      </c>
      <c r="C8" s="13">
        <v>15</v>
      </c>
      <c r="D8" s="11"/>
      <c r="E8" s="11"/>
      <c r="F8" s="11"/>
      <c r="G8" s="11"/>
      <c r="H8" s="11"/>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66" x14ac:dyDescent="0.25">
      <c r="A9" s="2" t="s">
        <v>7</v>
      </c>
      <c r="B9" s="12">
        <v>10</v>
      </c>
      <c r="C9" s="12">
        <v>15</v>
      </c>
      <c r="D9" s="9"/>
      <c r="E9" s="9"/>
      <c r="F9" s="9"/>
      <c r="G9" s="9"/>
      <c r="H9" s="9"/>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row>
    <row r="10" spans="1:66" x14ac:dyDescent="0.25">
      <c r="A10" s="4" t="s">
        <v>8</v>
      </c>
      <c r="B10" s="13">
        <v>10</v>
      </c>
      <c r="C10" s="13">
        <v>15</v>
      </c>
      <c r="D10" s="11"/>
      <c r="E10" s="11"/>
      <c r="F10" s="11"/>
      <c r="G10" s="11"/>
      <c r="H10" s="11"/>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row>
    <row r="11" spans="1:66" x14ac:dyDescent="0.25">
      <c r="A11" s="2" t="s">
        <v>9</v>
      </c>
      <c r="B11" s="12">
        <v>10</v>
      </c>
      <c r="C11" s="12">
        <v>15</v>
      </c>
      <c r="D11" s="9"/>
      <c r="E11" s="9"/>
      <c r="F11" s="9"/>
      <c r="G11" s="9"/>
      <c r="H11" s="9"/>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row>
    <row r="12" spans="1:66" x14ac:dyDescent="0.25">
      <c r="A12" s="4" t="s">
        <v>10</v>
      </c>
      <c r="B12" s="13">
        <v>9</v>
      </c>
      <c r="C12" s="13">
        <v>15</v>
      </c>
      <c r="D12" s="11"/>
      <c r="E12" s="11"/>
      <c r="F12" s="11"/>
      <c r="G12" s="11"/>
      <c r="H12" s="11"/>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row>
    <row r="13" spans="1:66" x14ac:dyDescent="0.25">
      <c r="A13" s="2" t="s">
        <v>11</v>
      </c>
      <c r="B13" s="12">
        <v>10</v>
      </c>
      <c r="C13" s="12">
        <v>15</v>
      </c>
      <c r="D13" s="9"/>
      <c r="E13" s="9"/>
      <c r="F13" s="9"/>
      <c r="G13" s="9"/>
      <c r="H13" s="9"/>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row>
    <row r="14" spans="1:66" x14ac:dyDescent="0.25">
      <c r="A14" s="4" t="s">
        <v>12</v>
      </c>
      <c r="B14" s="13">
        <v>9</v>
      </c>
      <c r="C14" s="13">
        <v>15</v>
      </c>
      <c r="D14" s="11"/>
      <c r="E14" s="11"/>
      <c r="F14" s="11"/>
      <c r="G14" s="11"/>
      <c r="H14" s="11"/>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row>
    <row r="15" spans="1:66" x14ac:dyDescent="0.25">
      <c r="A15" s="2" t="s">
        <v>13</v>
      </c>
      <c r="B15" s="12">
        <v>10</v>
      </c>
      <c r="C15" s="12">
        <v>15</v>
      </c>
      <c r="D15" s="9"/>
      <c r="E15" s="9"/>
      <c r="F15" s="9"/>
      <c r="G15" s="9"/>
      <c r="H15" s="9"/>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row>
    <row r="16" spans="1:66" x14ac:dyDescent="0.25">
      <c r="A16" s="4" t="s">
        <v>14</v>
      </c>
      <c r="B16" s="13">
        <v>10</v>
      </c>
      <c r="C16" s="13" t="s">
        <v>42</v>
      </c>
      <c r="D16" s="11"/>
      <c r="E16" s="11"/>
      <c r="F16" s="11"/>
      <c r="G16" s="11"/>
      <c r="H16" s="11"/>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x14ac:dyDescent="0.25">
      <c r="A17" s="2" t="s">
        <v>15</v>
      </c>
      <c r="B17" s="12">
        <v>10</v>
      </c>
      <c r="C17" s="12">
        <v>15</v>
      </c>
      <c r="D17" s="9"/>
      <c r="E17" s="9"/>
      <c r="F17" s="9"/>
      <c r="G17" s="9"/>
      <c r="H17" s="9"/>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row>
    <row r="18" spans="1:66" x14ac:dyDescent="0.25">
      <c r="A18" s="4" t="s">
        <v>16</v>
      </c>
      <c r="B18" s="13">
        <v>10</v>
      </c>
      <c r="C18" s="13">
        <v>15</v>
      </c>
      <c r="D18" s="11"/>
      <c r="E18" s="11"/>
      <c r="F18" s="11"/>
      <c r="G18" s="11"/>
      <c r="H18" s="11"/>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x14ac:dyDescent="0.25">
      <c r="A19" s="2" t="s">
        <v>17</v>
      </c>
      <c r="B19" s="12">
        <v>10</v>
      </c>
      <c r="C19" s="12">
        <v>15</v>
      </c>
      <c r="D19" s="9"/>
      <c r="E19" s="9"/>
      <c r="F19" s="9"/>
      <c r="G19" s="9"/>
      <c r="H19" s="9"/>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row>
    <row r="20" spans="1:66" x14ac:dyDescent="0.25">
      <c r="A20" s="4" t="s">
        <v>18</v>
      </c>
      <c r="B20" s="13">
        <v>10</v>
      </c>
      <c r="C20" s="13" t="s">
        <v>42</v>
      </c>
      <c r="D20" s="11"/>
      <c r="E20" s="11"/>
      <c r="F20" s="11"/>
      <c r="G20" s="11"/>
      <c r="H20" s="11"/>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x14ac:dyDescent="0.25">
      <c r="A21" s="2" t="s">
        <v>19</v>
      </c>
      <c r="B21" s="12">
        <v>10</v>
      </c>
      <c r="C21" s="12">
        <v>15</v>
      </c>
      <c r="D21" s="9"/>
      <c r="E21" s="9"/>
      <c r="F21" s="9"/>
      <c r="G21" s="9"/>
      <c r="H21" s="9"/>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row>
    <row r="22" spans="1:66" x14ac:dyDescent="0.25">
      <c r="A22" s="4" t="s">
        <v>20</v>
      </c>
      <c r="B22" s="13" t="s">
        <v>42</v>
      </c>
      <c r="C22" s="13" t="s">
        <v>42</v>
      </c>
      <c r="D22" s="11"/>
      <c r="E22" s="11"/>
      <c r="F22" s="11"/>
      <c r="G22" s="11"/>
      <c r="H22" s="11"/>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x14ac:dyDescent="0.25">
      <c r="A23" s="2" t="s">
        <v>21</v>
      </c>
      <c r="B23" s="12">
        <v>10</v>
      </c>
      <c r="C23" s="12">
        <v>15</v>
      </c>
      <c r="D23" s="9"/>
      <c r="E23" s="9"/>
      <c r="F23" s="9"/>
      <c r="G23" s="9"/>
      <c r="H23" s="9"/>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row>
    <row r="24" spans="1:66" x14ac:dyDescent="0.25">
      <c r="A24" s="4" t="s">
        <v>22</v>
      </c>
      <c r="B24" s="13">
        <v>9</v>
      </c>
      <c r="C24" s="13">
        <v>15</v>
      </c>
      <c r="D24" s="11"/>
      <c r="E24" s="11"/>
      <c r="F24" s="11"/>
      <c r="G24" s="11"/>
      <c r="H24" s="11"/>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x14ac:dyDescent="0.25">
      <c r="A25" s="2" t="s">
        <v>23</v>
      </c>
      <c r="B25" s="12">
        <v>10</v>
      </c>
      <c r="C25" s="12">
        <v>15</v>
      </c>
      <c r="D25" s="9"/>
      <c r="E25" s="9"/>
      <c r="F25" s="9"/>
      <c r="G25" s="9"/>
      <c r="H25" s="9"/>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row>
    <row r="26" spans="1:66" x14ac:dyDescent="0.25">
      <c r="A26" s="4" t="s">
        <v>24</v>
      </c>
      <c r="B26" s="13">
        <v>10</v>
      </c>
      <c r="C26" s="13">
        <v>15</v>
      </c>
      <c r="D26" s="11"/>
      <c r="E26" s="11"/>
      <c r="F26" s="11"/>
      <c r="G26" s="11"/>
      <c r="H26" s="11"/>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row>
    <row r="27" spans="1:66" x14ac:dyDescent="0.25">
      <c r="A27" s="2" t="s">
        <v>25</v>
      </c>
      <c r="B27" s="12">
        <v>10</v>
      </c>
      <c r="C27" s="12">
        <v>15</v>
      </c>
      <c r="D27" s="9"/>
      <c r="E27" s="9"/>
      <c r="F27" s="9"/>
      <c r="G27" s="9"/>
      <c r="H27" s="9"/>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row>
    <row r="28" spans="1:66" x14ac:dyDescent="0.25">
      <c r="A28" s="4" t="s">
        <v>26</v>
      </c>
      <c r="B28" s="13">
        <v>10</v>
      </c>
      <c r="C28" s="13">
        <v>15</v>
      </c>
      <c r="D28" s="11"/>
      <c r="E28" s="11"/>
      <c r="F28" s="11"/>
      <c r="G28" s="11"/>
      <c r="H28" s="11"/>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x14ac:dyDescent="0.25">
      <c r="A29" s="2" t="s">
        <v>27</v>
      </c>
      <c r="B29" s="12" t="s">
        <v>42</v>
      </c>
      <c r="C29" s="12" t="s">
        <v>42</v>
      </c>
      <c r="D29" s="9"/>
      <c r="E29" s="9"/>
      <c r="F29" s="9"/>
      <c r="G29" s="9"/>
      <c r="H29" s="9"/>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x14ac:dyDescent="0.25">
      <c r="A30" s="4" t="s">
        <v>28</v>
      </c>
      <c r="B30" s="13">
        <v>10</v>
      </c>
      <c r="C30" s="13">
        <v>15</v>
      </c>
      <c r="D30" s="11"/>
      <c r="E30" s="11"/>
      <c r="F30" s="11"/>
      <c r="G30" s="11"/>
      <c r="H30" s="11"/>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row>
    <row r="31" spans="1:66" x14ac:dyDescent="0.25">
      <c r="A31" s="2" t="s">
        <v>29</v>
      </c>
      <c r="B31" s="12">
        <v>10</v>
      </c>
      <c r="C31" s="12">
        <v>15</v>
      </c>
      <c r="D31" s="9"/>
      <c r="E31" s="9"/>
      <c r="F31" s="9"/>
      <c r="G31" s="9"/>
      <c r="H31" s="9"/>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row>
    <row r="32" spans="1:66" x14ac:dyDescent="0.25">
      <c r="A32" s="4" t="s">
        <v>30</v>
      </c>
      <c r="B32" s="13">
        <v>10</v>
      </c>
      <c r="C32" s="13">
        <v>15</v>
      </c>
      <c r="D32" s="11"/>
      <c r="E32" s="11"/>
      <c r="F32" s="11"/>
      <c r="G32" s="11"/>
      <c r="H32" s="11"/>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x14ac:dyDescent="0.25">
      <c r="A33" s="2" t="s">
        <v>31</v>
      </c>
      <c r="B33" s="12">
        <v>10</v>
      </c>
      <c r="C33" s="12">
        <v>15</v>
      </c>
      <c r="D33" s="9"/>
      <c r="E33" s="9"/>
      <c r="F33" s="9"/>
      <c r="G33" s="9"/>
      <c r="H33" s="9"/>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row>
    <row r="34" spans="1:66" x14ac:dyDescent="0.25">
      <c r="A34" s="4" t="s">
        <v>32</v>
      </c>
      <c r="B34" s="13">
        <v>10</v>
      </c>
      <c r="C34" s="13">
        <v>15</v>
      </c>
      <c r="D34" s="11"/>
      <c r="E34" s="11"/>
      <c r="F34" s="11"/>
      <c r="G34" s="11"/>
      <c r="H34" s="11"/>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sheetData>
  <autoFilter ref="A2:BN34" xr:uid="{AC209C8E-470E-47A4-9DAC-CB30ECD162F5}"/>
  <mergeCells count="2">
    <mergeCell ref="A1:A2"/>
    <mergeCell ref="B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18660-44D5-45A1-BB4D-2347B03F225C}">
  <sheetPr filterMode="1"/>
  <dimension ref="A1:G321"/>
  <sheetViews>
    <sheetView zoomScale="85" zoomScaleNormal="85" workbookViewId="0">
      <selection activeCell="F60" sqref="F60"/>
    </sheetView>
  </sheetViews>
  <sheetFormatPr defaultRowHeight="12.75" x14ac:dyDescent="0.2"/>
  <cols>
    <col min="1" max="1" width="30.85546875" style="28" customWidth="1"/>
    <col min="2" max="2" width="10.5703125" style="24" bestFit="1" customWidth="1"/>
    <col min="3" max="3" width="7.42578125" style="24" customWidth="1"/>
    <col min="4" max="5" width="8.7109375" style="24" customWidth="1"/>
    <col min="6" max="6" width="54.7109375" style="26" customWidth="1"/>
    <col min="7" max="7" width="54.7109375" style="24" customWidth="1"/>
    <col min="8" max="16384" width="9.140625" style="24"/>
  </cols>
  <sheetData>
    <row r="1" spans="1:7" x14ac:dyDescent="0.2">
      <c r="A1" s="27" t="s">
        <v>43</v>
      </c>
      <c r="B1" s="30" t="s">
        <v>44</v>
      </c>
      <c r="C1" s="30" t="s">
        <v>45</v>
      </c>
      <c r="D1" s="27" t="s">
        <v>46</v>
      </c>
      <c r="E1" s="30" t="s">
        <v>47</v>
      </c>
      <c r="F1" s="22" t="s">
        <v>48</v>
      </c>
      <c r="G1" s="23" t="s">
        <v>49</v>
      </c>
    </row>
    <row r="2" spans="1:7" hidden="1" x14ac:dyDescent="0.2">
      <c r="A2" s="26" t="s">
        <v>1</v>
      </c>
      <c r="B2" s="26" t="str">
        <f>MID(A2,FIND(",",A2)+1,FIND(" ",A2)-2)</f>
        <v xml:space="preserve"> Sharon</v>
      </c>
      <c r="C2" s="26" t="s">
        <v>51</v>
      </c>
      <c r="D2" s="26"/>
      <c r="E2" s="26"/>
      <c r="F2" s="25"/>
      <c r="G2" s="25" t="str">
        <f>_xlfn.CONCAT(B2,C2)</f>
        <v xml:space="preserve"> Sharon, below are scores and comments for Homework 1.</v>
      </c>
    </row>
    <row r="3" spans="1:7" ht="63.75" hidden="1" x14ac:dyDescent="0.2">
      <c r="A3" s="26"/>
      <c r="B3" s="26" t="str">
        <f>B2</f>
        <v xml:space="preserve"> Sharon</v>
      </c>
      <c r="C3" s="26" t="s">
        <v>52</v>
      </c>
      <c r="D3" s="26">
        <v>6</v>
      </c>
      <c r="E3" s="26" t="s">
        <v>53</v>
      </c>
      <c r="F3" s="25" t="s">
        <v>133</v>
      </c>
      <c r="G3" s="25" t="str">
        <f t="shared" ref="G3:G10" si="0">_xlfn.CONCAT(C3," ",D3," ",E3," ",F3)</f>
        <v>Q1: 6 of 8.  At a top-line level, a marketing metric may be categorized as one of the following:  Advertising, Customer and Market Research, Finance, Logistics, Operations, Trade and Sales Force.  See Figure 1.1 of the textbook. Please check grammar before submitting an assignment.</v>
      </c>
    </row>
    <row r="4" spans="1:7" ht="114.75" hidden="1" x14ac:dyDescent="0.2">
      <c r="A4" s="26"/>
      <c r="B4" s="26" t="str">
        <f t="shared" ref="B4:B11" si="1">B3</f>
        <v xml:space="preserve"> Sharon</v>
      </c>
      <c r="C4" s="26" t="s">
        <v>55</v>
      </c>
      <c r="D4" s="26">
        <v>7</v>
      </c>
      <c r="E4" s="26" t="s">
        <v>56</v>
      </c>
      <c r="F4" s="25" t="s">
        <v>139</v>
      </c>
      <c r="G4" s="25" t="str">
        <f t="shared" si="0"/>
        <v xml:space="preserve">Q2: 7 of 7.  While your response addressed the question, it was a wee bit long.  Please be succinct and direct in your responses to questions.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5" spans="1:7" ht="89.25" hidden="1" x14ac:dyDescent="0.2">
      <c r="A5" s="26"/>
      <c r="B5" s="26" t="str">
        <f t="shared" si="1"/>
        <v xml:space="preserve"> Sharon</v>
      </c>
      <c r="C5" s="26" t="s">
        <v>58</v>
      </c>
      <c r="D5" s="26">
        <v>6</v>
      </c>
      <c r="E5" s="26" t="s">
        <v>56</v>
      </c>
      <c r="F5" s="25" t="s">
        <v>144</v>
      </c>
      <c r="G5" s="25" t="str">
        <f t="shared" si="0"/>
        <v xml:space="preserve">Q3: 6 of 7.  Your response was not per se an overview; it was a set of bullet points that were composed of one sentence or two sentences.  A marketing analytics professional is a liaison between those who make marketing decisions and those who provide data to the company.  That is, they use data and analytics to maximize marketing outcomes, and thus enhance decision-making about future company actions. </v>
      </c>
    </row>
    <row r="6" spans="1:7" ht="114.75" hidden="1" x14ac:dyDescent="0.2">
      <c r="A6" s="26"/>
      <c r="B6" s="26" t="str">
        <f t="shared" si="1"/>
        <v xml:space="preserve"> Sharon</v>
      </c>
      <c r="C6" s="26" t="s">
        <v>60</v>
      </c>
      <c r="D6" s="26">
        <v>7</v>
      </c>
      <c r="E6" s="26" t="s">
        <v>56</v>
      </c>
      <c r="F6" s="25" t="s">
        <v>156</v>
      </c>
      <c r="G6" s="25" t="str">
        <f t="shared" si="0"/>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7" spans="1:7" ht="25.5" hidden="1" x14ac:dyDescent="0.2">
      <c r="A7" s="26"/>
      <c r="B7" s="26" t="str">
        <f t="shared" si="1"/>
        <v xml:space="preserve"> Sharon</v>
      </c>
      <c r="C7" s="26" t="s">
        <v>62</v>
      </c>
      <c r="D7" s="26">
        <v>7</v>
      </c>
      <c r="E7" s="26" t="s">
        <v>56</v>
      </c>
      <c r="F7" s="25" t="s">
        <v>160</v>
      </c>
      <c r="G7" s="25" t="str">
        <f t="shared" si="0"/>
        <v>Q5: 7 of 7.  While your answer is long, it addresses the questions posed.</v>
      </c>
    </row>
    <row r="8" spans="1:7" hidden="1" x14ac:dyDescent="0.2">
      <c r="A8" s="26"/>
      <c r="B8" s="26" t="str">
        <f t="shared" si="1"/>
        <v xml:space="preserve"> Sharon</v>
      </c>
      <c r="C8" s="26" t="s">
        <v>64</v>
      </c>
      <c r="D8" s="26">
        <v>7</v>
      </c>
      <c r="E8" s="26" t="s">
        <v>56</v>
      </c>
      <c r="F8" s="25"/>
      <c r="G8" s="25" t="str">
        <f t="shared" si="0"/>
        <v xml:space="preserve">Q6: 7 of 7.  </v>
      </c>
    </row>
    <row r="9" spans="1:7" ht="38.25" hidden="1" x14ac:dyDescent="0.2">
      <c r="A9" s="26"/>
      <c r="B9" s="26" t="str">
        <f t="shared" si="1"/>
        <v xml:space="preserve"> Sharon</v>
      </c>
      <c r="C9" s="26" t="s">
        <v>66</v>
      </c>
      <c r="D9" s="26">
        <v>4.5</v>
      </c>
      <c r="E9" s="26" t="s">
        <v>56</v>
      </c>
      <c r="F9" s="25" t="s">
        <v>162</v>
      </c>
      <c r="G9" s="25" t="str">
        <f t="shared" si="0"/>
        <v>Q7: 4.5 of 7.  The question specifically asked you to provided two to three paragraphs of prose.  That is, neither separated and distinct sentences nor bullet lists.  This request was not realized.</v>
      </c>
    </row>
    <row r="10" spans="1:7" hidden="1" x14ac:dyDescent="0.2">
      <c r="A10" s="26"/>
      <c r="B10" s="26" t="str">
        <f t="shared" si="1"/>
        <v xml:space="preserve"> Sharon</v>
      </c>
      <c r="C10" s="26" t="s">
        <v>68</v>
      </c>
      <c r="D10" s="26">
        <f>SUM(D3:D9)</f>
        <v>44.5</v>
      </c>
      <c r="E10" s="26" t="s">
        <v>69</v>
      </c>
      <c r="F10" s="25"/>
      <c r="G10" s="25" t="str">
        <f t="shared" si="0"/>
        <v xml:space="preserve">Total: 44.5 of 50. </v>
      </c>
    </row>
    <row r="11" spans="1:7" ht="409.5" hidden="1" x14ac:dyDescent="0.2">
      <c r="A11" s="26"/>
      <c r="B11" s="26" t="str">
        <f t="shared" si="1"/>
        <v xml:space="preserve"> Sharon</v>
      </c>
      <c r="C11" s="26" t="s">
        <v>70</v>
      </c>
      <c r="D11" s="26"/>
      <c r="E11" s="26"/>
      <c r="F11" s="25"/>
      <c r="G11" s="25" t="str">
        <f>_xlfn.CONCAT(G2," ",G3," ",G4," ",G5," ",G6," ",G7," ",G8," ",G9," ",G10)</f>
        <v xml:space="preserve"> Sharon, below are scores and comments for Homework 1. Q1: 6 of 8.  At a top-line level, a marketing metric may be categorized as one of the following:  Advertising, Customer and Market Research, Finance, Logistics, Operations, Trade and Sales Force.  See Figure 1.1 of the textbook. Please check grammar before submitting an assignment. Q2: 7 of 7.  While your response addressed the question, it was a wee bit long.  Please be succinct and direct in your responses to questions.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6 of 7.  Your response was not per se an overview; it was a set of bullet points that were composed of one sentence or two sentences.  A marketing analytics professional is a liaison between those who make marketing decisions and those who provide data to the company.  That is, they use data and analytics to maximize marketing outcomes, and thus enhance decision-making about future company actions.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4.5 of 7.  The question specifically asked you to provided two to three paragraphs of prose.  That is, neither separated and distinct sentences nor bullet lists.  This request was not realized. Total: 44.5 of 50. </v>
      </c>
    </row>
    <row r="12" spans="1:7" hidden="1" x14ac:dyDescent="0.2">
      <c r="A12" s="26" t="s">
        <v>2</v>
      </c>
      <c r="B12" s="26" t="str">
        <f>MID(A12,FIND(",",A12)+1,FIND(" ",A12)-2)</f>
        <v xml:space="preserve"> Rahul</v>
      </c>
      <c r="C12" s="26" t="s">
        <v>51</v>
      </c>
      <c r="D12" s="26"/>
      <c r="E12" s="26"/>
      <c r="F12" s="25"/>
      <c r="G12" s="25" t="str">
        <f>_xlfn.CONCAT(B12,C12)</f>
        <v xml:space="preserve"> Rahul, below are scores and comments for Homework 1.</v>
      </c>
    </row>
    <row r="13" spans="1:7" ht="63.75" hidden="1" x14ac:dyDescent="0.2">
      <c r="A13" s="26"/>
      <c r="B13" s="26" t="str">
        <f>B12</f>
        <v xml:space="preserve"> Rahul</v>
      </c>
      <c r="C13" s="26" t="s">
        <v>52</v>
      </c>
      <c r="D13" s="26">
        <v>4</v>
      </c>
      <c r="E13" s="26" t="s">
        <v>53</v>
      </c>
      <c r="F13" s="31" t="s">
        <v>134</v>
      </c>
      <c r="G13" s="25" t="str">
        <f t="shared" ref="G13:G20" si="2">_xlfn.CONCAT(C13," ",D13," ",E13," ",F13)</f>
        <v xml:space="preserve">Q1: 4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4" spans="1:7" ht="25.5" hidden="1" x14ac:dyDescent="0.2">
      <c r="A14" s="26"/>
      <c r="B14" s="26" t="str">
        <f t="shared" ref="B14:B21" si="3">B13</f>
        <v xml:space="preserve"> Rahul</v>
      </c>
      <c r="C14" s="26" t="s">
        <v>55</v>
      </c>
      <c r="D14" s="26">
        <v>7</v>
      </c>
      <c r="E14" s="26" t="s">
        <v>56</v>
      </c>
      <c r="F14" s="25" t="s">
        <v>88</v>
      </c>
      <c r="G14" s="25" t="str">
        <f t="shared" si="2"/>
        <v>Q2: 7 of 7.  A good response!  It was succinct and addressed the question posed!</v>
      </c>
    </row>
    <row r="15" spans="1:7" ht="51" hidden="1" x14ac:dyDescent="0.2">
      <c r="A15" s="26"/>
      <c r="B15" s="26" t="str">
        <f t="shared" si="3"/>
        <v xml:space="preserve"> Rahul</v>
      </c>
      <c r="C15" s="26" t="s">
        <v>58</v>
      </c>
      <c r="D15" s="32">
        <v>5</v>
      </c>
      <c r="E15" s="32" t="s">
        <v>56</v>
      </c>
      <c r="F15" s="33" t="s">
        <v>151</v>
      </c>
      <c r="G15" s="25" t="str">
        <f t="shared" si="2"/>
        <v>Q3: 5 of 7.  Note the following question element was not sufficiently addressed: "Identify one of the marketing metrics categories… and brainstorm a few creative ways data can be collected/used to help move those metrics in the right direction."</v>
      </c>
    </row>
    <row r="16" spans="1:7" ht="63.75" hidden="1" x14ac:dyDescent="0.2">
      <c r="A16" s="26"/>
      <c r="B16" s="26" t="str">
        <f t="shared" si="3"/>
        <v xml:space="preserve"> Rahul</v>
      </c>
      <c r="C16" s="26" t="s">
        <v>60</v>
      </c>
      <c r="D16" s="26">
        <v>6</v>
      </c>
      <c r="E16" s="26" t="s">
        <v>56</v>
      </c>
      <c r="F16" s="25" t="s">
        <v>155</v>
      </c>
      <c r="G16" s="25" t="str">
        <f t="shared" si="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17" spans="1:7" ht="204" hidden="1" x14ac:dyDescent="0.2">
      <c r="A17" s="26"/>
      <c r="B17" s="26" t="str">
        <f t="shared" si="3"/>
        <v xml:space="preserve"> Rahul</v>
      </c>
      <c r="C17" s="26" t="s">
        <v>62</v>
      </c>
      <c r="D17" s="26">
        <v>5.5</v>
      </c>
      <c r="E17" s="26" t="s">
        <v>56</v>
      </c>
      <c r="F17" s="25" t="s">
        <v>158</v>
      </c>
      <c r="G17" s="25" t="str">
        <f t="shared" si="2"/>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18" spans="1:7" hidden="1" x14ac:dyDescent="0.2">
      <c r="A18" s="26"/>
      <c r="B18" s="26" t="str">
        <f t="shared" si="3"/>
        <v xml:space="preserve"> Rahul</v>
      </c>
      <c r="C18" s="26" t="s">
        <v>64</v>
      </c>
      <c r="D18" s="26">
        <v>7</v>
      </c>
      <c r="E18" s="26" t="s">
        <v>56</v>
      </c>
      <c r="F18" s="25"/>
      <c r="G18" s="25" t="str">
        <f t="shared" si="2"/>
        <v xml:space="preserve">Q6: 7 of 7.  </v>
      </c>
    </row>
    <row r="19" spans="1:7" ht="38.25" hidden="1" x14ac:dyDescent="0.2">
      <c r="A19" s="26"/>
      <c r="B19" s="26" t="str">
        <f t="shared" si="3"/>
        <v xml:space="preserve"> Rahul</v>
      </c>
      <c r="C19" s="26" t="s">
        <v>66</v>
      </c>
      <c r="D19" s="26">
        <v>5</v>
      </c>
      <c r="E19" s="26" t="s">
        <v>56</v>
      </c>
      <c r="F19" s="25" t="s">
        <v>162</v>
      </c>
      <c r="G19" s="25" t="str">
        <f t="shared" si="2"/>
        <v>Q7: 5 of 7.  The question specifically asked you to provided two to three paragraphs of prose.  That is, neither separated and distinct sentences nor bullet lists.  This request was not realized.</v>
      </c>
    </row>
    <row r="20" spans="1:7" hidden="1" x14ac:dyDescent="0.2">
      <c r="A20" s="26"/>
      <c r="B20" s="26" t="str">
        <f t="shared" si="3"/>
        <v xml:space="preserve"> Rahul</v>
      </c>
      <c r="C20" s="26" t="s">
        <v>68</v>
      </c>
      <c r="D20" s="26">
        <f>SUM(D13:D19)</f>
        <v>39.5</v>
      </c>
      <c r="E20" s="26" t="s">
        <v>69</v>
      </c>
      <c r="F20" s="25"/>
      <c r="G20" s="25" t="str">
        <f t="shared" si="2"/>
        <v xml:space="preserve">Total: 39.5 of 50. </v>
      </c>
    </row>
    <row r="21" spans="1:7" ht="409.5" hidden="1" x14ac:dyDescent="0.2">
      <c r="A21" s="26"/>
      <c r="B21" s="26" t="str">
        <f t="shared" si="3"/>
        <v xml:space="preserve"> Rahul</v>
      </c>
      <c r="C21" s="26" t="s">
        <v>70</v>
      </c>
      <c r="D21" s="26"/>
      <c r="E21" s="26"/>
      <c r="F21" s="25"/>
      <c r="G21" s="25" t="str">
        <f>_xlfn.CONCAT(G12," ",G13," ",G14," ",G15," ",G16," ",G17," ",G18," ",G19," ",G20)</f>
        <v xml:space="preserve"> Rahul, below are scores and comments for Homework 1. Q1: 4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5 of 7.  The question specifically asked you to provided two to three paragraphs of prose.  That is, neither separated and distinct sentences nor bullet lists.  This request was not realized. Total: 39.5 of 50. </v>
      </c>
    </row>
    <row r="22" spans="1:7" hidden="1" x14ac:dyDescent="0.2">
      <c r="A22" s="26" t="s">
        <v>3</v>
      </c>
      <c r="B22" s="26" t="str">
        <f>MID(A22,FIND(",",A22)+1,FIND(" ",A22)-7)</f>
        <v xml:space="preserve"> Sai</v>
      </c>
      <c r="C22" s="26" t="s">
        <v>51</v>
      </c>
      <c r="D22" s="26"/>
      <c r="E22" s="26"/>
      <c r="F22" s="25"/>
      <c r="G22" s="25" t="str">
        <f>_xlfn.CONCAT(B22,C22)</f>
        <v xml:space="preserve"> Sai, below are scores and comments for Homework 1.</v>
      </c>
    </row>
    <row r="23" spans="1:7" ht="63.75" hidden="1" x14ac:dyDescent="0.2">
      <c r="A23" s="26"/>
      <c r="B23" s="26" t="str">
        <f>B22</f>
        <v xml:space="preserve"> Sai</v>
      </c>
      <c r="C23" s="26" t="s">
        <v>52</v>
      </c>
      <c r="D23" s="26">
        <v>6.5</v>
      </c>
      <c r="E23" s="26" t="s">
        <v>53</v>
      </c>
      <c r="F23" s="31" t="s">
        <v>134</v>
      </c>
      <c r="G23" s="25" t="str">
        <f t="shared" ref="G23:G30" si="4">_xlfn.CONCAT(C23," ",D23," ",E23," ",F23)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4" spans="1:7" ht="25.5" hidden="1" x14ac:dyDescent="0.2">
      <c r="A24" s="26"/>
      <c r="B24" s="26" t="str">
        <f t="shared" ref="B24:B31" si="5">B23</f>
        <v xml:space="preserve"> Sai</v>
      </c>
      <c r="C24" s="26" t="s">
        <v>55</v>
      </c>
      <c r="D24" s="26">
        <v>7</v>
      </c>
      <c r="E24" s="26" t="s">
        <v>56</v>
      </c>
      <c r="F24" s="25" t="s">
        <v>88</v>
      </c>
      <c r="G24" s="25" t="str">
        <f t="shared" si="4"/>
        <v>Q2: 7 of 7.  A good response!  It was succinct and addressed the question posed!</v>
      </c>
    </row>
    <row r="25" spans="1:7" ht="38.25" hidden="1" x14ac:dyDescent="0.2">
      <c r="A25" s="26"/>
      <c r="B25" s="26" t="str">
        <f t="shared" si="5"/>
        <v xml:space="preserve"> Sai</v>
      </c>
      <c r="C25" s="26" t="s">
        <v>58</v>
      </c>
      <c r="D25" s="26">
        <v>7</v>
      </c>
      <c r="E25" s="26" t="s">
        <v>56</v>
      </c>
      <c r="F25" s="25" t="s">
        <v>168</v>
      </c>
      <c r="G25" s="25" t="str">
        <f t="shared" si="4"/>
        <v>Q3: 7 of 7.  A good response, but refrain from being colloquial (e.g., "Now, let's brainstorm a few creative ways data can be collected …").</v>
      </c>
    </row>
    <row r="26" spans="1:7" hidden="1" x14ac:dyDescent="0.2">
      <c r="A26" s="26"/>
      <c r="B26" s="26" t="str">
        <f t="shared" si="5"/>
        <v xml:space="preserve"> Sai</v>
      </c>
      <c r="C26" s="26" t="s">
        <v>60</v>
      </c>
      <c r="D26" s="26">
        <v>7</v>
      </c>
      <c r="E26" s="26" t="s">
        <v>56</v>
      </c>
      <c r="F26" s="25" t="s">
        <v>167</v>
      </c>
      <c r="G26" s="25" t="str">
        <f t="shared" si="4"/>
        <v>Q4: 7 of 7.  A succinct and well-articulated answer!</v>
      </c>
    </row>
    <row r="27" spans="1:7" ht="204" hidden="1" x14ac:dyDescent="0.2">
      <c r="A27" s="26"/>
      <c r="B27" s="26" t="str">
        <f t="shared" si="5"/>
        <v xml:space="preserve"> Sai</v>
      </c>
      <c r="C27" s="26" t="s">
        <v>62</v>
      </c>
      <c r="D27" s="26">
        <v>5.5</v>
      </c>
      <c r="E27" s="26" t="s">
        <v>56</v>
      </c>
      <c r="F27" s="25" t="s">
        <v>158</v>
      </c>
      <c r="G27" s="25" t="str">
        <f t="shared" si="4"/>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8" spans="1:7" hidden="1" x14ac:dyDescent="0.2">
      <c r="A28" s="26"/>
      <c r="B28" s="26" t="str">
        <f t="shared" si="5"/>
        <v xml:space="preserve"> Sai</v>
      </c>
      <c r="C28" s="26" t="s">
        <v>64</v>
      </c>
      <c r="D28" s="26">
        <v>7</v>
      </c>
      <c r="E28" s="26" t="s">
        <v>56</v>
      </c>
      <c r="F28" s="25"/>
      <c r="G28" s="25" t="str">
        <f t="shared" si="4"/>
        <v xml:space="preserve">Q6: 7 of 7.  </v>
      </c>
    </row>
    <row r="29" spans="1:7" ht="38.25" hidden="1" x14ac:dyDescent="0.2">
      <c r="A29" s="26"/>
      <c r="B29" s="26" t="str">
        <f t="shared" si="5"/>
        <v xml:space="preserve"> Sai</v>
      </c>
      <c r="C29" s="26" t="s">
        <v>66</v>
      </c>
      <c r="D29" s="26">
        <v>1</v>
      </c>
      <c r="E29" s="26" t="s">
        <v>56</v>
      </c>
      <c r="F29" s="25" t="s">
        <v>164</v>
      </c>
      <c r="G29" s="25" t="str">
        <f t="shared" si="4"/>
        <v>Q7: 1 of 7.  Almost all elements of your response map neither to the textbooks, lecture, nor practicum.  That is, the answer provided isn't for the question posed.</v>
      </c>
    </row>
    <row r="30" spans="1:7" hidden="1" x14ac:dyDescent="0.2">
      <c r="A30" s="26"/>
      <c r="B30" s="26" t="str">
        <f t="shared" si="5"/>
        <v xml:space="preserve"> Sai</v>
      </c>
      <c r="C30" s="26" t="s">
        <v>68</v>
      </c>
      <c r="D30" s="26">
        <f>SUM(D23:D29)</f>
        <v>41</v>
      </c>
      <c r="E30" s="26" t="s">
        <v>69</v>
      </c>
      <c r="F30" s="25"/>
      <c r="G30" s="25" t="str">
        <f t="shared" si="4"/>
        <v xml:space="preserve">Total: 41 of 50. </v>
      </c>
    </row>
    <row r="31" spans="1:7" ht="369.75" hidden="1" x14ac:dyDescent="0.2">
      <c r="A31" s="26"/>
      <c r="B31" s="26" t="str">
        <f t="shared" si="5"/>
        <v xml:space="preserve"> Sai</v>
      </c>
      <c r="C31" s="26" t="s">
        <v>70</v>
      </c>
      <c r="D31" s="26"/>
      <c r="E31" s="26"/>
      <c r="F31" s="25"/>
      <c r="G31" s="25" t="str">
        <f>_xlfn.CONCAT(G22," ",G23," ",G24," ",G25," ",G26," ",G27," ",G28," ",G29," ",G30)</f>
        <v xml:space="preserve"> Sai,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A good response, but refrain from being colloquial (e.g., "Now, let's brainstorm a few creative ways data can be collected …"). Q4: 7 of 7.  A succinct and well-articulated answer!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1 of 7.  Almost all elements of your response map neither to the textbooks, lecture, nor practicum.  That is, the answer provided isn't for the question posed. Total: 41 of 50. </v>
      </c>
    </row>
    <row r="32" spans="1:7" hidden="1" x14ac:dyDescent="0.2">
      <c r="A32" s="26" t="s">
        <v>4</v>
      </c>
      <c r="B32" s="26" t="str">
        <f>MID(A32,FIND(",",A32)+1,FIND(" ",A32)-3)</f>
        <v xml:space="preserve"> Mounika</v>
      </c>
      <c r="C32" s="26" t="s">
        <v>51</v>
      </c>
      <c r="D32" s="26"/>
      <c r="E32" s="26"/>
      <c r="F32" s="25"/>
      <c r="G32" s="25" t="str">
        <f>_xlfn.CONCAT(B32,C32)</f>
        <v xml:space="preserve"> Mounika, below are scores and comments for Homework 1.</v>
      </c>
    </row>
    <row r="33" spans="1:7" ht="63.75" hidden="1" x14ac:dyDescent="0.2">
      <c r="A33" s="26"/>
      <c r="B33" s="26" t="str">
        <f>B32</f>
        <v xml:space="preserve"> Mounika</v>
      </c>
      <c r="C33" s="26" t="s">
        <v>52</v>
      </c>
      <c r="D33" s="26">
        <v>6.5</v>
      </c>
      <c r="E33" s="26" t="s">
        <v>53</v>
      </c>
      <c r="F33" s="31" t="s">
        <v>134</v>
      </c>
      <c r="G33" s="25" t="str">
        <f t="shared" ref="G33:G40" si="6">_xlfn.CONCAT(C33," ",D33," ",E33," ",F33)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34" spans="1:7" ht="38.25" hidden="1" x14ac:dyDescent="0.2">
      <c r="A34" s="26"/>
      <c r="B34" s="26" t="str">
        <f t="shared" ref="B34:B41" si="7">B33</f>
        <v xml:space="preserve"> Mounika</v>
      </c>
      <c r="C34" s="26" t="s">
        <v>55</v>
      </c>
      <c r="D34" s="26">
        <v>7</v>
      </c>
      <c r="E34" s="26" t="s">
        <v>56</v>
      </c>
      <c r="F34" s="25" t="s">
        <v>138</v>
      </c>
      <c r="G34" s="25" t="str">
        <f t="shared" si="6"/>
        <v xml:space="preserve">Q2: 7 of 7.  While your response addressed the question, it was a wee bit long.  Please be succinct and direct in your responses to questions. </v>
      </c>
    </row>
    <row r="35" spans="1:7" ht="25.5" hidden="1" x14ac:dyDescent="0.2">
      <c r="A35" s="26"/>
      <c r="B35" s="26" t="str">
        <f t="shared" si="7"/>
        <v xml:space="preserve"> Mounika</v>
      </c>
      <c r="C35" s="26" t="s">
        <v>58</v>
      </c>
      <c r="D35" s="26">
        <v>7</v>
      </c>
      <c r="E35" s="26" t="s">
        <v>56</v>
      </c>
      <c r="F35" s="25" t="s">
        <v>169</v>
      </c>
      <c r="G35" s="25" t="str">
        <f t="shared" si="6"/>
        <v>Q3: 7 of 7.  While your answer addressed the question, please attempt to be more succinct in your response.</v>
      </c>
    </row>
    <row r="36" spans="1:7" ht="114.75" hidden="1" x14ac:dyDescent="0.2">
      <c r="A36" s="26"/>
      <c r="B36" s="26" t="str">
        <f t="shared" si="7"/>
        <v xml:space="preserve"> Mounika</v>
      </c>
      <c r="C36" s="26" t="s">
        <v>60</v>
      </c>
      <c r="D36" s="26">
        <v>7</v>
      </c>
      <c r="E36" s="26" t="s">
        <v>56</v>
      </c>
      <c r="F36" s="25" t="s">
        <v>156</v>
      </c>
      <c r="G36" s="25" t="str">
        <f t="shared" si="6"/>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37" spans="1:7" ht="25.5" hidden="1" x14ac:dyDescent="0.2">
      <c r="A37" s="26"/>
      <c r="B37" s="26" t="str">
        <f t="shared" si="7"/>
        <v xml:space="preserve"> Mounika</v>
      </c>
      <c r="C37" s="26" t="s">
        <v>62</v>
      </c>
      <c r="D37" s="26">
        <v>7</v>
      </c>
      <c r="E37" s="26" t="s">
        <v>56</v>
      </c>
      <c r="F37" s="25" t="s">
        <v>160</v>
      </c>
      <c r="G37" s="25" t="str">
        <f t="shared" si="6"/>
        <v>Q5: 7 of 7.  While your answer is long, it addresses the questions posed.</v>
      </c>
    </row>
    <row r="38" spans="1:7" hidden="1" x14ac:dyDescent="0.2">
      <c r="A38" s="26"/>
      <c r="B38" s="26" t="str">
        <f t="shared" si="7"/>
        <v xml:space="preserve"> Mounika</v>
      </c>
      <c r="C38" s="26" t="s">
        <v>64</v>
      </c>
      <c r="D38" s="26">
        <v>7</v>
      </c>
      <c r="E38" s="26" t="s">
        <v>56</v>
      </c>
      <c r="F38" s="25"/>
      <c r="G38" s="25" t="str">
        <f t="shared" si="6"/>
        <v xml:space="preserve">Q6: 7 of 7.  </v>
      </c>
    </row>
    <row r="39" spans="1:7" hidden="1" x14ac:dyDescent="0.2">
      <c r="A39" s="26"/>
      <c r="B39" s="26" t="str">
        <f t="shared" si="7"/>
        <v xml:space="preserve"> Mounika</v>
      </c>
      <c r="C39" s="26" t="s">
        <v>66</v>
      </c>
      <c r="D39" s="26">
        <v>7</v>
      </c>
      <c r="E39" s="26" t="s">
        <v>56</v>
      </c>
      <c r="F39" s="25"/>
      <c r="G39" s="25" t="str">
        <f t="shared" si="6"/>
        <v xml:space="preserve">Q7: 7 of 7.  </v>
      </c>
    </row>
    <row r="40" spans="1:7" hidden="1" x14ac:dyDescent="0.2">
      <c r="A40" s="26"/>
      <c r="B40" s="26" t="str">
        <f t="shared" si="7"/>
        <v xml:space="preserve"> Mounika</v>
      </c>
      <c r="C40" s="26" t="s">
        <v>68</v>
      </c>
      <c r="D40" s="26">
        <f>SUM(D33:D39)</f>
        <v>48.5</v>
      </c>
      <c r="E40" s="26" t="s">
        <v>69</v>
      </c>
      <c r="F40" s="25"/>
      <c r="G40" s="25" t="str">
        <f t="shared" si="6"/>
        <v xml:space="preserve">Total: 48.5 of 50. </v>
      </c>
    </row>
    <row r="41" spans="1:7" ht="255" hidden="1" x14ac:dyDescent="0.2">
      <c r="A41" s="26"/>
      <c r="B41" s="26" t="str">
        <f t="shared" si="7"/>
        <v xml:space="preserve"> Mounika</v>
      </c>
      <c r="C41" s="26" t="s">
        <v>70</v>
      </c>
      <c r="D41" s="26"/>
      <c r="E41" s="26"/>
      <c r="F41" s="25"/>
      <c r="G41" s="25" t="str">
        <f>_xlfn.CONCAT(G32," ",G33," ",G34," ",G35," ",G36," ",G37," ",G38," ",G39," ",G40)</f>
        <v xml:space="preserve"> Mounika,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7 of 7.  While your answer addressed the question, please attempt to be more succinct in your response.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48.5 of 50. </v>
      </c>
    </row>
    <row r="42" spans="1:7" hidden="1" x14ac:dyDescent="0.2">
      <c r="A42" s="26" t="s">
        <v>5</v>
      </c>
      <c r="B42" s="26" t="str">
        <f>MID(A42,FIND(",",A42)+1,FIND(" ",A42)+4)</f>
        <v xml:space="preserve"> Sreelekhya</v>
      </c>
      <c r="C42" s="26" t="s">
        <v>51</v>
      </c>
      <c r="D42" s="26"/>
      <c r="E42" s="26"/>
      <c r="F42" s="25"/>
      <c r="G42" s="25" t="str">
        <f>_xlfn.CONCAT(B42,C42)</f>
        <v xml:space="preserve"> Sreelekhya, below are scores and comments for Homework 1.</v>
      </c>
    </row>
    <row r="43" spans="1:7" ht="63.75" hidden="1" x14ac:dyDescent="0.2">
      <c r="A43" s="26"/>
      <c r="B43" s="26" t="str">
        <f>B42</f>
        <v xml:space="preserve"> Sreelekhya</v>
      </c>
      <c r="C43" s="26" t="s">
        <v>52</v>
      </c>
      <c r="D43" s="26">
        <v>6.5</v>
      </c>
      <c r="E43" s="26" t="s">
        <v>53</v>
      </c>
      <c r="F43" s="31" t="s">
        <v>134</v>
      </c>
      <c r="G43" s="25" t="str">
        <f t="shared" ref="G43:G50" si="8">_xlfn.CONCAT(C43," ",D43," ",E43," ",F43)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44" spans="1:7" ht="114.75" hidden="1" x14ac:dyDescent="0.2">
      <c r="A44" s="26"/>
      <c r="B44" s="26" t="str">
        <f t="shared" ref="B44:B51" si="9">B43</f>
        <v xml:space="preserve"> Sreelekhya</v>
      </c>
      <c r="C44" s="26" t="s">
        <v>55</v>
      </c>
      <c r="D44" s="26">
        <v>5</v>
      </c>
      <c r="E44" s="26" t="s">
        <v>56</v>
      </c>
      <c r="F44" s="25" t="s">
        <v>170</v>
      </c>
      <c r="G44" s="25" t="str">
        <f t="shared" si="8"/>
        <v xml:space="preserve">Q2: 5 of 7.  Some of the language of your response is odd, such as "Arrangement with Business Objectives"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45" spans="1:7" ht="89.25" hidden="1" x14ac:dyDescent="0.2">
      <c r="A45" s="26"/>
      <c r="B45" s="26" t="str">
        <f t="shared" si="9"/>
        <v xml:space="preserve"> Sreelekhya</v>
      </c>
      <c r="C45" s="26" t="s">
        <v>58</v>
      </c>
      <c r="D45" s="26">
        <v>5</v>
      </c>
      <c r="E45" s="26" t="s">
        <v>56</v>
      </c>
      <c r="F45" s="25" t="s">
        <v>145</v>
      </c>
      <c r="G45" s="25" t="str">
        <f t="shared" si="8"/>
        <v xml:space="preserve">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v>
      </c>
    </row>
    <row r="46" spans="1:7" ht="63.75" hidden="1" x14ac:dyDescent="0.2">
      <c r="A46" s="26"/>
      <c r="B46" s="26" t="str">
        <f t="shared" si="9"/>
        <v xml:space="preserve"> Sreelekhya</v>
      </c>
      <c r="C46" s="26" t="s">
        <v>60</v>
      </c>
      <c r="D46" s="26">
        <v>6</v>
      </c>
      <c r="E46" s="26" t="s">
        <v>56</v>
      </c>
      <c r="F46" s="25" t="s">
        <v>155</v>
      </c>
      <c r="G46" s="25" t="str">
        <f t="shared" si="8"/>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47" spans="1:7" ht="216.75" hidden="1" x14ac:dyDescent="0.2">
      <c r="A47" s="26"/>
      <c r="B47" s="26" t="str">
        <f t="shared" si="9"/>
        <v xml:space="preserve"> Sreelekhya</v>
      </c>
      <c r="C47" s="26" t="s">
        <v>62</v>
      </c>
      <c r="D47" s="26">
        <v>4.5</v>
      </c>
      <c r="E47" s="26" t="s">
        <v>56</v>
      </c>
      <c r="F47" s="25" t="s">
        <v>159</v>
      </c>
      <c r="G47" s="25" t="str">
        <f t="shared" si="8"/>
        <v xml:space="preserve">Q5: 4.5 of 7.  The answer did not specifically address the questions posed.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48" spans="1:7" hidden="1" x14ac:dyDescent="0.2">
      <c r="A48" s="26"/>
      <c r="B48" s="26" t="str">
        <f t="shared" si="9"/>
        <v xml:space="preserve"> Sreelekhya</v>
      </c>
      <c r="C48" s="26" t="s">
        <v>64</v>
      </c>
      <c r="D48" s="26">
        <v>7</v>
      </c>
      <c r="E48" s="26" t="s">
        <v>56</v>
      </c>
      <c r="F48" s="25"/>
      <c r="G48" s="25" t="str">
        <f t="shared" si="8"/>
        <v xml:space="preserve">Q6: 7 of 7.  </v>
      </c>
    </row>
    <row r="49" spans="1:7" ht="38.25" hidden="1" x14ac:dyDescent="0.2">
      <c r="A49" s="26"/>
      <c r="B49" s="26" t="str">
        <f t="shared" si="9"/>
        <v xml:space="preserve"> Sreelekhya</v>
      </c>
      <c r="C49" s="26" t="s">
        <v>66</v>
      </c>
      <c r="D49" s="26">
        <v>1</v>
      </c>
      <c r="E49" s="26" t="s">
        <v>56</v>
      </c>
      <c r="F49" s="25" t="s">
        <v>164</v>
      </c>
      <c r="G49" s="25" t="str">
        <f t="shared" si="8"/>
        <v>Q7: 1 of 7.  Almost all elements of your response map neither to the textbooks, lecture, nor practicum.  That is, the answer provided isn't for the question posed.</v>
      </c>
    </row>
    <row r="50" spans="1:7" hidden="1" x14ac:dyDescent="0.2">
      <c r="A50" s="26"/>
      <c r="B50" s="26" t="str">
        <f t="shared" si="9"/>
        <v xml:space="preserve"> Sreelekhya</v>
      </c>
      <c r="C50" s="26" t="s">
        <v>68</v>
      </c>
      <c r="D50" s="26">
        <f>SUM(D43:D49)</f>
        <v>35</v>
      </c>
      <c r="E50" s="26" t="s">
        <v>69</v>
      </c>
      <c r="F50" s="25"/>
      <c r="G50" s="25" t="str">
        <f t="shared" si="8"/>
        <v xml:space="preserve">Total: 35 of 50. </v>
      </c>
    </row>
    <row r="51" spans="1:7" ht="409.5" hidden="1" x14ac:dyDescent="0.2">
      <c r="A51" s="26"/>
      <c r="B51" s="26" t="str">
        <f t="shared" si="9"/>
        <v xml:space="preserve"> Sreelekhya</v>
      </c>
      <c r="C51" s="26" t="s">
        <v>70</v>
      </c>
      <c r="D51" s="26"/>
      <c r="E51" s="26"/>
      <c r="F51" s="25"/>
      <c r="G51" s="25" t="str">
        <f>_xlfn.CONCAT(G42," ",G43," ",G44," ",G45," ",G46," ",G47," ",G48," ",G49," ",G50)</f>
        <v xml:space="preserve"> Sreelekhya,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5 of 7.  Some of the language of your response is odd, such as "Arrangement with Business Objectives"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4.5 of 7.  The answer did not specifically address the questions posed.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1 of 7.  Almost all elements of your response map neither to the textbooks, lecture, nor practicum.  That is, the answer provided isn't for the question posed. Total: 35 of 50. </v>
      </c>
    </row>
    <row r="52" spans="1:7" x14ac:dyDescent="0.2">
      <c r="A52" s="26" t="s">
        <v>6</v>
      </c>
      <c r="B52" s="26" t="str">
        <f>MID(A52,FIND(",",A52)+1,FIND(" ",A52)+4)</f>
        <v xml:space="preserve"> Navakiran</v>
      </c>
      <c r="C52" s="26" t="s">
        <v>51</v>
      </c>
      <c r="D52" s="26"/>
      <c r="E52" s="26"/>
      <c r="F52" s="25"/>
      <c r="G52" s="25" t="str">
        <f>_xlfn.CONCAT(B52,C52)</f>
        <v xml:space="preserve"> Navakiran, below are scores and comments for Homework 1.</v>
      </c>
    </row>
    <row r="53" spans="1:7" ht="63.75" x14ac:dyDescent="0.2">
      <c r="A53" s="26"/>
      <c r="B53" s="26" t="str">
        <f>B52</f>
        <v xml:space="preserve"> Navakiran</v>
      </c>
      <c r="C53" s="26" t="s">
        <v>52</v>
      </c>
      <c r="D53" s="26">
        <v>6</v>
      </c>
      <c r="E53" s="26" t="s">
        <v>53</v>
      </c>
      <c r="F53" s="25" t="s">
        <v>133</v>
      </c>
      <c r="G53" s="25" t="str">
        <f t="shared" ref="G53:G60" si="10">_xlfn.CONCAT(C53," ",D53," ",E53," ",F53)</f>
        <v>Q1: 6 of 8.  At a top-line level, a marketing metric may be categorized as one of the following:  Advertising, Customer and Market Research, Finance, Logistics, Operations, Trade and Sales Force.  See Figure 1.1 of the textbook. Please check grammar before submitting an assignment.</v>
      </c>
    </row>
    <row r="54" spans="1:7" ht="25.5" x14ac:dyDescent="0.2">
      <c r="A54" s="26"/>
      <c r="B54" s="26" t="str">
        <f t="shared" ref="B54:B61" si="11">B53</f>
        <v xml:space="preserve"> Navakiran</v>
      </c>
      <c r="C54" s="26" t="s">
        <v>55</v>
      </c>
      <c r="D54" s="26">
        <v>6.5</v>
      </c>
      <c r="E54" s="26" t="s">
        <v>56</v>
      </c>
      <c r="F54" s="25" t="s">
        <v>342</v>
      </c>
      <c r="G54" s="25" t="str">
        <f t="shared" si="10"/>
        <v>Q2: 6.5 of 7.  The term "challenge recognition" needs to be explained.  It is neither common in analytics nor business.</v>
      </c>
    </row>
    <row r="55" spans="1:7" ht="89.25" x14ac:dyDescent="0.2">
      <c r="A55" s="26"/>
      <c r="B55" s="26" t="str">
        <f t="shared" si="11"/>
        <v xml:space="preserve"> Navakiran</v>
      </c>
      <c r="C55" s="26" t="s">
        <v>58</v>
      </c>
      <c r="D55" s="26">
        <v>5</v>
      </c>
      <c r="E55" s="26" t="s">
        <v>56</v>
      </c>
      <c r="F55" s="25" t="s">
        <v>343</v>
      </c>
      <c r="G55" s="25" t="str">
        <f t="shared" si="10"/>
        <v xml:space="preserve">Q3: 5 of 7.  The use of the term "revolutionize" is odd in the phrase " revolutionize marketing strategies and outcomes".  Marketing analytics professional are almost never involved in creating markteing content and creatives used in personalization.   If an organization, or organizations, "continuously refine strategies" they will never be able to realize KPI values used to determine progress against strategy objectives. </v>
      </c>
    </row>
    <row r="56" spans="1:7" x14ac:dyDescent="0.2">
      <c r="A56" s="26"/>
      <c r="B56" s="26" t="str">
        <f t="shared" si="11"/>
        <v xml:space="preserve"> Navakiran</v>
      </c>
      <c r="C56" s="26" t="s">
        <v>60</v>
      </c>
      <c r="D56" s="26">
        <v>7</v>
      </c>
      <c r="E56" s="26" t="s">
        <v>56</v>
      </c>
      <c r="F56" s="25"/>
      <c r="G56" s="25" t="str">
        <f t="shared" si="10"/>
        <v xml:space="preserve">Q4: 7 of 7.  </v>
      </c>
    </row>
    <row r="57" spans="1:7" x14ac:dyDescent="0.2">
      <c r="A57" s="26"/>
      <c r="B57" s="26" t="str">
        <f t="shared" si="11"/>
        <v xml:space="preserve"> Navakiran</v>
      </c>
      <c r="C57" s="26" t="s">
        <v>62</v>
      </c>
      <c r="D57" s="26">
        <v>7</v>
      </c>
      <c r="E57" s="26" t="s">
        <v>56</v>
      </c>
      <c r="F57" s="25"/>
      <c r="G57" s="25" t="str">
        <f t="shared" si="10"/>
        <v xml:space="preserve">Q5: 7 of 7.  </v>
      </c>
    </row>
    <row r="58" spans="1:7" x14ac:dyDescent="0.2">
      <c r="A58" s="26"/>
      <c r="B58" s="26" t="str">
        <f t="shared" si="11"/>
        <v xml:space="preserve"> Navakiran</v>
      </c>
      <c r="C58" s="26" t="s">
        <v>64</v>
      </c>
      <c r="D58" s="26">
        <v>7</v>
      </c>
      <c r="E58" s="26" t="s">
        <v>56</v>
      </c>
      <c r="F58" s="25"/>
      <c r="G58" s="25" t="str">
        <f t="shared" si="10"/>
        <v xml:space="preserve">Q6: 7 of 7.  </v>
      </c>
    </row>
    <row r="59" spans="1:7" x14ac:dyDescent="0.2">
      <c r="A59" s="26"/>
      <c r="B59" s="26" t="str">
        <f t="shared" si="11"/>
        <v xml:space="preserve"> Navakiran</v>
      </c>
      <c r="C59" s="26" t="s">
        <v>66</v>
      </c>
      <c r="D59" s="26">
        <v>7</v>
      </c>
      <c r="E59" s="26" t="s">
        <v>56</v>
      </c>
      <c r="F59" s="25" t="s">
        <v>344</v>
      </c>
      <c r="G59" s="25" t="str">
        <f t="shared" si="10"/>
        <v>Q7: 7 of 7.  A good answer!</v>
      </c>
    </row>
    <row r="60" spans="1:7" x14ac:dyDescent="0.2">
      <c r="A60" s="26"/>
      <c r="B60" s="26" t="str">
        <f t="shared" si="11"/>
        <v xml:space="preserve"> Navakiran</v>
      </c>
      <c r="C60" s="26" t="s">
        <v>68</v>
      </c>
      <c r="D60" s="26">
        <f>SUM(D53:D59)</f>
        <v>45.5</v>
      </c>
      <c r="E60" s="26" t="s">
        <v>69</v>
      </c>
      <c r="F60" s="25"/>
      <c r="G60" s="25" t="str">
        <f t="shared" si="10"/>
        <v xml:space="preserve">Total: 45.5 of 50. </v>
      </c>
    </row>
    <row r="61" spans="1:7" ht="204" x14ac:dyDescent="0.2">
      <c r="A61" s="26"/>
      <c r="B61" s="26" t="str">
        <f t="shared" si="11"/>
        <v xml:space="preserve"> Navakiran</v>
      </c>
      <c r="C61" s="26" t="s">
        <v>70</v>
      </c>
      <c r="D61" s="26"/>
      <c r="E61" s="26"/>
      <c r="F61" s="25"/>
      <c r="G61" s="25" t="str">
        <f>_xlfn.CONCAT(G52," ",G53," ",G54," ",G55," ",G56," ",G57," ",G58," ",G59," ",G60)</f>
        <v xml:space="preserve"> Navakiran, below are scores and comments for Homework 1. Q1: 6 of 8.  At a top-line level, a marketing metric may be categorized as one of the following:  Advertising, Customer and Market Research, Finance, Logistics, Operations, Trade and Sales Force.  See Figure 1.1 of the textbook. Please check grammar before submitting an assignment. Q2: 6.5 of 7.  The term "challenge recognition" needs to be explained.  It is neither common in analytics nor business. Q3: 5 of 7.  The use of the term "revolutionize" is odd in the phrase " revolutionize marketing strategies and outcomes".  Marketing analytics professional are almost never involved in creating markteing content and creatives used in personalization.   If an organization, or organizations, "continuously refine strategies" they will never be able to realize KPI values used to determine progress against strategy objectives.  Q4: 7 of 7.   Q5: 7 of 7.   Q6: 7 of 7.   Q7: 7 of 7.  A good answer! Total: 45.5 of 50. </v>
      </c>
    </row>
    <row r="62" spans="1:7" hidden="1" x14ac:dyDescent="0.2">
      <c r="A62" s="26" t="s">
        <v>7</v>
      </c>
      <c r="B62" s="26" t="str">
        <f>MID(A62,FIND(",",A62)+1,FIND(" ",A62)-4)</f>
        <v xml:space="preserve"> Sri</v>
      </c>
      <c r="C62" s="26" t="s">
        <v>51</v>
      </c>
      <c r="D62" s="26"/>
      <c r="E62" s="26"/>
      <c r="F62" s="25"/>
      <c r="G62" s="25" t="str">
        <f t="shared" ref="G62:G312" si="12">_xlfn.CONCAT(B62,C62)</f>
        <v xml:space="preserve"> Sri, below are scores and comments for Homework 1.</v>
      </c>
    </row>
    <row r="63" spans="1:7" ht="63.75" hidden="1" x14ac:dyDescent="0.2">
      <c r="A63" s="26"/>
      <c r="B63" s="26" t="str">
        <f>B62</f>
        <v xml:space="preserve"> Sri</v>
      </c>
      <c r="C63" s="26" t="s">
        <v>52</v>
      </c>
      <c r="D63" s="26">
        <v>6</v>
      </c>
      <c r="E63" s="26" t="s">
        <v>53</v>
      </c>
      <c r="F63" s="25" t="s">
        <v>133</v>
      </c>
      <c r="G63" s="25" t="str">
        <f t="shared" ref="G63:G70" si="13">_xlfn.CONCAT(C63," ",D63," ",E63," ",F63)</f>
        <v>Q1: 6 of 8.  At a top-line level, a marketing metric may be categorized as one of the following:  Advertising, Customer and Market Research, Finance, Logistics, Operations, Trade and Sales Force.  See Figure 1.1 of the textbook. Please check grammar before submitting an assignment.</v>
      </c>
    </row>
    <row r="64" spans="1:7" ht="38.25" hidden="1" x14ac:dyDescent="0.2">
      <c r="A64" s="26"/>
      <c r="B64" s="26" t="str">
        <f t="shared" ref="B64:B71" si="14">B63</f>
        <v xml:space="preserve"> Sri</v>
      </c>
      <c r="C64" s="26" t="s">
        <v>55</v>
      </c>
      <c r="D64" s="26">
        <v>7</v>
      </c>
      <c r="E64" s="26" t="s">
        <v>56</v>
      </c>
      <c r="F64" s="25" t="s">
        <v>138</v>
      </c>
      <c r="G64" s="25" t="str">
        <f t="shared" si="13"/>
        <v xml:space="preserve">Q2: 7 of 7.  While your response addressed the question, it was a wee bit long.  Please be succinct and direct in your responses to questions. </v>
      </c>
    </row>
    <row r="65" spans="1:7" ht="89.25" hidden="1" x14ac:dyDescent="0.2">
      <c r="A65" s="26"/>
      <c r="B65" s="26" t="str">
        <f t="shared" si="14"/>
        <v xml:space="preserve"> Sri</v>
      </c>
      <c r="C65" s="26" t="s">
        <v>58</v>
      </c>
      <c r="D65" s="26">
        <v>5</v>
      </c>
      <c r="E65" s="26" t="s">
        <v>56</v>
      </c>
      <c r="F65" s="25" t="s">
        <v>145</v>
      </c>
      <c r="G65" s="25" t="str">
        <f t="shared" si="13"/>
        <v xml:space="preserve">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v>
      </c>
    </row>
    <row r="66" spans="1:7" ht="114.75" hidden="1" x14ac:dyDescent="0.2">
      <c r="A66" s="26"/>
      <c r="B66" s="26" t="str">
        <f t="shared" si="14"/>
        <v xml:space="preserve"> Sri</v>
      </c>
      <c r="C66" s="26" t="s">
        <v>60</v>
      </c>
      <c r="D66" s="26">
        <v>7</v>
      </c>
      <c r="E66" s="26" t="s">
        <v>56</v>
      </c>
      <c r="F66" s="25" t="s">
        <v>156</v>
      </c>
      <c r="G66" s="25" t="str">
        <f t="shared" si="13"/>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67" spans="1:7" ht="204" hidden="1" x14ac:dyDescent="0.2">
      <c r="A67" s="26"/>
      <c r="B67" s="26" t="str">
        <f t="shared" si="14"/>
        <v xml:space="preserve"> Sri</v>
      </c>
      <c r="C67" s="26" t="s">
        <v>62</v>
      </c>
      <c r="D67" s="26">
        <v>5.5</v>
      </c>
      <c r="E67" s="26" t="s">
        <v>56</v>
      </c>
      <c r="F67" s="25" t="s">
        <v>158</v>
      </c>
      <c r="G67" s="25" t="str">
        <f t="shared" si="13"/>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68" spans="1:7" hidden="1" x14ac:dyDescent="0.2">
      <c r="A68" s="26"/>
      <c r="B68" s="26" t="str">
        <f t="shared" si="14"/>
        <v xml:space="preserve"> Sri</v>
      </c>
      <c r="C68" s="26" t="s">
        <v>64</v>
      </c>
      <c r="D68" s="26">
        <v>7</v>
      </c>
      <c r="E68" s="26" t="s">
        <v>56</v>
      </c>
      <c r="F68" s="25"/>
      <c r="G68" s="25" t="str">
        <f t="shared" si="13"/>
        <v xml:space="preserve">Q6: 7 of 7.  </v>
      </c>
    </row>
    <row r="69" spans="1:7" ht="38.25" hidden="1" x14ac:dyDescent="0.2">
      <c r="A69" s="26"/>
      <c r="B69" s="26" t="str">
        <f t="shared" si="14"/>
        <v xml:space="preserve"> Sri</v>
      </c>
      <c r="C69" s="26" t="s">
        <v>66</v>
      </c>
      <c r="D69" s="26">
        <v>4.5</v>
      </c>
      <c r="E69" s="26" t="s">
        <v>56</v>
      </c>
      <c r="F69" s="25" t="s">
        <v>162</v>
      </c>
      <c r="G69" s="25" t="str">
        <f t="shared" si="13"/>
        <v>Q7: 4.5 of 7.  The question specifically asked you to provided two to three paragraphs of prose.  That is, neither separated and distinct sentences nor bullet lists.  This request was not realized.</v>
      </c>
    </row>
    <row r="70" spans="1:7" hidden="1" x14ac:dyDescent="0.2">
      <c r="A70" s="26"/>
      <c r="B70" s="26" t="str">
        <f t="shared" si="14"/>
        <v xml:space="preserve"> Sri</v>
      </c>
      <c r="C70" s="26" t="s">
        <v>68</v>
      </c>
      <c r="D70" s="26">
        <f>SUM(D63:D69)</f>
        <v>42</v>
      </c>
      <c r="E70" s="26" t="s">
        <v>69</v>
      </c>
      <c r="F70" s="25"/>
      <c r="G70" s="25" t="str">
        <f t="shared" si="13"/>
        <v xml:space="preserve">Total: 42 of 50. </v>
      </c>
    </row>
    <row r="71" spans="1:7" ht="409.5" hidden="1" x14ac:dyDescent="0.2">
      <c r="A71" s="26"/>
      <c r="B71" s="26" t="str">
        <f t="shared" si="14"/>
        <v xml:space="preserve"> Sri</v>
      </c>
      <c r="C71" s="26" t="s">
        <v>70</v>
      </c>
      <c r="D71" s="26"/>
      <c r="E71" s="26"/>
      <c r="F71" s="25"/>
      <c r="G71" s="25" t="str">
        <f>_xlfn.CONCAT(G62," ",G63," ",G64," ",G65," ",G66," ",G67," ",G68," ",G69," ",G70)</f>
        <v xml:space="preserve"> Sri, below are scores and comments for Homework 1. Q1: 6 of 8.  At a top-line level, a marketing metric may be categorized as one of the following:  Advertising, Customer and Market Research, Finance, Logistics, Operations, Trade and Sales Force.  See Figure 1.1 of the textbook. Please check grammar before submitting an assignment. Q2: 7 of 7.  While your response addressed the question, it was a wee bit long.  Please be succinct and direct in your responses to questions.  Q3: 5 of 7.  The response never fully addressed the request.  For the first part of the request, note the following:  A marketing analytics professional is a liaison between those who make marketing decisions and those who provide data to the company.  That is, they use data and analytics to maximize marketing outcomes, and thus enhance decision-making about future company actions.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4.5 of 7.  The question specifically asked you to provided two to three paragraphs of prose.  That is, neither separated and distinct sentences nor bullet lists.  This request was not realized. Total: 42 of 50. </v>
      </c>
    </row>
    <row r="72" spans="1:7" hidden="1" x14ac:dyDescent="0.2">
      <c r="A72" s="26" t="s">
        <v>8</v>
      </c>
      <c r="B72" s="26" t="str">
        <f>MID(A72,FIND(",",A72)+1,FIND(" ",A72)+2)</f>
        <v xml:space="preserve"> Nithish </v>
      </c>
      <c r="C72" s="26" t="s">
        <v>51</v>
      </c>
      <c r="D72" s="26"/>
      <c r="E72" s="26"/>
      <c r="F72" s="25"/>
      <c r="G72" s="25" t="str">
        <f t="shared" si="12"/>
        <v xml:space="preserve"> Nithish , below are scores and comments for Homework 1.</v>
      </c>
    </row>
    <row r="73" spans="1:7" ht="63.75" hidden="1" x14ac:dyDescent="0.2">
      <c r="A73" s="26"/>
      <c r="B73" s="26" t="str">
        <f>B72</f>
        <v xml:space="preserve"> Nithish </v>
      </c>
      <c r="C73" s="26" t="s">
        <v>52</v>
      </c>
      <c r="D73" s="26">
        <v>6.5</v>
      </c>
      <c r="E73" s="26" t="s">
        <v>53</v>
      </c>
      <c r="F73" s="31" t="s">
        <v>134</v>
      </c>
      <c r="G73" s="25" t="str">
        <f t="shared" ref="G73:G80" si="15">_xlfn.CONCAT(C73," ",D73," ",E73," ",F73)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74" spans="1:7" ht="114.75" hidden="1" x14ac:dyDescent="0.2">
      <c r="A74" s="26"/>
      <c r="B74" s="26" t="str">
        <f t="shared" ref="B74:B81" si="16">B73</f>
        <v xml:space="preserve"> Nithish </v>
      </c>
      <c r="C74" s="26" t="s">
        <v>55</v>
      </c>
      <c r="D74" s="26">
        <v>4</v>
      </c>
      <c r="E74" s="26" t="s">
        <v>56</v>
      </c>
      <c r="F74" s="25" t="s">
        <v>140</v>
      </c>
      <c r="G74" s="25" t="str">
        <f t="shared" si="15"/>
        <v xml:space="preserve">Q2: 4 of 7.  The confluence of responses makes it challenging to map the responses to the ordered questions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75" spans="1:7" hidden="1" x14ac:dyDescent="0.2">
      <c r="A75" s="26"/>
      <c r="B75" s="26" t="str">
        <f t="shared" si="16"/>
        <v xml:space="preserve"> Nithish </v>
      </c>
      <c r="C75" s="26" t="s">
        <v>58</v>
      </c>
      <c r="D75" s="26">
        <v>6.5</v>
      </c>
      <c r="E75" s="26" t="s">
        <v>56</v>
      </c>
      <c r="F75" s="25" t="s">
        <v>146</v>
      </c>
      <c r="G75" s="25" t="str">
        <f t="shared" si="15"/>
        <v>Q3: 6.5 of 7.  Please be a wee bit more precise in your responses.</v>
      </c>
    </row>
    <row r="76" spans="1:7" hidden="1" x14ac:dyDescent="0.2">
      <c r="A76" s="26"/>
      <c r="B76" s="26" t="str">
        <f t="shared" si="16"/>
        <v xml:space="preserve"> Nithish </v>
      </c>
      <c r="C76" s="26" t="s">
        <v>60</v>
      </c>
      <c r="D76" s="26">
        <v>7</v>
      </c>
      <c r="E76" s="26" t="s">
        <v>56</v>
      </c>
      <c r="F76" s="25"/>
      <c r="G76" s="25" t="str">
        <f t="shared" si="15"/>
        <v xml:space="preserve">Q4: 7 of 7.  </v>
      </c>
    </row>
    <row r="77" spans="1:7" ht="204" hidden="1" x14ac:dyDescent="0.2">
      <c r="A77" s="26"/>
      <c r="B77" s="26" t="str">
        <f t="shared" si="16"/>
        <v xml:space="preserve"> Nithish </v>
      </c>
      <c r="C77" s="26" t="s">
        <v>62</v>
      </c>
      <c r="D77" s="26">
        <v>5.5</v>
      </c>
      <c r="E77" s="26" t="s">
        <v>56</v>
      </c>
      <c r="F77" s="25" t="s">
        <v>158</v>
      </c>
      <c r="G77" s="25" t="str">
        <f t="shared" si="15"/>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78" spans="1:7" hidden="1" x14ac:dyDescent="0.2">
      <c r="A78" s="26"/>
      <c r="B78" s="26" t="str">
        <f t="shared" si="16"/>
        <v xml:space="preserve"> Nithish </v>
      </c>
      <c r="C78" s="26" t="s">
        <v>64</v>
      </c>
      <c r="D78" s="26">
        <v>7</v>
      </c>
      <c r="E78" s="26" t="s">
        <v>56</v>
      </c>
      <c r="F78" s="25"/>
      <c r="G78" s="25" t="str">
        <f t="shared" si="15"/>
        <v xml:space="preserve">Q6: 7 of 7.  </v>
      </c>
    </row>
    <row r="79" spans="1:7" ht="38.25" hidden="1" x14ac:dyDescent="0.2">
      <c r="A79" s="26"/>
      <c r="B79" s="26" t="str">
        <f t="shared" si="16"/>
        <v xml:space="preserve"> Nithish </v>
      </c>
      <c r="C79" s="26" t="s">
        <v>66</v>
      </c>
      <c r="D79" s="26">
        <v>5</v>
      </c>
      <c r="E79" s="26" t="s">
        <v>56</v>
      </c>
      <c r="F79" s="25" t="s">
        <v>162</v>
      </c>
      <c r="G79" s="25" t="str">
        <f t="shared" si="15"/>
        <v>Q7: 5 of 7.  The question specifically asked you to provided two to three paragraphs of prose.  That is, neither separated and distinct sentences nor bullet lists.  This request was not realized.</v>
      </c>
    </row>
    <row r="80" spans="1:7" hidden="1" x14ac:dyDescent="0.2">
      <c r="A80" s="26"/>
      <c r="B80" s="26" t="str">
        <f t="shared" si="16"/>
        <v xml:space="preserve"> Nithish </v>
      </c>
      <c r="C80" s="26" t="s">
        <v>68</v>
      </c>
      <c r="D80" s="26">
        <f>SUM(D73:D79)</f>
        <v>41.5</v>
      </c>
      <c r="E80" s="26" t="s">
        <v>69</v>
      </c>
      <c r="F80" s="25"/>
      <c r="G80" s="25" t="str">
        <f t="shared" si="15"/>
        <v xml:space="preserve">Total: 41.5 of 50. </v>
      </c>
    </row>
    <row r="81" spans="1:7" ht="409.5" hidden="1" x14ac:dyDescent="0.2">
      <c r="A81" s="26"/>
      <c r="B81" s="26" t="str">
        <f t="shared" si="16"/>
        <v xml:space="preserve"> Nithish </v>
      </c>
      <c r="C81" s="26" t="s">
        <v>70</v>
      </c>
      <c r="D81" s="26"/>
      <c r="E81" s="26"/>
      <c r="F81" s="25"/>
      <c r="G81" s="25" t="str">
        <f>_xlfn.CONCAT(G72," ",G73," ",G74," ",G75," ",G76," ",G77," ",G78," ",G79," ",G80)</f>
        <v xml:space="preserve"> Nithish ,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4 of 7.  The confluence of responses makes it challenging to map the responses to the ordered questions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6.5 of 7.  Please be a wee bit more precise in your responses. Q4: 7 of 7.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5 of 7.  The question specifically asked you to provided two to three paragraphs of prose.  That is, neither separated and distinct sentences nor bullet lists.  This request was not realized. Total: 41.5 of 50. </v>
      </c>
    </row>
    <row r="82" spans="1:7" hidden="1" x14ac:dyDescent="0.2">
      <c r="A82" s="26" t="s">
        <v>9</v>
      </c>
      <c r="B82" s="26" t="str">
        <f>MID(A82,FIND(",",A82)+1,FIND(" ",A82)-4)</f>
        <v xml:space="preserve"> Sai</v>
      </c>
      <c r="C82" s="26" t="s">
        <v>51</v>
      </c>
      <c r="D82" s="26"/>
      <c r="E82" s="26"/>
      <c r="F82" s="25"/>
      <c r="G82" s="25" t="str">
        <f t="shared" si="12"/>
        <v xml:space="preserve"> Sai, below are scores and comments for Homework 1.</v>
      </c>
    </row>
    <row r="83" spans="1:7" ht="63.75" hidden="1" x14ac:dyDescent="0.2">
      <c r="A83" s="26"/>
      <c r="B83" s="26" t="str">
        <f>B82</f>
        <v xml:space="preserve"> Sai</v>
      </c>
      <c r="C83" s="26" t="s">
        <v>52</v>
      </c>
      <c r="D83" s="26">
        <v>6.5</v>
      </c>
      <c r="E83" s="26" t="s">
        <v>53</v>
      </c>
      <c r="F83" s="31" t="s">
        <v>134</v>
      </c>
      <c r="G83" s="25" t="str">
        <f t="shared" ref="G83:G90" si="17">_xlfn.CONCAT(C83," ",D83," ",E83," ",F83)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84" spans="1:7" ht="25.5" hidden="1" x14ac:dyDescent="0.2">
      <c r="A84" s="26"/>
      <c r="B84" s="26" t="str">
        <f t="shared" ref="B84:B91" si="18">B83</f>
        <v xml:space="preserve"> Sai</v>
      </c>
      <c r="C84" s="26" t="s">
        <v>55</v>
      </c>
      <c r="D84" s="26">
        <v>7</v>
      </c>
      <c r="E84" s="26" t="s">
        <v>56</v>
      </c>
      <c r="F84" s="25" t="s">
        <v>88</v>
      </c>
      <c r="G84" s="25" t="str">
        <f t="shared" si="17"/>
        <v>Q2: 7 of 7.  A good response!  It was succinct and addressed the question posed!</v>
      </c>
    </row>
    <row r="85" spans="1:7" ht="51" hidden="1" x14ac:dyDescent="0.2">
      <c r="A85" s="26"/>
      <c r="B85" s="26" t="str">
        <f t="shared" si="18"/>
        <v xml:space="preserve"> Sai</v>
      </c>
      <c r="C85" s="26" t="s">
        <v>58</v>
      </c>
      <c r="D85" s="32">
        <v>5</v>
      </c>
      <c r="E85" s="32" t="s">
        <v>56</v>
      </c>
      <c r="F85" s="33" t="s">
        <v>151</v>
      </c>
      <c r="G85" s="25" t="str">
        <f t="shared" si="17"/>
        <v>Q3: 5 of 7.  Note the following question element was not sufficiently addressed: "Identify one of the marketing metrics categories… and brainstorm a few creative ways data can be collected/used to help move those metrics in the right direction."</v>
      </c>
    </row>
    <row r="86" spans="1:7" ht="114.75" hidden="1" x14ac:dyDescent="0.2">
      <c r="A86" s="26"/>
      <c r="B86" s="26" t="str">
        <f t="shared" si="18"/>
        <v xml:space="preserve"> Sai</v>
      </c>
      <c r="C86" s="26" t="s">
        <v>60</v>
      </c>
      <c r="D86" s="26">
        <v>7</v>
      </c>
      <c r="E86" s="26" t="s">
        <v>56</v>
      </c>
      <c r="F86" s="25" t="s">
        <v>156</v>
      </c>
      <c r="G86" s="25" t="str">
        <f t="shared" si="17"/>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87" spans="1:7" hidden="1" x14ac:dyDescent="0.2">
      <c r="A87" s="26"/>
      <c r="B87" s="26" t="str">
        <f t="shared" si="18"/>
        <v xml:space="preserve"> Sai</v>
      </c>
      <c r="C87" s="26" t="s">
        <v>62</v>
      </c>
      <c r="D87" s="26">
        <v>7</v>
      </c>
      <c r="E87" s="26" t="s">
        <v>56</v>
      </c>
      <c r="F87" s="25" t="s">
        <v>157</v>
      </c>
      <c r="G87" s="25" t="str">
        <f t="shared" si="17"/>
        <v>Q5: 7 of 7.  An excellent answer!</v>
      </c>
    </row>
    <row r="88" spans="1:7" hidden="1" x14ac:dyDescent="0.2">
      <c r="A88" s="26"/>
      <c r="B88" s="26" t="str">
        <f t="shared" si="18"/>
        <v xml:space="preserve"> Sai</v>
      </c>
      <c r="C88" s="26" t="s">
        <v>64</v>
      </c>
      <c r="D88" s="26">
        <v>7</v>
      </c>
      <c r="E88" s="26" t="s">
        <v>56</v>
      </c>
      <c r="F88" s="25"/>
      <c r="G88" s="25" t="str">
        <f t="shared" si="17"/>
        <v xml:space="preserve">Q6: 7 of 7.  </v>
      </c>
    </row>
    <row r="89" spans="1:7" hidden="1" x14ac:dyDescent="0.2">
      <c r="A89" s="26"/>
      <c r="B89" s="26" t="str">
        <f t="shared" si="18"/>
        <v xml:space="preserve"> Sai</v>
      </c>
      <c r="C89" s="26" t="s">
        <v>66</v>
      </c>
      <c r="D89" s="26">
        <v>7</v>
      </c>
      <c r="E89" s="26" t="s">
        <v>56</v>
      </c>
      <c r="F89" s="25"/>
      <c r="G89" s="25" t="str">
        <f t="shared" si="17"/>
        <v xml:space="preserve">Q7: 7 of 7.  </v>
      </c>
    </row>
    <row r="90" spans="1:7" hidden="1" x14ac:dyDescent="0.2">
      <c r="A90" s="26"/>
      <c r="B90" s="26" t="str">
        <f t="shared" si="18"/>
        <v xml:space="preserve"> Sai</v>
      </c>
      <c r="C90" s="26" t="s">
        <v>68</v>
      </c>
      <c r="D90" s="26">
        <f>SUM(D83:D89)</f>
        <v>46.5</v>
      </c>
      <c r="E90" s="26" t="s">
        <v>69</v>
      </c>
      <c r="F90" s="25"/>
      <c r="G90" s="25" t="str">
        <f t="shared" si="17"/>
        <v xml:space="preserve">Total: 46.5 of 50. </v>
      </c>
    </row>
    <row r="91" spans="1:7" ht="267.75" hidden="1" x14ac:dyDescent="0.2">
      <c r="A91" s="26"/>
      <c r="B91" s="26" t="str">
        <f t="shared" si="18"/>
        <v xml:space="preserve"> Sai</v>
      </c>
      <c r="C91" s="26" t="s">
        <v>70</v>
      </c>
      <c r="D91" s="26"/>
      <c r="E91" s="26"/>
      <c r="F91" s="25"/>
      <c r="G91" s="25" t="str">
        <f>_xlfn.CONCAT(G82," ",G83," ",G84," ",G85," ",G86," ",G87," ",G88," ",G89," ",G90)</f>
        <v xml:space="preserve"> Sai,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An excellent answer! Q6: 7 of 7.   Q7: 7 of 7.   Total: 46.5 of 50. </v>
      </c>
    </row>
    <row r="92" spans="1:7" hidden="1" x14ac:dyDescent="0.2">
      <c r="A92" s="26" t="s">
        <v>10</v>
      </c>
      <c r="B92" s="26" t="str">
        <f>MID(A92,FIND(",",A92)+1,FIND(" ",A92)-1)</f>
        <v xml:space="preserve"> Mamatha</v>
      </c>
      <c r="C92" s="26" t="s">
        <v>51</v>
      </c>
      <c r="D92" s="26"/>
      <c r="E92" s="26"/>
      <c r="F92" s="25"/>
      <c r="G92" s="25" t="str">
        <f t="shared" si="12"/>
        <v xml:space="preserve"> Mamatha, below are scores and comments for Homework 1.</v>
      </c>
    </row>
    <row r="93" spans="1:7" ht="63.75" hidden="1" x14ac:dyDescent="0.2">
      <c r="A93" s="26"/>
      <c r="B93" s="26" t="str">
        <f>B92</f>
        <v xml:space="preserve"> Mamatha</v>
      </c>
      <c r="C93" s="26" t="s">
        <v>52</v>
      </c>
      <c r="D93" s="26">
        <v>6.5</v>
      </c>
      <c r="E93" s="26" t="s">
        <v>53</v>
      </c>
      <c r="F93" s="31" t="s">
        <v>134</v>
      </c>
      <c r="G93" s="25" t="str">
        <f t="shared" ref="G93:G100" si="19">_xlfn.CONCAT(C93," ",D93," ",E93," ",F93)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94" spans="1:7" ht="38.25" hidden="1" x14ac:dyDescent="0.2">
      <c r="A94" s="26"/>
      <c r="B94" s="26" t="str">
        <f t="shared" ref="B94:B101" si="20">B93</f>
        <v xml:space="preserve"> Mamatha</v>
      </c>
      <c r="C94" s="26" t="s">
        <v>55</v>
      </c>
      <c r="D94" s="26">
        <v>7</v>
      </c>
      <c r="E94" s="26" t="s">
        <v>56</v>
      </c>
      <c r="F94" s="25" t="s">
        <v>138</v>
      </c>
      <c r="G94" s="25" t="str">
        <f t="shared" si="19"/>
        <v xml:space="preserve">Q2: 7 of 7.  While your response addressed the question, it was a wee bit long.  Please be succinct and direct in your responses to questions. </v>
      </c>
    </row>
    <row r="95" spans="1:7" hidden="1" x14ac:dyDescent="0.2">
      <c r="A95" s="26"/>
      <c r="B95" s="26" t="str">
        <f t="shared" si="20"/>
        <v xml:space="preserve"> Mamatha</v>
      </c>
      <c r="C95" s="26" t="s">
        <v>58</v>
      </c>
      <c r="D95" s="26">
        <v>7</v>
      </c>
      <c r="E95" s="26" t="s">
        <v>56</v>
      </c>
      <c r="F95" s="25" t="s">
        <v>171</v>
      </c>
      <c r="G95" s="25" t="str">
        <f t="shared" si="19"/>
        <v>Q3: 7 of 7.  A good answer that was succinct and well-articulated!</v>
      </c>
    </row>
    <row r="96" spans="1:7" ht="114.75" hidden="1" x14ac:dyDescent="0.2">
      <c r="A96" s="26"/>
      <c r="B96" s="26" t="str">
        <f t="shared" si="20"/>
        <v xml:space="preserve"> Mamatha</v>
      </c>
      <c r="C96" s="26" t="s">
        <v>60</v>
      </c>
      <c r="D96" s="26">
        <v>7</v>
      </c>
      <c r="E96" s="26" t="s">
        <v>56</v>
      </c>
      <c r="F96" s="25" t="s">
        <v>156</v>
      </c>
      <c r="G96" s="25" t="str">
        <f t="shared" si="19"/>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97" spans="1:7" ht="25.5" hidden="1" x14ac:dyDescent="0.2">
      <c r="A97" s="26"/>
      <c r="B97" s="26" t="str">
        <f t="shared" si="20"/>
        <v xml:space="preserve"> Mamatha</v>
      </c>
      <c r="C97" s="26" t="s">
        <v>62</v>
      </c>
      <c r="D97" s="26">
        <v>7</v>
      </c>
      <c r="E97" s="26" t="s">
        <v>56</v>
      </c>
      <c r="F97" s="25" t="s">
        <v>160</v>
      </c>
      <c r="G97" s="25" t="str">
        <f t="shared" si="19"/>
        <v>Q5: 7 of 7.  While your answer is long, it addresses the questions posed.</v>
      </c>
    </row>
    <row r="98" spans="1:7" hidden="1" x14ac:dyDescent="0.2">
      <c r="A98" s="26"/>
      <c r="B98" s="26" t="str">
        <f t="shared" si="20"/>
        <v xml:space="preserve"> Mamatha</v>
      </c>
      <c r="C98" s="26" t="s">
        <v>64</v>
      </c>
      <c r="D98" s="26">
        <v>7</v>
      </c>
      <c r="E98" s="26" t="s">
        <v>56</v>
      </c>
      <c r="F98" s="25"/>
      <c r="G98" s="25" t="str">
        <f t="shared" si="19"/>
        <v xml:space="preserve">Q6: 7 of 7.  </v>
      </c>
    </row>
    <row r="99" spans="1:7" hidden="1" x14ac:dyDescent="0.2">
      <c r="A99" s="26"/>
      <c r="B99" s="26" t="str">
        <f t="shared" si="20"/>
        <v xml:space="preserve"> Mamatha</v>
      </c>
      <c r="C99" s="26" t="s">
        <v>66</v>
      </c>
      <c r="D99" s="26">
        <v>7</v>
      </c>
      <c r="E99" s="26" t="s">
        <v>56</v>
      </c>
      <c r="F99" s="25"/>
      <c r="G99" s="25" t="str">
        <f t="shared" si="19"/>
        <v xml:space="preserve">Q7: 7 of 7.  </v>
      </c>
    </row>
    <row r="100" spans="1:7" hidden="1" x14ac:dyDescent="0.2">
      <c r="A100" s="26"/>
      <c r="B100" s="26" t="str">
        <f t="shared" si="20"/>
        <v xml:space="preserve"> Mamatha</v>
      </c>
      <c r="C100" s="26" t="s">
        <v>68</v>
      </c>
      <c r="D100" s="26">
        <f>SUM(D93:D99)</f>
        <v>48.5</v>
      </c>
      <c r="E100" s="26" t="s">
        <v>69</v>
      </c>
      <c r="F100" s="25"/>
      <c r="G100" s="25" t="str">
        <f t="shared" si="19"/>
        <v xml:space="preserve">Total: 48.5 of 50. </v>
      </c>
    </row>
    <row r="101" spans="1:7" ht="255" hidden="1" x14ac:dyDescent="0.2">
      <c r="A101" s="26"/>
      <c r="B101" s="26" t="str">
        <f t="shared" si="20"/>
        <v xml:space="preserve"> Mamatha</v>
      </c>
      <c r="C101" s="26" t="s">
        <v>70</v>
      </c>
      <c r="D101" s="26"/>
      <c r="E101" s="26"/>
      <c r="F101" s="25"/>
      <c r="G101" s="25" t="str">
        <f>_xlfn.CONCAT(G92," ",G93," ",G94," ",G95," ",G96," ",G97," ",G98," ",G99," ",G100)</f>
        <v xml:space="preserve"> Mamatha,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7 of 7.  A good answer that was succinct and well-articulated!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48.5 of 50. </v>
      </c>
    </row>
    <row r="102" spans="1:7" hidden="1" x14ac:dyDescent="0.2">
      <c r="A102" s="26" t="s">
        <v>11</v>
      </c>
      <c r="B102" s="26" t="str">
        <f>MID(A102,FIND(",",A102)+1,FIND(" ",A102)-4)</f>
        <v xml:space="preserve"> Mourya</v>
      </c>
      <c r="C102" s="26" t="s">
        <v>51</v>
      </c>
      <c r="D102" s="26"/>
      <c r="E102" s="26"/>
      <c r="F102" s="25"/>
      <c r="G102" s="25" t="str">
        <f t="shared" si="12"/>
        <v xml:space="preserve"> Mourya, below are scores and comments for Homework 1.</v>
      </c>
    </row>
    <row r="103" spans="1:7" ht="63.75" hidden="1" x14ac:dyDescent="0.2">
      <c r="A103" s="26"/>
      <c r="B103" s="26" t="str">
        <f>B102</f>
        <v xml:space="preserve"> Mourya</v>
      </c>
      <c r="C103" s="26" t="s">
        <v>52</v>
      </c>
      <c r="D103" s="26">
        <v>6.5</v>
      </c>
      <c r="E103" s="26" t="s">
        <v>53</v>
      </c>
      <c r="F103" s="31" t="s">
        <v>134</v>
      </c>
      <c r="G103" s="25" t="str">
        <f t="shared" ref="G103:G110" si="21">_xlfn.CONCAT(C103," ",D103," ",E103," ",F103)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04" spans="1:7" hidden="1" x14ac:dyDescent="0.2">
      <c r="A104" s="26"/>
      <c r="B104" s="26" t="str">
        <f t="shared" ref="B104:B111" si="22">B103</f>
        <v xml:space="preserve"> Mourya</v>
      </c>
      <c r="C104" s="26" t="s">
        <v>55</v>
      </c>
      <c r="D104" s="26">
        <v>7</v>
      </c>
      <c r="E104" s="26" t="s">
        <v>56</v>
      </c>
      <c r="F104" s="25"/>
      <c r="G104" s="25" t="str">
        <f t="shared" si="21"/>
        <v xml:space="preserve">Q2: 7 of 7.  </v>
      </c>
    </row>
    <row r="105" spans="1:7" ht="51" hidden="1" x14ac:dyDescent="0.2">
      <c r="A105" s="26"/>
      <c r="B105" s="26" t="str">
        <f t="shared" si="22"/>
        <v xml:space="preserve"> Mourya</v>
      </c>
      <c r="C105" s="26" t="s">
        <v>58</v>
      </c>
      <c r="D105" s="32">
        <v>5.5</v>
      </c>
      <c r="E105" s="32" t="s">
        <v>56</v>
      </c>
      <c r="F105" s="33" t="s">
        <v>151</v>
      </c>
      <c r="G105" s="25" t="str">
        <f t="shared" si="21"/>
        <v>Q3: 5.5 of 7.  Note the following question element was not sufficiently addressed: "Identify one of the marketing metrics categories… and brainstorm a few creative ways data can be collected/used to help move those metrics in the right direction."</v>
      </c>
    </row>
    <row r="106" spans="1:7" ht="114.75" hidden="1" x14ac:dyDescent="0.2">
      <c r="A106" s="26"/>
      <c r="B106" s="26" t="str">
        <f t="shared" si="22"/>
        <v xml:space="preserve"> Mourya</v>
      </c>
      <c r="C106" s="26" t="s">
        <v>60</v>
      </c>
      <c r="D106" s="26">
        <v>7</v>
      </c>
      <c r="E106" s="26" t="s">
        <v>56</v>
      </c>
      <c r="F106" s="25" t="s">
        <v>156</v>
      </c>
      <c r="G106" s="25" t="str">
        <f t="shared" si="21"/>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07" spans="1:7" ht="25.5" hidden="1" x14ac:dyDescent="0.2">
      <c r="A107" s="26"/>
      <c r="B107" s="26" t="str">
        <f t="shared" si="22"/>
        <v xml:space="preserve"> Mourya</v>
      </c>
      <c r="C107" s="26" t="s">
        <v>62</v>
      </c>
      <c r="D107" s="26">
        <v>7</v>
      </c>
      <c r="E107" s="26" t="s">
        <v>56</v>
      </c>
      <c r="F107" s="25" t="s">
        <v>160</v>
      </c>
      <c r="G107" s="25" t="str">
        <f t="shared" si="21"/>
        <v>Q5: 7 of 7.  While your answer is long, it addresses the questions posed.</v>
      </c>
    </row>
    <row r="108" spans="1:7" hidden="1" x14ac:dyDescent="0.2">
      <c r="A108" s="26"/>
      <c r="B108" s="26" t="str">
        <f t="shared" si="22"/>
        <v xml:space="preserve"> Mourya</v>
      </c>
      <c r="C108" s="26" t="s">
        <v>64</v>
      </c>
      <c r="D108" s="26">
        <v>7</v>
      </c>
      <c r="E108" s="26" t="s">
        <v>56</v>
      </c>
      <c r="F108" s="25"/>
      <c r="G108" s="25" t="str">
        <f t="shared" si="21"/>
        <v xml:space="preserve">Q6: 7 of 7.  </v>
      </c>
    </row>
    <row r="109" spans="1:7" ht="38.25" hidden="1" x14ac:dyDescent="0.2">
      <c r="A109" s="26"/>
      <c r="B109" s="26" t="str">
        <f t="shared" si="22"/>
        <v xml:space="preserve"> Mourya</v>
      </c>
      <c r="C109" s="26" t="s">
        <v>66</v>
      </c>
      <c r="D109" s="26">
        <v>5</v>
      </c>
      <c r="E109" s="26" t="s">
        <v>56</v>
      </c>
      <c r="F109" s="25" t="s">
        <v>162</v>
      </c>
      <c r="G109" s="25" t="str">
        <f t="shared" si="21"/>
        <v>Q7: 5 of 7.  The question specifically asked you to provided two to three paragraphs of prose.  That is, neither separated and distinct sentences nor bullet lists.  This request was not realized.</v>
      </c>
    </row>
    <row r="110" spans="1:7" hidden="1" x14ac:dyDescent="0.2">
      <c r="A110" s="26"/>
      <c r="B110" s="26" t="str">
        <f t="shared" si="22"/>
        <v xml:space="preserve"> Mourya</v>
      </c>
      <c r="C110" s="26" t="s">
        <v>68</v>
      </c>
      <c r="D110" s="26">
        <f>SUM(D103:D109)</f>
        <v>45</v>
      </c>
      <c r="E110" s="26" t="s">
        <v>69</v>
      </c>
      <c r="F110" s="25"/>
      <c r="G110" s="25" t="str">
        <f t="shared" si="21"/>
        <v xml:space="preserve">Total: 45 of 50. </v>
      </c>
    </row>
    <row r="111" spans="1:7" ht="306" hidden="1" x14ac:dyDescent="0.2">
      <c r="A111" s="26"/>
      <c r="B111" s="26" t="str">
        <f t="shared" si="22"/>
        <v xml:space="preserve"> Mourya</v>
      </c>
      <c r="C111" s="26" t="s">
        <v>70</v>
      </c>
      <c r="D111" s="26"/>
      <c r="E111" s="26"/>
      <c r="F111" s="25"/>
      <c r="G111" s="25" t="str">
        <f>_xlfn.CONCAT(G102," ",G103," ",G104," ",G105," ",G106," ",G107," ",G108," ",G109," ",G110)</f>
        <v xml:space="preserve"> Mourya,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5 of 7.  The question specifically asked you to provided two to three paragraphs of prose.  That is, neither separated and distinct sentences nor bullet lists.  This request was not realized. Total: 45 of 50. </v>
      </c>
    </row>
    <row r="112" spans="1:7" hidden="1" x14ac:dyDescent="0.2">
      <c r="A112" s="26" t="s">
        <v>12</v>
      </c>
      <c r="B112" s="26" t="str">
        <f>MID(A112,FIND(",",A112)+1,FIND(" ",A112)-6)</f>
        <v xml:space="preserve"> Suman</v>
      </c>
      <c r="C112" s="26" t="s">
        <v>51</v>
      </c>
      <c r="D112" s="26"/>
      <c r="E112" s="26"/>
      <c r="F112" s="25"/>
      <c r="G112" s="25" t="str">
        <f t="shared" si="12"/>
        <v xml:space="preserve"> Suman, below are scores and comments for Homework 1.</v>
      </c>
    </row>
    <row r="113" spans="1:7" ht="63.75" hidden="1" x14ac:dyDescent="0.2">
      <c r="A113" s="26"/>
      <c r="B113" s="26" t="str">
        <f>B112</f>
        <v xml:space="preserve"> Suman</v>
      </c>
      <c r="C113" s="26" t="s">
        <v>52</v>
      </c>
      <c r="D113" s="26">
        <v>6.5</v>
      </c>
      <c r="E113" s="26" t="s">
        <v>53</v>
      </c>
      <c r="F113" s="31" t="s">
        <v>134</v>
      </c>
      <c r="G113" s="25" t="str">
        <f t="shared" ref="G113:G120" si="23">_xlfn.CONCAT(C113," ",D113," ",E113," ",F113)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14" spans="1:7" ht="38.25" hidden="1" x14ac:dyDescent="0.2">
      <c r="A114" s="26"/>
      <c r="B114" s="26" t="str">
        <f t="shared" ref="B114:B121" si="24">B113</f>
        <v xml:space="preserve"> Suman</v>
      </c>
      <c r="C114" s="26" t="s">
        <v>55</v>
      </c>
      <c r="D114" s="26">
        <v>7</v>
      </c>
      <c r="E114" s="26" t="s">
        <v>56</v>
      </c>
      <c r="F114" s="25" t="s">
        <v>138</v>
      </c>
      <c r="G114" s="25" t="str">
        <f t="shared" si="23"/>
        <v xml:space="preserve">Q2: 7 of 7.  While your response addressed the question, it was a wee bit long.  Please be succinct and direct in your responses to questions. </v>
      </c>
    </row>
    <row r="115" spans="1:7" hidden="1" x14ac:dyDescent="0.2">
      <c r="A115" s="26"/>
      <c r="B115" s="26" t="str">
        <f t="shared" si="24"/>
        <v xml:space="preserve"> Suman</v>
      </c>
      <c r="C115" s="26" t="s">
        <v>58</v>
      </c>
      <c r="D115" s="26">
        <v>7</v>
      </c>
      <c r="E115" s="26" t="s">
        <v>56</v>
      </c>
      <c r="F115" s="25" t="s">
        <v>146</v>
      </c>
      <c r="G115" s="25" t="str">
        <f t="shared" si="23"/>
        <v>Q3: 7 of 7.  Please be a wee bit more precise in your responses.</v>
      </c>
    </row>
    <row r="116" spans="1:7" ht="114.75" hidden="1" x14ac:dyDescent="0.2">
      <c r="A116" s="26"/>
      <c r="B116" s="26" t="str">
        <f t="shared" si="24"/>
        <v xml:space="preserve"> Suman</v>
      </c>
      <c r="C116" s="26" t="s">
        <v>60</v>
      </c>
      <c r="D116" s="26">
        <v>7</v>
      </c>
      <c r="E116" s="26" t="s">
        <v>56</v>
      </c>
      <c r="F116" s="25" t="s">
        <v>156</v>
      </c>
      <c r="G116" s="25" t="str">
        <f t="shared" si="23"/>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17" spans="1:7" ht="25.5" hidden="1" x14ac:dyDescent="0.2">
      <c r="A117" s="26"/>
      <c r="B117" s="26" t="str">
        <f t="shared" si="24"/>
        <v xml:space="preserve"> Suman</v>
      </c>
      <c r="C117" s="26" t="s">
        <v>62</v>
      </c>
      <c r="D117" s="26">
        <v>7</v>
      </c>
      <c r="E117" s="26" t="s">
        <v>56</v>
      </c>
      <c r="F117" s="25" t="s">
        <v>160</v>
      </c>
      <c r="G117" s="25" t="str">
        <f t="shared" si="23"/>
        <v>Q5: 7 of 7.  While your answer is long, it addresses the questions posed.</v>
      </c>
    </row>
    <row r="118" spans="1:7" hidden="1" x14ac:dyDescent="0.2">
      <c r="A118" s="26"/>
      <c r="B118" s="26" t="str">
        <f t="shared" si="24"/>
        <v xml:space="preserve"> Suman</v>
      </c>
      <c r="C118" s="26" t="s">
        <v>64</v>
      </c>
      <c r="D118" s="26">
        <v>7</v>
      </c>
      <c r="E118" s="26" t="s">
        <v>56</v>
      </c>
      <c r="F118" s="25"/>
      <c r="G118" s="25" t="str">
        <f t="shared" si="23"/>
        <v xml:space="preserve">Q6: 7 of 7.  </v>
      </c>
    </row>
    <row r="119" spans="1:7" hidden="1" x14ac:dyDescent="0.2">
      <c r="A119" s="26"/>
      <c r="B119" s="26" t="str">
        <f t="shared" si="24"/>
        <v xml:space="preserve"> Suman</v>
      </c>
      <c r="C119" s="26" t="s">
        <v>66</v>
      </c>
      <c r="D119" s="26">
        <v>7</v>
      </c>
      <c r="E119" s="26" t="s">
        <v>56</v>
      </c>
      <c r="F119" s="25"/>
      <c r="G119" s="25" t="str">
        <f t="shared" si="23"/>
        <v xml:space="preserve">Q7: 7 of 7.  </v>
      </c>
    </row>
    <row r="120" spans="1:7" hidden="1" x14ac:dyDescent="0.2">
      <c r="A120" s="26"/>
      <c r="B120" s="26" t="str">
        <f t="shared" si="24"/>
        <v xml:space="preserve"> Suman</v>
      </c>
      <c r="C120" s="26" t="s">
        <v>68</v>
      </c>
      <c r="D120" s="26">
        <f>SUM(D113:D119)</f>
        <v>48.5</v>
      </c>
      <c r="E120" s="26" t="s">
        <v>69</v>
      </c>
      <c r="F120" s="25"/>
      <c r="G120" s="25" t="str">
        <f t="shared" si="23"/>
        <v xml:space="preserve">Total: 48.5 of 50. </v>
      </c>
    </row>
    <row r="121" spans="1:7" ht="255" hidden="1" x14ac:dyDescent="0.2">
      <c r="A121" s="26"/>
      <c r="B121" s="26" t="str">
        <f t="shared" si="24"/>
        <v xml:space="preserve"> Suman</v>
      </c>
      <c r="C121" s="26" t="s">
        <v>70</v>
      </c>
      <c r="D121" s="26"/>
      <c r="E121" s="26"/>
      <c r="F121" s="25"/>
      <c r="G121" s="25" t="str">
        <f>_xlfn.CONCAT(G112," ",G113," ",G114," ",G115," ",G116," ",G117," ",G118," ",G119," ",G120)</f>
        <v xml:space="preserve"> Suman,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7 of 7.  Please be a wee bit more precise in your responses.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48.5 of 50. </v>
      </c>
    </row>
    <row r="122" spans="1:7" hidden="1" x14ac:dyDescent="0.2">
      <c r="A122" s="26" t="s">
        <v>13</v>
      </c>
      <c r="B122" s="26" t="str">
        <f>MID(A122,FIND(",",A122)+1,FIND(" ",A122)-3)</f>
        <v xml:space="preserve"> Bhavana</v>
      </c>
      <c r="C122" s="26" t="s">
        <v>51</v>
      </c>
      <c r="D122" s="26"/>
      <c r="E122" s="26"/>
      <c r="F122" s="25"/>
      <c r="G122" s="25" t="str">
        <f t="shared" si="12"/>
        <v xml:space="preserve"> Bhavana, below are scores and comments for Homework 1.</v>
      </c>
    </row>
    <row r="123" spans="1:7" ht="63.75" hidden="1" x14ac:dyDescent="0.2">
      <c r="A123" s="26"/>
      <c r="B123" s="26" t="str">
        <f>B122</f>
        <v xml:space="preserve"> Bhavana</v>
      </c>
      <c r="C123" s="26" t="s">
        <v>52</v>
      </c>
      <c r="D123" s="26">
        <v>6.5</v>
      </c>
      <c r="E123" s="26" t="s">
        <v>53</v>
      </c>
      <c r="F123" s="31" t="s">
        <v>134</v>
      </c>
      <c r="G123" s="25" t="str">
        <f t="shared" ref="G123:G130" si="25">_xlfn.CONCAT(C123," ",D123," ",E123," ",F123)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24" spans="1:7" ht="25.5" hidden="1" x14ac:dyDescent="0.2">
      <c r="A124" s="26"/>
      <c r="B124" s="26" t="str">
        <f t="shared" ref="B124:B131" si="26">B123</f>
        <v xml:space="preserve"> Bhavana</v>
      </c>
      <c r="C124" s="26" t="s">
        <v>55</v>
      </c>
      <c r="D124" s="26">
        <v>7</v>
      </c>
      <c r="E124" s="26" t="s">
        <v>56</v>
      </c>
      <c r="F124" s="25" t="s">
        <v>88</v>
      </c>
      <c r="G124" s="25" t="str">
        <f t="shared" si="25"/>
        <v>Q2: 7 of 7.  A good response!  It was succinct and addressed the question posed!</v>
      </c>
    </row>
    <row r="125" spans="1:7" hidden="1" x14ac:dyDescent="0.2">
      <c r="A125" s="26"/>
      <c r="B125" s="26" t="str">
        <f t="shared" si="26"/>
        <v xml:space="preserve"> Bhavana</v>
      </c>
      <c r="C125" s="26" t="s">
        <v>58</v>
      </c>
      <c r="D125" s="26">
        <v>7</v>
      </c>
      <c r="E125" s="26" t="s">
        <v>56</v>
      </c>
      <c r="F125" s="25"/>
      <c r="G125" s="25" t="str">
        <f t="shared" si="25"/>
        <v xml:space="preserve">Q3: 7 of 7.  </v>
      </c>
    </row>
    <row r="126" spans="1:7" hidden="1" x14ac:dyDescent="0.2">
      <c r="A126" s="26"/>
      <c r="B126" s="26" t="str">
        <f t="shared" si="26"/>
        <v xml:space="preserve"> Bhavana</v>
      </c>
      <c r="C126" s="26" t="s">
        <v>60</v>
      </c>
      <c r="D126" s="26">
        <v>7</v>
      </c>
      <c r="E126" s="26" t="s">
        <v>56</v>
      </c>
      <c r="F126" s="25" t="s">
        <v>167</v>
      </c>
      <c r="G126" s="25" t="str">
        <f t="shared" si="25"/>
        <v>Q4: 7 of 7.  A succinct and well-articulated answer!</v>
      </c>
    </row>
    <row r="127" spans="1:7" hidden="1" x14ac:dyDescent="0.2">
      <c r="A127" s="26"/>
      <c r="B127" s="26" t="str">
        <f t="shared" si="26"/>
        <v xml:space="preserve"> Bhavana</v>
      </c>
      <c r="C127" s="26" t="s">
        <v>62</v>
      </c>
      <c r="D127" s="26">
        <v>7</v>
      </c>
      <c r="E127" s="26" t="s">
        <v>56</v>
      </c>
      <c r="F127" s="25"/>
      <c r="G127" s="25" t="str">
        <f t="shared" si="25"/>
        <v xml:space="preserve">Q5: 7 of 7.  </v>
      </c>
    </row>
    <row r="128" spans="1:7" hidden="1" x14ac:dyDescent="0.2">
      <c r="A128" s="26"/>
      <c r="B128" s="26" t="str">
        <f t="shared" si="26"/>
        <v xml:space="preserve"> Bhavana</v>
      </c>
      <c r="C128" s="26" t="s">
        <v>64</v>
      </c>
      <c r="D128" s="26">
        <v>7</v>
      </c>
      <c r="E128" s="26" t="s">
        <v>56</v>
      </c>
      <c r="F128" s="25"/>
      <c r="G128" s="25" t="str">
        <f t="shared" si="25"/>
        <v xml:space="preserve">Q6: 7 of 7.  </v>
      </c>
    </row>
    <row r="129" spans="1:7" hidden="1" x14ac:dyDescent="0.2">
      <c r="A129" s="26"/>
      <c r="B129" s="26" t="str">
        <f t="shared" si="26"/>
        <v xml:space="preserve"> Bhavana</v>
      </c>
      <c r="C129" s="26" t="s">
        <v>66</v>
      </c>
      <c r="D129" s="26">
        <v>7</v>
      </c>
      <c r="E129" s="26" t="s">
        <v>56</v>
      </c>
      <c r="F129" s="25"/>
      <c r="G129" s="25" t="str">
        <f t="shared" si="25"/>
        <v xml:space="preserve">Q7: 7 of 7.  </v>
      </c>
    </row>
    <row r="130" spans="1:7" hidden="1" x14ac:dyDescent="0.2">
      <c r="A130" s="26"/>
      <c r="B130" s="26" t="str">
        <f t="shared" si="26"/>
        <v xml:space="preserve"> Bhavana</v>
      </c>
      <c r="C130" s="26" t="s">
        <v>68</v>
      </c>
      <c r="D130" s="26">
        <f>SUM(D123:D129)</f>
        <v>48.5</v>
      </c>
      <c r="E130" s="26" t="s">
        <v>69</v>
      </c>
      <c r="F130" s="25"/>
      <c r="G130" s="25" t="str">
        <f t="shared" si="25"/>
        <v xml:space="preserve">Total: 48.5 of 50. </v>
      </c>
    </row>
    <row r="131" spans="1:7" ht="114.75" hidden="1" x14ac:dyDescent="0.2">
      <c r="A131" s="26"/>
      <c r="B131" s="26" t="str">
        <f t="shared" si="26"/>
        <v xml:space="preserve"> Bhavana</v>
      </c>
      <c r="C131" s="26" t="s">
        <v>70</v>
      </c>
      <c r="D131" s="26"/>
      <c r="E131" s="26"/>
      <c r="F131" s="25"/>
      <c r="G131" s="25" t="str">
        <f>_xlfn.CONCAT(G122," ",G123," ",G124," ",G125," ",G126," ",G127," ",G128," ",G129," ",G130)</f>
        <v xml:space="preserve"> Bhavana,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Q4: 7 of 7.  A succinct and well-articulated answer! Q5: 7 of 7.   Q6: 7 of 7.   Q7: 7 of 7.   Total: 48.5 of 50. </v>
      </c>
    </row>
    <row r="132" spans="1:7" hidden="1" x14ac:dyDescent="0.2">
      <c r="A132" s="26" t="s">
        <v>14</v>
      </c>
      <c r="B132" s="26" t="str">
        <f t="shared" ref="B132:B312" si="27">MID(A132,FIND(",",A132)+1,FIND(" ",A132)-2)</f>
        <v xml:space="preserve"> Vinaya</v>
      </c>
      <c r="C132" s="26" t="s">
        <v>51</v>
      </c>
      <c r="D132" s="26"/>
      <c r="E132" s="26"/>
      <c r="F132" s="25"/>
      <c r="G132" s="25" t="str">
        <f t="shared" si="12"/>
        <v xml:space="preserve"> Vinaya, below are scores and comments for Homework 1.</v>
      </c>
    </row>
    <row r="133" spans="1:7" ht="63.75" hidden="1" x14ac:dyDescent="0.2">
      <c r="A133" s="26"/>
      <c r="B133" s="26" t="str">
        <f>B132</f>
        <v xml:space="preserve"> Vinaya</v>
      </c>
      <c r="C133" s="26" t="s">
        <v>52</v>
      </c>
      <c r="D133" s="26">
        <v>6.5</v>
      </c>
      <c r="E133" s="26" t="s">
        <v>53</v>
      </c>
      <c r="F133" s="31" t="s">
        <v>134</v>
      </c>
      <c r="G133" s="25" t="str">
        <f t="shared" ref="G133:G140" si="28">_xlfn.CONCAT(C133," ",D133," ",E133," ",F133)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34" spans="1:7" hidden="1" x14ac:dyDescent="0.2">
      <c r="A134" s="26"/>
      <c r="B134" s="26" t="str">
        <f t="shared" ref="B134:B141" si="29">B133</f>
        <v xml:space="preserve"> Vinaya</v>
      </c>
      <c r="C134" s="26" t="s">
        <v>55</v>
      </c>
      <c r="D134" s="26">
        <v>7</v>
      </c>
      <c r="E134" s="26" t="s">
        <v>56</v>
      </c>
      <c r="F134" s="25"/>
      <c r="G134" s="25" t="str">
        <f t="shared" si="28"/>
        <v xml:space="preserve">Q2: 7 of 7.  </v>
      </c>
    </row>
    <row r="135" spans="1:7" ht="51" hidden="1" x14ac:dyDescent="0.2">
      <c r="A135" s="26"/>
      <c r="B135" s="26" t="str">
        <f t="shared" si="29"/>
        <v xml:space="preserve"> Vinaya</v>
      </c>
      <c r="C135" s="26" t="s">
        <v>58</v>
      </c>
      <c r="D135" s="26">
        <v>6.5</v>
      </c>
      <c r="E135" s="26" t="s">
        <v>56</v>
      </c>
      <c r="F135" s="25" t="s">
        <v>147</v>
      </c>
      <c r="G135" s="25" t="str">
        <f t="shared" si="28"/>
        <v xml:space="preserve">Q3: 6.5 of 7.  It would be helpful if you expanded your answer to, "Identify one of the marketing metrics categories… and brainstorm a few creative ways data can be collected/used to help move those metrics in the right direction." </v>
      </c>
    </row>
    <row r="136" spans="1:7" hidden="1" x14ac:dyDescent="0.2">
      <c r="A136" s="26"/>
      <c r="B136" s="26" t="str">
        <f t="shared" si="29"/>
        <v xml:space="preserve"> Vinaya</v>
      </c>
      <c r="C136" s="26" t="s">
        <v>60</v>
      </c>
      <c r="D136" s="26">
        <v>7</v>
      </c>
      <c r="E136" s="26" t="s">
        <v>56</v>
      </c>
      <c r="F136" s="25" t="s">
        <v>167</v>
      </c>
      <c r="G136" s="25" t="str">
        <f t="shared" si="28"/>
        <v>Q4: 7 of 7.  A succinct and well-articulated answer!</v>
      </c>
    </row>
    <row r="137" spans="1:7" hidden="1" x14ac:dyDescent="0.2">
      <c r="A137" s="26"/>
      <c r="B137" s="26" t="str">
        <f t="shared" si="29"/>
        <v xml:space="preserve"> Vinaya</v>
      </c>
      <c r="C137" s="26" t="s">
        <v>62</v>
      </c>
      <c r="D137" s="26">
        <v>7</v>
      </c>
      <c r="E137" s="26" t="s">
        <v>56</v>
      </c>
      <c r="F137" s="25" t="s">
        <v>157</v>
      </c>
      <c r="G137" s="25" t="str">
        <f t="shared" si="28"/>
        <v>Q5: 7 of 7.  An excellent answer!</v>
      </c>
    </row>
    <row r="138" spans="1:7" hidden="1" x14ac:dyDescent="0.2">
      <c r="A138" s="26"/>
      <c r="B138" s="26" t="str">
        <f t="shared" si="29"/>
        <v xml:space="preserve"> Vinaya</v>
      </c>
      <c r="C138" s="26" t="s">
        <v>64</v>
      </c>
      <c r="D138" s="26">
        <v>7</v>
      </c>
      <c r="E138" s="26" t="s">
        <v>56</v>
      </c>
      <c r="F138" s="25"/>
      <c r="G138" s="25" t="str">
        <f t="shared" si="28"/>
        <v xml:space="preserve">Q6: 7 of 7.  </v>
      </c>
    </row>
    <row r="139" spans="1:7" hidden="1" x14ac:dyDescent="0.2">
      <c r="A139" s="26"/>
      <c r="B139" s="26" t="str">
        <f t="shared" si="29"/>
        <v xml:space="preserve"> Vinaya</v>
      </c>
      <c r="C139" s="26" t="s">
        <v>66</v>
      </c>
      <c r="D139" s="26">
        <v>7</v>
      </c>
      <c r="E139" s="26" t="s">
        <v>56</v>
      </c>
      <c r="F139" s="25"/>
      <c r="G139" s="25" t="str">
        <f t="shared" si="28"/>
        <v xml:space="preserve">Q7: 7 of 7.  </v>
      </c>
    </row>
    <row r="140" spans="1:7" hidden="1" x14ac:dyDescent="0.2">
      <c r="A140" s="26"/>
      <c r="B140" s="26" t="str">
        <f t="shared" si="29"/>
        <v xml:space="preserve"> Vinaya</v>
      </c>
      <c r="C140" s="26" t="s">
        <v>68</v>
      </c>
      <c r="D140" s="26">
        <f>SUM(D133:D139)</f>
        <v>48</v>
      </c>
      <c r="E140" s="26" t="s">
        <v>69</v>
      </c>
      <c r="F140" s="25"/>
      <c r="G140" s="25" t="str">
        <f t="shared" si="28"/>
        <v xml:space="preserve">Total: 48 of 50. </v>
      </c>
    </row>
    <row r="141" spans="1:7" ht="153" hidden="1" x14ac:dyDescent="0.2">
      <c r="A141" s="26"/>
      <c r="B141" s="26" t="str">
        <f t="shared" si="29"/>
        <v xml:space="preserve"> Vinaya</v>
      </c>
      <c r="C141" s="26" t="s">
        <v>70</v>
      </c>
      <c r="D141" s="26"/>
      <c r="E141" s="26"/>
      <c r="F141" s="25"/>
      <c r="G141" s="25" t="str">
        <f>_xlfn.CONCAT(G132," ",G133," ",G134," ",G135," ",G136," ",G137," ",G138," ",G139," ",G140)</f>
        <v xml:space="preserve"> Vinaya,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6.5 of 7.  It would be helpful if you expanded your answer to, "Identify one of the marketing metrics categories… and brainstorm a few creative ways data can be collected/used to help move those metrics in the right direction."  Q4: 7 of 7.  A succinct and well-articulated answer! Q5: 7 of 7.  An excellent answer! Q6: 7 of 7.   Q7: 7 of 7.   Total: 48 of 50. </v>
      </c>
    </row>
    <row r="142" spans="1:7" hidden="1" x14ac:dyDescent="0.2">
      <c r="A142" s="26" t="s">
        <v>15</v>
      </c>
      <c r="B142" s="26" t="str">
        <f>MID(A142,FIND(",",A142)+1,FIND(" ",A142)-5)</f>
        <v xml:space="preserve"> Sai</v>
      </c>
      <c r="C142" s="26" t="s">
        <v>51</v>
      </c>
      <c r="D142" s="26"/>
      <c r="E142" s="26"/>
      <c r="F142" s="25"/>
      <c r="G142" s="25" t="str">
        <f t="shared" si="12"/>
        <v xml:space="preserve"> Sai, below are scores and comments for Homework 1.</v>
      </c>
    </row>
    <row r="143" spans="1:7" ht="76.5" hidden="1" x14ac:dyDescent="0.2">
      <c r="A143" s="26"/>
      <c r="B143" s="26" t="str">
        <f>B142</f>
        <v xml:space="preserve"> Sai</v>
      </c>
      <c r="C143" s="26" t="s">
        <v>52</v>
      </c>
      <c r="D143" s="26">
        <v>5</v>
      </c>
      <c r="E143" s="26" t="s">
        <v>53</v>
      </c>
      <c r="F143" s="25" t="s">
        <v>135</v>
      </c>
      <c r="G143" s="25" t="str">
        <f t="shared" ref="G143:G150" si="30">_xlfn.CONCAT(C143," ",D143," ",E143," ",F143)</f>
        <v>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v>
      </c>
    </row>
    <row r="144" spans="1:7" hidden="1" x14ac:dyDescent="0.2">
      <c r="A144" s="26"/>
      <c r="B144" s="26" t="str">
        <f t="shared" ref="B144:B151" si="31">B143</f>
        <v xml:space="preserve"> Sai</v>
      </c>
      <c r="C144" s="26" t="s">
        <v>55</v>
      </c>
      <c r="D144" s="26">
        <v>7</v>
      </c>
      <c r="E144" s="26" t="s">
        <v>56</v>
      </c>
      <c r="F144" s="25"/>
      <c r="G144" s="25" t="str">
        <f t="shared" si="30"/>
        <v xml:space="preserve">Q2: 7 of 7.  </v>
      </c>
    </row>
    <row r="145" spans="1:7" ht="63.75" hidden="1" x14ac:dyDescent="0.2">
      <c r="A145" s="26"/>
      <c r="B145" s="26" t="str">
        <f t="shared" si="31"/>
        <v xml:space="preserve"> Sai</v>
      </c>
      <c r="C145" s="26" t="s">
        <v>58</v>
      </c>
      <c r="D145" s="26">
        <v>6.5</v>
      </c>
      <c r="E145" s="26" t="s">
        <v>56</v>
      </c>
      <c r="F145" s="25" t="s">
        <v>148</v>
      </c>
      <c r="G145" s="25" t="str">
        <f t="shared" si="30"/>
        <v xml:space="preserve">Q3: 6.5 of 7.  Note that a marketing analytics professional is a liaison between those who make marketing decisions and those who provide data to the company.  That is, they use data and analytics to maximize marketing outcomes, and thus enhance decision-making about future company actions. </v>
      </c>
    </row>
    <row r="146" spans="1:7" hidden="1" x14ac:dyDescent="0.2">
      <c r="A146" s="26"/>
      <c r="B146" s="26" t="str">
        <f t="shared" si="31"/>
        <v xml:space="preserve"> Sai</v>
      </c>
      <c r="C146" s="26" t="s">
        <v>60</v>
      </c>
      <c r="D146" s="26">
        <v>7</v>
      </c>
      <c r="E146" s="26" t="s">
        <v>56</v>
      </c>
      <c r="F146" s="25"/>
      <c r="G146" s="25" t="str">
        <f t="shared" si="30"/>
        <v xml:space="preserve">Q4: 7 of 7.  </v>
      </c>
    </row>
    <row r="147" spans="1:7" hidden="1" x14ac:dyDescent="0.2">
      <c r="A147" s="26"/>
      <c r="B147" s="26" t="str">
        <f t="shared" si="31"/>
        <v xml:space="preserve"> Sai</v>
      </c>
      <c r="C147" s="26" t="s">
        <v>62</v>
      </c>
      <c r="D147" s="26">
        <v>7</v>
      </c>
      <c r="E147" s="26" t="s">
        <v>56</v>
      </c>
      <c r="F147" s="25"/>
      <c r="G147" s="25" t="str">
        <f t="shared" si="30"/>
        <v xml:space="preserve">Q5: 7 of 7.  </v>
      </c>
    </row>
    <row r="148" spans="1:7" hidden="1" x14ac:dyDescent="0.2">
      <c r="A148" s="26"/>
      <c r="B148" s="26" t="str">
        <f t="shared" si="31"/>
        <v xml:space="preserve"> Sai</v>
      </c>
      <c r="C148" s="26" t="s">
        <v>64</v>
      </c>
      <c r="D148" s="26">
        <v>7</v>
      </c>
      <c r="E148" s="26" t="s">
        <v>56</v>
      </c>
      <c r="F148" s="25"/>
      <c r="G148" s="25" t="str">
        <f t="shared" si="30"/>
        <v xml:space="preserve">Q6: 7 of 7.  </v>
      </c>
    </row>
    <row r="149" spans="1:7" hidden="1" x14ac:dyDescent="0.2">
      <c r="A149" s="26"/>
      <c r="B149" s="26" t="str">
        <f t="shared" si="31"/>
        <v xml:space="preserve"> Sai</v>
      </c>
      <c r="C149" s="26" t="s">
        <v>66</v>
      </c>
      <c r="D149" s="26">
        <v>7</v>
      </c>
      <c r="E149" s="26" t="s">
        <v>56</v>
      </c>
      <c r="F149" s="25"/>
      <c r="G149" s="25" t="str">
        <f t="shared" si="30"/>
        <v xml:space="preserve">Q7: 7 of 7.  </v>
      </c>
    </row>
    <row r="150" spans="1:7" hidden="1" x14ac:dyDescent="0.2">
      <c r="A150" s="26"/>
      <c r="B150" s="26" t="str">
        <f t="shared" si="31"/>
        <v xml:space="preserve"> Sai</v>
      </c>
      <c r="C150" s="26" t="s">
        <v>68</v>
      </c>
      <c r="D150" s="26">
        <f>SUM(D143:D149)</f>
        <v>46.5</v>
      </c>
      <c r="E150" s="26" t="s">
        <v>69</v>
      </c>
      <c r="F150" s="25"/>
      <c r="G150" s="25" t="str">
        <f t="shared" si="30"/>
        <v xml:space="preserve">Total: 46.5 of 50. </v>
      </c>
    </row>
    <row r="151" spans="1:7" ht="165.75" hidden="1" x14ac:dyDescent="0.2">
      <c r="A151" s="26"/>
      <c r="B151" s="26" t="str">
        <f t="shared" si="31"/>
        <v xml:space="preserve"> Sai</v>
      </c>
      <c r="C151" s="26" t="s">
        <v>70</v>
      </c>
      <c r="D151" s="26"/>
      <c r="E151" s="26"/>
      <c r="F151" s="25"/>
      <c r="G151" s="25" t="str">
        <f>_xlfn.CONCAT(G142," ",G143," ",G144," ",G145," ",G146," ",G147," ",G148," ",G149," ",G150)</f>
        <v xml:space="preserve"> Sai, below are scores and comments for Homework 1. 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 Q2: 7 of 7.   Q3: 6.5 of 7.  Note that a marketing analytics professional is a liaison between those who make marketing decisions and those who provide data to the company.  That is, they use data and analytics to maximize marketing outcomes, and thus enhance decision-making about future company actions.  Q4: 7 of 7.   Q5: 7 of 7.   Q6: 7 of 7.   Q7: 7 of 7.   Total: 46.5 of 50. </v>
      </c>
    </row>
    <row r="152" spans="1:7" hidden="1" x14ac:dyDescent="0.2">
      <c r="A152" s="26" t="s">
        <v>16</v>
      </c>
      <c r="B152" s="26" t="str">
        <f t="shared" si="27"/>
        <v xml:space="preserve"> Navya</v>
      </c>
      <c r="C152" s="26" t="s">
        <v>51</v>
      </c>
      <c r="D152" s="26"/>
      <c r="E152" s="26"/>
      <c r="F152" s="25"/>
      <c r="G152" s="25" t="str">
        <f t="shared" si="12"/>
        <v xml:space="preserve"> Navya, below are scores and comments for Homework 1.</v>
      </c>
    </row>
    <row r="153" spans="1:7" ht="63.75" hidden="1" x14ac:dyDescent="0.2">
      <c r="A153" s="26"/>
      <c r="B153" s="26" t="str">
        <f>B152</f>
        <v xml:space="preserve"> Navya</v>
      </c>
      <c r="C153" s="26" t="s">
        <v>52</v>
      </c>
      <c r="D153" s="26">
        <v>6.5</v>
      </c>
      <c r="E153" s="26" t="s">
        <v>53</v>
      </c>
      <c r="F153" s="31" t="s">
        <v>134</v>
      </c>
      <c r="G153" s="25" t="str">
        <f t="shared" ref="G153:G160" si="32">_xlfn.CONCAT(C153," ",D153," ",E153," ",F153)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54" spans="1:7" ht="38.25" hidden="1" x14ac:dyDescent="0.2">
      <c r="A154" s="26"/>
      <c r="B154" s="26" t="str">
        <f t="shared" ref="B154:B161" si="33">B153</f>
        <v xml:space="preserve"> Navya</v>
      </c>
      <c r="C154" s="26" t="s">
        <v>55</v>
      </c>
      <c r="D154" s="26">
        <v>7</v>
      </c>
      <c r="E154" s="26" t="s">
        <v>56</v>
      </c>
      <c r="F154" s="25" t="s">
        <v>138</v>
      </c>
      <c r="G154" s="25" t="str">
        <f t="shared" si="32"/>
        <v xml:space="preserve">Q2: 7 of 7.  While your response addressed the question, it was a wee bit long.  Please be succinct and direct in your responses to questions. </v>
      </c>
    </row>
    <row r="155" spans="1:7" ht="51" hidden="1" x14ac:dyDescent="0.2">
      <c r="A155" s="26"/>
      <c r="B155" s="26" t="str">
        <f t="shared" si="33"/>
        <v xml:space="preserve"> Navya</v>
      </c>
      <c r="C155" s="26" t="s">
        <v>58</v>
      </c>
      <c r="D155" s="26">
        <v>6</v>
      </c>
      <c r="E155" s="26" t="s">
        <v>56</v>
      </c>
      <c r="F155" s="25" t="s">
        <v>149</v>
      </c>
      <c r="G155" s="25" t="str">
        <f t="shared" si="32"/>
        <v>Q3: 6 of 7.  Please be a wee bit more precise in your responses.  You didn't fully address, "Identify one of the marketing metrics categories… and brainstorm a few creative ways data can be collected/used to help move those metrics in the right direction."</v>
      </c>
    </row>
    <row r="156" spans="1:7" ht="114.75" hidden="1" x14ac:dyDescent="0.2">
      <c r="A156" s="26"/>
      <c r="B156" s="26" t="str">
        <f t="shared" si="33"/>
        <v xml:space="preserve"> Navya</v>
      </c>
      <c r="C156" s="26" t="s">
        <v>60</v>
      </c>
      <c r="D156" s="26">
        <v>6.5</v>
      </c>
      <c r="E156" s="26" t="s">
        <v>56</v>
      </c>
      <c r="F156" s="25" t="s">
        <v>156</v>
      </c>
      <c r="G156" s="25" t="str">
        <f t="shared" si="32"/>
        <v>Q4: 6.5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57" spans="1:7" ht="25.5" hidden="1" x14ac:dyDescent="0.2">
      <c r="A157" s="26"/>
      <c r="B157" s="26" t="str">
        <f t="shared" si="33"/>
        <v xml:space="preserve"> Navya</v>
      </c>
      <c r="C157" s="26" t="s">
        <v>62</v>
      </c>
      <c r="D157" s="26">
        <v>7</v>
      </c>
      <c r="E157" s="26" t="s">
        <v>56</v>
      </c>
      <c r="F157" s="25" t="s">
        <v>160</v>
      </c>
      <c r="G157" s="25" t="str">
        <f t="shared" si="32"/>
        <v>Q5: 7 of 7.  While your answer is long, it addresses the questions posed.</v>
      </c>
    </row>
    <row r="158" spans="1:7" hidden="1" x14ac:dyDescent="0.2">
      <c r="A158" s="26"/>
      <c r="B158" s="26" t="str">
        <f t="shared" si="33"/>
        <v xml:space="preserve"> Navya</v>
      </c>
      <c r="C158" s="26" t="s">
        <v>64</v>
      </c>
      <c r="D158" s="26">
        <v>7</v>
      </c>
      <c r="E158" s="26" t="s">
        <v>56</v>
      </c>
      <c r="F158" s="25"/>
      <c r="G158" s="25" t="str">
        <f t="shared" si="32"/>
        <v xml:space="preserve">Q6: 7 of 7.  </v>
      </c>
    </row>
    <row r="159" spans="1:7" ht="38.25" hidden="1" x14ac:dyDescent="0.2">
      <c r="A159" s="26"/>
      <c r="B159" s="26" t="str">
        <f t="shared" si="33"/>
        <v xml:space="preserve"> Navya</v>
      </c>
      <c r="C159" s="26" t="s">
        <v>66</v>
      </c>
      <c r="D159" s="26">
        <v>1</v>
      </c>
      <c r="E159" s="26" t="s">
        <v>56</v>
      </c>
      <c r="F159" s="25" t="s">
        <v>164</v>
      </c>
      <c r="G159" s="25" t="str">
        <f t="shared" si="32"/>
        <v>Q7: 1 of 7.  Almost all elements of your response map neither to the textbooks, lecture, nor practicum.  That is, the answer provided isn't for the question posed.</v>
      </c>
    </row>
    <row r="160" spans="1:7" hidden="1" x14ac:dyDescent="0.2">
      <c r="A160" s="26"/>
      <c r="B160" s="26" t="str">
        <f t="shared" si="33"/>
        <v xml:space="preserve"> Navya</v>
      </c>
      <c r="C160" s="26" t="s">
        <v>68</v>
      </c>
      <c r="D160" s="26">
        <f>SUM(D153:D159)</f>
        <v>41</v>
      </c>
      <c r="E160" s="26" t="s">
        <v>69</v>
      </c>
      <c r="F160" s="25"/>
      <c r="G160" s="25" t="str">
        <f t="shared" si="32"/>
        <v xml:space="preserve">Total: 41 of 50. </v>
      </c>
    </row>
    <row r="161" spans="1:7" ht="318.75" hidden="1" x14ac:dyDescent="0.2">
      <c r="A161" s="26"/>
      <c r="B161" s="26" t="str">
        <f t="shared" si="33"/>
        <v xml:space="preserve"> Navya</v>
      </c>
      <c r="C161" s="26" t="s">
        <v>70</v>
      </c>
      <c r="D161" s="26"/>
      <c r="E161" s="26"/>
      <c r="F161" s="25"/>
      <c r="G161" s="25" t="str">
        <f>_xlfn.CONCAT(G152," ",G153," ",G154," ",G155," ",G156," ",G157," ",G158," ",G159," ",G160)</f>
        <v xml:space="preserve"> Navya,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6 of 7.  Please be a wee bit more precise in your responses.  You didn't fully address, "Identify one of the marketing metrics categories… and brainstorm a few creative ways data can be collected/used to help move those metrics in the right direction." Q4: 6.5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1 of 7.  Almost all elements of your response map neither to the textbooks, lecture, nor practicum.  That is, the answer provided isn't for the question posed. Total: 41 of 50. </v>
      </c>
    </row>
    <row r="162" spans="1:7" hidden="1" x14ac:dyDescent="0.2">
      <c r="A162" s="26" t="s">
        <v>17</v>
      </c>
      <c r="B162" s="26" t="str">
        <f>MID(A162,FIND(",",A162)+1,FIND(" ",A162)+2)</f>
        <v xml:space="preserve"> Imranuddin</v>
      </c>
      <c r="C162" s="26" t="s">
        <v>51</v>
      </c>
      <c r="D162" s="26"/>
      <c r="E162" s="26"/>
      <c r="F162" s="25"/>
      <c r="G162" s="25" t="str">
        <f t="shared" si="12"/>
        <v xml:space="preserve"> Imranuddin, below are scores and comments for Homework 1.</v>
      </c>
    </row>
    <row r="163" spans="1:7" ht="63.75" hidden="1" x14ac:dyDescent="0.2">
      <c r="A163" s="26"/>
      <c r="B163" s="26" t="str">
        <f>B162</f>
        <v xml:space="preserve"> Imranuddin</v>
      </c>
      <c r="C163" s="26" t="s">
        <v>52</v>
      </c>
      <c r="D163" s="26">
        <v>6.5</v>
      </c>
      <c r="E163" s="26" t="s">
        <v>53</v>
      </c>
      <c r="F163" s="31" t="s">
        <v>134</v>
      </c>
      <c r="G163" s="25" t="str">
        <f t="shared" ref="G163:G170" si="34">_xlfn.CONCAT(C163," ",D163," ",E163," ",F163)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64" spans="1:7" ht="25.5" hidden="1" x14ac:dyDescent="0.2">
      <c r="A164" s="26"/>
      <c r="B164" s="26" t="str">
        <f t="shared" ref="B164:B171" si="35">B163</f>
        <v xml:space="preserve"> Imranuddin</v>
      </c>
      <c r="C164" s="26" t="s">
        <v>55</v>
      </c>
      <c r="D164" s="26">
        <v>7</v>
      </c>
      <c r="E164" s="26" t="s">
        <v>56</v>
      </c>
      <c r="F164" s="25" t="s">
        <v>88</v>
      </c>
      <c r="G164" s="25" t="str">
        <f t="shared" si="34"/>
        <v>Q2: 7 of 7.  A good response!  It was succinct and addressed the question posed!</v>
      </c>
    </row>
    <row r="165" spans="1:7" hidden="1" x14ac:dyDescent="0.2">
      <c r="A165" s="26"/>
      <c r="B165" s="26" t="str">
        <f t="shared" si="35"/>
        <v xml:space="preserve"> Imranuddin</v>
      </c>
      <c r="C165" s="26" t="s">
        <v>58</v>
      </c>
      <c r="D165" s="26">
        <v>7</v>
      </c>
      <c r="E165" s="26" t="s">
        <v>56</v>
      </c>
      <c r="F165" s="25"/>
      <c r="G165" s="25" t="str">
        <f t="shared" si="34"/>
        <v xml:space="preserve">Q3: 7 of 7.  </v>
      </c>
    </row>
    <row r="166" spans="1:7" ht="114.75" hidden="1" x14ac:dyDescent="0.2">
      <c r="A166" s="26"/>
      <c r="B166" s="26" t="str">
        <f t="shared" si="35"/>
        <v xml:space="preserve"> Imranuddin</v>
      </c>
      <c r="C166" s="26" t="s">
        <v>60</v>
      </c>
      <c r="D166" s="26">
        <v>7</v>
      </c>
      <c r="E166" s="26" t="s">
        <v>56</v>
      </c>
      <c r="F166" s="25" t="s">
        <v>156</v>
      </c>
      <c r="G166" s="25" t="str">
        <f t="shared" si="34"/>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67" spans="1:7" hidden="1" x14ac:dyDescent="0.2">
      <c r="A167" s="26"/>
      <c r="B167" s="26" t="str">
        <f t="shared" si="35"/>
        <v xml:space="preserve"> Imranuddin</v>
      </c>
      <c r="C167" s="26" t="s">
        <v>62</v>
      </c>
      <c r="D167" s="26">
        <v>7</v>
      </c>
      <c r="E167" s="26" t="s">
        <v>56</v>
      </c>
      <c r="F167" s="25"/>
      <c r="G167" s="25" t="str">
        <f t="shared" si="34"/>
        <v xml:space="preserve">Q5: 7 of 7.  </v>
      </c>
    </row>
    <row r="168" spans="1:7" hidden="1" x14ac:dyDescent="0.2">
      <c r="A168" s="26"/>
      <c r="B168" s="26" t="str">
        <f t="shared" si="35"/>
        <v xml:space="preserve"> Imranuddin</v>
      </c>
      <c r="C168" s="26" t="s">
        <v>64</v>
      </c>
      <c r="D168" s="26">
        <v>7</v>
      </c>
      <c r="E168" s="26" t="s">
        <v>56</v>
      </c>
      <c r="F168" s="25"/>
      <c r="G168" s="25" t="str">
        <f t="shared" si="34"/>
        <v xml:space="preserve">Q6: 7 of 7.  </v>
      </c>
    </row>
    <row r="169" spans="1:7" hidden="1" x14ac:dyDescent="0.2">
      <c r="A169" s="26"/>
      <c r="B169" s="26" t="str">
        <f t="shared" si="35"/>
        <v xml:space="preserve"> Imranuddin</v>
      </c>
      <c r="C169" s="26" t="s">
        <v>66</v>
      </c>
      <c r="D169" s="26">
        <v>7</v>
      </c>
      <c r="E169" s="26" t="s">
        <v>56</v>
      </c>
      <c r="F169" s="25"/>
      <c r="G169" s="25" t="str">
        <f t="shared" si="34"/>
        <v xml:space="preserve">Q7: 7 of 7.  </v>
      </c>
    </row>
    <row r="170" spans="1:7" hidden="1" x14ac:dyDescent="0.2">
      <c r="A170" s="26"/>
      <c r="B170" s="26" t="str">
        <f t="shared" si="35"/>
        <v xml:space="preserve"> Imranuddin</v>
      </c>
      <c r="C170" s="26" t="s">
        <v>68</v>
      </c>
      <c r="D170" s="26">
        <f>SUM(D163:D169)</f>
        <v>48.5</v>
      </c>
      <c r="E170" s="26" t="s">
        <v>69</v>
      </c>
      <c r="F170" s="25"/>
      <c r="G170" s="25" t="str">
        <f t="shared" si="34"/>
        <v xml:space="preserve">Total: 48.5 of 50. </v>
      </c>
    </row>
    <row r="171" spans="1:7" ht="216.75" hidden="1" x14ac:dyDescent="0.2">
      <c r="A171" s="26"/>
      <c r="B171" s="26" t="str">
        <f t="shared" si="35"/>
        <v xml:space="preserve"> Imranuddin</v>
      </c>
      <c r="C171" s="26" t="s">
        <v>70</v>
      </c>
      <c r="D171" s="26"/>
      <c r="E171" s="26"/>
      <c r="F171" s="25"/>
      <c r="G171" s="25" t="str">
        <f>_xlfn.CONCAT(G162," ",G163," ",G164," ",G165," ",G166," ",G167," ",G168," ",G169," ",G170)</f>
        <v xml:space="preserve"> Imranuddin,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7 of 7.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7 of 7.   Total: 48.5 of 50. </v>
      </c>
    </row>
    <row r="172" spans="1:7" hidden="1" x14ac:dyDescent="0.2">
      <c r="A172" s="26" t="s">
        <v>18</v>
      </c>
      <c r="B172" s="26" t="str">
        <f>MID(A172,FIND(",",A172)+1,FIND(" ",A172)+2)</f>
        <v xml:space="preserve"> Sumeruddin</v>
      </c>
      <c r="C172" s="26" t="s">
        <v>51</v>
      </c>
      <c r="D172" s="26"/>
      <c r="E172" s="26"/>
      <c r="F172" s="25"/>
      <c r="G172" s="25" t="str">
        <f t="shared" si="12"/>
        <v xml:space="preserve"> Sumeruddin, below are scores and comments for Homework 1.</v>
      </c>
    </row>
    <row r="173" spans="1:7" ht="63.75" hidden="1" x14ac:dyDescent="0.2">
      <c r="A173" s="26"/>
      <c r="B173" s="26" t="str">
        <f>B172</f>
        <v xml:space="preserve"> Sumeruddin</v>
      </c>
      <c r="C173" s="26" t="s">
        <v>52</v>
      </c>
      <c r="D173" s="26">
        <v>6.5</v>
      </c>
      <c r="E173" s="26" t="s">
        <v>53</v>
      </c>
      <c r="F173" s="31" t="s">
        <v>134</v>
      </c>
      <c r="G173" s="25" t="str">
        <f t="shared" ref="G173:G180" si="36">_xlfn.CONCAT(C173," ",D173," ",E173," ",F173)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74" spans="1:7" ht="102" hidden="1" x14ac:dyDescent="0.2">
      <c r="A174" s="26"/>
      <c r="B174" s="26" t="str">
        <f t="shared" ref="B174:B181" si="37">B173</f>
        <v xml:space="preserve"> Sumeruddin</v>
      </c>
      <c r="C174" s="26" t="s">
        <v>55</v>
      </c>
      <c r="D174" s="26">
        <v>4</v>
      </c>
      <c r="E174" s="26" t="s">
        <v>56</v>
      </c>
      <c r="F174" s="25" t="s">
        <v>141</v>
      </c>
      <c r="G174" s="25" t="str">
        <f t="shared" si="36"/>
        <v xml:space="preserve">Q2: 4 of 7.  Your piecemeal response did not sufficiently address the question.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175" spans="1:7" ht="89.25" hidden="1" x14ac:dyDescent="0.2">
      <c r="A175" s="26"/>
      <c r="B175" s="26" t="str">
        <f t="shared" si="37"/>
        <v xml:space="preserve"> Sumeruddin</v>
      </c>
      <c r="C175" s="26" t="s">
        <v>58</v>
      </c>
      <c r="D175" s="26">
        <v>4.5</v>
      </c>
      <c r="E175" s="26" t="s">
        <v>56</v>
      </c>
      <c r="F175" s="25" t="s">
        <v>150</v>
      </c>
      <c r="G175" s="25" t="str">
        <f t="shared" si="36"/>
        <v xml:space="preserve">Q3: 4.5 of 7.  I found it challenging on following your argument since it was disjointed and at times incongruent to the what was requested. Note a marketing analytics professional is a liaison between those who make marketing decisions and those who provide data to the company.  That is, they use data and analytics to maximize marketing outcomes, and thus enhance decision-making about future company actions. </v>
      </c>
    </row>
    <row r="176" spans="1:7" ht="114.75" hidden="1" x14ac:dyDescent="0.2">
      <c r="A176" s="26"/>
      <c r="B176" s="26" t="str">
        <f t="shared" si="37"/>
        <v xml:space="preserve"> Sumeruddin</v>
      </c>
      <c r="C176" s="26" t="s">
        <v>60</v>
      </c>
      <c r="D176" s="26">
        <v>7</v>
      </c>
      <c r="E176" s="26" t="s">
        <v>56</v>
      </c>
      <c r="F176" s="25" t="s">
        <v>156</v>
      </c>
      <c r="G176" s="25" t="str">
        <f t="shared" si="36"/>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77" spans="1:7" hidden="1" x14ac:dyDescent="0.2">
      <c r="A177" s="26"/>
      <c r="B177" s="26" t="str">
        <f t="shared" si="37"/>
        <v xml:space="preserve"> Sumeruddin</v>
      </c>
      <c r="C177" s="26" t="s">
        <v>62</v>
      </c>
      <c r="D177" s="26">
        <v>7</v>
      </c>
      <c r="E177" s="26" t="s">
        <v>56</v>
      </c>
      <c r="F177" s="25" t="s">
        <v>63</v>
      </c>
      <c r="G177" s="25" t="str">
        <f t="shared" si="36"/>
        <v xml:space="preserve">Q5: 7 of 7.   </v>
      </c>
    </row>
    <row r="178" spans="1:7" hidden="1" x14ac:dyDescent="0.2">
      <c r="A178" s="26"/>
      <c r="B178" s="26" t="str">
        <f t="shared" si="37"/>
        <v xml:space="preserve"> Sumeruddin</v>
      </c>
      <c r="C178" s="26" t="s">
        <v>64</v>
      </c>
      <c r="D178" s="26">
        <v>7</v>
      </c>
      <c r="E178" s="26" t="s">
        <v>56</v>
      </c>
      <c r="F178" s="25"/>
      <c r="G178" s="25" t="str">
        <f t="shared" si="36"/>
        <v xml:space="preserve">Q6: 7 of 7.  </v>
      </c>
    </row>
    <row r="179" spans="1:7" ht="25.5" hidden="1" x14ac:dyDescent="0.2">
      <c r="A179" s="26"/>
      <c r="B179" s="26" t="str">
        <f t="shared" si="37"/>
        <v xml:space="preserve"> Sumeruddin</v>
      </c>
      <c r="C179" s="26" t="s">
        <v>66</v>
      </c>
      <c r="D179" s="26">
        <v>6</v>
      </c>
      <c r="E179" s="26" t="s">
        <v>56</v>
      </c>
      <c r="F179" s="25" t="s">
        <v>165</v>
      </c>
      <c r="G179" s="25" t="str">
        <f t="shared" si="36"/>
        <v xml:space="preserve">Q7: 6 of 7.  A few elements of your response map neither to the textbooks, lecture, nor practicum.  </v>
      </c>
    </row>
    <row r="180" spans="1:7" hidden="1" x14ac:dyDescent="0.2">
      <c r="A180" s="26"/>
      <c r="B180" s="26" t="str">
        <f t="shared" si="37"/>
        <v xml:space="preserve"> Sumeruddin</v>
      </c>
      <c r="C180" s="26" t="s">
        <v>68</v>
      </c>
      <c r="D180" s="26">
        <f>SUM(D173:D179)</f>
        <v>42</v>
      </c>
      <c r="E180" s="26" t="s">
        <v>69</v>
      </c>
      <c r="F180" s="25"/>
      <c r="G180" s="25" t="str">
        <f t="shared" si="36"/>
        <v xml:space="preserve">Total: 42 of 50. </v>
      </c>
    </row>
    <row r="181" spans="1:7" ht="408" hidden="1" x14ac:dyDescent="0.2">
      <c r="A181" s="26"/>
      <c r="B181" s="26" t="str">
        <f t="shared" si="37"/>
        <v xml:space="preserve"> Sumeruddin</v>
      </c>
      <c r="C181" s="26" t="s">
        <v>70</v>
      </c>
      <c r="D181" s="26"/>
      <c r="E181" s="26"/>
      <c r="F181" s="25"/>
      <c r="G181" s="25" t="str">
        <f>_xlfn.CONCAT(G172," ",G173," ",G174," ",G175," ",G176," ",G177," ",G178," ",G179," ",G180)</f>
        <v xml:space="preserve"> Sumeruddin,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4 of 7.  Your piecemeal response did not sufficiently address the question.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4.5 of 7.  I found it challenging on following your argument since it was disjointed and at times incongruent to the what was requested. Note a marketing analytics professional is a liaison between those who make marketing decisions and those who provide data to the company.  That is, they use data and analytics to maximize marketing outcomes, and thus enhance decision-making about future company actions.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Q6: 7 of 7.   Q7: 6 of 7.  A few elements of your response map neither to the textbooks, lecture, nor practicum.   Total: 42 of 50. </v>
      </c>
    </row>
    <row r="182" spans="1:7" hidden="1" x14ac:dyDescent="0.2">
      <c r="A182" s="26" t="s">
        <v>19</v>
      </c>
      <c r="B182" s="26" t="str">
        <f>MID(A182,FIND(",",A182)+1,FIND(" ",A182)-1)</f>
        <v xml:space="preserve"> Mohammed</v>
      </c>
      <c r="C182" s="26" t="s">
        <v>51</v>
      </c>
      <c r="D182" s="26"/>
      <c r="E182" s="26"/>
      <c r="F182" s="25"/>
      <c r="G182" s="25" t="str">
        <f t="shared" si="12"/>
        <v xml:space="preserve"> Mohammed, below are scores and comments for Homework 1.</v>
      </c>
    </row>
    <row r="183" spans="1:7" ht="63.75" hidden="1" x14ac:dyDescent="0.2">
      <c r="A183" s="26"/>
      <c r="B183" s="26" t="str">
        <f>B182</f>
        <v xml:space="preserve"> Mohammed</v>
      </c>
      <c r="C183" s="26" t="s">
        <v>52</v>
      </c>
      <c r="D183" s="26">
        <v>6.5</v>
      </c>
      <c r="E183" s="26" t="s">
        <v>53</v>
      </c>
      <c r="F183" s="31" t="s">
        <v>134</v>
      </c>
      <c r="G183" s="25" t="str">
        <f t="shared" ref="G183:G190" si="38">_xlfn.CONCAT(C183," ",D183," ",E183," ",F183)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84" spans="1:7" ht="38.25" hidden="1" x14ac:dyDescent="0.2">
      <c r="A184" s="26"/>
      <c r="B184" s="26" t="str">
        <f t="shared" ref="B184:B191" si="39">B183</f>
        <v xml:space="preserve"> Mohammed</v>
      </c>
      <c r="C184" s="26" t="s">
        <v>55</v>
      </c>
      <c r="D184" s="26">
        <v>7</v>
      </c>
      <c r="E184" s="26" t="s">
        <v>56</v>
      </c>
      <c r="F184" s="25" t="s">
        <v>172</v>
      </c>
      <c r="G184" s="25" t="str">
        <f t="shared" si="38"/>
        <v>Q2: 7 of 7.  While the response was sufficient, it was a wee bit colloquial. Please be more precise and formal with your responses.</v>
      </c>
    </row>
    <row r="185" spans="1:7" ht="51" hidden="1" x14ac:dyDescent="0.2">
      <c r="A185" s="26"/>
      <c r="B185" s="26" t="str">
        <f t="shared" si="39"/>
        <v xml:space="preserve"> Mohammed</v>
      </c>
      <c r="C185" s="26" t="s">
        <v>58</v>
      </c>
      <c r="D185" s="32">
        <v>5.5</v>
      </c>
      <c r="E185" s="32" t="s">
        <v>56</v>
      </c>
      <c r="F185" s="33" t="s">
        <v>151</v>
      </c>
      <c r="G185" s="25" t="str">
        <f t="shared" si="38"/>
        <v>Q3: 5.5 of 7.  Note the following question element was not sufficiently addressed: "Identify one of the marketing metrics categories… and brainstorm a few creative ways data can be collected/used to help move those metrics in the right direction."</v>
      </c>
    </row>
    <row r="186" spans="1:7" ht="114.75" hidden="1" x14ac:dyDescent="0.2">
      <c r="A186" s="26"/>
      <c r="B186" s="26" t="str">
        <f t="shared" si="39"/>
        <v xml:space="preserve"> Mohammed</v>
      </c>
      <c r="C186" s="26" t="s">
        <v>60</v>
      </c>
      <c r="D186" s="26">
        <v>7</v>
      </c>
      <c r="E186" s="26" t="s">
        <v>56</v>
      </c>
      <c r="F186" s="25" t="s">
        <v>156</v>
      </c>
      <c r="G186" s="25" t="str">
        <f t="shared" si="38"/>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187" spans="1:7" ht="25.5" hidden="1" x14ac:dyDescent="0.2">
      <c r="A187" s="26"/>
      <c r="B187" s="26" t="str">
        <f t="shared" si="39"/>
        <v xml:space="preserve"> Mohammed</v>
      </c>
      <c r="C187" s="26" t="s">
        <v>62</v>
      </c>
      <c r="D187" s="26">
        <v>7</v>
      </c>
      <c r="E187" s="26" t="s">
        <v>56</v>
      </c>
      <c r="F187" s="25" t="s">
        <v>160</v>
      </c>
      <c r="G187" s="25" t="str">
        <f t="shared" si="38"/>
        <v>Q5: 7 of 7.  While your answer is long, it addresses the questions posed.</v>
      </c>
    </row>
    <row r="188" spans="1:7" hidden="1" x14ac:dyDescent="0.2">
      <c r="A188" s="26"/>
      <c r="B188" s="26" t="str">
        <f t="shared" si="39"/>
        <v xml:space="preserve"> Mohammed</v>
      </c>
      <c r="C188" s="26" t="s">
        <v>64</v>
      </c>
      <c r="D188" s="26">
        <v>7</v>
      </c>
      <c r="E188" s="26" t="s">
        <v>56</v>
      </c>
      <c r="F188" s="25"/>
      <c r="G188" s="25" t="str">
        <f t="shared" si="38"/>
        <v xml:space="preserve">Q6: 7 of 7.  </v>
      </c>
    </row>
    <row r="189" spans="1:7" hidden="1" x14ac:dyDescent="0.2">
      <c r="A189" s="26"/>
      <c r="B189" s="26" t="str">
        <f t="shared" si="39"/>
        <v xml:space="preserve"> Mohammed</v>
      </c>
      <c r="C189" s="26" t="s">
        <v>66</v>
      </c>
      <c r="D189" s="26">
        <v>7</v>
      </c>
      <c r="E189" s="26" t="s">
        <v>56</v>
      </c>
      <c r="F189" s="25"/>
      <c r="G189" s="25" t="str">
        <f t="shared" si="38"/>
        <v xml:space="preserve">Q7: 7 of 7.  </v>
      </c>
    </row>
    <row r="190" spans="1:7" hidden="1" x14ac:dyDescent="0.2">
      <c r="A190" s="26"/>
      <c r="B190" s="26" t="str">
        <f t="shared" si="39"/>
        <v xml:space="preserve"> Mohammed</v>
      </c>
      <c r="C190" s="26" t="s">
        <v>68</v>
      </c>
      <c r="D190" s="26">
        <f>SUM(D183:D189)</f>
        <v>47</v>
      </c>
      <c r="E190" s="26" t="s">
        <v>69</v>
      </c>
      <c r="F190" s="25"/>
      <c r="G190" s="25" t="str">
        <f t="shared" si="38"/>
        <v xml:space="preserve">Total: 47 of 50. </v>
      </c>
    </row>
    <row r="191" spans="1:7" ht="280.5" hidden="1" x14ac:dyDescent="0.2">
      <c r="A191" s="26"/>
      <c r="B191" s="26" t="str">
        <f t="shared" si="39"/>
        <v xml:space="preserve"> Mohammed</v>
      </c>
      <c r="C191" s="26" t="s">
        <v>70</v>
      </c>
      <c r="D191" s="26"/>
      <c r="E191" s="26"/>
      <c r="F191" s="25"/>
      <c r="G191" s="25" t="str">
        <f>_xlfn.CONCAT(G182," ",G183," ",G184," ",G185," ",G186," ",G187," ",G188," ",G189," ",G190)</f>
        <v xml:space="preserve"> Mohammed,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the response was sufficient, it was a wee bit colloquial. Please be more precise and formal with your responses. Q3: 5.5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47 of 50. </v>
      </c>
    </row>
    <row r="192" spans="1:7" hidden="1" x14ac:dyDescent="0.2">
      <c r="A192" s="26" t="s">
        <v>20</v>
      </c>
      <c r="B192" s="26" t="str">
        <f t="shared" si="27"/>
        <v xml:space="preserve"> Prudhvi</v>
      </c>
      <c r="C192" s="26" t="s">
        <v>51</v>
      </c>
      <c r="D192" s="26"/>
      <c r="E192" s="26"/>
      <c r="F192" s="25"/>
      <c r="G192" s="25" t="str">
        <f t="shared" si="12"/>
        <v xml:space="preserve"> Prudhvi, below are scores and comments for Homework 1.</v>
      </c>
    </row>
    <row r="193" spans="1:7" ht="63.75" hidden="1" x14ac:dyDescent="0.2">
      <c r="A193" s="26"/>
      <c r="B193" s="26" t="str">
        <f>B192</f>
        <v xml:space="preserve"> Prudhvi</v>
      </c>
      <c r="C193" s="26" t="s">
        <v>52</v>
      </c>
      <c r="D193" s="26">
        <v>6</v>
      </c>
      <c r="E193" s="26" t="s">
        <v>53</v>
      </c>
      <c r="F193" s="31" t="s">
        <v>134</v>
      </c>
      <c r="G193" s="25" t="str">
        <f t="shared" ref="G193:G200" si="40">_xlfn.CONCAT(C193," ",D193," ",E193," ",F193)</f>
        <v xml:space="preserve">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194" spans="1:7" ht="25.5" hidden="1" x14ac:dyDescent="0.2">
      <c r="A194" s="26"/>
      <c r="B194" s="26" t="str">
        <f t="shared" ref="B194:B201" si="41">B193</f>
        <v xml:space="preserve"> Prudhvi</v>
      </c>
      <c r="C194" s="26" t="s">
        <v>55</v>
      </c>
      <c r="D194" s="26">
        <v>7</v>
      </c>
      <c r="E194" s="26" t="s">
        <v>56</v>
      </c>
      <c r="F194" s="25" t="s">
        <v>88</v>
      </c>
      <c r="G194" s="25" t="str">
        <f t="shared" si="40"/>
        <v>Q2: 7 of 7.  A good response!  It was succinct and addressed the question posed!</v>
      </c>
    </row>
    <row r="195" spans="1:7" ht="51" hidden="1" x14ac:dyDescent="0.2">
      <c r="A195" s="26"/>
      <c r="B195" s="26" t="str">
        <f t="shared" si="41"/>
        <v xml:space="preserve"> Prudhvi</v>
      </c>
      <c r="C195" s="26" t="s">
        <v>58</v>
      </c>
      <c r="D195" s="26">
        <v>6.5</v>
      </c>
      <c r="E195" s="26" t="s">
        <v>56</v>
      </c>
      <c r="F195" s="33" t="s">
        <v>152</v>
      </c>
      <c r="G195" s="25" t="str">
        <f t="shared" si="40"/>
        <v>Q3: 6.5 of 7.  Note the following question element was not quite fully addressed: "Identify one of the marketing metrics categories… and brainstorm a few creative ways data can be collected/used to help move those metrics in the right direction."</v>
      </c>
    </row>
    <row r="196" spans="1:7" hidden="1" x14ac:dyDescent="0.2">
      <c r="A196" s="26"/>
      <c r="B196" s="26" t="str">
        <f t="shared" si="41"/>
        <v xml:space="preserve"> Prudhvi</v>
      </c>
      <c r="C196" s="26" t="s">
        <v>60</v>
      </c>
      <c r="D196" s="26">
        <v>7</v>
      </c>
      <c r="E196" s="26" t="s">
        <v>56</v>
      </c>
      <c r="F196" s="25" t="s">
        <v>167</v>
      </c>
      <c r="G196" s="25" t="str">
        <f t="shared" si="40"/>
        <v>Q4: 7 of 7.  A succinct and well-articulated answer!</v>
      </c>
    </row>
    <row r="197" spans="1:7" hidden="1" x14ac:dyDescent="0.2">
      <c r="A197" s="26"/>
      <c r="B197" s="26" t="str">
        <f t="shared" si="41"/>
        <v xml:space="preserve"> Prudhvi</v>
      </c>
      <c r="C197" s="26" t="s">
        <v>62</v>
      </c>
      <c r="D197" s="26">
        <v>7</v>
      </c>
      <c r="E197" s="26" t="s">
        <v>56</v>
      </c>
      <c r="F197" s="25"/>
      <c r="G197" s="25" t="str">
        <f t="shared" si="40"/>
        <v xml:space="preserve">Q5: 7 of 7.  </v>
      </c>
    </row>
    <row r="198" spans="1:7" ht="25.5" hidden="1" x14ac:dyDescent="0.2">
      <c r="A198" s="26"/>
      <c r="B198" s="26" t="str">
        <f t="shared" si="41"/>
        <v xml:space="preserve"> Prudhvi</v>
      </c>
      <c r="C198" s="26" t="s">
        <v>64</v>
      </c>
      <c r="D198" s="26">
        <v>5</v>
      </c>
      <c r="E198" s="26" t="s">
        <v>56</v>
      </c>
      <c r="F198" s="25" t="s">
        <v>163</v>
      </c>
      <c r="G198" s="25" t="str">
        <f t="shared" si="40"/>
        <v>Q6: 5 of 7.  Your response needs to be expanded upon to sufficiently address all elements of the question.</v>
      </c>
    </row>
    <row r="199" spans="1:7" hidden="1" x14ac:dyDescent="0.2">
      <c r="A199" s="26"/>
      <c r="B199" s="26" t="str">
        <f t="shared" si="41"/>
        <v xml:space="preserve"> Prudhvi</v>
      </c>
      <c r="C199" s="26" t="s">
        <v>66</v>
      </c>
      <c r="D199" s="26">
        <v>7</v>
      </c>
      <c r="E199" s="26" t="s">
        <v>56</v>
      </c>
      <c r="F199" s="25"/>
      <c r="G199" s="25" t="str">
        <f t="shared" si="40"/>
        <v xml:space="preserve">Q7: 7 of 7.  </v>
      </c>
    </row>
    <row r="200" spans="1:7" hidden="1" x14ac:dyDescent="0.2">
      <c r="A200" s="26"/>
      <c r="B200" s="26" t="str">
        <f t="shared" si="41"/>
        <v xml:space="preserve"> Prudhvi</v>
      </c>
      <c r="C200" s="26" t="s">
        <v>68</v>
      </c>
      <c r="D200" s="26">
        <f>SUM(D193:D199)</f>
        <v>45.5</v>
      </c>
      <c r="E200" s="26" t="s">
        <v>69</v>
      </c>
      <c r="F200" s="25"/>
      <c r="G200" s="25" t="str">
        <f t="shared" si="40"/>
        <v xml:space="preserve">Total: 45.5 of 50. </v>
      </c>
    </row>
    <row r="201" spans="1:7" ht="178.5" hidden="1" x14ac:dyDescent="0.2">
      <c r="A201" s="26"/>
      <c r="B201" s="26" t="str">
        <f t="shared" si="41"/>
        <v xml:space="preserve"> Prudhvi</v>
      </c>
      <c r="C201" s="26" t="s">
        <v>70</v>
      </c>
      <c r="D201" s="26"/>
      <c r="E201" s="26"/>
      <c r="F201" s="25"/>
      <c r="G201" s="25" t="str">
        <f>_xlfn.CONCAT(G192," ",G193," ",G194," ",G195," ",G196," ",G197," ",G198," ",G199," ",G200)</f>
        <v xml:space="preserve"> Prudhvi, below are scores and comments for Homework 1. 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6.5 of 7.  Note the following question element was not quite fully addressed: "Identify one of the marketing metrics categories… and brainstorm a few creative ways data can be collected/used to help move those metrics in the right direction." Q4: 7 of 7.  A succinct and well-articulated answer! Q5: 7 of 7.   Q6: 5 of 7.  Your response needs to be expanded upon to sufficiently address all elements of the question. Q7: 7 of 7.   Total: 45.5 of 50. </v>
      </c>
    </row>
    <row r="202" spans="1:7" hidden="1" x14ac:dyDescent="0.2">
      <c r="A202" s="26" t="s">
        <v>21</v>
      </c>
      <c r="B202" s="26" t="str">
        <f>MID(A202,FIND(",",A202)+1,FIND(" ",A202)+0)</f>
        <v xml:space="preserve"> Dhruvi</v>
      </c>
      <c r="C202" s="26" t="s">
        <v>51</v>
      </c>
      <c r="D202" s="26"/>
      <c r="E202" s="26"/>
      <c r="F202" s="25"/>
      <c r="G202" s="25" t="str">
        <f t="shared" si="12"/>
        <v xml:space="preserve"> Dhruvi, below are scores and comments for Homework 1.</v>
      </c>
    </row>
    <row r="203" spans="1:7" ht="63.75" hidden="1" x14ac:dyDescent="0.2">
      <c r="A203" s="26"/>
      <c r="B203" s="26" t="str">
        <f>B202</f>
        <v xml:space="preserve"> Dhruvi</v>
      </c>
      <c r="C203" s="26" t="s">
        <v>52</v>
      </c>
      <c r="D203" s="26">
        <v>6.5</v>
      </c>
      <c r="E203" s="26" t="s">
        <v>53</v>
      </c>
      <c r="F203" s="31" t="s">
        <v>134</v>
      </c>
      <c r="G203" s="25" t="str">
        <f t="shared" ref="G203:G210" si="42">_xlfn.CONCAT(C203," ",D203," ",E203," ",F203)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04" spans="1:7" hidden="1" x14ac:dyDescent="0.2">
      <c r="A204" s="26"/>
      <c r="B204" s="26" t="str">
        <f t="shared" ref="B204:B211" si="43">B203</f>
        <v xml:space="preserve"> Dhruvi</v>
      </c>
      <c r="C204" s="26" t="s">
        <v>55</v>
      </c>
      <c r="D204" s="26">
        <v>7</v>
      </c>
      <c r="E204" s="26" t="s">
        <v>56</v>
      </c>
      <c r="F204" s="25"/>
      <c r="G204" s="25" t="str">
        <f t="shared" si="42"/>
        <v xml:space="preserve">Q2: 7 of 7.  </v>
      </c>
    </row>
    <row r="205" spans="1:7" ht="51" hidden="1" x14ac:dyDescent="0.2">
      <c r="A205" s="26"/>
      <c r="B205" s="26" t="str">
        <f t="shared" si="43"/>
        <v xml:space="preserve"> Dhruvi</v>
      </c>
      <c r="C205" s="26" t="s">
        <v>58</v>
      </c>
      <c r="D205" s="32">
        <v>5.5</v>
      </c>
      <c r="E205" s="32" t="s">
        <v>56</v>
      </c>
      <c r="F205" s="33" t="s">
        <v>151</v>
      </c>
      <c r="G205" s="25" t="str">
        <f t="shared" si="42"/>
        <v>Q3: 5.5 of 7.  Note the following question element was not sufficiently addressed: "Identify one of the marketing metrics categories… and brainstorm a few creative ways data can be collected/used to help move those metrics in the right direction."</v>
      </c>
    </row>
    <row r="206" spans="1:7" ht="63.75" hidden="1" x14ac:dyDescent="0.2">
      <c r="A206" s="26"/>
      <c r="B206" s="26" t="str">
        <f t="shared" si="43"/>
        <v xml:space="preserve"> Dhruvi</v>
      </c>
      <c r="C206" s="26" t="s">
        <v>60</v>
      </c>
      <c r="D206" s="26">
        <v>6</v>
      </c>
      <c r="E206" s="26" t="s">
        <v>56</v>
      </c>
      <c r="F206" s="25" t="s">
        <v>155</v>
      </c>
      <c r="G206" s="25" t="str">
        <f t="shared" si="4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07" spans="1:7" hidden="1" x14ac:dyDescent="0.2">
      <c r="A207" s="26"/>
      <c r="B207" s="26" t="str">
        <f t="shared" si="43"/>
        <v xml:space="preserve"> Dhruvi</v>
      </c>
      <c r="C207" s="26" t="s">
        <v>62</v>
      </c>
      <c r="D207" s="26">
        <v>7</v>
      </c>
      <c r="E207" s="26" t="s">
        <v>56</v>
      </c>
      <c r="F207" s="25"/>
      <c r="G207" s="25" t="str">
        <f t="shared" si="42"/>
        <v xml:space="preserve">Q5: 7 of 7.  </v>
      </c>
    </row>
    <row r="208" spans="1:7" ht="25.5" hidden="1" x14ac:dyDescent="0.2">
      <c r="A208" s="26"/>
      <c r="B208" s="26" t="str">
        <f t="shared" si="43"/>
        <v xml:space="preserve"> Dhruvi</v>
      </c>
      <c r="C208" s="26" t="s">
        <v>64</v>
      </c>
      <c r="D208" s="26">
        <v>5</v>
      </c>
      <c r="E208" s="26" t="s">
        <v>56</v>
      </c>
      <c r="F208" s="25" t="s">
        <v>163</v>
      </c>
      <c r="G208" s="25" t="str">
        <f t="shared" si="42"/>
        <v>Q6: 5 of 7.  Your response needs to be expanded upon to sufficiently address all elements of the question.</v>
      </c>
    </row>
    <row r="209" spans="1:7" hidden="1" x14ac:dyDescent="0.2">
      <c r="A209" s="26"/>
      <c r="B209" s="26" t="str">
        <f t="shared" si="43"/>
        <v xml:space="preserve"> Dhruvi</v>
      </c>
      <c r="C209" s="26" t="s">
        <v>66</v>
      </c>
      <c r="D209" s="26">
        <v>7</v>
      </c>
      <c r="E209" s="26" t="s">
        <v>56</v>
      </c>
      <c r="F209" s="25"/>
      <c r="G209" s="25" t="str">
        <f t="shared" si="42"/>
        <v xml:space="preserve">Q7: 7 of 7.  </v>
      </c>
    </row>
    <row r="210" spans="1:7" hidden="1" x14ac:dyDescent="0.2">
      <c r="A210" s="26"/>
      <c r="B210" s="26" t="str">
        <f t="shared" si="43"/>
        <v xml:space="preserve"> Dhruvi</v>
      </c>
      <c r="C210" s="26" t="s">
        <v>68</v>
      </c>
      <c r="D210" s="26">
        <f>SUM(D203:D209)</f>
        <v>44</v>
      </c>
      <c r="E210" s="26" t="s">
        <v>69</v>
      </c>
      <c r="F210" s="25"/>
      <c r="G210" s="25" t="str">
        <f t="shared" si="42"/>
        <v xml:space="preserve">Total: 44 of 50. </v>
      </c>
    </row>
    <row r="211" spans="1:7" ht="216.75" hidden="1" x14ac:dyDescent="0.2">
      <c r="A211" s="26"/>
      <c r="B211" s="26" t="str">
        <f t="shared" si="43"/>
        <v xml:space="preserve"> Dhruvi</v>
      </c>
      <c r="C211" s="26" t="s">
        <v>70</v>
      </c>
      <c r="D211" s="26"/>
      <c r="E211" s="26"/>
      <c r="F211" s="25"/>
      <c r="G211" s="25" t="str">
        <f>_xlfn.CONCAT(G202," ",G203," ",G204," ",G205," ",G206," ",G207," ",G208," ",G209," ",G210)</f>
        <v xml:space="preserve"> Dhruvi,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7 of 7.   Q6: 5 of 7.  Your response needs to be expanded upon to sufficiently address all elements of the question. Q7: 7 of 7.   Total: 44 of 50. </v>
      </c>
    </row>
    <row r="212" spans="1:7" hidden="1" x14ac:dyDescent="0.2">
      <c r="A212" s="26" t="s">
        <v>22</v>
      </c>
      <c r="B212" s="26" t="str">
        <f>MID(A212,FIND(",",A212)+1,FIND(" ",A212)-0)</f>
        <v xml:space="preserve"> Prabhanda</v>
      </c>
      <c r="C212" s="26" t="s">
        <v>51</v>
      </c>
      <c r="D212" s="26"/>
      <c r="E212" s="26"/>
      <c r="F212" s="25"/>
      <c r="G212" s="25" t="str">
        <f t="shared" si="12"/>
        <v xml:space="preserve"> Prabhanda, below are scores and comments for Homework 1.</v>
      </c>
    </row>
    <row r="213" spans="1:7" ht="63.75" hidden="1" x14ac:dyDescent="0.2">
      <c r="A213" s="26"/>
      <c r="B213" s="26" t="str">
        <f>B212</f>
        <v xml:space="preserve"> Prabhanda</v>
      </c>
      <c r="C213" s="26" t="s">
        <v>52</v>
      </c>
      <c r="D213" s="26">
        <v>6.5</v>
      </c>
      <c r="E213" s="26" t="s">
        <v>53</v>
      </c>
      <c r="F213" s="31" t="s">
        <v>134</v>
      </c>
      <c r="G213" s="25" t="str">
        <f t="shared" ref="G213:G220" si="44">_xlfn.CONCAT(C213," ",D213," ",E213," ",F213)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14" spans="1:7" ht="114.75" hidden="1" x14ac:dyDescent="0.2">
      <c r="A214" s="26"/>
      <c r="B214" s="26" t="str">
        <f t="shared" ref="B214:B221" si="45">B213</f>
        <v xml:space="preserve"> Prabhanda</v>
      </c>
      <c r="C214" s="26" t="s">
        <v>55</v>
      </c>
      <c r="D214" s="26">
        <v>6</v>
      </c>
      <c r="E214" s="26" t="s">
        <v>56</v>
      </c>
      <c r="F214" s="25" t="s">
        <v>142</v>
      </c>
      <c r="G214" s="25" t="str">
        <f t="shared" si="44"/>
        <v xml:space="preserve">Q2: 6 of 7.  While the response was nearly sufficient, it was long, tedious and meandering.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215" spans="1:7" hidden="1" x14ac:dyDescent="0.2">
      <c r="A215" s="26"/>
      <c r="B215" s="26" t="str">
        <f t="shared" si="45"/>
        <v xml:space="preserve"> Prabhanda</v>
      </c>
      <c r="C215" s="26" t="s">
        <v>58</v>
      </c>
      <c r="D215" s="26">
        <v>7</v>
      </c>
      <c r="E215" s="26" t="s">
        <v>56</v>
      </c>
      <c r="F215" s="25"/>
      <c r="G215" s="25" t="str">
        <f t="shared" si="44"/>
        <v xml:space="preserve">Q3: 7 of 7.  </v>
      </c>
    </row>
    <row r="216" spans="1:7" ht="114.75" hidden="1" x14ac:dyDescent="0.2">
      <c r="A216" s="26"/>
      <c r="B216" s="26" t="str">
        <f t="shared" si="45"/>
        <v xml:space="preserve"> Prabhanda</v>
      </c>
      <c r="C216" s="26" t="s">
        <v>60</v>
      </c>
      <c r="D216" s="26">
        <v>7</v>
      </c>
      <c r="E216" s="26" t="s">
        <v>56</v>
      </c>
      <c r="F216" s="25" t="s">
        <v>156</v>
      </c>
      <c r="G216" s="25" t="str">
        <f t="shared" si="44"/>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17" spans="1:7" hidden="1" x14ac:dyDescent="0.2">
      <c r="A217" s="26"/>
      <c r="B217" s="26" t="str">
        <f t="shared" si="45"/>
        <v xml:space="preserve"> Prabhanda</v>
      </c>
      <c r="C217" s="26" t="s">
        <v>62</v>
      </c>
      <c r="D217" s="26">
        <v>7</v>
      </c>
      <c r="E217" s="26" t="s">
        <v>56</v>
      </c>
      <c r="F217" s="25" t="s">
        <v>161</v>
      </c>
      <c r="G217" s="25" t="str">
        <f t="shared" si="44"/>
        <v>Q5: 7 of 7.  `</v>
      </c>
    </row>
    <row r="218" spans="1:7" hidden="1" x14ac:dyDescent="0.2">
      <c r="A218" s="26"/>
      <c r="B218" s="26" t="str">
        <f t="shared" si="45"/>
        <v xml:space="preserve"> Prabhanda</v>
      </c>
      <c r="C218" s="26" t="s">
        <v>64</v>
      </c>
      <c r="D218" s="26">
        <v>7</v>
      </c>
      <c r="E218" s="26" t="s">
        <v>56</v>
      </c>
      <c r="F218" s="25"/>
      <c r="G218" s="25" t="str">
        <f t="shared" si="44"/>
        <v xml:space="preserve">Q6: 7 of 7.  </v>
      </c>
    </row>
    <row r="219" spans="1:7" ht="38.25" hidden="1" x14ac:dyDescent="0.2">
      <c r="A219" s="26"/>
      <c r="B219" s="26" t="str">
        <f t="shared" si="45"/>
        <v xml:space="preserve"> Prabhanda</v>
      </c>
      <c r="C219" s="26" t="s">
        <v>66</v>
      </c>
      <c r="D219" s="26">
        <v>5</v>
      </c>
      <c r="E219" s="26" t="s">
        <v>56</v>
      </c>
      <c r="F219" s="25" t="s">
        <v>162</v>
      </c>
      <c r="G219" s="25" t="str">
        <f t="shared" si="44"/>
        <v>Q7: 5 of 7.  The question specifically asked you to provided two to three paragraphs of prose.  That is, neither separated and distinct sentences nor bullet lists.  This request was not realized.</v>
      </c>
    </row>
    <row r="220" spans="1:7" hidden="1" x14ac:dyDescent="0.2">
      <c r="A220" s="26"/>
      <c r="B220" s="26" t="str">
        <f t="shared" si="45"/>
        <v xml:space="preserve"> Prabhanda</v>
      </c>
      <c r="C220" s="26" t="s">
        <v>68</v>
      </c>
      <c r="D220" s="26">
        <f>SUM(D213:D219)</f>
        <v>45.5</v>
      </c>
      <c r="E220" s="26" t="s">
        <v>69</v>
      </c>
      <c r="F220" s="25"/>
      <c r="G220" s="25" t="str">
        <f t="shared" si="44"/>
        <v xml:space="preserve">Total: 45.5 of 50. </v>
      </c>
    </row>
    <row r="221" spans="1:7" ht="344.25" hidden="1" x14ac:dyDescent="0.2">
      <c r="A221" s="26"/>
      <c r="B221" s="26" t="str">
        <f t="shared" si="45"/>
        <v xml:space="preserve"> Prabhanda</v>
      </c>
      <c r="C221" s="26" t="s">
        <v>70</v>
      </c>
      <c r="D221" s="26"/>
      <c r="E221" s="26"/>
      <c r="F221" s="25"/>
      <c r="G221" s="25" t="str">
        <f>_xlfn.CONCAT(G212," ",G213," ",G214," ",G215," ",G216," ",G217," ",G218," ",G219," ",G220)</f>
        <v xml:space="preserve"> Prabhanda,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6 of 7.  While the response was nearly sufficient, it was long, tedious and meandering.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7 of 7.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 Q6: 7 of 7.   Q7: 5 of 7.  The question specifically asked you to provided two to three paragraphs of prose.  That is, neither separated and distinct sentences nor bullet lists.  This request was not realized. Total: 45.5 of 50. </v>
      </c>
    </row>
    <row r="222" spans="1:7" hidden="1" x14ac:dyDescent="0.2">
      <c r="A222" s="26" t="s">
        <v>23</v>
      </c>
      <c r="B222" s="26" t="str">
        <f t="shared" si="27"/>
        <v xml:space="preserve"> Rakesh</v>
      </c>
      <c r="C222" s="26" t="s">
        <v>51</v>
      </c>
      <c r="D222" s="26"/>
      <c r="E222" s="26"/>
      <c r="F222" s="25"/>
      <c r="G222" s="25" t="str">
        <f t="shared" si="12"/>
        <v xml:space="preserve"> Rakesh, below are scores and comments for Homework 1.</v>
      </c>
    </row>
    <row r="223" spans="1:7" ht="63.75" hidden="1" x14ac:dyDescent="0.2">
      <c r="A223" s="26"/>
      <c r="B223" s="26" t="str">
        <f>B222</f>
        <v xml:space="preserve"> Rakesh</v>
      </c>
      <c r="C223" s="26" t="s">
        <v>52</v>
      </c>
      <c r="D223" s="26">
        <v>6.5</v>
      </c>
      <c r="E223" s="26" t="s">
        <v>53</v>
      </c>
      <c r="F223" s="31" t="s">
        <v>134</v>
      </c>
      <c r="G223" s="25" t="str">
        <f t="shared" ref="G223:G230" si="46">_xlfn.CONCAT(C223," ",D223," ",E223," ",F223)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24" spans="1:7" hidden="1" x14ac:dyDescent="0.2">
      <c r="A224" s="26"/>
      <c r="B224" s="26" t="str">
        <f t="shared" ref="B224:B231" si="47">B223</f>
        <v xml:space="preserve"> Rakesh</v>
      </c>
      <c r="C224" s="26" t="s">
        <v>55</v>
      </c>
      <c r="D224" s="26">
        <v>7</v>
      </c>
      <c r="E224" s="26" t="s">
        <v>56</v>
      </c>
      <c r="F224" s="25"/>
      <c r="G224" s="25" t="str">
        <f t="shared" si="46"/>
        <v xml:space="preserve">Q2: 7 of 7.  </v>
      </c>
    </row>
    <row r="225" spans="1:7" ht="51" hidden="1" x14ac:dyDescent="0.2">
      <c r="A225" s="26"/>
      <c r="B225" s="26" t="str">
        <f t="shared" si="47"/>
        <v xml:space="preserve"> Rakesh</v>
      </c>
      <c r="C225" s="26" t="s">
        <v>58</v>
      </c>
      <c r="D225" s="32">
        <v>5.5</v>
      </c>
      <c r="E225" s="32" t="s">
        <v>56</v>
      </c>
      <c r="F225" s="33" t="s">
        <v>151</v>
      </c>
      <c r="G225" s="25" t="str">
        <f t="shared" si="46"/>
        <v>Q3: 5.5 of 7.  Note the following question element was not sufficiently addressed: "Identify one of the marketing metrics categories… and brainstorm a few creative ways data can be collected/used to help move those metrics in the right direction."</v>
      </c>
    </row>
    <row r="226" spans="1:7" hidden="1" x14ac:dyDescent="0.2">
      <c r="A226" s="26"/>
      <c r="B226" s="26" t="str">
        <f t="shared" si="47"/>
        <v xml:space="preserve"> Rakesh</v>
      </c>
      <c r="C226" s="26" t="s">
        <v>60</v>
      </c>
      <c r="D226" s="26">
        <v>7</v>
      </c>
      <c r="E226" s="26" t="s">
        <v>56</v>
      </c>
      <c r="F226" s="25" t="s">
        <v>167</v>
      </c>
      <c r="G226" s="25" t="str">
        <f t="shared" si="46"/>
        <v>Q4: 7 of 7.  A succinct and well-articulated answer!</v>
      </c>
    </row>
    <row r="227" spans="1:7" hidden="1" x14ac:dyDescent="0.2">
      <c r="A227" s="26"/>
      <c r="B227" s="26" t="str">
        <f t="shared" si="47"/>
        <v xml:space="preserve"> Rakesh</v>
      </c>
      <c r="C227" s="26" t="s">
        <v>62</v>
      </c>
      <c r="D227" s="26">
        <v>7</v>
      </c>
      <c r="E227" s="26" t="s">
        <v>56</v>
      </c>
      <c r="F227" s="25" t="s">
        <v>157</v>
      </c>
      <c r="G227" s="25" t="str">
        <f t="shared" si="46"/>
        <v>Q5: 7 of 7.  An excellent answer!</v>
      </c>
    </row>
    <row r="228" spans="1:7" hidden="1" x14ac:dyDescent="0.2">
      <c r="A228" s="26"/>
      <c r="B228" s="26" t="str">
        <f t="shared" si="47"/>
        <v xml:space="preserve"> Rakesh</v>
      </c>
      <c r="C228" s="26" t="s">
        <v>64</v>
      </c>
      <c r="D228" s="26">
        <v>7</v>
      </c>
      <c r="E228" s="26" t="s">
        <v>56</v>
      </c>
      <c r="F228" s="25"/>
      <c r="G228" s="25" t="str">
        <f t="shared" si="46"/>
        <v xml:space="preserve">Q6: 7 of 7.  </v>
      </c>
    </row>
    <row r="229" spans="1:7" ht="38.25" hidden="1" x14ac:dyDescent="0.2">
      <c r="A229" s="26"/>
      <c r="B229" s="26" t="str">
        <f t="shared" si="47"/>
        <v xml:space="preserve"> Rakesh</v>
      </c>
      <c r="C229" s="26" t="s">
        <v>66</v>
      </c>
      <c r="D229" s="26">
        <v>5</v>
      </c>
      <c r="E229" s="26" t="s">
        <v>56</v>
      </c>
      <c r="F229" s="25" t="s">
        <v>162</v>
      </c>
      <c r="G229" s="25" t="str">
        <f t="shared" si="46"/>
        <v>Q7: 5 of 7.  The question specifically asked you to provided two to three paragraphs of prose.  That is, neither separated and distinct sentences nor bullet lists.  This request was not realized.</v>
      </c>
    </row>
    <row r="230" spans="1:7" hidden="1" x14ac:dyDescent="0.2">
      <c r="A230" s="26"/>
      <c r="B230" s="26" t="str">
        <f t="shared" si="47"/>
        <v xml:space="preserve"> Rakesh</v>
      </c>
      <c r="C230" s="26" t="s">
        <v>68</v>
      </c>
      <c r="D230" s="26">
        <f>SUM(D223:D229)</f>
        <v>45</v>
      </c>
      <c r="E230" s="26" t="s">
        <v>69</v>
      </c>
      <c r="F230" s="25"/>
      <c r="G230" s="25" t="str">
        <f t="shared" si="46"/>
        <v xml:space="preserve">Total: 45 of 50. </v>
      </c>
    </row>
    <row r="231" spans="1:7" ht="191.25" hidden="1" x14ac:dyDescent="0.2">
      <c r="A231" s="26"/>
      <c r="B231" s="26" t="str">
        <f t="shared" si="47"/>
        <v xml:space="preserve"> Rakesh</v>
      </c>
      <c r="C231" s="26" t="s">
        <v>70</v>
      </c>
      <c r="D231" s="26"/>
      <c r="E231" s="26"/>
      <c r="F231" s="25"/>
      <c r="G231" s="25" t="str">
        <f>_xlfn.CONCAT(G222," ",G223," ",G224," ",G225," ",G226," ",G227," ",G228," ",G229," ",G230)</f>
        <v xml:space="preserve"> Rakesh,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7 of 7.  A succinct and well-articulated answer! Q5: 7 of 7.  An excellent answer! Q6: 7 of 7.   Q7: 5 of 7.  The question specifically asked you to provided two to three paragraphs of prose.  That is, neither separated and distinct sentences nor bullet lists.  This request was not realized. Total: 45 of 50. </v>
      </c>
    </row>
    <row r="232" spans="1:7" hidden="1" x14ac:dyDescent="0.2">
      <c r="A232" s="26" t="s">
        <v>24</v>
      </c>
      <c r="B232" s="26" t="str">
        <f>MID(A232,FIND(",",A232)+1,FIND(" ",A232)-4)</f>
        <v xml:space="preserve"> Ravi</v>
      </c>
      <c r="C232" s="26" t="s">
        <v>51</v>
      </c>
      <c r="D232" s="26"/>
      <c r="E232" s="26"/>
      <c r="F232" s="25"/>
      <c r="G232" s="25" t="str">
        <f t="shared" si="12"/>
        <v xml:space="preserve"> Ravi, below are scores and comments for Homework 1.</v>
      </c>
    </row>
    <row r="233" spans="1:7" ht="63.75" hidden="1" x14ac:dyDescent="0.2">
      <c r="A233" s="26"/>
      <c r="B233" s="26" t="str">
        <f>B232</f>
        <v xml:space="preserve"> Ravi</v>
      </c>
      <c r="C233" s="26" t="s">
        <v>52</v>
      </c>
      <c r="D233" s="26">
        <v>6.5</v>
      </c>
      <c r="E233" s="26" t="s">
        <v>53</v>
      </c>
      <c r="F233" s="31" t="s">
        <v>134</v>
      </c>
      <c r="G233" s="25" t="str">
        <f t="shared" ref="G233:G240" si="48">_xlfn.CONCAT(C233," ",D233," ",E233," ",F233)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34" spans="1:7" ht="38.25" hidden="1" x14ac:dyDescent="0.2">
      <c r="A234" s="26"/>
      <c r="B234" s="26" t="str">
        <f t="shared" ref="B234:B241" si="49">B233</f>
        <v xml:space="preserve"> Ravi</v>
      </c>
      <c r="C234" s="26" t="s">
        <v>55</v>
      </c>
      <c r="D234" s="26">
        <v>7</v>
      </c>
      <c r="E234" s="26" t="s">
        <v>56</v>
      </c>
      <c r="F234" s="25" t="s">
        <v>138</v>
      </c>
      <c r="G234" s="25" t="str">
        <f t="shared" si="48"/>
        <v xml:space="preserve">Q2: 7 of 7.  While your response addressed the question, it was a wee bit long.  Please be succinct and direct in your responses to questions. </v>
      </c>
    </row>
    <row r="235" spans="1:7" ht="51" hidden="1" x14ac:dyDescent="0.2">
      <c r="A235" s="26"/>
      <c r="B235" s="26" t="str">
        <f t="shared" si="49"/>
        <v xml:space="preserve"> Ravi</v>
      </c>
      <c r="C235" s="26" t="s">
        <v>58</v>
      </c>
      <c r="D235" s="32">
        <v>5</v>
      </c>
      <c r="E235" s="32" t="s">
        <v>56</v>
      </c>
      <c r="F235" s="33" t="s">
        <v>151</v>
      </c>
      <c r="G235" s="25" t="str">
        <f t="shared" si="48"/>
        <v>Q3: 5 of 7.  Note the following question element was not sufficiently addressed: "Identify one of the marketing metrics categories… and brainstorm a few creative ways data can be collected/used to help move those metrics in the right direction."</v>
      </c>
    </row>
    <row r="236" spans="1:7" ht="114.75" hidden="1" x14ac:dyDescent="0.2">
      <c r="A236" s="26"/>
      <c r="B236" s="26" t="str">
        <f t="shared" si="49"/>
        <v xml:space="preserve"> Ravi</v>
      </c>
      <c r="C236" s="26" t="s">
        <v>60</v>
      </c>
      <c r="D236" s="26">
        <v>7</v>
      </c>
      <c r="E236" s="26" t="s">
        <v>56</v>
      </c>
      <c r="F236" s="25" t="s">
        <v>156</v>
      </c>
      <c r="G236" s="25" t="str">
        <f t="shared" si="48"/>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37" spans="1:7" ht="25.5" hidden="1" x14ac:dyDescent="0.2">
      <c r="A237" s="26"/>
      <c r="B237" s="26" t="str">
        <f t="shared" si="49"/>
        <v xml:space="preserve"> Ravi</v>
      </c>
      <c r="C237" s="26" t="s">
        <v>62</v>
      </c>
      <c r="D237" s="26">
        <v>7</v>
      </c>
      <c r="E237" s="26" t="s">
        <v>56</v>
      </c>
      <c r="F237" s="25" t="s">
        <v>160</v>
      </c>
      <c r="G237" s="25" t="str">
        <f t="shared" si="48"/>
        <v>Q5: 7 of 7.  While your answer is long, it addresses the questions posed.</v>
      </c>
    </row>
    <row r="238" spans="1:7" hidden="1" x14ac:dyDescent="0.2">
      <c r="A238" s="26"/>
      <c r="B238" s="26" t="str">
        <f t="shared" si="49"/>
        <v xml:space="preserve"> Ravi</v>
      </c>
      <c r="C238" s="26" t="s">
        <v>64</v>
      </c>
      <c r="D238" s="26">
        <v>7</v>
      </c>
      <c r="E238" s="26" t="s">
        <v>56</v>
      </c>
      <c r="F238" s="25"/>
      <c r="G238" s="25" t="str">
        <f t="shared" si="48"/>
        <v xml:space="preserve">Q6: 7 of 7.  </v>
      </c>
    </row>
    <row r="239" spans="1:7" hidden="1" x14ac:dyDescent="0.2">
      <c r="A239" s="26"/>
      <c r="B239" s="26" t="str">
        <f t="shared" si="49"/>
        <v xml:space="preserve"> Ravi</v>
      </c>
      <c r="C239" s="26" t="s">
        <v>66</v>
      </c>
      <c r="D239" s="26">
        <v>7</v>
      </c>
      <c r="E239" s="26" t="s">
        <v>56</v>
      </c>
      <c r="F239" s="25"/>
      <c r="G239" s="25" t="str">
        <f t="shared" si="48"/>
        <v xml:space="preserve">Q7: 7 of 7.  </v>
      </c>
    </row>
    <row r="240" spans="1:7" hidden="1" x14ac:dyDescent="0.2">
      <c r="A240" s="26"/>
      <c r="B240" s="26" t="str">
        <f t="shared" si="49"/>
        <v xml:space="preserve"> Ravi</v>
      </c>
      <c r="C240" s="26" t="s">
        <v>68</v>
      </c>
      <c r="D240" s="26">
        <f>SUM(D233:D239)</f>
        <v>46.5</v>
      </c>
      <c r="E240" s="26" t="s">
        <v>69</v>
      </c>
      <c r="F240" s="25"/>
      <c r="G240" s="25" t="str">
        <f t="shared" si="48"/>
        <v xml:space="preserve">Total: 46.5 of 50. </v>
      </c>
    </row>
    <row r="241" spans="1:7" ht="280.5" hidden="1" x14ac:dyDescent="0.2">
      <c r="A241" s="26"/>
      <c r="B241" s="26" t="str">
        <f t="shared" si="49"/>
        <v xml:space="preserve"> Ravi</v>
      </c>
      <c r="C241" s="26" t="s">
        <v>70</v>
      </c>
      <c r="D241" s="26"/>
      <c r="E241" s="26"/>
      <c r="F241" s="25"/>
      <c r="G241" s="25" t="str">
        <f>_xlfn.CONCAT(G232," ",G233," ",G234," ",G235," ",G236," ",G237," ",G238," ",G239," ",G240)</f>
        <v xml:space="preserve"> Ravi,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While your response addressed the question, it was a wee bit long.  Please be succinct and direct in your responses to questions.  Q3: 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7 of 7.   Total: 46.5 of 50. </v>
      </c>
    </row>
    <row r="242" spans="1:7" hidden="1" x14ac:dyDescent="0.2">
      <c r="A242" s="26" t="s">
        <v>25</v>
      </c>
      <c r="B242" s="26" t="str">
        <f t="shared" si="27"/>
        <v xml:space="preserve"> Tony</v>
      </c>
      <c r="C242" s="26" t="s">
        <v>51</v>
      </c>
      <c r="D242" s="26"/>
      <c r="E242" s="26"/>
      <c r="F242" s="25"/>
      <c r="G242" s="25" t="str">
        <f t="shared" si="12"/>
        <v xml:space="preserve"> Tony, below are scores and comments for Homework 1.</v>
      </c>
    </row>
    <row r="243" spans="1:7" ht="76.5" hidden="1" x14ac:dyDescent="0.2">
      <c r="A243" s="26"/>
      <c r="B243" s="26" t="str">
        <f>B242</f>
        <v xml:space="preserve"> Tony</v>
      </c>
      <c r="C243" s="26" t="s">
        <v>52</v>
      </c>
      <c r="D243" s="26">
        <v>6</v>
      </c>
      <c r="E243" s="26" t="s">
        <v>53</v>
      </c>
      <c r="F243" s="31" t="s">
        <v>136</v>
      </c>
      <c r="G243" s="25" t="str">
        <f t="shared" ref="G243:G250" si="50">_xlfn.CONCAT(C243," ",D243," ",E243," ",F243)</f>
        <v xml:space="preserve">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Please use a marking system that maps paragraph submissions to question numbers.  </v>
      </c>
    </row>
    <row r="244" spans="1:7" ht="102" hidden="1" x14ac:dyDescent="0.2">
      <c r="A244" s="26"/>
      <c r="B244" s="26" t="str">
        <f t="shared" ref="B244:B251" si="51">B243</f>
        <v xml:space="preserve"> Tony</v>
      </c>
      <c r="C244" s="26" t="s">
        <v>55</v>
      </c>
      <c r="D244" s="26">
        <v>4</v>
      </c>
      <c r="E244" s="26" t="s">
        <v>56</v>
      </c>
      <c r="F244" s="25" t="s">
        <v>143</v>
      </c>
      <c r="G244" s="25" t="str">
        <f t="shared" si="50"/>
        <v xml:space="preserve">Q2: 4 of 7.  The paragraphs provided didn't sufficiently address the question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245" spans="1:7" ht="51" hidden="1" x14ac:dyDescent="0.2">
      <c r="A245" s="26"/>
      <c r="B245" s="26" t="str">
        <f t="shared" si="51"/>
        <v xml:space="preserve"> Tony</v>
      </c>
      <c r="C245" s="26" t="s">
        <v>58</v>
      </c>
      <c r="D245" s="32">
        <v>4</v>
      </c>
      <c r="E245" s="32" t="s">
        <v>56</v>
      </c>
      <c r="F245" s="33" t="s">
        <v>151</v>
      </c>
      <c r="G245" s="25" t="str">
        <f t="shared" si="50"/>
        <v>Q3: 4 of 7.  Note the following question element was not sufficiently addressed: "Identify one of the marketing metrics categories… and brainstorm a few creative ways data can be collected/used to help move those metrics in the right direction."</v>
      </c>
    </row>
    <row r="246" spans="1:7" ht="63.75" hidden="1" x14ac:dyDescent="0.2">
      <c r="A246" s="26"/>
      <c r="B246" s="26" t="str">
        <f t="shared" si="51"/>
        <v xml:space="preserve"> Tony</v>
      </c>
      <c r="C246" s="26" t="s">
        <v>60</v>
      </c>
      <c r="D246" s="26">
        <v>6</v>
      </c>
      <c r="E246" s="26" t="s">
        <v>56</v>
      </c>
      <c r="F246" s="25" t="s">
        <v>155</v>
      </c>
      <c r="G246" s="25" t="str">
        <f t="shared" si="50"/>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47" spans="1:7" hidden="1" x14ac:dyDescent="0.2">
      <c r="A247" s="26"/>
      <c r="B247" s="26" t="str">
        <f t="shared" si="51"/>
        <v xml:space="preserve"> Tony</v>
      </c>
      <c r="C247" s="26" t="s">
        <v>62</v>
      </c>
      <c r="D247" s="26">
        <v>7</v>
      </c>
      <c r="E247" s="26" t="s">
        <v>56</v>
      </c>
      <c r="F247" s="25" t="s">
        <v>157</v>
      </c>
      <c r="G247" s="25" t="str">
        <f t="shared" si="50"/>
        <v>Q5: 7 of 7.  An excellent answer!</v>
      </c>
    </row>
    <row r="248" spans="1:7" ht="25.5" hidden="1" x14ac:dyDescent="0.2">
      <c r="A248" s="26"/>
      <c r="B248" s="26" t="str">
        <f t="shared" si="51"/>
        <v xml:space="preserve"> Tony</v>
      </c>
      <c r="C248" s="26" t="s">
        <v>64</v>
      </c>
      <c r="D248" s="26">
        <v>5</v>
      </c>
      <c r="E248" s="26" t="s">
        <v>56</v>
      </c>
      <c r="F248" s="25" t="s">
        <v>163</v>
      </c>
      <c r="G248" s="25" t="str">
        <f t="shared" si="50"/>
        <v>Q6: 5 of 7.  Your response needs to be expanded upon to sufficiently address all elements of the question.</v>
      </c>
    </row>
    <row r="249" spans="1:7" ht="25.5" hidden="1" x14ac:dyDescent="0.2">
      <c r="A249" s="26"/>
      <c r="B249" s="26" t="str">
        <f t="shared" si="51"/>
        <v xml:space="preserve"> Tony</v>
      </c>
      <c r="C249" s="26" t="s">
        <v>66</v>
      </c>
      <c r="D249" s="26">
        <v>5</v>
      </c>
      <c r="E249" s="26" t="s">
        <v>56</v>
      </c>
      <c r="F249" s="25" t="s">
        <v>173</v>
      </c>
      <c r="G249" s="25" t="str">
        <f t="shared" si="50"/>
        <v>Q7: 5 of 7.  Additional summarization of the material is warranted.</v>
      </c>
    </row>
    <row r="250" spans="1:7" hidden="1" x14ac:dyDescent="0.2">
      <c r="A250" s="26"/>
      <c r="B250" s="26" t="str">
        <f t="shared" si="51"/>
        <v xml:space="preserve"> Tony</v>
      </c>
      <c r="C250" s="26" t="s">
        <v>68</v>
      </c>
      <c r="D250" s="26">
        <f>SUM(D243:D249)</f>
        <v>37</v>
      </c>
      <c r="E250" s="26" t="s">
        <v>69</v>
      </c>
      <c r="F250" s="25"/>
      <c r="G250" s="25" t="str">
        <f t="shared" si="50"/>
        <v xml:space="preserve">Total: 37 of 50. </v>
      </c>
    </row>
    <row r="251" spans="1:7" ht="357" hidden="1" x14ac:dyDescent="0.2">
      <c r="A251" s="26"/>
      <c r="B251" s="26" t="str">
        <f t="shared" si="51"/>
        <v xml:space="preserve"> Tony</v>
      </c>
      <c r="C251" s="26" t="s">
        <v>70</v>
      </c>
      <c r="D251" s="26"/>
      <c r="E251" s="26"/>
      <c r="F251" s="25"/>
      <c r="G251" s="25" t="str">
        <f>_xlfn.CONCAT(G242," ",G243," ",G244," ",G245," ",G246," ",G247," ",G248," ",G249," ",G250)</f>
        <v xml:space="preserve"> Tony, below are scores and comments for Homework 1. Q1: 6 of 8.  The answer provided didn't address each of the three questions posed.  At a top-line level, a marketing metric may be categorized as one of the following:  Advertising, Customer and Market Research, Finance, Logistics, Operations, Trade and Sales Force.   See Figure 1.1 of the textbook.  Please use a marking system that maps paragraph submissions to question numbers.   Q2: 4 of 7.  The paragraphs provided didn't sufficiently address the question posed.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4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7 of 7.  An excellent answer! Q6: 5 of 7.  Your response needs to be expanded upon to sufficiently address all elements of the question. Q7: 5 of 7.  Additional summarization of the material is warranted. Total: 37 of 50. </v>
      </c>
    </row>
    <row r="252" spans="1:7" hidden="1" x14ac:dyDescent="0.2">
      <c r="A252" s="26" t="s">
        <v>26</v>
      </c>
      <c r="B252" s="26" t="str">
        <f>MID(A252,FIND(",",A252)+1,FIND(" ",A252)+2)</f>
        <v xml:space="preserve"> Aravind</v>
      </c>
      <c r="C252" s="26" t="s">
        <v>51</v>
      </c>
      <c r="D252" s="26"/>
      <c r="E252" s="26"/>
      <c r="F252" s="25"/>
      <c r="G252" s="25" t="str">
        <f t="shared" si="12"/>
        <v xml:space="preserve"> Aravind, below are scores and comments for Homework 1.</v>
      </c>
    </row>
    <row r="253" spans="1:7" ht="63.75" hidden="1" x14ac:dyDescent="0.2">
      <c r="A253" s="26"/>
      <c r="B253" s="26" t="str">
        <f>B252</f>
        <v xml:space="preserve"> Aravind</v>
      </c>
      <c r="C253" s="26" t="s">
        <v>52</v>
      </c>
      <c r="D253" s="26">
        <v>6.5</v>
      </c>
      <c r="E253" s="26" t="s">
        <v>53</v>
      </c>
      <c r="F253" s="31" t="s">
        <v>134</v>
      </c>
      <c r="G253" s="25" t="str">
        <f t="shared" ref="G253:G260" si="52">_xlfn.CONCAT(C253," ",D253," ",E253," ",F253)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54" spans="1:7" ht="25.5" hidden="1" x14ac:dyDescent="0.2">
      <c r="A254" s="26"/>
      <c r="B254" s="26" t="str">
        <f t="shared" ref="B254:B261" si="53">B253</f>
        <v xml:space="preserve"> Aravind</v>
      </c>
      <c r="C254" s="26" t="s">
        <v>55</v>
      </c>
      <c r="D254" s="26">
        <v>7</v>
      </c>
      <c r="E254" s="26" t="s">
        <v>56</v>
      </c>
      <c r="F254" s="25" t="s">
        <v>88</v>
      </c>
      <c r="G254" s="25" t="str">
        <f t="shared" si="52"/>
        <v>Q2: 7 of 7.  A good response!  It was succinct and addressed the question posed!</v>
      </c>
    </row>
    <row r="255" spans="1:7" ht="51" hidden="1" x14ac:dyDescent="0.2">
      <c r="A255" s="26"/>
      <c r="B255" s="26" t="str">
        <f t="shared" si="53"/>
        <v xml:space="preserve"> Aravind</v>
      </c>
      <c r="C255" s="26" t="s">
        <v>58</v>
      </c>
      <c r="D255" s="32">
        <v>5.5</v>
      </c>
      <c r="E255" s="32" t="s">
        <v>56</v>
      </c>
      <c r="F255" s="33" t="s">
        <v>151</v>
      </c>
      <c r="G255" s="25" t="str">
        <f t="shared" si="52"/>
        <v>Q3: 5.5 of 7.  Note the following question element was not sufficiently addressed: "Identify one of the marketing metrics categories… and brainstorm a few creative ways data can be collected/used to help move those metrics in the right direction."</v>
      </c>
    </row>
    <row r="256" spans="1:7" ht="63.75" hidden="1" x14ac:dyDescent="0.2">
      <c r="A256" s="26"/>
      <c r="B256" s="26" t="str">
        <f t="shared" si="53"/>
        <v xml:space="preserve"> Aravind</v>
      </c>
      <c r="C256" s="26" t="s">
        <v>60</v>
      </c>
      <c r="D256" s="26">
        <v>6</v>
      </c>
      <c r="E256" s="26" t="s">
        <v>56</v>
      </c>
      <c r="F256" s="25" t="s">
        <v>155</v>
      </c>
      <c r="G256" s="25" t="str">
        <f t="shared" si="5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57" spans="1:7" ht="204" hidden="1" x14ac:dyDescent="0.2">
      <c r="A257" s="26"/>
      <c r="B257" s="26" t="str">
        <f t="shared" si="53"/>
        <v xml:space="preserve"> Aravind</v>
      </c>
      <c r="C257" s="26" t="s">
        <v>62</v>
      </c>
      <c r="D257" s="26">
        <v>5</v>
      </c>
      <c r="E257" s="26" t="s">
        <v>56</v>
      </c>
      <c r="F257" s="25" t="s">
        <v>158</v>
      </c>
      <c r="G257" s="25" t="str">
        <f t="shared" si="52"/>
        <v xml:space="preserve">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58" spans="1:7" ht="25.5" hidden="1" x14ac:dyDescent="0.2">
      <c r="A258" s="26"/>
      <c r="B258" s="26" t="str">
        <f t="shared" si="53"/>
        <v xml:space="preserve"> Aravind</v>
      </c>
      <c r="C258" s="26" t="s">
        <v>64</v>
      </c>
      <c r="D258" s="26">
        <v>5</v>
      </c>
      <c r="E258" s="26" t="s">
        <v>56</v>
      </c>
      <c r="F258" s="25" t="s">
        <v>163</v>
      </c>
      <c r="G258" s="25" t="str">
        <f t="shared" si="52"/>
        <v>Q6: 5 of 7.  Your response needs to be expanded upon to sufficiently address all elements of the question.</v>
      </c>
    </row>
    <row r="259" spans="1:7" hidden="1" x14ac:dyDescent="0.2">
      <c r="A259" s="26"/>
      <c r="B259" s="26" t="str">
        <f t="shared" si="53"/>
        <v xml:space="preserve"> Aravind</v>
      </c>
      <c r="C259" s="26" t="s">
        <v>66</v>
      </c>
      <c r="D259" s="26">
        <v>7</v>
      </c>
      <c r="E259" s="26" t="s">
        <v>56</v>
      </c>
      <c r="F259" s="25" t="s">
        <v>166</v>
      </c>
      <c r="G259" s="25" t="str">
        <f t="shared" si="52"/>
        <v>Q7: 7 of 7.  Please use spell and grammar checkers.</v>
      </c>
    </row>
    <row r="260" spans="1:7" hidden="1" x14ac:dyDescent="0.2">
      <c r="A260" s="26"/>
      <c r="B260" s="26" t="str">
        <f t="shared" si="53"/>
        <v xml:space="preserve"> Aravind</v>
      </c>
      <c r="C260" s="26" t="s">
        <v>68</v>
      </c>
      <c r="D260" s="26">
        <f>SUM(D253:D259)</f>
        <v>42</v>
      </c>
      <c r="E260" s="26" t="s">
        <v>69</v>
      </c>
      <c r="F260" s="25"/>
      <c r="G260" s="25" t="str">
        <f t="shared" si="52"/>
        <v xml:space="preserve">Total: 42 of 50. </v>
      </c>
    </row>
    <row r="261" spans="1:7" ht="409.5" hidden="1" x14ac:dyDescent="0.2">
      <c r="A261" s="26"/>
      <c r="B261" s="26" t="str">
        <f t="shared" si="53"/>
        <v xml:space="preserve"> Aravind</v>
      </c>
      <c r="C261" s="26" t="s">
        <v>70</v>
      </c>
      <c r="D261" s="26"/>
      <c r="E261" s="26"/>
      <c r="F261" s="25"/>
      <c r="G261" s="25" t="str">
        <f>_xlfn.CONCAT(G252," ",G253," ",G254," ",G255," ",G256," ",G257," ",G258," ",G259," ",G260)</f>
        <v xml:space="preserve"> Aravind,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A good response!  It was succinct and addressed the question posed! Q3: 5.5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5 of 7.  Your response needs to be expanded upon to sufficiently address all elements of the question. Q7: 7 of 7.  Please use spell and grammar checkers. Total: 42 of 50. </v>
      </c>
    </row>
    <row r="262" spans="1:7" hidden="1" x14ac:dyDescent="0.2">
      <c r="A262" s="26" t="s">
        <v>27</v>
      </c>
      <c r="B262" s="26" t="str">
        <f>MID(A262,FIND(",",A262)+1,FIND(" ",A262)+1)</f>
        <v xml:space="preserve"> Nayeem</v>
      </c>
      <c r="C262" s="26" t="s">
        <v>51</v>
      </c>
      <c r="D262" s="26"/>
      <c r="E262" s="26"/>
      <c r="F262" s="25"/>
      <c r="G262" s="25" t="str">
        <f t="shared" si="12"/>
        <v xml:space="preserve"> Nayeem, below are scores and comments for Homework 1.</v>
      </c>
    </row>
    <row r="263" spans="1:7" hidden="1" x14ac:dyDescent="0.2">
      <c r="A263" s="26"/>
      <c r="B263" s="26" t="str">
        <f>B262</f>
        <v xml:space="preserve"> Nayeem</v>
      </c>
      <c r="C263" s="26" t="s">
        <v>52</v>
      </c>
      <c r="D263" s="26">
        <v>0</v>
      </c>
      <c r="E263" s="26" t="s">
        <v>53</v>
      </c>
      <c r="F263" s="25" t="s">
        <v>137</v>
      </c>
      <c r="G263" s="25" t="str">
        <f t="shared" ref="G263:G270" si="54">_xlfn.CONCAT(C263," ",D263," ",E263," ",F263)</f>
        <v>Q1: 0 of 8.  An answer was not provided.</v>
      </c>
    </row>
    <row r="264" spans="1:7" hidden="1" x14ac:dyDescent="0.2">
      <c r="A264" s="26"/>
      <c r="B264" s="26" t="str">
        <f t="shared" ref="B264:B271" si="55">B263</f>
        <v xml:space="preserve"> Nayeem</v>
      </c>
      <c r="C264" s="26" t="s">
        <v>55</v>
      </c>
      <c r="D264" s="26">
        <v>0</v>
      </c>
      <c r="E264" s="26" t="s">
        <v>56</v>
      </c>
      <c r="F264" s="25" t="s">
        <v>137</v>
      </c>
      <c r="G264" s="25" t="str">
        <f t="shared" si="54"/>
        <v>Q2: 0 of 7.  An answer was not provided.</v>
      </c>
    </row>
    <row r="265" spans="1:7" hidden="1" x14ac:dyDescent="0.2">
      <c r="A265" s="26"/>
      <c r="B265" s="26" t="str">
        <f t="shared" si="55"/>
        <v xml:space="preserve"> Nayeem</v>
      </c>
      <c r="C265" s="26" t="s">
        <v>58</v>
      </c>
      <c r="D265" s="26">
        <v>0</v>
      </c>
      <c r="E265" s="26" t="s">
        <v>56</v>
      </c>
      <c r="F265" s="25" t="s">
        <v>137</v>
      </c>
      <c r="G265" s="25" t="str">
        <f t="shared" si="54"/>
        <v>Q3: 0 of 7.  An answer was not provided.</v>
      </c>
    </row>
    <row r="266" spans="1:7" hidden="1" x14ac:dyDescent="0.2">
      <c r="A266" s="26"/>
      <c r="B266" s="26" t="str">
        <f t="shared" si="55"/>
        <v xml:space="preserve"> Nayeem</v>
      </c>
      <c r="C266" s="26" t="s">
        <v>60</v>
      </c>
      <c r="D266" s="26">
        <v>0</v>
      </c>
      <c r="E266" s="26" t="s">
        <v>56</v>
      </c>
      <c r="F266" s="25" t="s">
        <v>137</v>
      </c>
      <c r="G266" s="25" t="str">
        <f t="shared" si="54"/>
        <v>Q4: 0 of 7.  An answer was not provided.</v>
      </c>
    </row>
    <row r="267" spans="1:7" hidden="1" x14ac:dyDescent="0.2">
      <c r="A267" s="26"/>
      <c r="B267" s="26" t="str">
        <f t="shared" si="55"/>
        <v xml:space="preserve"> Nayeem</v>
      </c>
      <c r="C267" s="26" t="s">
        <v>62</v>
      </c>
      <c r="D267" s="26">
        <v>0</v>
      </c>
      <c r="E267" s="26" t="s">
        <v>56</v>
      </c>
      <c r="F267" s="25" t="s">
        <v>137</v>
      </c>
      <c r="G267" s="25" t="str">
        <f t="shared" si="54"/>
        <v>Q5: 0 of 7.  An answer was not provided.</v>
      </c>
    </row>
    <row r="268" spans="1:7" hidden="1" x14ac:dyDescent="0.2">
      <c r="A268" s="26"/>
      <c r="B268" s="26" t="str">
        <f t="shared" si="55"/>
        <v xml:space="preserve"> Nayeem</v>
      </c>
      <c r="C268" s="26" t="s">
        <v>64</v>
      </c>
      <c r="D268" s="26">
        <v>0</v>
      </c>
      <c r="E268" s="26" t="s">
        <v>56</v>
      </c>
      <c r="F268" s="25" t="s">
        <v>137</v>
      </c>
      <c r="G268" s="25" t="str">
        <f t="shared" si="54"/>
        <v>Q6: 0 of 7.  An answer was not provided.</v>
      </c>
    </row>
    <row r="269" spans="1:7" hidden="1" x14ac:dyDescent="0.2">
      <c r="A269" s="26"/>
      <c r="B269" s="26" t="str">
        <f t="shared" si="55"/>
        <v xml:space="preserve"> Nayeem</v>
      </c>
      <c r="C269" s="26" t="s">
        <v>66</v>
      </c>
      <c r="D269" s="26">
        <v>0</v>
      </c>
      <c r="E269" s="26" t="s">
        <v>56</v>
      </c>
      <c r="F269" s="25" t="s">
        <v>137</v>
      </c>
      <c r="G269" s="25" t="str">
        <f t="shared" si="54"/>
        <v>Q7: 0 of 7.  An answer was not provided.</v>
      </c>
    </row>
    <row r="270" spans="1:7" hidden="1" x14ac:dyDescent="0.2">
      <c r="A270" s="26"/>
      <c r="B270" s="26" t="str">
        <f t="shared" si="55"/>
        <v xml:space="preserve"> Nayeem</v>
      </c>
      <c r="C270" s="26" t="s">
        <v>68</v>
      </c>
      <c r="D270" s="26">
        <f>SUM(D263:D269)</f>
        <v>0</v>
      </c>
      <c r="E270" s="26" t="s">
        <v>69</v>
      </c>
      <c r="F270" s="25"/>
      <c r="G270" s="25" t="str">
        <f t="shared" si="54"/>
        <v xml:space="preserve">Total: 0 of 50. </v>
      </c>
    </row>
    <row r="271" spans="1:7" ht="76.5" hidden="1" x14ac:dyDescent="0.2">
      <c r="A271" s="26"/>
      <c r="B271" s="26" t="str">
        <f t="shared" si="55"/>
        <v xml:space="preserve"> Nayeem</v>
      </c>
      <c r="C271" s="26" t="s">
        <v>70</v>
      </c>
      <c r="D271" s="26"/>
      <c r="E271" s="26"/>
      <c r="F271" s="25"/>
      <c r="G271" s="25" t="str">
        <f>_xlfn.CONCAT(G262," ",G263," ",G264," ",G265," ",G266," ",G267," ",G268," ",G269," ",G270)</f>
        <v xml:space="preserve"> Nayeem, below are scores and comments for Homework 1. Q1: 0 of 8.  An answer was not provided. Q2: 0 of 7.  An answer was not provided. Q3: 0 of 7.  An answer was not provided. Q4: 0 of 7.  An answer was not provided. Q5: 0 of 7.  An answer was not provided. Q6: 0 of 7.  An answer was not provided. Q7: 0 of 7.  An answer was not provided. Total: 0 of 50. </v>
      </c>
    </row>
    <row r="272" spans="1:7" hidden="1" x14ac:dyDescent="0.2">
      <c r="A272" s="26" t="s">
        <v>28</v>
      </c>
      <c r="B272" s="26" t="str">
        <f t="shared" si="27"/>
        <v xml:space="preserve"> Deepika</v>
      </c>
      <c r="C272" s="26" t="s">
        <v>51</v>
      </c>
      <c r="D272" s="26"/>
      <c r="E272" s="26"/>
      <c r="F272" s="25"/>
      <c r="G272" s="25" t="str">
        <f t="shared" si="12"/>
        <v xml:space="preserve"> Deepika, below are scores and comments for Homework 1.</v>
      </c>
    </row>
    <row r="273" spans="1:7" ht="63.75" hidden="1" x14ac:dyDescent="0.2">
      <c r="A273" s="26"/>
      <c r="B273" s="26" t="str">
        <f>B272</f>
        <v xml:space="preserve"> Deepika</v>
      </c>
      <c r="C273" s="26" t="s">
        <v>52</v>
      </c>
      <c r="D273" s="26">
        <v>6.5</v>
      </c>
      <c r="E273" s="26" t="s">
        <v>53</v>
      </c>
      <c r="F273" s="31" t="s">
        <v>134</v>
      </c>
      <c r="G273" s="25" t="str">
        <f t="shared" ref="G273:G280" si="56">_xlfn.CONCAT(C273," ",D273," ",E273," ",F273)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74" spans="1:7" hidden="1" x14ac:dyDescent="0.2">
      <c r="A274" s="26"/>
      <c r="B274" s="26" t="str">
        <f t="shared" ref="B274:B281" si="57">B273</f>
        <v xml:space="preserve"> Deepika</v>
      </c>
      <c r="C274" s="26" t="s">
        <v>55</v>
      </c>
      <c r="D274" s="26">
        <v>7</v>
      </c>
      <c r="E274" s="26" t="s">
        <v>56</v>
      </c>
      <c r="F274" s="25" t="s">
        <v>63</v>
      </c>
      <c r="G274" s="25" t="str">
        <f t="shared" si="56"/>
        <v xml:space="preserve">Q2: 7 of 7.   </v>
      </c>
    </row>
    <row r="275" spans="1:7" ht="38.25" hidden="1" x14ac:dyDescent="0.2">
      <c r="A275" s="26"/>
      <c r="B275" s="26" t="str">
        <f t="shared" si="57"/>
        <v xml:space="preserve"> Deepika</v>
      </c>
      <c r="C275" s="26" t="s">
        <v>58</v>
      </c>
      <c r="D275" s="26">
        <v>6</v>
      </c>
      <c r="E275" s="26" t="s">
        <v>56</v>
      </c>
      <c r="F275" s="25" t="s">
        <v>153</v>
      </c>
      <c r="G275" s="25" t="str">
        <f t="shared" si="56"/>
        <v>Q3: 6 of 7.  Your response that began "Amazon is an example of enhanced CLV …", does not quite sufficiently address the final part of the request.</v>
      </c>
    </row>
    <row r="276" spans="1:7" hidden="1" x14ac:dyDescent="0.2">
      <c r="A276" s="26"/>
      <c r="B276" s="26" t="str">
        <f t="shared" si="57"/>
        <v xml:space="preserve"> Deepika</v>
      </c>
      <c r="C276" s="26" t="s">
        <v>60</v>
      </c>
      <c r="D276" s="26">
        <v>7</v>
      </c>
      <c r="E276" s="26" t="s">
        <v>56</v>
      </c>
      <c r="F276" s="25"/>
      <c r="G276" s="25" t="str">
        <f t="shared" si="56"/>
        <v xml:space="preserve">Q4: 7 of 7.  </v>
      </c>
    </row>
    <row r="277" spans="1:7" hidden="1" x14ac:dyDescent="0.2">
      <c r="A277" s="26"/>
      <c r="B277" s="26" t="str">
        <f t="shared" si="57"/>
        <v xml:space="preserve"> Deepika</v>
      </c>
      <c r="C277" s="26" t="s">
        <v>62</v>
      </c>
      <c r="D277" s="26">
        <v>7</v>
      </c>
      <c r="E277" s="26" t="s">
        <v>56</v>
      </c>
      <c r="F277" s="25"/>
      <c r="G277" s="25" t="str">
        <f t="shared" si="56"/>
        <v xml:space="preserve">Q5: 7 of 7.  </v>
      </c>
    </row>
    <row r="278" spans="1:7" hidden="1" x14ac:dyDescent="0.2">
      <c r="A278" s="26"/>
      <c r="B278" s="26" t="str">
        <f t="shared" si="57"/>
        <v xml:space="preserve"> Deepika</v>
      </c>
      <c r="C278" s="26" t="s">
        <v>64</v>
      </c>
      <c r="D278" s="26">
        <v>7</v>
      </c>
      <c r="E278" s="26" t="s">
        <v>56</v>
      </c>
      <c r="F278" s="25"/>
      <c r="G278" s="25" t="str">
        <f t="shared" si="56"/>
        <v xml:space="preserve">Q6: 7 of 7.  </v>
      </c>
    </row>
    <row r="279" spans="1:7" hidden="1" x14ac:dyDescent="0.2">
      <c r="A279" s="26"/>
      <c r="B279" s="26" t="str">
        <f t="shared" si="57"/>
        <v xml:space="preserve"> Deepika</v>
      </c>
      <c r="C279" s="26" t="s">
        <v>66</v>
      </c>
      <c r="D279" s="26">
        <v>7</v>
      </c>
      <c r="E279" s="26" t="s">
        <v>56</v>
      </c>
      <c r="F279" s="25"/>
      <c r="G279" s="25" t="str">
        <f t="shared" si="56"/>
        <v xml:space="preserve">Q7: 7 of 7.  </v>
      </c>
    </row>
    <row r="280" spans="1:7" hidden="1" x14ac:dyDescent="0.2">
      <c r="A280" s="26"/>
      <c r="B280" s="26" t="str">
        <f t="shared" si="57"/>
        <v xml:space="preserve"> Deepika</v>
      </c>
      <c r="C280" s="26" t="s">
        <v>68</v>
      </c>
      <c r="D280" s="26">
        <f>SUM(D273:D279)</f>
        <v>47.5</v>
      </c>
      <c r="E280" s="26" t="s">
        <v>69</v>
      </c>
      <c r="F280" s="25"/>
      <c r="G280" s="25" t="str">
        <f t="shared" si="56"/>
        <v xml:space="preserve">Total: 47.5 of 50. </v>
      </c>
    </row>
    <row r="281" spans="1:7" ht="114.75" hidden="1" x14ac:dyDescent="0.2">
      <c r="A281" s="26"/>
      <c r="B281" s="26" t="str">
        <f t="shared" si="57"/>
        <v xml:space="preserve"> Deepika</v>
      </c>
      <c r="C281" s="26" t="s">
        <v>70</v>
      </c>
      <c r="D281" s="26"/>
      <c r="E281" s="26"/>
      <c r="F281" s="25"/>
      <c r="G281" s="25" t="str">
        <f>_xlfn.CONCAT(G272," ",G273," ",G274," ",G275," ",G276," ",G277," ",G278," ",G279," ",G280)</f>
        <v xml:space="preserve"> Deepika,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6 of 7.  Your response that began "Amazon is an example of enhanced CLV …", does not quite sufficiently address the final part of the request. Q4: 7 of 7.   Q5: 7 of 7.   Q6: 7 of 7.   Q7: 7 of 7.   Total: 47.5 of 50. </v>
      </c>
    </row>
    <row r="282" spans="1:7" hidden="1" x14ac:dyDescent="0.2">
      <c r="A282" s="26" t="s">
        <v>29</v>
      </c>
      <c r="B282" s="26" t="str">
        <f t="shared" si="27"/>
        <v xml:space="preserve"> Ganesh </v>
      </c>
      <c r="C282" s="26" t="s">
        <v>51</v>
      </c>
      <c r="D282" s="26"/>
      <c r="E282" s="26"/>
      <c r="F282" s="25"/>
      <c r="G282" s="25" t="str">
        <f t="shared" si="12"/>
        <v xml:space="preserve"> Ganesh , below are scores and comments for Homework 1.</v>
      </c>
    </row>
    <row r="283" spans="1:7" ht="63.75" hidden="1" x14ac:dyDescent="0.2">
      <c r="A283" s="26"/>
      <c r="B283" s="26" t="str">
        <f>B282</f>
        <v xml:space="preserve"> Ganesh </v>
      </c>
      <c r="C283" s="26" t="s">
        <v>52</v>
      </c>
      <c r="D283" s="26">
        <v>6.5</v>
      </c>
      <c r="E283" s="26" t="s">
        <v>53</v>
      </c>
      <c r="F283" s="31" t="s">
        <v>134</v>
      </c>
      <c r="G283" s="25" t="str">
        <f t="shared" ref="G283:G290" si="58">_xlfn.CONCAT(C283," ",D283," ",E283," ",F283)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284" spans="1:7" ht="127.5" hidden="1" x14ac:dyDescent="0.2">
      <c r="A284" s="26"/>
      <c r="B284" s="26" t="str">
        <f t="shared" ref="B284:B291" si="59">B283</f>
        <v xml:space="preserve"> Ganesh </v>
      </c>
      <c r="C284" s="26" t="s">
        <v>55</v>
      </c>
      <c r="D284" s="26">
        <v>5</v>
      </c>
      <c r="E284" s="26" t="s">
        <v>56</v>
      </c>
      <c r="F284" s="25" t="s">
        <v>174</v>
      </c>
      <c r="G284" s="25" t="str">
        <f t="shared" si="58"/>
        <v xml:space="preserve">Q2: 5 of 7.  Some of the language of your response is odd, such as, "It is fundamental for examination experts to be on top of the great level showcasing ..."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v>
      </c>
    </row>
    <row r="285" spans="1:7" ht="51" hidden="1" x14ac:dyDescent="0.2">
      <c r="A285" s="26"/>
      <c r="B285" s="26" t="str">
        <f t="shared" si="59"/>
        <v xml:space="preserve"> Ganesh </v>
      </c>
      <c r="C285" s="26" t="s">
        <v>58</v>
      </c>
      <c r="D285" s="32">
        <v>5.5</v>
      </c>
      <c r="E285" s="32" t="s">
        <v>56</v>
      </c>
      <c r="F285" s="33" t="s">
        <v>151</v>
      </c>
      <c r="G285" s="25" t="str">
        <f t="shared" si="58"/>
        <v>Q3: 5.5 of 7.  Note the following question element was not sufficiently addressed: "Identify one of the marketing metrics categories… and brainstorm a few creative ways data can be collected/used to help move those metrics in the right direction."</v>
      </c>
    </row>
    <row r="286" spans="1:7" ht="114.75" hidden="1" x14ac:dyDescent="0.2">
      <c r="A286" s="26"/>
      <c r="B286" s="26" t="str">
        <f t="shared" si="59"/>
        <v xml:space="preserve"> Ganesh </v>
      </c>
      <c r="C286" s="26" t="s">
        <v>60</v>
      </c>
      <c r="D286" s="26">
        <v>7</v>
      </c>
      <c r="E286" s="26" t="s">
        <v>56</v>
      </c>
      <c r="F286" s="25" t="s">
        <v>156</v>
      </c>
      <c r="G286" s="25" t="str">
        <f t="shared" si="58"/>
        <v>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v>
      </c>
    </row>
    <row r="287" spans="1:7" ht="204" hidden="1" x14ac:dyDescent="0.2">
      <c r="A287" s="26"/>
      <c r="B287" s="26" t="str">
        <f t="shared" si="59"/>
        <v xml:space="preserve"> Ganesh </v>
      </c>
      <c r="C287" s="26" t="s">
        <v>62</v>
      </c>
      <c r="D287" s="26">
        <v>5</v>
      </c>
      <c r="E287" s="26" t="s">
        <v>56</v>
      </c>
      <c r="F287" s="25" t="s">
        <v>158</v>
      </c>
      <c r="G287" s="25" t="str">
        <f t="shared" si="58"/>
        <v xml:space="preserve">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288" spans="1:7" hidden="1" x14ac:dyDescent="0.2">
      <c r="A288" s="26"/>
      <c r="B288" s="26" t="str">
        <f t="shared" si="59"/>
        <v xml:space="preserve"> Ganesh </v>
      </c>
      <c r="C288" s="26" t="s">
        <v>64</v>
      </c>
      <c r="D288" s="26">
        <v>7</v>
      </c>
      <c r="E288" s="26" t="s">
        <v>56</v>
      </c>
      <c r="F288" s="25"/>
      <c r="G288" s="25" t="str">
        <f t="shared" si="58"/>
        <v xml:space="preserve">Q6: 7 of 7.  </v>
      </c>
    </row>
    <row r="289" spans="1:7" ht="38.25" hidden="1" x14ac:dyDescent="0.2">
      <c r="A289" s="26"/>
      <c r="B289" s="26" t="str">
        <f t="shared" si="59"/>
        <v xml:space="preserve"> Ganesh </v>
      </c>
      <c r="C289" s="26" t="s">
        <v>66</v>
      </c>
      <c r="D289" s="26">
        <v>1</v>
      </c>
      <c r="E289" s="26" t="s">
        <v>56</v>
      </c>
      <c r="F289" s="25" t="s">
        <v>164</v>
      </c>
      <c r="G289" s="25" t="str">
        <f t="shared" si="58"/>
        <v>Q7: 1 of 7.  Almost all elements of your response map neither to the textbooks, lecture, nor practicum.  That is, the answer provided isn't for the question posed.</v>
      </c>
    </row>
    <row r="290" spans="1:7" hidden="1" x14ac:dyDescent="0.2">
      <c r="A290" s="26"/>
      <c r="B290" s="26" t="str">
        <f t="shared" si="59"/>
        <v xml:space="preserve"> Ganesh </v>
      </c>
      <c r="C290" s="26" t="s">
        <v>68</v>
      </c>
      <c r="D290" s="26">
        <f>SUM(D283:D289)</f>
        <v>37</v>
      </c>
      <c r="E290" s="26" t="s">
        <v>69</v>
      </c>
      <c r="F290" s="25"/>
      <c r="G290" s="25" t="str">
        <f t="shared" si="58"/>
        <v xml:space="preserve">Total: 37 of 50. </v>
      </c>
    </row>
    <row r="291" spans="1:7" ht="409.5" hidden="1" x14ac:dyDescent="0.2">
      <c r="A291" s="26"/>
      <c r="B291" s="26" t="str">
        <f t="shared" si="59"/>
        <v xml:space="preserve"> Ganesh </v>
      </c>
      <c r="C291" s="26" t="s">
        <v>70</v>
      </c>
      <c r="D291" s="26"/>
      <c r="E291" s="26"/>
      <c r="F291" s="25"/>
      <c r="G291" s="25" t="str">
        <f>_xlfn.CONCAT(G282," ",G283," ",G284," ",G285," ",G286," ",G287," ",G288," ",G289," ",G290)</f>
        <v xml:space="preserve"> Ganesh ,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5 of 7.  Some of the language of your response is odd, such as, "It is fundamental for examination experts to be on top of the great level showcasing ..." and "crusade advancement".   In general, marketing analytics professionals need to know how to translate requests from CEOs, CMOs and marketing managers to the language of data specialists, and thus be able understand the metrics used by each organization, why they are used, and how they are used.  Moreover, the use of these metrics will assist in meeting the objectives of C-suite executives, marketing professionals, stakeholders, and shareholders.  Q3: 5.5 of 7.  Note the following question element was not sufficiently addressed: "Identify one of the marketing metrics categories… and brainstorm a few creative ways data can be collected/used to help move those metrics in the right direction." Q4: 7 of 7.  Your response was rather long.  A sufficient response to both questions posed is as follows:  Recall that data cleaning involves dealing with data that are incomplete, have outliers, or is inconsistent. Note that many data cleaning choices are left to the discretion of the marketing analytics professional.  However, it is never acceptable to change data without annotating all changes when reporting the data formally. One may simply add footnotes to any report describing ways data have been dropped, changed, or manipulated due to cleaning. Q5: 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1 of 7.  Almost all elements of your response map neither to the textbooks, lecture, nor practicum.  That is, the answer provided isn't for the question posed. Total: 37 of 50. </v>
      </c>
    </row>
    <row r="292" spans="1:7" hidden="1" x14ac:dyDescent="0.2">
      <c r="A292" s="26" t="s">
        <v>30</v>
      </c>
      <c r="B292" s="26" t="str">
        <f>MID(A292,FIND(",",A292)+1,FIND(" ",A292)-3)</f>
        <v xml:space="preserve"> Arun</v>
      </c>
      <c r="C292" s="26" t="s">
        <v>51</v>
      </c>
      <c r="D292" s="26"/>
      <c r="E292" s="26"/>
      <c r="F292" s="25"/>
      <c r="G292" s="25" t="str">
        <f t="shared" si="12"/>
        <v xml:space="preserve"> Arun, below are scores and comments for Homework 1.</v>
      </c>
    </row>
    <row r="293" spans="1:7" ht="76.5" hidden="1" x14ac:dyDescent="0.2">
      <c r="A293" s="26"/>
      <c r="B293" s="26" t="str">
        <f>B292</f>
        <v xml:space="preserve"> Arun</v>
      </c>
      <c r="C293" s="26" t="s">
        <v>52</v>
      </c>
      <c r="D293" s="26">
        <v>5</v>
      </c>
      <c r="E293" s="26" t="s">
        <v>53</v>
      </c>
      <c r="F293" s="25" t="s">
        <v>135</v>
      </c>
      <c r="G293" s="25" t="str">
        <f t="shared" ref="G293:G300" si="60">_xlfn.CONCAT(C293," ",D293," ",E293," ",F293)</f>
        <v>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v>
      </c>
    </row>
    <row r="294" spans="1:7" ht="38.25" hidden="1" x14ac:dyDescent="0.2">
      <c r="A294" s="26"/>
      <c r="B294" s="26" t="str">
        <f t="shared" ref="B294:B301" si="61">B293</f>
        <v xml:space="preserve"> Arun</v>
      </c>
      <c r="C294" s="26" t="s">
        <v>55</v>
      </c>
      <c r="D294" s="26">
        <v>7</v>
      </c>
      <c r="E294" s="26" t="s">
        <v>56</v>
      </c>
      <c r="F294" s="25" t="s">
        <v>138</v>
      </c>
      <c r="G294" s="25" t="str">
        <f t="shared" si="60"/>
        <v xml:space="preserve">Q2: 7 of 7.  While your response addressed the question, it was a wee bit long.  Please be succinct and direct in your responses to questions. </v>
      </c>
    </row>
    <row r="295" spans="1:7" ht="114.75" hidden="1" x14ac:dyDescent="0.2">
      <c r="A295" s="26"/>
      <c r="B295" s="26" t="str">
        <f t="shared" si="61"/>
        <v xml:space="preserve"> Arun</v>
      </c>
      <c r="C295" s="26" t="s">
        <v>58</v>
      </c>
      <c r="D295" s="26">
        <v>6</v>
      </c>
      <c r="E295" s="26" t="s">
        <v>56</v>
      </c>
      <c r="F295" s="25" t="s">
        <v>154</v>
      </c>
      <c r="G295" s="25" t="str">
        <f t="shared" si="60"/>
        <v>Q3: 6 of 7.  Note that a marketing analytics professional is a liaison between those who make marketing decisions and those who provide data to the company.  That is, they use data and analytics to maximize marketing outcomes, and thus enhance decision-making about future company actions.   You need to expand your answer to the final element of the request: "Identify one of the marketing metrics categories… and brainstorm a few creative ways data can be collected/used to help move those metrics in the right direction."</v>
      </c>
    </row>
    <row r="296" spans="1:7" ht="63.75" hidden="1" x14ac:dyDescent="0.2">
      <c r="A296" s="26"/>
      <c r="B296" s="26" t="str">
        <f t="shared" si="61"/>
        <v xml:space="preserve"> Arun</v>
      </c>
      <c r="C296" s="26" t="s">
        <v>60</v>
      </c>
      <c r="D296" s="26">
        <v>6</v>
      </c>
      <c r="E296" s="26" t="s">
        <v>56</v>
      </c>
      <c r="F296" s="25" t="s">
        <v>155</v>
      </c>
      <c r="G296" s="25" t="str">
        <f t="shared" si="60"/>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297" spans="1:7" ht="25.5" hidden="1" x14ac:dyDescent="0.2">
      <c r="A297" s="26"/>
      <c r="B297" s="26" t="str">
        <f t="shared" si="61"/>
        <v xml:space="preserve"> Arun</v>
      </c>
      <c r="C297" s="26" t="s">
        <v>62</v>
      </c>
      <c r="D297" s="26">
        <v>7</v>
      </c>
      <c r="E297" s="26" t="s">
        <v>56</v>
      </c>
      <c r="F297" s="25" t="s">
        <v>160</v>
      </c>
      <c r="G297" s="25" t="str">
        <f t="shared" si="60"/>
        <v>Q5: 7 of 7.  While your answer is long, it addresses the questions posed.</v>
      </c>
    </row>
    <row r="298" spans="1:7" hidden="1" x14ac:dyDescent="0.2">
      <c r="A298" s="26"/>
      <c r="B298" s="26" t="str">
        <f t="shared" si="61"/>
        <v xml:space="preserve"> Arun</v>
      </c>
      <c r="C298" s="26" t="s">
        <v>64</v>
      </c>
      <c r="D298" s="26">
        <v>7</v>
      </c>
      <c r="E298" s="26" t="s">
        <v>56</v>
      </c>
      <c r="F298" s="25"/>
      <c r="G298" s="25" t="str">
        <f t="shared" si="60"/>
        <v xml:space="preserve">Q6: 7 of 7.  </v>
      </c>
    </row>
    <row r="299" spans="1:7" ht="38.25" hidden="1" x14ac:dyDescent="0.2">
      <c r="A299" s="26"/>
      <c r="B299" s="26" t="str">
        <f t="shared" si="61"/>
        <v xml:space="preserve"> Arun</v>
      </c>
      <c r="C299" s="26" t="s">
        <v>66</v>
      </c>
      <c r="D299" s="26">
        <v>4.5</v>
      </c>
      <c r="E299" s="26" t="s">
        <v>56</v>
      </c>
      <c r="F299" s="25" t="s">
        <v>162</v>
      </c>
      <c r="G299" s="25" t="str">
        <f t="shared" si="60"/>
        <v>Q7: 4.5 of 7.  The question specifically asked you to provided two to three paragraphs of prose.  That is, neither separated and distinct sentences nor bullet lists.  This request was not realized.</v>
      </c>
    </row>
    <row r="300" spans="1:7" hidden="1" x14ac:dyDescent="0.2">
      <c r="A300" s="26"/>
      <c r="B300" s="26" t="str">
        <f t="shared" si="61"/>
        <v xml:space="preserve"> Arun</v>
      </c>
      <c r="C300" s="26" t="s">
        <v>68</v>
      </c>
      <c r="D300" s="26">
        <f>SUM(D293:D299)</f>
        <v>42.5</v>
      </c>
      <c r="E300" s="26" t="s">
        <v>69</v>
      </c>
      <c r="F300" s="25"/>
      <c r="G300" s="25" t="str">
        <f t="shared" si="60"/>
        <v xml:space="preserve">Total: 42.5 of 50. </v>
      </c>
    </row>
    <row r="301" spans="1:7" ht="344.25" hidden="1" x14ac:dyDescent="0.2">
      <c r="A301" s="26"/>
      <c r="B301" s="26" t="str">
        <f t="shared" si="61"/>
        <v xml:space="preserve"> Arun</v>
      </c>
      <c r="C301" s="26" t="s">
        <v>70</v>
      </c>
      <c r="D301" s="26"/>
      <c r="E301" s="26"/>
      <c r="F301" s="25"/>
      <c r="G301" s="25" t="str">
        <f>_xlfn.CONCAT(G292," ",G293," ",G294," ",G295," ",G296," ",G297," ",G298," ",G299," ",G300)</f>
        <v xml:space="preserve"> Arun, below are scores and comments for Homework 1. Q1: 5 of 8.  The answer provided didn't address each of the three questions posed.  At a top-line level, a marketing metric may be categorized as one of the following:  Advertising, Customer and Market Research, Finance, Logistics, Operations, Trade and Sales Force.   See Figure 1.1 of the textbook.   You didn't address the last two questions posed. Q2: 7 of 7.  While your response addressed the question, it was a wee bit long.  Please be succinct and direct in your responses to questions.  Q3: 6 of 7.  Note that a marketing analytics professional is a liaison between those who make marketing decisions and those who provide data to the company.  That is, they use data and analytics to maximize marketing outcomes, and thus enhance decision-making about future company actions.   You need to expand your answer to the final element of the request: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7 of 7.  While your answer is long, it addresses the questions posed. Q6: 7 of 7.   Q7: 4.5 of 7.  The question specifically asked you to provided two to three paragraphs of prose.  That is, neither separated and distinct sentences nor bullet lists.  This request was not realized. Total: 42.5 of 50. </v>
      </c>
    </row>
    <row r="302" spans="1:7" hidden="1" x14ac:dyDescent="0.2">
      <c r="A302" s="26" t="s">
        <v>31</v>
      </c>
      <c r="B302" s="26" t="str">
        <f>MID(A302,FIND(",",A302)+1,FIND(" ",A302)+2)</f>
        <v xml:space="preserve"> Hiranmaya </v>
      </c>
      <c r="C302" s="26" t="s">
        <v>51</v>
      </c>
      <c r="D302" s="26"/>
      <c r="E302" s="26"/>
      <c r="F302" s="25"/>
      <c r="G302" s="25" t="str">
        <f t="shared" si="12"/>
        <v xml:space="preserve"> Hiranmaya , below are scores and comments for Homework 1.</v>
      </c>
    </row>
    <row r="303" spans="1:7" ht="63.75" hidden="1" x14ac:dyDescent="0.2">
      <c r="A303" s="26"/>
      <c r="B303" s="26" t="str">
        <f>B302</f>
        <v xml:space="preserve"> Hiranmaya </v>
      </c>
      <c r="C303" s="26" t="s">
        <v>52</v>
      </c>
      <c r="D303" s="26">
        <v>6.5</v>
      </c>
      <c r="E303" s="26" t="s">
        <v>53</v>
      </c>
      <c r="F303" s="31" t="s">
        <v>134</v>
      </c>
      <c r="G303" s="25" t="str">
        <f t="shared" ref="G303:G310" si="62">_xlfn.CONCAT(C303," ",D303," ",E303," ",F303)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304" spans="1:7" hidden="1" x14ac:dyDescent="0.2">
      <c r="A304" s="26"/>
      <c r="B304" s="26" t="str">
        <f t="shared" ref="B304:B311" si="63">B303</f>
        <v xml:space="preserve"> Hiranmaya </v>
      </c>
      <c r="C304" s="26" t="s">
        <v>55</v>
      </c>
      <c r="D304" s="26">
        <v>7</v>
      </c>
      <c r="E304" s="26" t="s">
        <v>56</v>
      </c>
      <c r="F304" s="25"/>
      <c r="G304" s="25" t="str">
        <f t="shared" si="62"/>
        <v xml:space="preserve">Q2: 7 of 7.  </v>
      </c>
    </row>
    <row r="305" spans="1:7" ht="51" hidden="1" x14ac:dyDescent="0.2">
      <c r="A305" s="26"/>
      <c r="B305" s="26" t="str">
        <f t="shared" si="63"/>
        <v xml:space="preserve"> Hiranmaya </v>
      </c>
      <c r="C305" s="26" t="s">
        <v>58</v>
      </c>
      <c r="D305" s="32">
        <v>5.5</v>
      </c>
      <c r="E305" s="32" t="s">
        <v>56</v>
      </c>
      <c r="F305" s="33" t="s">
        <v>151</v>
      </c>
      <c r="G305" s="25" t="str">
        <f t="shared" si="62"/>
        <v>Q3: 5.5 of 7.  Note the following question element was not sufficiently addressed: "Identify one of the marketing metrics categories… and brainstorm a few creative ways data can be collected/used to help move those metrics in the right direction."</v>
      </c>
    </row>
    <row r="306" spans="1:7" ht="63.75" hidden="1" x14ac:dyDescent="0.2">
      <c r="A306" s="26"/>
      <c r="B306" s="26" t="str">
        <f t="shared" si="63"/>
        <v xml:space="preserve"> Hiranmaya </v>
      </c>
      <c r="C306" s="26" t="s">
        <v>60</v>
      </c>
      <c r="D306" s="26">
        <v>6</v>
      </c>
      <c r="E306" s="26" t="s">
        <v>56</v>
      </c>
      <c r="F306" s="25" t="s">
        <v>155</v>
      </c>
      <c r="G306" s="25" t="str">
        <f t="shared" si="62"/>
        <v>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v>
      </c>
    </row>
    <row r="307" spans="1:7" ht="204" hidden="1" x14ac:dyDescent="0.2">
      <c r="A307" s="26"/>
      <c r="B307" s="26" t="str">
        <f t="shared" si="63"/>
        <v xml:space="preserve"> Hiranmaya </v>
      </c>
      <c r="C307" s="26" t="s">
        <v>62</v>
      </c>
      <c r="D307" s="26">
        <v>5.5</v>
      </c>
      <c r="E307" s="26" t="s">
        <v>56</v>
      </c>
      <c r="F307" s="25" t="s">
        <v>158</v>
      </c>
      <c r="G307" s="25" t="str">
        <f t="shared" si="62"/>
        <v xml:space="preserve">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v>
      </c>
    </row>
    <row r="308" spans="1:7" hidden="1" x14ac:dyDescent="0.2">
      <c r="A308" s="26"/>
      <c r="B308" s="26" t="str">
        <f t="shared" si="63"/>
        <v xml:space="preserve"> Hiranmaya </v>
      </c>
      <c r="C308" s="26" t="s">
        <v>64</v>
      </c>
      <c r="D308" s="26">
        <v>7</v>
      </c>
      <c r="E308" s="26" t="s">
        <v>56</v>
      </c>
      <c r="F308" s="25"/>
      <c r="G308" s="25" t="str">
        <f t="shared" si="62"/>
        <v xml:space="preserve">Q6: 7 of 7.  </v>
      </c>
    </row>
    <row r="309" spans="1:7" hidden="1" x14ac:dyDescent="0.2">
      <c r="A309" s="26"/>
      <c r="B309" s="26" t="str">
        <f t="shared" si="63"/>
        <v xml:space="preserve"> Hiranmaya </v>
      </c>
      <c r="C309" s="26" t="s">
        <v>66</v>
      </c>
      <c r="D309" s="26">
        <v>7</v>
      </c>
      <c r="E309" s="26" t="s">
        <v>56</v>
      </c>
      <c r="F309" s="25"/>
      <c r="G309" s="25" t="str">
        <f t="shared" si="62"/>
        <v xml:space="preserve">Q7: 7 of 7.  </v>
      </c>
    </row>
    <row r="310" spans="1:7" hidden="1" x14ac:dyDescent="0.2">
      <c r="A310" s="26"/>
      <c r="B310" s="26" t="str">
        <f t="shared" si="63"/>
        <v xml:space="preserve"> Hiranmaya </v>
      </c>
      <c r="C310" s="26" t="s">
        <v>68</v>
      </c>
      <c r="D310" s="26">
        <f>SUM(D303:D309)</f>
        <v>44.5</v>
      </c>
      <c r="E310" s="26" t="s">
        <v>69</v>
      </c>
      <c r="F310" s="25"/>
      <c r="G310" s="25" t="str">
        <f t="shared" si="62"/>
        <v xml:space="preserve">Total: 44.5 of 50. </v>
      </c>
    </row>
    <row r="311" spans="1:7" ht="395.25" hidden="1" x14ac:dyDescent="0.2">
      <c r="A311" s="26"/>
      <c r="B311" s="26" t="str">
        <f t="shared" si="63"/>
        <v xml:space="preserve"> Hiranmaya </v>
      </c>
      <c r="C311" s="26" t="s">
        <v>70</v>
      </c>
      <c r="D311" s="26"/>
      <c r="E311" s="26"/>
      <c r="F311" s="25"/>
      <c r="G311" s="25" t="str">
        <f>_xlfn.CONCAT(G302," ",G303," ",G304," ",G305," ",G306," ",G307," ",G308," ",G309," ",G310)</f>
        <v xml:space="preserve"> Hiranmaya ,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5.5 of 7.  Note the following question element was not sufficiently addressed: "Identify one of the marketing metrics categories… and brainstorm a few creative ways data can be collected/used to help move those metrics in the right direction." Q4: 6 of 7.  A response element akin to the following yields a complete response:  It is never acceptable to change data without annotating all changes when reporting the data formally. One may simply add footnotes to any report describing ways data have been dropped, changed, or manipulated due to cleaning. Q5: 5.5 of 7.  This question needs to be expanded upon. Data is almost always required to address marketing questions. Before it is used to address the questions, the proper data must be collected, stored, secured, managed, integrated, cleaned, and structured.  Data is used to conduct analytics, which is the use of mathematics to analyzed data. Proper analytics address the questions of interest.  Data visualization is the practice of translating information into a visual context, such as a map or graph, to make data easier for the human brain to understand and acquire insights.  Visualization facilitates storytelling.  If one were to disregard the data leg, for all intent and purpose one will be conducting analysis (in lieu of analytics).  If one forgoes analytics, then answers to the questions of interest will most likely be neither as accurate and precise as desired.  Data visualization is important since it leads the business more receptive of the analytically based results.  Q6: 7 of 7.   Q7: 7 of 7.   Total: 44.5 of 50. </v>
      </c>
    </row>
    <row r="312" spans="1:7" hidden="1" x14ac:dyDescent="0.2">
      <c r="A312" s="26" t="s">
        <v>32</v>
      </c>
      <c r="B312" s="26" t="str">
        <f t="shared" si="27"/>
        <v xml:space="preserve"> Sandeep</v>
      </c>
      <c r="C312" s="26" t="s">
        <v>51</v>
      </c>
      <c r="D312" s="26"/>
      <c r="E312" s="26"/>
      <c r="F312" s="25"/>
      <c r="G312" s="25" t="str">
        <f t="shared" si="12"/>
        <v xml:space="preserve"> Sandeep, below are scores and comments for Homework 1.</v>
      </c>
    </row>
    <row r="313" spans="1:7" ht="63.75" hidden="1" x14ac:dyDescent="0.2">
      <c r="A313" s="26"/>
      <c r="B313" s="26" t="str">
        <f>B312</f>
        <v xml:space="preserve"> Sandeep</v>
      </c>
      <c r="C313" s="26" t="s">
        <v>52</v>
      </c>
      <c r="D313" s="26">
        <v>6.5</v>
      </c>
      <c r="E313" s="26" t="s">
        <v>53</v>
      </c>
      <c r="F313" s="31" t="s">
        <v>134</v>
      </c>
      <c r="G313" s="25" t="str">
        <f t="shared" ref="G313:G320" si="64">_xlfn.CONCAT(C313," ",D313," ",E313," ",F313)</f>
        <v xml:space="preserve">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v>
      </c>
    </row>
    <row r="314" spans="1:7" hidden="1" x14ac:dyDescent="0.2">
      <c r="A314" s="26"/>
      <c r="B314" s="26" t="str">
        <f t="shared" ref="B314:B321" si="65">B313</f>
        <v xml:space="preserve"> Sandeep</v>
      </c>
      <c r="C314" s="26" t="s">
        <v>55</v>
      </c>
      <c r="D314" s="26">
        <v>7</v>
      </c>
      <c r="E314" s="26" t="s">
        <v>56</v>
      </c>
      <c r="F314" s="25"/>
      <c r="G314" s="25" t="str">
        <f t="shared" si="64"/>
        <v xml:space="preserve">Q2: 7 of 7.  </v>
      </c>
    </row>
    <row r="315" spans="1:7" ht="51" hidden="1" x14ac:dyDescent="0.2">
      <c r="A315" s="26"/>
      <c r="B315" s="26" t="str">
        <f t="shared" si="65"/>
        <v xml:space="preserve"> Sandeep</v>
      </c>
      <c r="C315" s="26" t="s">
        <v>58</v>
      </c>
      <c r="D315" s="32">
        <v>6</v>
      </c>
      <c r="E315" s="32" t="s">
        <v>56</v>
      </c>
      <c r="F315" s="33" t="s">
        <v>151</v>
      </c>
      <c r="G315" s="25" t="str">
        <f t="shared" si="64"/>
        <v>Q3: 6 of 7.  Note the following question element was not sufficiently addressed: "Identify one of the marketing metrics categories… and brainstorm a few creative ways data can be collected/used to help move those metrics in the right direction."</v>
      </c>
    </row>
    <row r="316" spans="1:7" hidden="1" x14ac:dyDescent="0.2">
      <c r="A316" s="26"/>
      <c r="B316" s="26" t="str">
        <f t="shared" si="65"/>
        <v xml:space="preserve"> Sandeep</v>
      </c>
      <c r="C316" s="26" t="s">
        <v>60</v>
      </c>
      <c r="D316" s="26">
        <v>7</v>
      </c>
      <c r="E316" s="26" t="s">
        <v>56</v>
      </c>
      <c r="F316" s="25" t="s">
        <v>167</v>
      </c>
      <c r="G316" s="25" t="str">
        <f t="shared" si="64"/>
        <v>Q4: 7 of 7.  A succinct and well-articulated answer!</v>
      </c>
    </row>
    <row r="317" spans="1:7" hidden="1" x14ac:dyDescent="0.2">
      <c r="A317" s="26"/>
      <c r="B317" s="26" t="str">
        <f t="shared" si="65"/>
        <v xml:space="preserve"> Sandeep</v>
      </c>
      <c r="C317" s="26" t="s">
        <v>62</v>
      </c>
      <c r="D317" s="26">
        <v>7</v>
      </c>
      <c r="E317" s="26" t="s">
        <v>56</v>
      </c>
      <c r="F317" s="25"/>
      <c r="G317" s="25" t="str">
        <f t="shared" si="64"/>
        <v xml:space="preserve">Q5: 7 of 7.  </v>
      </c>
    </row>
    <row r="318" spans="1:7" hidden="1" x14ac:dyDescent="0.2">
      <c r="A318" s="26"/>
      <c r="B318" s="26" t="str">
        <f t="shared" si="65"/>
        <v xml:space="preserve"> Sandeep</v>
      </c>
      <c r="C318" s="26" t="s">
        <v>64</v>
      </c>
      <c r="D318" s="26">
        <v>7</v>
      </c>
      <c r="E318" s="26" t="s">
        <v>56</v>
      </c>
      <c r="F318" s="25"/>
      <c r="G318" s="25" t="str">
        <f t="shared" si="64"/>
        <v xml:space="preserve">Q6: 7 of 7.  </v>
      </c>
    </row>
    <row r="319" spans="1:7" hidden="1" x14ac:dyDescent="0.2">
      <c r="A319" s="26"/>
      <c r="B319" s="26" t="str">
        <f t="shared" si="65"/>
        <v xml:space="preserve"> Sandeep</v>
      </c>
      <c r="C319" s="26" t="s">
        <v>66</v>
      </c>
      <c r="D319" s="26">
        <v>7</v>
      </c>
      <c r="E319" s="26" t="s">
        <v>56</v>
      </c>
      <c r="F319" s="25"/>
      <c r="G319" s="25" t="str">
        <f t="shared" si="64"/>
        <v xml:space="preserve">Q7: 7 of 7.  </v>
      </c>
    </row>
    <row r="320" spans="1:7" hidden="1" x14ac:dyDescent="0.2">
      <c r="A320" s="26"/>
      <c r="B320" s="26" t="str">
        <f t="shared" si="65"/>
        <v xml:space="preserve"> Sandeep</v>
      </c>
      <c r="C320" s="26" t="s">
        <v>68</v>
      </c>
      <c r="D320" s="26">
        <f>SUM(D313:D319)</f>
        <v>47.5</v>
      </c>
      <c r="E320" s="26" t="s">
        <v>69</v>
      </c>
      <c r="F320" s="25"/>
      <c r="G320" s="25" t="str">
        <f t="shared" si="64"/>
        <v xml:space="preserve">Total: 47.5 of 50. </v>
      </c>
    </row>
    <row r="321" spans="1:7" ht="153" hidden="1" x14ac:dyDescent="0.2">
      <c r="A321" s="26"/>
      <c r="B321" s="26" t="str">
        <f t="shared" si="65"/>
        <v xml:space="preserve"> Sandeep</v>
      </c>
      <c r="C321" s="26" t="s">
        <v>70</v>
      </c>
      <c r="D321" s="26"/>
      <c r="E321" s="26"/>
      <c r="F321" s="25"/>
      <c r="G321" s="25" t="str">
        <f>_xlfn.CONCAT(G312," ",G313," ",G314," ",G315," ",G316," ",G317," ",G318," ",G319," ",G320)</f>
        <v xml:space="preserve"> Sandeep, below are scores and comments for Homework 1. Q1: 6.5 of 8.  The answer provided didn't address each of the three questions posed.  At a top-line level, a marketing metric may be categorized as one of the following:  Advertising, Customer and Market Research, Finance, Logistics, Operations, Trade and Sales Force.   See Figure 1.1 of the textbook.  Q2: 7 of 7.   Q3: 6 of 7.  Note the following question element was not sufficiently addressed: "Identify one of the marketing metrics categories… and brainstorm a few creative ways data can be collected/used to help move those metrics in the right direction." Q4: 7 of 7.  A succinct and well-articulated answer! Q5: 7 of 7.   Q6: 7 of 7.   Q7: 7 of 7.   Total: 47.5 of 50. </v>
      </c>
    </row>
  </sheetData>
  <autoFilter ref="A1:G321" xr:uid="{E0018660-44D5-45A1-BB4D-2347B03F225C}">
    <filterColumn colId="1">
      <filters>
        <filter val="Navakiran"/>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47BA2-FAFD-43BD-AB04-1B1CB9B166D4}">
  <sheetPr filterMode="1">
    <tabColor rgb="FFFF0000"/>
  </sheetPr>
  <dimension ref="A1:G121"/>
  <sheetViews>
    <sheetView zoomScale="88" zoomScaleNormal="88" workbookViewId="0">
      <selection activeCell="A28" sqref="A28"/>
    </sheetView>
  </sheetViews>
  <sheetFormatPr defaultRowHeight="15" x14ac:dyDescent="0.25"/>
  <cols>
    <col min="1" max="1" width="13.7109375" style="19" customWidth="1"/>
    <col min="2" max="2" width="10.5703125" style="19" bestFit="1" customWidth="1"/>
    <col min="3" max="3" width="46.85546875" style="19" bestFit="1" customWidth="1"/>
    <col min="4" max="4" width="17.28515625" style="19" customWidth="1"/>
    <col min="5" max="5" width="17.28515625" customWidth="1"/>
    <col min="6" max="6" width="50.7109375" style="20" customWidth="1"/>
    <col min="7" max="7" width="106.42578125" style="20" customWidth="1"/>
  </cols>
  <sheetData>
    <row r="1" spans="1:7" s="16" customFormat="1" x14ac:dyDescent="0.25">
      <c r="A1" s="14" t="s">
        <v>43</v>
      </c>
      <c r="B1" s="15" t="s">
        <v>44</v>
      </c>
      <c r="C1" s="15" t="s">
        <v>45</v>
      </c>
      <c r="D1" s="14" t="s">
        <v>46</v>
      </c>
      <c r="E1" s="16" t="s">
        <v>47</v>
      </c>
      <c r="F1" s="17" t="s">
        <v>48</v>
      </c>
      <c r="G1" s="18" t="s">
        <v>49</v>
      </c>
    </row>
    <row r="2" spans="1:7" hidden="1" x14ac:dyDescent="0.25">
      <c r="A2" s="29" t="s">
        <v>50</v>
      </c>
      <c r="B2" s="29" t="str">
        <f>TRIM(LEFT(SUBSTITUTE(A2," ",REPT(" ",255)),255))</f>
        <v>Krishna</v>
      </c>
      <c r="C2" s="29" t="s">
        <v>51</v>
      </c>
      <c r="D2" s="29"/>
      <c r="E2" s="29"/>
      <c r="G2" s="20" t="str">
        <f>_xlfn.CONCAT(B2,C2)</f>
        <v>Krishna, below are scores and comments for Homework 1.</v>
      </c>
    </row>
    <row r="3" spans="1:7" ht="210" x14ac:dyDescent="0.25">
      <c r="A3" s="29"/>
      <c r="B3" s="29" t="str">
        <f>B2</f>
        <v>Krishna</v>
      </c>
      <c r="C3" s="29" t="s">
        <v>52</v>
      </c>
      <c r="D3" s="29">
        <v>6</v>
      </c>
      <c r="E3" s="29" t="s">
        <v>53</v>
      </c>
      <c r="F3" s="20" t="s">
        <v>54</v>
      </c>
      <c r="G3" s="20" t="str">
        <f t="shared" ref="G3:G10" si="0">_xlfn.CONCAT(C3," ",D3," ",E3," ",F3)</f>
        <v xml:space="preserve">Q1: 6 of 8.  At a top-line level, a marketing metric may also be categorized as one of the following:  Advertising, Finance, Logistics, Operations, Trade and Sales Force.
Before an acronym is used, it must be defined.  As examples, SW and MQL were not defined before they were used. 
I have never seen financial leverage used by any marketing department associate.  While your descriptions are pertinent to the business, not all are pertinent to marketing. 
You wrote, "For production, this will be the units he produces in a day or a week."  I don't know to whom you are referring.
You did not address the last question posed. </v>
      </c>
    </row>
    <row r="4" spans="1:7" ht="60" hidden="1" x14ac:dyDescent="0.25">
      <c r="A4" s="29"/>
      <c r="B4" s="29" t="str">
        <f t="shared" ref="B4:B11" si="1">B3</f>
        <v>Krishna</v>
      </c>
      <c r="C4" s="29" t="s">
        <v>55</v>
      </c>
      <c r="D4" s="29">
        <v>7</v>
      </c>
      <c r="E4" s="29" t="s">
        <v>56</v>
      </c>
      <c r="F4" s="20" t="s">
        <v>57</v>
      </c>
      <c r="G4" s="20" t="str">
        <f t="shared" si="0"/>
        <v>Q2: 7 of 7.  A good response but a wee-bit long winded.  In the future, please attempt to refine your answer to the point that it is sufficient for addressing the question posed.</v>
      </c>
    </row>
    <row r="5" spans="1:7" ht="75" hidden="1" x14ac:dyDescent="0.25">
      <c r="A5" s="29"/>
      <c r="B5" s="29" t="str">
        <f t="shared" si="1"/>
        <v>Krishna</v>
      </c>
      <c r="C5" s="29" t="s">
        <v>58</v>
      </c>
      <c r="D5" s="29">
        <v>4.5</v>
      </c>
      <c r="E5" s="29" t="s">
        <v>56</v>
      </c>
      <c r="F5" s="20" t="s">
        <v>59</v>
      </c>
      <c r="G5" s="20" t="str">
        <f t="shared" si="0"/>
        <v>Q3: 4.5 of 7.  I don't understand how the following sentence addressed the request:  "Lets say about customer metrics."  You wrote, "Using social media now a days, ..." Please refrain from using colloquial language (i.e., "now a days").</v>
      </c>
    </row>
    <row r="6" spans="1:7" ht="30" hidden="1" x14ac:dyDescent="0.25">
      <c r="A6" s="29"/>
      <c r="B6" s="29" t="str">
        <f t="shared" si="1"/>
        <v>Krishna</v>
      </c>
      <c r="C6" s="29" t="s">
        <v>60</v>
      </c>
      <c r="D6" s="29">
        <v>6.5</v>
      </c>
      <c r="E6" s="29" t="s">
        <v>56</v>
      </c>
      <c r="F6" s="20" t="s">
        <v>61</v>
      </c>
      <c r="G6" s="20" t="str">
        <f t="shared" si="0"/>
        <v>Q4: 6.5 of 7.   A good answer that needs to be refined:  be correct and precise, and use proper grammar.</v>
      </c>
    </row>
    <row r="7" spans="1:7" hidden="1" x14ac:dyDescent="0.25">
      <c r="A7" s="29"/>
      <c r="B7" s="29" t="str">
        <f t="shared" si="1"/>
        <v>Krishna</v>
      </c>
      <c r="C7" s="29" t="s">
        <v>62</v>
      </c>
      <c r="D7" s="29">
        <v>7</v>
      </c>
      <c r="E7" s="29" t="s">
        <v>56</v>
      </c>
      <c r="F7" s="20" t="s">
        <v>63</v>
      </c>
      <c r="G7" s="20" t="str">
        <f t="shared" si="0"/>
        <v xml:space="preserve">Q5: 7 of 7.   </v>
      </c>
    </row>
    <row r="8" spans="1:7" hidden="1" x14ac:dyDescent="0.25">
      <c r="A8" s="29"/>
      <c r="B8" s="29" t="str">
        <f t="shared" si="1"/>
        <v>Krishna</v>
      </c>
      <c r="C8" s="29" t="s">
        <v>64</v>
      </c>
      <c r="D8" s="29">
        <v>7</v>
      </c>
      <c r="E8" s="29" t="s">
        <v>56</v>
      </c>
      <c r="F8" s="20" t="s">
        <v>65</v>
      </c>
      <c r="G8" s="20" t="str">
        <f t="shared" si="0"/>
        <v>Q6: 7 of 7.  A well-articulated answer!</v>
      </c>
    </row>
    <row r="9" spans="1:7" hidden="1" x14ac:dyDescent="0.25">
      <c r="A9" s="29"/>
      <c r="B9" s="29" t="str">
        <f t="shared" si="1"/>
        <v>Krishna</v>
      </c>
      <c r="C9" s="29" t="s">
        <v>66</v>
      </c>
      <c r="D9" s="29">
        <v>0</v>
      </c>
      <c r="E9" s="29" t="s">
        <v>56</v>
      </c>
      <c r="F9" s="20" t="s">
        <v>67</v>
      </c>
      <c r="G9" s="20" t="str">
        <f t="shared" si="0"/>
        <v>Q7: 0 of 7.  You didn't provide an answer.</v>
      </c>
    </row>
    <row r="10" spans="1:7" hidden="1" x14ac:dyDescent="0.25">
      <c r="A10" s="29"/>
      <c r="B10" s="29" t="str">
        <f t="shared" si="1"/>
        <v>Krishna</v>
      </c>
      <c r="C10" s="29" t="s">
        <v>68</v>
      </c>
      <c r="D10" s="29">
        <f>SUM(D3:D9)</f>
        <v>38</v>
      </c>
      <c r="E10" s="29" t="s">
        <v>69</v>
      </c>
      <c r="G10" s="20" t="str">
        <f t="shared" si="0"/>
        <v xml:space="preserve">Total: 38 of 50. </v>
      </c>
    </row>
    <row r="11" spans="1:7" ht="354" hidden="1" customHeight="1" x14ac:dyDescent="0.25">
      <c r="A11" s="29"/>
      <c r="B11" s="29" t="str">
        <f t="shared" si="1"/>
        <v>Krishna</v>
      </c>
      <c r="C11" s="29" t="s">
        <v>70</v>
      </c>
      <c r="D11" s="29"/>
      <c r="E11" s="29"/>
      <c r="G11" s="20" t="str">
        <f>_xlfn.CONCAT(G2," ",G3," ",G4," ",G5," ",G6," ",G7," ",G8," ",G9," ",G10)</f>
        <v xml:space="preserve">Krishna, below are scores and comments for Homework 1. Q1: 6 of 8.  At a top-line level, a marketing metric may also be categorized as one of the following:  Advertising, Finance, Logistics, Operations, Trade and Sales Force.
Before an acronym is used, it must be defined.  As examples, SW and MQL were not defined before they were used. 
I have never seen financial leverage used by any marketing department associate.  While your descriptions are pertinent to the business, not all are pertinent to marketing. 
You wrote, "For production, this will be the units he produces in a day or a week."  I don't know to whom you are referring.
You did not address the last question posed.  Q2: 7 of 7.  A good response but a wee-bit long winded.  In the future, please attempt to refine your answer to the point that it is sufficient for addressing the question posed. Q3: 4.5 of 7.  I don't understand how the following sentence addressed the request:  "Lets say about customer metrics."  You wrote, "Using social media now a days, ..." Please refrain from using colloquial language (i.e., "now a days"). Q4: 6.5 of 7.   A good answer that needs to be refined:  be correct and precise, and use proper grammar. Q5: 7 of 7.    Q6: 7 of 7.  A well-articulated answer! Q7: 0 of 7.  You didn't provide an answer. Total: 38 of 50. </v>
      </c>
    </row>
    <row r="12" spans="1:7" hidden="1" x14ac:dyDescent="0.25">
      <c r="A12" s="29" t="s">
        <v>71</v>
      </c>
      <c r="B12" s="29" t="str">
        <f>TRIM(LEFT(SUBSTITUTE(A12," ",REPT(" ",255)),255))</f>
        <v>Madhuri</v>
      </c>
      <c r="C12" s="29" t="s">
        <v>51</v>
      </c>
      <c r="D12" s="29"/>
      <c r="E12" s="29"/>
      <c r="G12" s="20" t="str">
        <f>_xlfn.CONCAT(B12,C12)</f>
        <v>Madhuri, below are scores and comments for Homework 1.</v>
      </c>
    </row>
    <row r="13" spans="1:7" ht="165" x14ac:dyDescent="0.25">
      <c r="A13" s="29"/>
      <c r="B13" s="29" t="str">
        <f>B12</f>
        <v>Madhuri</v>
      </c>
      <c r="C13" s="29" t="s">
        <v>52</v>
      </c>
      <c r="D13" s="29">
        <v>6</v>
      </c>
      <c r="E13" s="29" t="s">
        <v>53</v>
      </c>
      <c r="F13" s="20" t="s">
        <v>72</v>
      </c>
      <c r="G13" s="20" t="str">
        <f t="shared" ref="G13:G20" si="2">_xlfn.CONCAT(C13," ",D13," ",E13," ",F13)</f>
        <v xml:space="preserve">Q1: 6 of 8.   The metrics listed could be further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You did not address the last question posed. </v>
      </c>
    </row>
    <row r="14" spans="1:7" ht="60" hidden="1" x14ac:dyDescent="0.25">
      <c r="A14" s="29"/>
      <c r="B14" s="29" t="str">
        <f t="shared" ref="B14:B21" si="3">B13</f>
        <v>Madhuri</v>
      </c>
      <c r="C14" s="29" t="s">
        <v>55</v>
      </c>
      <c r="D14" s="29">
        <v>5</v>
      </c>
      <c r="E14" s="29" t="s">
        <v>56</v>
      </c>
      <c r="F14" s="20" t="s">
        <v>73</v>
      </c>
      <c r="G14" s="20" t="str">
        <f t="shared" si="2"/>
        <v>Q2: 5 of 7.  The response did not fully address the question posed.  That is, addressing why analytics professionals need to be in alignment with organizational KPIs/top-line marketing metrics.</v>
      </c>
    </row>
    <row r="15" spans="1:7" ht="45" hidden="1" x14ac:dyDescent="0.25">
      <c r="A15" s="29"/>
      <c r="B15" s="29" t="str">
        <f t="shared" si="3"/>
        <v>Madhuri</v>
      </c>
      <c r="C15" s="29" t="s">
        <v>58</v>
      </c>
      <c r="D15" s="29">
        <v>5</v>
      </c>
      <c r="E15" s="29" t="s">
        <v>56</v>
      </c>
      <c r="F15" s="20" t="s">
        <v>74</v>
      </c>
      <c r="G15" s="20" t="str">
        <f t="shared" si="2"/>
        <v xml:space="preserve">Q3: 5 of 7.  While you discussed the importance of marketers, you didn't provide an overview of the role of analytics professionals. </v>
      </c>
    </row>
    <row r="16" spans="1:7" ht="90" hidden="1" x14ac:dyDescent="0.25">
      <c r="A16" s="29"/>
      <c r="B16" s="29" t="str">
        <f t="shared" si="3"/>
        <v>Madhuri</v>
      </c>
      <c r="C16" s="29" t="s">
        <v>60</v>
      </c>
      <c r="D16" s="29">
        <v>6.5</v>
      </c>
      <c r="E16" s="29" t="s">
        <v>56</v>
      </c>
      <c r="F16" s="20" t="s">
        <v>75</v>
      </c>
      <c r="G16" s="20" t="str">
        <f t="shared" si="2"/>
        <v>Q4: 6.5 of 7.  This question is asking for an answer that spans all organizations.  The following sentence doesn't meet this requirement:  "For B2B businesses using data to fuel successful sales and marketing efforts ... "  Going forward, please attempt to have responses that are correct and laconic.</v>
      </c>
    </row>
    <row r="17" spans="1:7" ht="120" hidden="1" x14ac:dyDescent="0.25">
      <c r="A17" s="29"/>
      <c r="B17" s="29" t="str">
        <f t="shared" si="3"/>
        <v>Madhuri</v>
      </c>
      <c r="C17" s="29" t="s">
        <v>62</v>
      </c>
      <c r="D17" s="29">
        <v>5</v>
      </c>
      <c r="E17" s="29" t="s">
        <v>56</v>
      </c>
      <c r="F17" s="20" t="s">
        <v>76</v>
      </c>
      <c r="G17" s="20" t="str">
        <f t="shared" si="2"/>
        <v>Q5: 5 of 7.   While I don't know all of the sources that I believe you are referencing, some are in disagreement with the course's material, and its presentation.  For example, analytics is the second leg.  It is not the third leg. In addition, some parts of the response are unnecessary and detract from the other appropriate parts.  For example, "Without customer data, you're flying blind; we are forced to use newspapers ... "</v>
      </c>
    </row>
    <row r="18" spans="1:7" ht="75" hidden="1" x14ac:dyDescent="0.25">
      <c r="A18" s="29"/>
      <c r="B18" s="29" t="str">
        <f t="shared" si="3"/>
        <v>Madhuri</v>
      </c>
      <c r="C18" s="29" t="s">
        <v>64</v>
      </c>
      <c r="D18" s="29">
        <v>5.5</v>
      </c>
      <c r="E18" s="29" t="s">
        <v>56</v>
      </c>
      <c r="F18" s="20" t="s">
        <v>77</v>
      </c>
      <c r="G18" s="20" t="str">
        <f t="shared" si="2"/>
        <v xml:space="preserve">Q6: 5.5 of 7.  Additional information is needed to address the questions of how unstructured data would be integrated with other data sets to create incremental value and describing the insights that would be generated from the integration. </v>
      </c>
    </row>
    <row r="19" spans="1:7" ht="60" hidden="1" x14ac:dyDescent="0.25">
      <c r="A19" s="29"/>
      <c r="B19" s="29" t="str">
        <f t="shared" si="3"/>
        <v>Madhuri</v>
      </c>
      <c r="C19" s="29" t="s">
        <v>66</v>
      </c>
      <c r="D19" s="29">
        <v>6</v>
      </c>
      <c r="E19" s="29" t="s">
        <v>56</v>
      </c>
      <c r="F19" s="20" t="s">
        <v>78</v>
      </c>
      <c r="G19" s="20" t="str">
        <f t="shared" si="2"/>
        <v>Q7: 6 of 7.  Please proofread and restructure the response before submission.  Your answer was longer than required.  Finally, your response had the primary components to eloquently address the request.</v>
      </c>
    </row>
    <row r="20" spans="1:7" hidden="1" x14ac:dyDescent="0.25">
      <c r="A20" s="29"/>
      <c r="B20" s="29" t="str">
        <f t="shared" si="3"/>
        <v>Madhuri</v>
      </c>
      <c r="C20" s="29" t="s">
        <v>68</v>
      </c>
      <c r="D20" s="29">
        <f>SUM(D13:D19)</f>
        <v>39</v>
      </c>
      <c r="E20" s="29" t="s">
        <v>69</v>
      </c>
      <c r="G20" s="20" t="str">
        <f t="shared" si="2"/>
        <v xml:space="preserve">Total: 39 of 50. </v>
      </c>
    </row>
    <row r="21" spans="1:7" ht="320.25" hidden="1" customHeight="1" x14ac:dyDescent="0.25">
      <c r="A21" s="29"/>
      <c r="B21" s="29" t="str">
        <f t="shared" si="3"/>
        <v>Madhuri</v>
      </c>
      <c r="C21" s="29" t="s">
        <v>70</v>
      </c>
      <c r="D21" s="29"/>
      <c r="E21" s="29"/>
      <c r="G21" s="20" t="str">
        <f>_xlfn.CONCAT(G12," ",G13," ",G14," ",G15," ",G16," ",G17," ",G18," ",G19," ",G20)</f>
        <v xml:space="preserve">Madhuri, below are scores and comments for Homework 1. Q1: 6 of 8.   The metrics listed could be further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You did not address the last question posed.  Q2: 5 of 7.  The response did not fully address the question posed.  That is, addressing why analytics professionals need to be in alignment with organizational KPIs/top-line marketing metrics. Q3: 5 of 7.  While you discussed the importance of marketers, you didn't provide an overview of the role of analytics professionals.  Q4: 6.5 of 7.  This question is asking for an answer that spans all organizations.  The following sentence doesn't meet this requirement:  "For B2B businesses using data to fuel successful sales and marketing efforts ... "  Going forward, please attempt to have responses that are correct and laconic. Q5: 5 of 7.   While I don't know all of the sources that I believe you are referencing, some are in disagreement with the course's material, and its presentation.  For example, analytics is the second leg.  It is not the third leg. In addition, some parts of the response are unnecessary and detract from the other appropriate parts.  For example, "Without customer data, you're flying blind; we are forced to use newspapers ... " Q6: 5.5 of 7.  Additional information is needed to address the questions of how unstructured data would be integrated with other data sets to create incremental value and describing the insights that would be generated from the integration.  Q7: 6 of 7.  Please proofread and restructure the response before submission.  Your answer was longer than required.  Finally, your response had the primary components to eloquently address the request. Total: 39 of 50. </v>
      </c>
    </row>
    <row r="22" spans="1:7" hidden="1" x14ac:dyDescent="0.25">
      <c r="A22" s="29" t="s">
        <v>79</v>
      </c>
      <c r="B22" s="29" t="str">
        <f>TRIM(LEFT(SUBSTITUTE(A22," ",REPT(" ",255)),255))</f>
        <v>Nikhil</v>
      </c>
      <c r="C22" s="29" t="s">
        <v>51</v>
      </c>
      <c r="D22" s="29" t="s">
        <v>63</v>
      </c>
      <c r="E22" s="29"/>
      <c r="F22" s="20" t="s">
        <v>63</v>
      </c>
      <c r="G22" s="20" t="str">
        <f>_xlfn.CONCAT(B22,C22)</f>
        <v>Nikhil, below are scores and comments for Homework 1.</v>
      </c>
    </row>
    <row r="23" spans="1:7" ht="105" x14ac:dyDescent="0.25">
      <c r="A23" s="29"/>
      <c r="B23" s="29" t="str">
        <f>B22</f>
        <v>Nikhil</v>
      </c>
      <c r="C23" s="29" t="s">
        <v>52</v>
      </c>
      <c r="D23" s="29">
        <v>6</v>
      </c>
      <c r="E23" s="29"/>
      <c r="F23" s="20" t="s">
        <v>80</v>
      </c>
      <c r="G23" s="20" t="str">
        <f t="shared" ref="G23:G30" si="4">_xlfn.CONCAT(C23," ",D23," ",E23," ",F23)</f>
        <v xml:space="preserve">Q1: 6  You wrote, "The high-level ... Quality score." Are just a small subset of metrics, where none is a category onto itself. At a top-line level, a marketing metric may also be categorized as one of the following:  Advertising, Finance, Logistics, Operations, Trade and Sales Force.  In addition, your explanation to the second question should be generalized. </v>
      </c>
    </row>
    <row r="24" spans="1:7" ht="60" hidden="1" x14ac:dyDescent="0.25">
      <c r="A24" s="29"/>
      <c r="B24" s="29" t="str">
        <f t="shared" ref="B24:B31" si="5">B23</f>
        <v>Nikhil</v>
      </c>
      <c r="C24" s="29" t="s">
        <v>55</v>
      </c>
      <c r="D24" s="29">
        <v>4</v>
      </c>
      <c r="E24" s="29" t="s">
        <v>56</v>
      </c>
      <c r="F24" s="20" t="s">
        <v>73</v>
      </c>
      <c r="G24" s="20" t="str">
        <f t="shared" si="4"/>
        <v>Q2: 4 of 7.  The response did not fully address the question posed.  That is, addressing why analytics professionals need to be in alignment with organizational KPIs/top-line marketing metrics.</v>
      </c>
    </row>
    <row r="25" spans="1:7" ht="90" hidden="1" x14ac:dyDescent="0.25">
      <c r="A25" s="29"/>
      <c r="B25" s="29" t="str">
        <f t="shared" si="5"/>
        <v>Nikhil</v>
      </c>
      <c r="C25" s="29" t="s">
        <v>58</v>
      </c>
      <c r="D25" s="29">
        <v>4.5</v>
      </c>
      <c r="E25" s="29" t="s">
        <v>56</v>
      </c>
      <c r="F25" s="20" t="s">
        <v>81</v>
      </c>
      <c r="G25" s="20" t="str">
        <f t="shared" si="4"/>
        <v>Q3: 4.5 of 7.  The following two sentences were quite odd to me:  " Marketing Analytics allows marketers to develop jobs and need to invest less in advertising and increasing sales. So, the analyst needs to know how much needs to invest in camping."  Specifically, why marketers are "developing jobs" and "investing in camping."</v>
      </c>
    </row>
    <row r="26" spans="1:7" hidden="1" x14ac:dyDescent="0.25">
      <c r="A26" s="29"/>
      <c r="B26" s="29" t="str">
        <f t="shared" si="5"/>
        <v>Nikhil</v>
      </c>
      <c r="C26" s="29" t="s">
        <v>60</v>
      </c>
      <c r="D26" s="29">
        <v>7</v>
      </c>
      <c r="E26" s="29" t="s">
        <v>56</v>
      </c>
      <c r="F26" s="20" t="s">
        <v>82</v>
      </c>
      <c r="G26" s="20" t="str">
        <f t="shared" si="4"/>
        <v>Q4: 7 of 7.  An appropriate and succinct response!</v>
      </c>
    </row>
    <row r="27" spans="1:7" ht="165" hidden="1" x14ac:dyDescent="0.25">
      <c r="A27" s="29"/>
      <c r="B27" s="29" t="str">
        <f t="shared" si="5"/>
        <v>Nikhil</v>
      </c>
      <c r="C27" s="29" t="s">
        <v>62</v>
      </c>
      <c r="D27" s="29">
        <v>5.5</v>
      </c>
      <c r="E27" s="29" t="s">
        <v>56</v>
      </c>
      <c r="F27" s="20" t="s">
        <v>83</v>
      </c>
      <c r="G27" s="20" t="str">
        <f t="shared" si="4"/>
        <v xml:space="preserve">Q5: 5.5 of 7.   A good response, but additional care is needed with respect to grammar and the flow of the argument (i.e., response). For example, consider the following sentences you wrote. "So, when a company is disregarded the data leg, they will be unable to collect the data and  organize the data for analysis, If a company is disregarded the analytics leg, they will be unable to do  insights into the data to use the patterns ..."  The two sentences may appear to some that the company is ignored, which is not what I believe you want to express.    </v>
      </c>
    </row>
    <row r="28" spans="1:7" ht="90" hidden="1" x14ac:dyDescent="0.25">
      <c r="A28" s="29"/>
      <c r="B28" s="29" t="str">
        <f t="shared" si="5"/>
        <v>Nikhil</v>
      </c>
      <c r="C28" s="29" t="s">
        <v>64</v>
      </c>
      <c r="D28" s="29">
        <v>5.5</v>
      </c>
      <c r="E28" s="29" t="s">
        <v>56</v>
      </c>
      <c r="F28" s="20" t="s">
        <v>84</v>
      </c>
      <c r="G28" s="20" t="str">
        <f t="shared" si="4"/>
        <v xml:space="preserve">Q6: 5.5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v>
      </c>
    </row>
    <row r="29" spans="1:7" ht="30" hidden="1" x14ac:dyDescent="0.25">
      <c r="A29" s="29"/>
      <c r="B29" s="29" t="str">
        <f t="shared" si="5"/>
        <v>Nikhil</v>
      </c>
      <c r="C29" s="29" t="s">
        <v>66</v>
      </c>
      <c r="D29" s="29">
        <v>7</v>
      </c>
      <c r="E29" s="29" t="s">
        <v>56</v>
      </c>
      <c r="F29" s="20" t="s">
        <v>85</v>
      </c>
      <c r="G29" s="20" t="str">
        <f t="shared" si="4"/>
        <v>Q7: 7 of 7.  A well-conceived and delivered response!  Check your grammar, please.</v>
      </c>
    </row>
    <row r="30" spans="1:7" hidden="1" x14ac:dyDescent="0.25">
      <c r="A30" s="29"/>
      <c r="B30" s="29" t="str">
        <f t="shared" si="5"/>
        <v>Nikhil</v>
      </c>
      <c r="C30" s="29" t="s">
        <v>68</v>
      </c>
      <c r="D30" s="29">
        <f>SUM(D23:D29)</f>
        <v>39.5</v>
      </c>
      <c r="E30" s="29" t="s">
        <v>69</v>
      </c>
      <c r="G30" s="20" t="str">
        <f t="shared" si="4"/>
        <v xml:space="preserve">Total: 39.5 of 50. </v>
      </c>
    </row>
    <row r="31" spans="1:7" ht="270" hidden="1" x14ac:dyDescent="0.25">
      <c r="A31" s="29"/>
      <c r="B31" s="29" t="str">
        <f t="shared" si="5"/>
        <v>Nikhil</v>
      </c>
      <c r="C31" s="29" t="s">
        <v>70</v>
      </c>
      <c r="D31" s="29"/>
      <c r="E31" s="29"/>
      <c r="G31" s="20" t="str">
        <f>_xlfn.CONCAT(G22," ",G23," ",G24," ",G25," ",G26," ",G27," ",G28," ",G29," ",G30)</f>
        <v xml:space="preserve">Nikhil, below are scores and comments for Homework 1. Q1: 6  You wrote, "The high-level ... Quality score." Are just a small subset of metrics, where none is a category onto itself. At a top-line level, a marketing metric may also be categorized as one of the following:  Advertising, Finance, Logistics, Operations, Trade and Sales Force.  In addition, your explanation to the second question should be generalized.  Q2: 4 of 7.  The response did not fully address the question posed.  That is, addressing why analytics professionals need to be in alignment with organizational KPIs/top-line marketing metrics. Q3: 4.5 of 7.  The following two sentences were quite odd to me:  " Marketing Analytics allows marketers to develop jobs and need to invest less in advertising and increasing sales. So, the analyst needs to know how much needs to invest in camping."  Specifically, why marketers are "developing jobs" and "investing in camping." Q4: 7 of 7.  An appropriate and succinct response! Q5: 5.5 of 7.   A good response, but additional care is needed with respect to grammar and the flow of the argument (i.e., response). For example, consider the following sentences you wrote. "So, when a company is disregarded the data leg, they will be unable to collect the data and  organize the data for analysis, If a company is disregarded the analytics leg, they will be unable to do  insights into the data to use the patterns ..."  The two sentences may appear to some that the company is ignored, which is not what I believe you want to express.     Q6: 5.5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Q7: 7 of 7.  A well-conceived and delivered response!  Check your grammar, please. Total: 39.5 of 50. </v>
      </c>
    </row>
    <row r="32" spans="1:7" hidden="1" x14ac:dyDescent="0.25">
      <c r="A32" s="29" t="s">
        <v>86</v>
      </c>
      <c r="B32" s="29" t="str">
        <f>TRIM(LEFT(SUBSTITUTE(A32," ",REPT(" ",255)),255))</f>
        <v>Keerthana</v>
      </c>
      <c r="C32" s="29" t="s">
        <v>51</v>
      </c>
      <c r="D32" s="29"/>
      <c r="E32" s="29"/>
      <c r="G32" s="20" t="str">
        <f>_xlfn.CONCAT(B32,C32)</f>
        <v>Keerthana, below are scores and comments for Homework 1.</v>
      </c>
    </row>
    <row r="33" spans="1:7" ht="90" x14ac:dyDescent="0.25">
      <c r="A33" s="29"/>
      <c r="B33" s="29" t="str">
        <f>B32</f>
        <v>Keerthana</v>
      </c>
      <c r="C33" s="29" t="s">
        <v>52</v>
      </c>
      <c r="D33" s="29">
        <v>6.5</v>
      </c>
      <c r="E33" s="29" t="s">
        <v>53</v>
      </c>
      <c r="F33" s="20" t="s">
        <v>87</v>
      </c>
      <c r="G33" s="20" t="str">
        <f t="shared" ref="G33:G40" si="6">_xlfn.CONCAT(C33," ",D33," ",E33," ",F33)</f>
        <v xml:space="preserve">Q1: 6.5 of 8.  At a top-line level, a marketing metric may also be categorized as one of the following:  Advertising, Finance, Logistics, Operations, Trade and Sales Force.  You didn't fully address how a company's business models and customers help define the most important metric categories. </v>
      </c>
    </row>
    <row r="34" spans="1:7" ht="30" hidden="1" x14ac:dyDescent="0.25">
      <c r="A34" s="29"/>
      <c r="B34" s="29" t="str">
        <f t="shared" ref="B34:B41" si="7">B33</f>
        <v>Keerthana</v>
      </c>
      <c r="C34" s="29" t="s">
        <v>55</v>
      </c>
      <c r="D34" s="29">
        <v>7</v>
      </c>
      <c r="E34" s="29" t="s">
        <v>56</v>
      </c>
      <c r="F34" s="20" t="s">
        <v>88</v>
      </c>
      <c r="G34" s="20" t="str">
        <f t="shared" si="6"/>
        <v>Q2: 7 of 7.  A good response!  It was succinct and addressed the question posed!</v>
      </c>
    </row>
    <row r="35" spans="1:7" hidden="1" x14ac:dyDescent="0.25">
      <c r="A35" s="29"/>
      <c r="B35" s="29" t="str">
        <f t="shared" si="7"/>
        <v>Keerthana</v>
      </c>
      <c r="C35" s="29" t="s">
        <v>58</v>
      </c>
      <c r="D35" s="29">
        <v>7</v>
      </c>
      <c r="E35" s="29" t="s">
        <v>56</v>
      </c>
      <c r="F35" s="20" t="s">
        <v>63</v>
      </c>
      <c r="G35" s="20" t="str">
        <f t="shared" si="6"/>
        <v xml:space="preserve">Q3: 7 of 7.   </v>
      </c>
    </row>
    <row r="36" spans="1:7" hidden="1" x14ac:dyDescent="0.25">
      <c r="A36" s="29"/>
      <c r="B36" s="29" t="str">
        <f t="shared" si="7"/>
        <v>Keerthana</v>
      </c>
      <c r="C36" s="29" t="s">
        <v>60</v>
      </c>
      <c r="D36" s="29">
        <v>7</v>
      </c>
      <c r="E36" s="29" t="s">
        <v>56</v>
      </c>
      <c r="F36" s="20" t="s">
        <v>82</v>
      </c>
      <c r="G36" s="20" t="str">
        <f t="shared" si="6"/>
        <v>Q4: 7 of 7.  An appropriate and succinct response!</v>
      </c>
    </row>
    <row r="37" spans="1:7" hidden="1" x14ac:dyDescent="0.25">
      <c r="A37" s="29"/>
      <c r="B37" s="29" t="str">
        <f t="shared" si="7"/>
        <v>Keerthana</v>
      </c>
      <c r="C37" s="29" t="s">
        <v>62</v>
      </c>
      <c r="D37" s="29">
        <v>7</v>
      </c>
      <c r="E37" s="29" t="s">
        <v>56</v>
      </c>
      <c r="F37" s="20" t="s">
        <v>63</v>
      </c>
      <c r="G37" s="20" t="str">
        <f t="shared" si="6"/>
        <v xml:space="preserve">Q5: 7 of 7.   </v>
      </c>
    </row>
    <row r="38" spans="1:7" hidden="1" x14ac:dyDescent="0.25">
      <c r="A38" s="29"/>
      <c r="B38" s="29" t="str">
        <f t="shared" si="7"/>
        <v>Keerthana</v>
      </c>
      <c r="C38" s="29" t="s">
        <v>64</v>
      </c>
      <c r="D38" s="29">
        <v>7</v>
      </c>
      <c r="E38" s="29" t="s">
        <v>56</v>
      </c>
      <c r="F38" s="20" t="s">
        <v>65</v>
      </c>
      <c r="G38" s="20" t="str">
        <f t="shared" si="6"/>
        <v>Q6: 7 of 7.  A well-articulated answer!</v>
      </c>
    </row>
    <row r="39" spans="1:7" ht="117" hidden="1" customHeight="1" x14ac:dyDescent="0.25">
      <c r="A39" s="29"/>
      <c r="B39" s="29" t="str">
        <f t="shared" si="7"/>
        <v>Keerthana</v>
      </c>
      <c r="C39" s="29" t="s">
        <v>66</v>
      </c>
      <c r="D39" s="29">
        <v>7</v>
      </c>
      <c r="E39" s="29" t="s">
        <v>56</v>
      </c>
      <c r="F39" s="20" t="s">
        <v>89</v>
      </c>
      <c r="G39" s="20" t="str">
        <f t="shared" si="6"/>
        <v>Q7: 7 of 7.  An apropos response.</v>
      </c>
    </row>
    <row r="40" spans="1:7" hidden="1" x14ac:dyDescent="0.25">
      <c r="A40" s="29"/>
      <c r="B40" s="29" t="str">
        <f t="shared" si="7"/>
        <v>Keerthana</v>
      </c>
      <c r="C40" s="29" t="s">
        <v>68</v>
      </c>
      <c r="D40" s="29">
        <f>SUM(D33:D39)</f>
        <v>48.5</v>
      </c>
      <c r="E40" s="29" t="s">
        <v>69</v>
      </c>
      <c r="G40" s="20" t="str">
        <f t="shared" si="6"/>
        <v xml:space="preserve">Total: 48.5 of 50. </v>
      </c>
    </row>
    <row r="41" spans="1:7" ht="90" hidden="1" x14ac:dyDescent="0.25">
      <c r="A41" s="29"/>
      <c r="B41" s="29" t="str">
        <f t="shared" si="7"/>
        <v>Keerthana</v>
      </c>
      <c r="C41" s="29" t="s">
        <v>70</v>
      </c>
      <c r="D41" s="29"/>
      <c r="E41" s="29"/>
      <c r="G41" s="20" t="str">
        <f>_xlfn.CONCAT(G32," ",G33," ",G34," ",G35," ",G36," ",G37," ",G38," ",G39," ",G40)</f>
        <v xml:space="preserve">Keerthana, below are scores and comments for Homework 1. Q1: 6.5 of 8.  At a top-line level, a marketing metric may also be categorized as one of the following:  Advertising, Finance, Logistics, Operations, Trade and Sales Force.  You didn't fully address how a company's business models and customers help define the most important metric categories.  Q2: 7 of 7.  A good response!  It was succinct and addressed the question posed! Q3: 7 of 7.    Q4: 7 of 7.  An appropriate and succinct response! Q5: 7 of 7.    Q6: 7 of 7.  A well-articulated answer! Q7: 7 of 7.  An apropos response. Total: 48.5 of 50. </v>
      </c>
    </row>
    <row r="42" spans="1:7" hidden="1" x14ac:dyDescent="0.25">
      <c r="A42" s="29" t="s">
        <v>90</v>
      </c>
      <c r="B42" s="29" t="str">
        <f>TRIM(LEFT(SUBSTITUTE(A42," ",REPT(" ",255)),255))</f>
        <v>Chaturvedy</v>
      </c>
      <c r="C42" s="29" t="s">
        <v>51</v>
      </c>
      <c r="D42" s="29"/>
      <c r="E42" s="29"/>
      <c r="G42" s="20" t="str">
        <f>_xlfn.CONCAT(B42,C42)</f>
        <v>Chaturvedy, below are scores and comments for Homework 1.</v>
      </c>
    </row>
    <row r="43" spans="1:7" ht="105" x14ac:dyDescent="0.25">
      <c r="A43" s="29"/>
      <c r="B43" s="29" t="str">
        <f>B42</f>
        <v>Chaturvedy</v>
      </c>
      <c r="C43" s="29" t="s">
        <v>52</v>
      </c>
      <c r="D43" s="29">
        <v>6.5</v>
      </c>
      <c r="E43" s="29" t="s">
        <v>53</v>
      </c>
      <c r="F43" s="20" t="s">
        <v>91</v>
      </c>
      <c r="G43" s="20" t="str">
        <f t="shared" ref="G43:G50" si="8">_xlfn.CONCAT(C43," ",D43," ",E43," ",F43)</f>
        <v xml:space="preserve">Q1: 6.5 of 8.   The set of metrics you listed should either be expanded upon (e.g., churn, repeat buying rate, assortment, trial, distribution, loyalty, brand equity ...) or higher level categories should be listed. At a top-line level, a marketing metric may also be categorized as one of the following:  Advertising, Finance, Logistics, Operations, trade and Sales Force. </v>
      </c>
    </row>
    <row r="44" spans="1:7" ht="30" hidden="1" x14ac:dyDescent="0.25">
      <c r="A44" s="29"/>
      <c r="B44" s="29" t="str">
        <f t="shared" ref="B44:B51" si="9">B43</f>
        <v>Chaturvedy</v>
      </c>
      <c r="C44" s="29" t="s">
        <v>55</v>
      </c>
      <c r="D44" s="29">
        <v>7</v>
      </c>
      <c r="E44" s="29" t="s">
        <v>56</v>
      </c>
      <c r="F44" s="20" t="s">
        <v>88</v>
      </c>
      <c r="G44" s="20" t="str">
        <f t="shared" si="8"/>
        <v>Q2: 7 of 7.  A good response!  It was succinct and addressed the question posed!</v>
      </c>
    </row>
    <row r="45" spans="1:7" hidden="1" x14ac:dyDescent="0.25">
      <c r="A45" s="29"/>
      <c r="B45" s="29" t="str">
        <f t="shared" si="9"/>
        <v>Chaturvedy</v>
      </c>
      <c r="C45" s="29" t="s">
        <v>58</v>
      </c>
      <c r="D45" s="29">
        <v>7</v>
      </c>
      <c r="E45" s="29" t="s">
        <v>56</v>
      </c>
      <c r="F45" s="20" t="s">
        <v>92</v>
      </c>
      <c r="G45" s="20" t="str">
        <f t="shared" si="8"/>
        <v>Q3: 7 of 7.  A proper answer that is succinct!</v>
      </c>
    </row>
    <row r="46" spans="1:7" hidden="1" x14ac:dyDescent="0.25">
      <c r="A46" s="29"/>
      <c r="B46" s="29" t="str">
        <f t="shared" si="9"/>
        <v>Chaturvedy</v>
      </c>
      <c r="C46" s="29" t="s">
        <v>60</v>
      </c>
      <c r="D46" s="29">
        <v>7</v>
      </c>
      <c r="E46" s="29" t="s">
        <v>56</v>
      </c>
      <c r="F46" s="20" t="s">
        <v>93</v>
      </c>
      <c r="G46" s="20" t="str">
        <f t="shared" si="8"/>
        <v xml:space="preserve">Q4: 7 of 7.  An appropriate and succinct response! </v>
      </c>
    </row>
    <row r="47" spans="1:7" hidden="1" x14ac:dyDescent="0.25">
      <c r="A47" s="29"/>
      <c r="B47" s="29" t="str">
        <f t="shared" si="9"/>
        <v>Chaturvedy</v>
      </c>
      <c r="C47" s="29" t="s">
        <v>62</v>
      </c>
      <c r="D47" s="29">
        <v>7</v>
      </c>
      <c r="E47" s="29" t="s">
        <v>56</v>
      </c>
      <c r="F47" s="20" t="s">
        <v>63</v>
      </c>
      <c r="G47" s="20" t="str">
        <f t="shared" si="8"/>
        <v xml:space="preserve">Q5: 7 of 7.   </v>
      </c>
    </row>
    <row r="48" spans="1:7" hidden="1" x14ac:dyDescent="0.25">
      <c r="A48" s="29"/>
      <c r="B48" s="29" t="str">
        <f t="shared" si="9"/>
        <v>Chaturvedy</v>
      </c>
      <c r="C48" s="29" t="s">
        <v>64</v>
      </c>
      <c r="D48" s="29">
        <v>7</v>
      </c>
      <c r="E48" s="29" t="s">
        <v>56</v>
      </c>
      <c r="F48" s="20" t="s">
        <v>94</v>
      </c>
      <c r="G48" s="20" t="str">
        <f t="shared" si="8"/>
        <v>Q6: 7 of 7.  An answer congruent with the questions posed!</v>
      </c>
    </row>
    <row r="49" spans="1:7" hidden="1" x14ac:dyDescent="0.25">
      <c r="A49" s="29"/>
      <c r="B49" s="29" t="str">
        <f t="shared" si="9"/>
        <v>Chaturvedy</v>
      </c>
      <c r="C49" s="29" t="s">
        <v>66</v>
      </c>
      <c r="D49" s="29">
        <v>7</v>
      </c>
      <c r="E49" s="29" t="s">
        <v>56</v>
      </c>
      <c r="F49" s="20" t="s">
        <v>89</v>
      </c>
      <c r="G49" s="20" t="str">
        <f t="shared" si="8"/>
        <v>Q7: 7 of 7.  An apropos response.</v>
      </c>
    </row>
    <row r="50" spans="1:7" ht="14.25" hidden="1" customHeight="1" x14ac:dyDescent="0.25">
      <c r="A50" s="29"/>
      <c r="B50" s="29" t="str">
        <f t="shared" si="9"/>
        <v>Chaturvedy</v>
      </c>
      <c r="C50" s="29" t="s">
        <v>68</v>
      </c>
      <c r="D50" s="29">
        <f>SUM(D43:D49)</f>
        <v>48.5</v>
      </c>
      <c r="E50" s="29" t="s">
        <v>69</v>
      </c>
      <c r="G50" s="20" t="str">
        <f t="shared" si="8"/>
        <v xml:space="preserve">Total: 48.5 of 50. </v>
      </c>
    </row>
    <row r="51" spans="1:7" ht="105" hidden="1" x14ac:dyDescent="0.25">
      <c r="A51" s="29"/>
      <c r="B51" s="29" t="str">
        <f t="shared" si="9"/>
        <v>Chaturvedy</v>
      </c>
      <c r="C51" s="29" t="s">
        <v>70</v>
      </c>
      <c r="D51" s="29"/>
      <c r="E51" s="29"/>
      <c r="G51" s="20" t="str">
        <f>_xlfn.CONCAT(G42," ",G43," ",G44," ",G45," ",G46," ",G47," ",G48," ",G49," ",G50)</f>
        <v xml:space="preserve">Chaturvedy, below are scores and comments for Homework 1. Q1: 6.5 of 8.   The set of metrics you listed should either be expanded upon (e.g., churn, repeat buying rate, assortment, trial, distribution, loyalty, brand equity ...) or higher level categories should be listed. At a top-line level, a marketing metric may also be categorized as one of the following:  Advertising, Finance, Logistics, Operations, trade and Sales Force.  Q2: 7 of 7.  A good response!  It was succinct and addressed the question posed! Q3: 7 of 7.  A proper answer that is succinct! Q4: 7 of 7.  An appropriate and succinct response!  Q5: 7 of 7.    Q6: 7 of 7.  An answer congruent with the questions posed! Q7: 7 of 7.  An apropos response. Total: 48.5 of 50. </v>
      </c>
    </row>
    <row r="52" spans="1:7" hidden="1" x14ac:dyDescent="0.25">
      <c r="A52" s="29" t="s">
        <v>95</v>
      </c>
      <c r="B52" s="29" t="str">
        <f>TRIM(LEFT(SUBSTITUTE(A52," ",REPT(" ",255)),255))</f>
        <v>Shirisha</v>
      </c>
      <c r="C52" s="29" t="s">
        <v>51</v>
      </c>
      <c r="D52" s="29"/>
      <c r="E52" s="29"/>
      <c r="G52" s="20" t="str">
        <f>_xlfn.CONCAT(B52,C52)</f>
        <v>Shirisha, below are scores and comments for Homework 1.</v>
      </c>
    </row>
    <row r="53" spans="1:7" ht="150" x14ac:dyDescent="0.25">
      <c r="A53" s="29"/>
      <c r="B53" s="29" t="str">
        <f>B52</f>
        <v>Shirisha</v>
      </c>
      <c r="C53" s="29" t="s">
        <v>52</v>
      </c>
      <c r="D53" s="29">
        <v>6</v>
      </c>
      <c r="E53" s="29" t="s">
        <v>53</v>
      </c>
      <c r="F53" s="20" t="s">
        <v>96</v>
      </c>
      <c r="G53" s="20" t="str">
        <f t="shared" ref="G53:G60" si="10">_xlfn.CONCAT(C53," ",D53," ",E53," ",F53)</f>
        <v xml:space="preserve">Q1: 6 of 8.   Metrics could be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v>
      </c>
    </row>
    <row r="54" spans="1:7" ht="60" hidden="1" x14ac:dyDescent="0.25">
      <c r="A54" s="29"/>
      <c r="B54" s="29" t="str">
        <f t="shared" ref="B54:B61" si="11">B53</f>
        <v>Shirisha</v>
      </c>
      <c r="C54" s="29" t="s">
        <v>55</v>
      </c>
      <c r="D54" s="29">
        <v>4.5</v>
      </c>
      <c r="E54" s="29" t="s">
        <v>56</v>
      </c>
      <c r="F54" s="20" t="s">
        <v>73</v>
      </c>
      <c r="G54" s="20" t="str">
        <f t="shared" si="10"/>
        <v>Q2: 4.5 of 7.  The response did not fully address the question posed.  That is, addressing why analytics professionals need to be in alignment with organizational KPIs/top-line marketing metrics.</v>
      </c>
    </row>
    <row r="55" spans="1:7" ht="60" hidden="1" x14ac:dyDescent="0.25">
      <c r="A55" s="29"/>
      <c r="B55" s="29" t="str">
        <f t="shared" si="11"/>
        <v>Shirisha</v>
      </c>
      <c r="C55" s="29" t="s">
        <v>58</v>
      </c>
      <c r="D55" s="29">
        <v>5</v>
      </c>
      <c r="E55" s="29" t="s">
        <v>56</v>
      </c>
      <c r="F55" s="20" t="s">
        <v>97</v>
      </c>
      <c r="G55" s="20" t="str">
        <f t="shared" si="10"/>
        <v xml:space="preserve">Q3: 5 of 7.  Additional clarification and information is needed on the overview request of the problem;  that is, explaining in general the role of marketing analytics professionals in a marketing department. </v>
      </c>
    </row>
    <row r="56" spans="1:7" ht="60" hidden="1" x14ac:dyDescent="0.25">
      <c r="A56" s="29"/>
      <c r="B56" s="29" t="str">
        <f t="shared" si="11"/>
        <v>Shirisha</v>
      </c>
      <c r="C56" s="29" t="s">
        <v>60</v>
      </c>
      <c r="D56" s="29">
        <v>6</v>
      </c>
      <c r="E56" s="29" t="s">
        <v>56</v>
      </c>
      <c r="F56" s="20" t="s">
        <v>98</v>
      </c>
      <c r="G56" s="20" t="str">
        <f t="shared" si="10"/>
        <v xml:space="preserve">Q4: 6 of 7.  While you had almost all of the elements to address the questions, your answer was very long and meandering.  Please be direct and response in your responses. </v>
      </c>
    </row>
    <row r="57" spans="1:7" ht="60" hidden="1" x14ac:dyDescent="0.25">
      <c r="A57" s="29"/>
      <c r="B57" s="29" t="str">
        <f t="shared" si="11"/>
        <v>Shirisha</v>
      </c>
      <c r="C57" s="29" t="s">
        <v>62</v>
      </c>
      <c r="D57" s="29">
        <v>6.5</v>
      </c>
      <c r="E57" s="29" t="s">
        <v>56</v>
      </c>
      <c r="F57" s="20" t="s">
        <v>99</v>
      </c>
      <c r="G57" s="20" t="str">
        <f t="shared" si="10"/>
        <v>Q5: 6.5 of 7.  While you provided a reasonable answer, there are too many colloquialisms. For example, "Without customer data, you’re flying blind – forced to use newspapers ... "</v>
      </c>
    </row>
    <row r="58" spans="1:7" ht="75" hidden="1" x14ac:dyDescent="0.25">
      <c r="A58" s="29"/>
      <c r="B58" s="29" t="str">
        <f t="shared" si="11"/>
        <v>Shirisha</v>
      </c>
      <c r="C58" s="29" t="s">
        <v>64</v>
      </c>
      <c r="D58" s="29">
        <v>5.5</v>
      </c>
      <c r="E58" s="29" t="s">
        <v>56</v>
      </c>
      <c r="F58" s="20" t="s">
        <v>100</v>
      </c>
      <c r="G58" s="20" t="str">
        <f t="shared" si="10"/>
        <v>Q6: 5.5 of 7.  Additional details are needed to address the questions of how unstructured data could, and would, be integrated with other data sets to create additional value and describing the insights that would be generated from the integration.</v>
      </c>
    </row>
    <row r="59" spans="1:7" ht="90" hidden="1" x14ac:dyDescent="0.25">
      <c r="A59" s="29"/>
      <c r="B59" s="29" t="str">
        <f t="shared" si="11"/>
        <v>Shirisha</v>
      </c>
      <c r="C59" s="29" t="s">
        <v>66</v>
      </c>
      <c r="D59" s="29">
        <v>7</v>
      </c>
      <c r="E59" s="29" t="s">
        <v>56</v>
      </c>
      <c r="F59" s="20" t="s">
        <v>101</v>
      </c>
      <c r="G59" s="20" t="str">
        <f t="shared" si="10"/>
        <v xml:space="preserve">Q7: 7 of 7.  A good answer that could be shortened such that the reader continues to be fully engaged. For example, the sentence about statistical learning wasn't well-connected to the other content, and hence could have been removed without any change in the score earned. </v>
      </c>
    </row>
    <row r="60" spans="1:7" hidden="1" x14ac:dyDescent="0.25">
      <c r="A60" s="29"/>
      <c r="B60" s="29" t="str">
        <f t="shared" si="11"/>
        <v>Shirisha</v>
      </c>
      <c r="C60" s="29" t="s">
        <v>68</v>
      </c>
      <c r="D60" s="29">
        <f>SUM(D53:D59)</f>
        <v>40.5</v>
      </c>
      <c r="E60" s="29" t="s">
        <v>69</v>
      </c>
      <c r="G60" s="20" t="str">
        <f t="shared" si="10"/>
        <v xml:space="preserve">Total: 40.5 of 50. </v>
      </c>
    </row>
    <row r="61" spans="1:7" ht="283.5" hidden="1" customHeight="1" x14ac:dyDescent="0.25">
      <c r="A61" s="29"/>
      <c r="B61" s="29" t="str">
        <f t="shared" si="11"/>
        <v>Shirisha</v>
      </c>
      <c r="C61" s="29" t="s">
        <v>70</v>
      </c>
      <c r="D61" s="29"/>
      <c r="E61" s="29"/>
      <c r="G61" s="20" t="str">
        <f>_xlfn.CONCAT(G52," ",G53," ",G54," ",G55," ",G56," ",G57," ",G58," ",G59," ",G60)</f>
        <v xml:space="preserve">Shirisha, below are scores and comments for Homework 1. Q1: 6 of 8.   Metrics could be grouped into Advertising, Finance, Logistics, Operations, Trade and Sales Force categories. 
You wrote, "First, we believe that ranking marketing metrics from most to least valuable should depend on the type of business under consideration."  
I don't know to whom you are referring while using "we".  Please don't copy and paste directly from references;  use your lexicon to address the question of interest.  Q2: 4.5 of 7.  The response did not fully address the question posed.  That is, addressing why analytics professionals need to be in alignment with organizational KPIs/top-line marketing metrics. Q3: 5 of 7.  Additional clarification and information is needed on the overview request of the problem;  that is, explaining in general the role of marketing analytics professionals in a marketing department.  Q4: 6 of 7.  While you had almost all of the elements to address the questions, your answer was very long and meandering.  Please be direct and response in your responses.  Q5: 6.5 of 7.  While you provided a reasonable answer, there are too many colloquialisms. For example, "Without customer data, you’re flying blind – forced to use newspapers ... " Q6: 5.5 of 7.  Additional details are needed to address the questions of how unstructured data could, and would, be integrated with other data sets to create additional value and describing the insights that would be generated from the integration. Q7: 7 of 7.  A good answer that could be shortened such that the reader continues to be fully engaged. For example, the sentence about statistical learning wasn't well-connected to the other content, and hence could have been removed without any change in the score earned.  Total: 40.5 of 50. </v>
      </c>
    </row>
    <row r="62" spans="1:7" hidden="1" x14ac:dyDescent="0.25">
      <c r="A62" s="29" t="s">
        <v>102</v>
      </c>
      <c r="B62" s="29" t="str">
        <f>TRIM(LEFT(SUBSTITUTE(A62," ",REPT(" ",255)),255))</f>
        <v>Sriya</v>
      </c>
      <c r="C62" s="29" t="s">
        <v>51</v>
      </c>
      <c r="D62" s="29"/>
      <c r="E62" s="29"/>
      <c r="G62" s="20" t="str">
        <f>_xlfn.CONCAT(B62,C62)</f>
        <v>Sriya, below are scores and comments for Homework 1.</v>
      </c>
    </row>
    <row r="63" spans="1:7" ht="105" x14ac:dyDescent="0.25">
      <c r="A63" s="29"/>
      <c r="B63" s="29" t="str">
        <f>B62</f>
        <v>Sriya</v>
      </c>
      <c r="C63" s="29" t="s">
        <v>52</v>
      </c>
      <c r="D63" s="29">
        <v>6</v>
      </c>
      <c r="E63" s="29" t="s">
        <v>53</v>
      </c>
      <c r="F63" s="20" t="s">
        <v>103</v>
      </c>
      <c r="G63" s="20" t="str">
        <f t="shared" ref="G63:G70" si="12">_xlfn.CONCAT(C63," ",D63," ",E63," ",F63)</f>
        <v xml:space="preserve">Q1: 6 of 8.  The metrics you listed were very specific and don't generalize (by definition).  At a top-line level, a marketing metric may also be categorized as one of the following:  Advertising, Finance, Logistics, Operations, trade and Sales Force. You didn't address how a company's business models and customers help define the most important metric categories.  </v>
      </c>
    </row>
    <row r="64" spans="1:7" ht="60" hidden="1" x14ac:dyDescent="0.25">
      <c r="A64" s="29"/>
      <c r="B64" s="29" t="str">
        <f t="shared" ref="B64:B71" si="13">B63</f>
        <v>Sriya</v>
      </c>
      <c r="C64" s="29" t="s">
        <v>55</v>
      </c>
      <c r="D64" s="29">
        <v>4</v>
      </c>
      <c r="E64" s="29" t="s">
        <v>56</v>
      </c>
      <c r="F64" s="20" t="s">
        <v>73</v>
      </c>
      <c r="G64" s="20" t="str">
        <f t="shared" si="12"/>
        <v>Q2: 4 of 7.  The response did not fully address the question posed.  That is, addressing why analytics professionals need to be in alignment with organizational KPIs/top-line marketing metrics.</v>
      </c>
    </row>
    <row r="65" spans="1:7" ht="60" hidden="1" x14ac:dyDescent="0.25">
      <c r="A65" s="29"/>
      <c r="B65" s="29" t="str">
        <f t="shared" si="13"/>
        <v>Sriya</v>
      </c>
      <c r="C65" s="29" t="s">
        <v>58</v>
      </c>
      <c r="D65" s="29">
        <v>6</v>
      </c>
      <c r="E65" s="29" t="s">
        <v>56</v>
      </c>
      <c r="F65" s="20" t="s">
        <v>104</v>
      </c>
      <c r="G65" s="20" t="str">
        <f t="shared" si="12"/>
        <v xml:space="preserve">Q3: 6 of 7.  Within the response it's advisable that an objective of a marketing professional is to use data to maximize marketing outcomes (however they are defined by the organization). </v>
      </c>
    </row>
    <row r="66" spans="1:7" ht="75" hidden="1" x14ac:dyDescent="0.25">
      <c r="A66" s="29"/>
      <c r="B66" s="29" t="str">
        <f t="shared" si="13"/>
        <v>Sriya</v>
      </c>
      <c r="C66" s="29" t="s">
        <v>60</v>
      </c>
      <c r="D66" s="29">
        <v>5</v>
      </c>
      <c r="E66" s="29" t="s">
        <v>56</v>
      </c>
      <c r="F66" s="20" t="s">
        <v>105</v>
      </c>
      <c r="G66" s="20" t="str">
        <f t="shared" si="12"/>
        <v>Q4: 5 of 7.  Please refrain from being colloquial:  For example you wrote, "Examples of grimy facts ... " Another instance is, "After the facts are entered, it wishes to be analyzed."  I have never met a fact that wished to be analyzed since they do not have wants and needs.</v>
      </c>
    </row>
    <row r="67" spans="1:7" ht="75" hidden="1" x14ac:dyDescent="0.25">
      <c r="A67" s="29"/>
      <c r="B67" s="29" t="str">
        <f t="shared" si="13"/>
        <v>Sriya</v>
      </c>
      <c r="C67" s="29" t="s">
        <v>62</v>
      </c>
      <c r="D67" s="29">
        <v>5</v>
      </c>
      <c r="E67" s="29" t="s">
        <v>56</v>
      </c>
      <c r="F67" s="20" t="s">
        <v>106</v>
      </c>
      <c r="G67" s="20" t="str">
        <f t="shared" si="12"/>
        <v xml:space="preserve">Q5: 5 of 7.   Ensure you address the questions posed.  For this item, a response that addresses the PURPOSE of data, analytics and visualization is required.  That is, one needs to address WHY each leg is needed for marketing analytics. </v>
      </c>
    </row>
    <row r="68" spans="1:7" ht="90" hidden="1" x14ac:dyDescent="0.25">
      <c r="A68" s="29"/>
      <c r="B68" s="29" t="str">
        <f t="shared" si="13"/>
        <v>Sriya</v>
      </c>
      <c r="C68" s="29" t="s">
        <v>64</v>
      </c>
      <c r="D68" s="29">
        <v>5</v>
      </c>
      <c r="E68" s="29" t="s">
        <v>56</v>
      </c>
      <c r="F68" s="20" t="s">
        <v>84</v>
      </c>
      <c r="G68" s="20" t="str">
        <f t="shared" si="12"/>
        <v xml:space="preserve">Q6: 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v>
      </c>
    </row>
    <row r="69" spans="1:7" ht="45" hidden="1" x14ac:dyDescent="0.25">
      <c r="A69" s="29"/>
      <c r="B69" s="29" t="str">
        <f t="shared" si="13"/>
        <v>Sriya</v>
      </c>
      <c r="C69" s="29" t="s">
        <v>66</v>
      </c>
      <c r="D69" s="29">
        <v>7</v>
      </c>
      <c r="E69" s="29" t="s">
        <v>56</v>
      </c>
      <c r="F69" s="20" t="s">
        <v>107</v>
      </c>
      <c r="G69" s="20" t="str">
        <f t="shared" si="12"/>
        <v xml:space="preserve">Q7: 7 of 7.  For future like questions that request a summary of voluminous content, please expand on your answers, but not superfluously. </v>
      </c>
    </row>
    <row r="70" spans="1:7" ht="30.75" hidden="1" customHeight="1" x14ac:dyDescent="0.25">
      <c r="A70" s="29"/>
      <c r="B70" s="29" t="str">
        <f t="shared" si="13"/>
        <v>Sriya</v>
      </c>
      <c r="C70" s="29" t="s">
        <v>68</v>
      </c>
      <c r="D70" s="29">
        <f>SUM(D63:D69)</f>
        <v>38</v>
      </c>
      <c r="E70" s="29" t="s">
        <v>69</v>
      </c>
      <c r="G70" s="20" t="str">
        <f t="shared" si="12"/>
        <v xml:space="preserve">Total: 38 of 50. </v>
      </c>
    </row>
    <row r="71" spans="1:7" ht="240" hidden="1" x14ac:dyDescent="0.25">
      <c r="A71" s="29"/>
      <c r="B71" s="29" t="str">
        <f t="shared" si="13"/>
        <v>Sriya</v>
      </c>
      <c r="C71" s="29" t="s">
        <v>70</v>
      </c>
      <c r="D71" s="29"/>
      <c r="E71" s="29"/>
      <c r="G71" s="20" t="str">
        <f>_xlfn.CONCAT(G62," ",G63," ",G64," ",G65," ",G66," ",G67," ",G68," ",G69," ",G70)</f>
        <v xml:space="preserve">Sriya, below are scores and comments for Homework 1. Q1: 6 of 8.  The metrics you listed were very specific and don't generalize (by definition).  At a top-line level, a marketing metric may also be categorized as one of the following:  Advertising, Finance, Logistics, Operations, trade and Sales Force. You didn't address how a company's business models and customers help define the most important metric categories.   Q2: 4 of 7.  The response did not fully address the question posed.  That is, addressing why analytics professionals need to be in alignment with organizational KPIs/top-line marketing metrics. Q3: 6 of 7.  Within the response it's advisable that an objective of a marketing professional is to use data to maximize marketing outcomes (however they are defined by the organization).  Q4: 5 of 7.  Please refrain from being colloquial:  For example you wrote, "Examples of grimy facts ... " Another instance is, "After the facts are entered, it wishes to be analyzed."  I have never met a fact that wished to be analyzed since they do not have wants and needs. Q5: 5 of 7.   Ensure you address the questions posed.  For this item, a response that addresses the PURPOSE of data, analytics and visualization is required.  That is, one needs to address WHY each leg is needed for marketing analytics.  Q6: 5 of 7.  While you provided elements of a cogent response, they are fragmented. Additional information is needed to address the questions of how unstructured data would be integrated with other data sets to create incremental value and describing the insights that would be generated from the integration.  Q7: 7 of 7.  For future like questions that request a summary of voluminous content, please expand on your answers, but not superfluously.  Total: 38 of 50. </v>
      </c>
    </row>
    <row r="72" spans="1:7" hidden="1" x14ac:dyDescent="0.25">
      <c r="A72" s="29" t="s">
        <v>108</v>
      </c>
      <c r="B72" s="29" t="str">
        <f>TRIM(LEFT(SUBSTITUTE(A72," ",REPT(" ",255)),255))</f>
        <v>Venkatesh</v>
      </c>
      <c r="C72" s="29" t="s">
        <v>51</v>
      </c>
      <c r="D72" s="29"/>
      <c r="E72" s="29"/>
      <c r="G72" s="20" t="str">
        <f>_xlfn.CONCAT(B72,C72)</f>
        <v>Venkatesh, below are scores and comments for Homework 1.</v>
      </c>
    </row>
    <row r="73" spans="1:7" ht="60" x14ac:dyDescent="0.25">
      <c r="A73" s="29"/>
      <c r="B73" s="29" t="str">
        <f>B72</f>
        <v>Venkatesh</v>
      </c>
      <c r="C73" s="29" t="s">
        <v>52</v>
      </c>
      <c r="D73" s="29">
        <v>6</v>
      </c>
      <c r="E73" s="29" t="s">
        <v>53</v>
      </c>
      <c r="F73" s="20" t="s">
        <v>109</v>
      </c>
      <c r="G73" s="20" t="str">
        <f t="shared" ref="G73:G80" si="14">_xlfn.CONCAT(C73," ",D73," ",E73," ",F73)</f>
        <v xml:space="preserve">Q1: 6 of 8.  At a top-line level, a marketing metric may also be categorized as one of the following:  Advertising, Finance, Logistics, Operations, trade and Sales Force. You did not address the last question posed. </v>
      </c>
    </row>
    <row r="74" spans="1:7" hidden="1" x14ac:dyDescent="0.25">
      <c r="A74" s="29"/>
      <c r="B74" s="29" t="str">
        <f t="shared" ref="B74:B81" si="15">B73</f>
        <v>Venkatesh</v>
      </c>
      <c r="C74" s="29" t="s">
        <v>55</v>
      </c>
      <c r="D74" s="29">
        <v>7</v>
      </c>
      <c r="E74" s="29" t="s">
        <v>56</v>
      </c>
      <c r="F74" s="20" t="s">
        <v>63</v>
      </c>
      <c r="G74" s="20" t="str">
        <f t="shared" si="14"/>
        <v xml:space="preserve">Q2: 7 of 7.   </v>
      </c>
    </row>
    <row r="75" spans="1:7" ht="30" hidden="1" x14ac:dyDescent="0.25">
      <c r="A75" s="29"/>
      <c r="B75" s="29" t="str">
        <f t="shared" si="15"/>
        <v>Venkatesh</v>
      </c>
      <c r="C75" s="29" t="s">
        <v>58</v>
      </c>
      <c r="D75" s="29">
        <v>7</v>
      </c>
      <c r="E75" s="29" t="s">
        <v>56</v>
      </c>
      <c r="F75" s="20" t="s">
        <v>110</v>
      </c>
      <c r="G75" s="20" t="str">
        <f t="shared" si="14"/>
        <v>Q3: 7 of 7.  While the response was a protracted, it addressed the problem posed.</v>
      </c>
    </row>
    <row r="76" spans="1:7" hidden="1" x14ac:dyDescent="0.25">
      <c r="A76" s="29"/>
      <c r="B76" s="29" t="str">
        <f t="shared" si="15"/>
        <v>Venkatesh</v>
      </c>
      <c r="C76" s="29" t="s">
        <v>60</v>
      </c>
      <c r="D76" s="29">
        <v>7</v>
      </c>
      <c r="E76" s="29" t="s">
        <v>56</v>
      </c>
      <c r="F76" s="20" t="s">
        <v>63</v>
      </c>
      <c r="G76" s="20" t="str">
        <f t="shared" si="14"/>
        <v xml:space="preserve">Q4: 7 of 7.   </v>
      </c>
    </row>
    <row r="77" spans="1:7" ht="45" hidden="1" x14ac:dyDescent="0.25">
      <c r="A77" s="29"/>
      <c r="B77" s="29" t="str">
        <f t="shared" si="15"/>
        <v>Venkatesh</v>
      </c>
      <c r="C77" s="29" t="s">
        <v>62</v>
      </c>
      <c r="D77" s="29">
        <v>6.5</v>
      </c>
      <c r="E77" s="29" t="s">
        <v>56</v>
      </c>
      <c r="F77" s="20" t="s">
        <v>111</v>
      </c>
      <c r="G77" s="20" t="str">
        <f t="shared" si="14"/>
        <v xml:space="preserve">Q5: 6.5 of 7.  A good response, but additional care is needed with respect to grammar and the flow of the argument (i.e., response). </v>
      </c>
    </row>
    <row r="78" spans="1:7" ht="30" hidden="1" x14ac:dyDescent="0.25">
      <c r="A78" s="29"/>
      <c r="B78" s="29" t="str">
        <f t="shared" si="15"/>
        <v>Venkatesh</v>
      </c>
      <c r="C78" s="29" t="s">
        <v>64</v>
      </c>
      <c r="D78" s="29">
        <v>7</v>
      </c>
      <c r="E78" s="29" t="s">
        <v>56</v>
      </c>
      <c r="F78" s="20" t="s">
        <v>112</v>
      </c>
      <c r="G78" s="20" t="str">
        <f t="shared" si="14"/>
        <v>Q6: 7 of 7.  While the answer was longer than needed, you addressed all questions.</v>
      </c>
    </row>
    <row r="79" spans="1:7" ht="45" hidden="1" x14ac:dyDescent="0.25">
      <c r="A79" s="29"/>
      <c r="B79" s="29" t="str">
        <f t="shared" si="15"/>
        <v>Venkatesh</v>
      </c>
      <c r="C79" s="29" t="s">
        <v>66</v>
      </c>
      <c r="D79" s="29">
        <v>6</v>
      </c>
      <c r="E79" s="29" t="s">
        <v>56</v>
      </c>
      <c r="F79" s="20" t="s">
        <v>113</v>
      </c>
      <c r="G79" s="20" t="str">
        <f t="shared" si="14"/>
        <v>Q7: 6 of 7.  Please proofread and restructure the response before submission.  Your response had the primary components to eloquently address the request.</v>
      </c>
    </row>
    <row r="80" spans="1:7" hidden="1" x14ac:dyDescent="0.25">
      <c r="A80" s="29"/>
      <c r="B80" s="29" t="str">
        <f t="shared" si="15"/>
        <v>Venkatesh</v>
      </c>
      <c r="C80" s="29" t="s">
        <v>68</v>
      </c>
      <c r="D80" s="29">
        <f>SUM(D73:D79)</f>
        <v>46.5</v>
      </c>
      <c r="E80" s="29" t="s">
        <v>69</v>
      </c>
      <c r="G80" s="20" t="str">
        <f t="shared" si="14"/>
        <v xml:space="preserve">Total: 46.5 of 50. </v>
      </c>
    </row>
    <row r="81" spans="1:7" ht="105" hidden="1" x14ac:dyDescent="0.25">
      <c r="A81" s="29"/>
      <c r="B81" s="29" t="str">
        <f t="shared" si="15"/>
        <v>Venkatesh</v>
      </c>
      <c r="C81" s="29" t="s">
        <v>70</v>
      </c>
      <c r="D81" s="29"/>
      <c r="E81" s="29"/>
      <c r="G81" s="20" t="str">
        <f>_xlfn.CONCAT(G72," ",G73," ",G74," ",G75," ",G76," ",G77," ",G78," ",G79," ",G80)</f>
        <v xml:space="preserve">Venkatesh, below are scores and comments for Homework 1. Q1: 6 of 8.  At a top-line level, a marketing metric may also be categorized as one of the following:  Advertising, Finance, Logistics, Operations, trade and Sales Force. You did not address the last question posed.  Q2: 7 of 7.    Q3: 7 of 7.  While the response was a protracted, it addressed the problem posed. Q4: 7 of 7.    Q5: 6.5 of 7.  A good response, but additional care is needed with respect to grammar and the flow of the argument (i.e., response).  Q6: 7 of 7.  While the answer was longer than needed, you addressed all questions. Q7: 6 of 7.  Please proofread and restructure the response before submission.  Your response had the primary components to eloquently address the request. Total: 46.5 of 50. </v>
      </c>
    </row>
    <row r="82" spans="1:7" hidden="1" x14ac:dyDescent="0.25">
      <c r="A82" s="29" t="s">
        <v>114</v>
      </c>
      <c r="B82" s="29" t="str">
        <f>TRIM(LEFT(SUBSTITUTE(A82," ",REPT(" ",255)),255))</f>
        <v>Likhit</v>
      </c>
      <c r="C82" s="29" t="s">
        <v>51</v>
      </c>
      <c r="D82" s="29"/>
      <c r="E82" s="29"/>
      <c r="G82" s="20" t="str">
        <f>_xlfn.CONCAT(B82,C82)</f>
        <v>Likhit, below are scores and comments for Homework 1.</v>
      </c>
    </row>
    <row r="83" spans="1:7" ht="105" x14ac:dyDescent="0.25">
      <c r="A83" s="29"/>
      <c r="B83" s="29" t="str">
        <f>B82</f>
        <v>Likhit</v>
      </c>
      <c r="C83" s="29" t="s">
        <v>52</v>
      </c>
      <c r="D83" s="29">
        <v>5</v>
      </c>
      <c r="E83" s="29" t="s">
        <v>53</v>
      </c>
      <c r="F83" s="20" t="s">
        <v>115</v>
      </c>
      <c r="G83" s="20" t="str">
        <f t="shared" ref="G83:G90" si="16">_xlfn.CONCAT(C83," ",D83," ",E83," ",F83)</f>
        <v xml:space="preserve">Q1: 5 of 8.  At a top-line level, a marketing metric may also be categorized as one of the following:  Advertising, Finance, Logistics, Operations, trade and Sales Force. You didn't address how a company's business models and customers help define the most important metric categories. You did not address the last question posed. </v>
      </c>
    </row>
    <row r="84" spans="1:7" ht="45" hidden="1" x14ac:dyDescent="0.25">
      <c r="A84" s="29"/>
      <c r="B84" s="29" t="str">
        <f t="shared" ref="B84:B91" si="17">B83</f>
        <v>Likhit</v>
      </c>
      <c r="C84" s="29" t="s">
        <v>55</v>
      </c>
      <c r="D84" s="29">
        <v>7</v>
      </c>
      <c r="E84" s="29" t="s">
        <v>56</v>
      </c>
      <c r="F84" s="20" t="s">
        <v>116</v>
      </c>
      <c r="G84" s="20" t="str">
        <f t="shared" si="16"/>
        <v>Q2: 7 of 7.  While a sufficient response, the response was rather long.  Please be succinct and direct in your responses to questions.</v>
      </c>
    </row>
    <row r="85" spans="1:7" ht="30" hidden="1" x14ac:dyDescent="0.25">
      <c r="A85" s="29"/>
      <c r="B85" s="29" t="str">
        <f t="shared" si="17"/>
        <v>Likhit</v>
      </c>
      <c r="C85" s="29" t="s">
        <v>58</v>
      </c>
      <c r="D85" s="29">
        <v>7</v>
      </c>
      <c r="E85" s="29" t="s">
        <v>56</v>
      </c>
      <c r="F85" s="20" t="s">
        <v>110</v>
      </c>
      <c r="G85" s="20" t="str">
        <f t="shared" si="16"/>
        <v>Q3: 7 of 7.  While the response was a protracted, it addressed the problem posed.</v>
      </c>
    </row>
    <row r="86" spans="1:7" hidden="1" x14ac:dyDescent="0.25">
      <c r="A86" s="29"/>
      <c r="B86" s="29" t="str">
        <f t="shared" si="17"/>
        <v>Likhit</v>
      </c>
      <c r="C86" s="29" t="s">
        <v>60</v>
      </c>
      <c r="D86" s="29">
        <v>7</v>
      </c>
      <c r="E86" s="29" t="s">
        <v>56</v>
      </c>
      <c r="F86" s="20" t="s">
        <v>63</v>
      </c>
      <c r="G86" s="20" t="str">
        <f t="shared" si="16"/>
        <v xml:space="preserve">Q4: 7 of 7.   </v>
      </c>
    </row>
    <row r="87" spans="1:7" ht="60" hidden="1" x14ac:dyDescent="0.25">
      <c r="A87" s="29"/>
      <c r="B87" s="29" t="str">
        <f t="shared" si="17"/>
        <v>Likhit</v>
      </c>
      <c r="C87" s="29" t="s">
        <v>62</v>
      </c>
      <c r="D87" s="29">
        <v>6.5</v>
      </c>
      <c r="E87" s="29" t="s">
        <v>56</v>
      </c>
      <c r="F87" s="20" t="s">
        <v>117</v>
      </c>
      <c r="G87" s="20" t="str">
        <f t="shared" si="16"/>
        <v>Q5: 6.5 of 7.  You wrote, "Analytics, analytics, and visualization are the three pillars of marketing analytics."  The second element is redundant.  Please review content before it is submitted.</v>
      </c>
    </row>
    <row r="88" spans="1:7" ht="75" hidden="1" x14ac:dyDescent="0.25">
      <c r="A88" s="29"/>
      <c r="B88" s="29" t="str">
        <f t="shared" si="17"/>
        <v>Likhit</v>
      </c>
      <c r="C88" s="29" t="s">
        <v>64</v>
      </c>
      <c r="D88" s="29">
        <v>5</v>
      </c>
      <c r="E88" s="29" t="s">
        <v>56</v>
      </c>
      <c r="F88" s="20" t="s">
        <v>100</v>
      </c>
      <c r="G88" s="20" t="str">
        <f t="shared" si="16"/>
        <v>Q6: 5 of 7.  Additional details are needed to address the questions of how unstructured data could, and would, be integrated with other data sets to create additional value and describing the insights that would be generated from the integration.</v>
      </c>
    </row>
    <row r="89" spans="1:7" hidden="1" x14ac:dyDescent="0.25">
      <c r="A89" s="29"/>
      <c r="B89" s="29" t="str">
        <f t="shared" si="17"/>
        <v>Likhit</v>
      </c>
      <c r="C89" s="29" t="s">
        <v>66</v>
      </c>
      <c r="D89" s="29">
        <v>7</v>
      </c>
      <c r="E89" s="29" t="s">
        <v>56</v>
      </c>
      <c r="F89" s="20" t="s">
        <v>118</v>
      </c>
      <c r="G89" s="20" t="str">
        <f t="shared" si="16"/>
        <v>Q7: 7 of 7.  A well-conceived and delivered response!</v>
      </c>
    </row>
    <row r="90" spans="1:7" hidden="1" x14ac:dyDescent="0.25">
      <c r="A90" s="29"/>
      <c r="B90" s="29" t="str">
        <f t="shared" si="17"/>
        <v>Likhit</v>
      </c>
      <c r="C90" s="29" t="s">
        <v>68</v>
      </c>
      <c r="D90" s="29">
        <f>SUM(D83:D89)</f>
        <v>44.5</v>
      </c>
      <c r="E90" s="29" t="s">
        <v>69</v>
      </c>
      <c r="G90" s="20" t="str">
        <f t="shared" si="16"/>
        <v xml:space="preserve">Total: 44.5 of 50. </v>
      </c>
    </row>
    <row r="91" spans="1:7" ht="150" hidden="1" x14ac:dyDescent="0.25">
      <c r="A91" s="29"/>
      <c r="B91" s="29" t="str">
        <f t="shared" si="17"/>
        <v>Likhit</v>
      </c>
      <c r="C91" s="29" t="s">
        <v>70</v>
      </c>
      <c r="D91" s="29"/>
      <c r="E91" s="29"/>
      <c r="G91" s="20" t="str">
        <f>_xlfn.CONCAT(G82," ",G83," ",G84," ",G85," ",G86," ",G87," ",G88," ",G89," ",G90)</f>
        <v xml:space="preserve">Likhit, below are scores and comments for Homework 1. Q1: 5 of 8.  At a top-line level, a marketing metric may also be categorized as one of the following:  Advertising, Finance, Logistics, Operations, trade and Sales Force. You didn't address how a company's business models and customers help define the most important metric categories. You did not address the last question posed.  Q2: 7 of 7.  While a sufficient response, the response was rather long.  Please be succinct and direct in your responses to questions. Q3: 7 of 7.  While the response was a protracted, it addressed the problem posed. Q4: 7 of 7.    Q5: 6.5 of 7.  You wrote, "Analytics, analytics, and visualization are the three pillars of marketing analytics."  The second element is redundant.  Please review content before it is submitted. Q6: 5 of 7.  Additional details are needed to address the questions of how unstructured data could, and would, be integrated with other data sets to create additional value and describing the insights that would be generated from the integration. Q7: 7 of 7.  A well-conceived and delivered response! Total: 44.5 of 50. </v>
      </c>
    </row>
    <row r="92" spans="1:7" hidden="1" x14ac:dyDescent="0.25">
      <c r="A92" s="29" t="s">
        <v>119</v>
      </c>
      <c r="B92" s="29" t="str">
        <f>TRIM(LEFT(SUBSTITUTE(A92," ",REPT(" ",255)),255))</f>
        <v>Keerthika</v>
      </c>
      <c r="C92" s="29" t="s">
        <v>51</v>
      </c>
      <c r="D92" s="29"/>
      <c r="E92" s="29"/>
      <c r="G92" s="20" t="str">
        <f>_xlfn.CONCAT(B92,C92)</f>
        <v>Keerthika, below are scores and comments for Homework 1.</v>
      </c>
    </row>
    <row r="93" spans="1:7" ht="135" x14ac:dyDescent="0.25">
      <c r="A93" s="29"/>
      <c r="B93" s="29" t="str">
        <f>B92</f>
        <v>Keerthika</v>
      </c>
      <c r="C93" s="29" t="s">
        <v>52</v>
      </c>
      <c r="D93" s="29">
        <v>4.5</v>
      </c>
      <c r="E93" s="29" t="s">
        <v>53</v>
      </c>
      <c r="F93" s="20" t="s">
        <v>120</v>
      </c>
      <c r="G93" s="20" t="str">
        <f t="shared" ref="G93:G100" si="18">_xlfn.CONCAT(C93," ",D93," ",E93," ",F93)</f>
        <v xml:space="preserve">Q1: 4.5 of 8.  At a top-line level, a marketing metric may also be categorized as one of the following:  Advertising, Finance, Logistics, Operations, trade and Sales Force.  I don't understand how the following sentence, and a few other sentences, address the questions posed: "My life turned around at this point, so I returned to school to earn my Masters in Business Analytics. (Paolone et al., 2021)." You did not address the last question posed. </v>
      </c>
    </row>
    <row r="94" spans="1:7" ht="60" hidden="1" x14ac:dyDescent="0.25">
      <c r="A94" s="29"/>
      <c r="B94" s="29" t="str">
        <f t="shared" ref="B94:B101" si="19">B93</f>
        <v>Keerthika</v>
      </c>
      <c r="C94" s="29" t="s">
        <v>55</v>
      </c>
      <c r="D94" s="29">
        <v>3.5</v>
      </c>
      <c r="E94" s="29" t="s">
        <v>56</v>
      </c>
      <c r="F94" s="20" t="s">
        <v>73</v>
      </c>
      <c r="G94" s="20" t="str">
        <f t="shared" si="18"/>
        <v>Q2: 3.5 of 7.  The response did not fully address the question posed.  That is, addressing why analytics professionals need to be in alignment with organizational KPIs/top-line marketing metrics.</v>
      </c>
    </row>
    <row r="95" spans="1:7" ht="45" hidden="1" x14ac:dyDescent="0.25">
      <c r="A95" s="29"/>
      <c r="B95" s="29" t="str">
        <f t="shared" si="19"/>
        <v>Keerthika</v>
      </c>
      <c r="C95" s="29" t="s">
        <v>58</v>
      </c>
      <c r="D95" s="29">
        <v>5.5</v>
      </c>
      <c r="E95" s="29" t="s">
        <v>56</v>
      </c>
      <c r="F95" s="20" t="s">
        <v>121</v>
      </c>
      <c r="G95" s="20" t="str">
        <f t="shared" si="18"/>
        <v xml:space="preserve">Q3: 5.5 of 7.  While the content for addressing the question was provided, improvements on presenting the content would yield a larger score. </v>
      </c>
    </row>
    <row r="96" spans="1:7" ht="75" hidden="1" x14ac:dyDescent="0.25">
      <c r="A96" s="29"/>
      <c r="B96" s="29" t="str">
        <f t="shared" si="19"/>
        <v>Keerthika</v>
      </c>
      <c r="C96" s="29" t="s">
        <v>60</v>
      </c>
      <c r="D96" s="29">
        <v>6</v>
      </c>
      <c r="E96" s="29" t="s">
        <v>56</v>
      </c>
      <c r="F96" s="20" t="s">
        <v>122</v>
      </c>
      <c r="G96" s="20" t="str">
        <f t="shared" si="18"/>
        <v>Q4: 6 of 7.  A good response even though the following did not contribute to increasing the quality of the response:  "Poor data yield poor results! Quality data is required for quality judgments. Quality data must 
be consistently integrated into data warehouses."</v>
      </c>
    </row>
    <row r="97" spans="1:7" ht="90" hidden="1" x14ac:dyDescent="0.25">
      <c r="A97" s="29"/>
      <c r="B97" s="29" t="str">
        <f t="shared" si="19"/>
        <v>Keerthika</v>
      </c>
      <c r="C97" s="29" t="s">
        <v>62</v>
      </c>
      <c r="D97" s="29">
        <v>6</v>
      </c>
      <c r="E97" s="29" t="s">
        <v>56</v>
      </c>
      <c r="F97" s="20" t="s">
        <v>123</v>
      </c>
      <c r="G97" s="20" t="str">
        <f t="shared" si="18"/>
        <v xml:space="preserve">Q5: 6 of 7.  Additional information on the purpose and function of data is needed.  For example, expanding on why data is collected in the first place by marketing organizations and their supporting business organizations;  that is, to address the business questions posed by or to the marketing department. </v>
      </c>
    </row>
    <row r="98" spans="1:7" ht="75" hidden="1" x14ac:dyDescent="0.25">
      <c r="A98" s="29"/>
      <c r="B98" s="29" t="str">
        <f t="shared" si="19"/>
        <v>Keerthika</v>
      </c>
      <c r="C98" s="29" t="s">
        <v>64</v>
      </c>
      <c r="D98" s="29">
        <v>4.5</v>
      </c>
      <c r="E98" s="29" t="s">
        <v>56</v>
      </c>
      <c r="F98" s="20" t="s">
        <v>100</v>
      </c>
      <c r="G98" s="20" t="str">
        <f t="shared" si="18"/>
        <v>Q6: 4.5 of 7.  Additional details are needed to address the questions of how unstructured data could, and would, be integrated with other data sets to create additional value and describing the insights that would be generated from the integration.</v>
      </c>
    </row>
    <row r="99" spans="1:7" ht="45" hidden="1" x14ac:dyDescent="0.25">
      <c r="A99" s="29"/>
      <c r="B99" s="29" t="str">
        <f t="shared" si="19"/>
        <v>Keerthika</v>
      </c>
      <c r="C99" s="29" t="s">
        <v>66</v>
      </c>
      <c r="D99" s="29">
        <v>7</v>
      </c>
      <c r="E99" s="29" t="s">
        <v>56</v>
      </c>
      <c r="F99" s="20" t="s">
        <v>124</v>
      </c>
      <c r="G99" s="20" t="str">
        <f t="shared" si="18"/>
        <v xml:space="preserve">Q7: 7 of 7.  For future like questions that request a summary of voluminous content, please expand on your answers, but do not do so excessively.  </v>
      </c>
    </row>
    <row r="100" spans="1:7" hidden="1" x14ac:dyDescent="0.25">
      <c r="A100" s="29"/>
      <c r="B100" s="29" t="str">
        <f t="shared" si="19"/>
        <v>Keerthika</v>
      </c>
      <c r="C100" s="29" t="s">
        <v>68</v>
      </c>
      <c r="D100" s="29">
        <f>SUM(D93:D99)</f>
        <v>37</v>
      </c>
      <c r="E100" s="29" t="s">
        <v>69</v>
      </c>
      <c r="G100" s="21" t="str">
        <f t="shared" si="18"/>
        <v xml:space="preserve">Total: 37 of 50. </v>
      </c>
    </row>
    <row r="101" spans="1:7" ht="255" hidden="1" x14ac:dyDescent="0.25">
      <c r="A101" s="29"/>
      <c r="B101" s="29" t="str">
        <f t="shared" si="19"/>
        <v>Keerthika</v>
      </c>
      <c r="C101" s="29" t="s">
        <v>70</v>
      </c>
      <c r="D101" s="29"/>
      <c r="E101" s="29"/>
      <c r="G101" s="20" t="str">
        <f>_xlfn.CONCAT(G92," ",G93," ",G94," ",G95," ",G96," ",G97," ",G98," ",G99," ",G100)</f>
        <v xml:space="preserve">Keerthika, below are scores and comments for Homework 1. Q1: 4.5 of 8.  At a top-line level, a marketing metric may also be categorized as one of the following:  Advertising, Finance, Logistics, Operations, trade and Sales Force.  I don't understand how the following sentence, and a few other sentences, address the questions posed: "My life turned around at this point, so I returned to school to earn my Masters in Business Analytics. (Paolone et al., 2021)." You did not address the last question posed.  Q2: 3.5 of 7.  The response did not fully address the question posed.  That is, addressing why analytics professionals need to be in alignment with organizational KPIs/top-line marketing metrics. Q3: 5.5 of 7.  While the content for addressing the question was provided, improvements on presenting the content would yield a larger score.  Q4: 6 of 7.  A good response even though the following did not contribute to increasing the quality of the response:  "Poor data yield poor results! Quality data is required for quality judgments. Quality data must 
be consistently integrated into data warehouses." Q5: 6 of 7.  Additional information on the purpose and function of data is needed.  For example, expanding on why data is collected in the first place by marketing organizations and their supporting business organizations;  that is, to address the business questions posed by or to the marketing department.  Q6: 4.5 of 7.  Additional details are needed to address the questions of how unstructured data could, and would, be integrated with other data sets to create additional value and describing the insights that would be generated from the integration. Q7: 7 of 7.  For future like questions that request a summary of voluminous content, please expand on your answers, but do not do so excessively.   Total: 37 of 50. </v>
      </c>
    </row>
    <row r="102" spans="1:7" hidden="1" x14ac:dyDescent="0.25">
      <c r="A102" s="29" t="s">
        <v>125</v>
      </c>
      <c r="B102" s="29" t="str">
        <f>TRIM(LEFT(SUBSTITUTE(A102," ",REPT(" ",255)),255))</f>
        <v>Gneneyeri</v>
      </c>
      <c r="C102" s="29" t="s">
        <v>51</v>
      </c>
      <c r="D102" s="29"/>
      <c r="E102" s="29"/>
      <c r="G102" s="20" t="str">
        <f>_xlfn.CONCAT(B102,C102)</f>
        <v>Gneneyeri, below are scores and comments for Homework 1.</v>
      </c>
    </row>
    <row r="103" spans="1:7" ht="75" x14ac:dyDescent="0.25">
      <c r="A103" s="29"/>
      <c r="B103" s="29" t="str">
        <f>B102</f>
        <v>Gneneyeri</v>
      </c>
      <c r="C103" s="29" t="s">
        <v>52</v>
      </c>
      <c r="D103" s="29">
        <v>6</v>
      </c>
      <c r="E103" s="29" t="s">
        <v>53</v>
      </c>
      <c r="F103" s="20" t="s">
        <v>126</v>
      </c>
      <c r="G103" s="20" t="str">
        <f t="shared" ref="G103:G110" si="20">_xlfn.CONCAT(C103," ",D103," ",E103," ",F103)</f>
        <v>Q1: 6 of 8.  At a top-line level, a marketing metric may also be categorized as one of the following:  Advertising, Finance, Logistics, Operations, trade and Sales Force. The metrics you listed are very specific;  that is, they are not categories.</v>
      </c>
    </row>
    <row r="104" spans="1:7" ht="30" hidden="1" x14ac:dyDescent="0.25">
      <c r="A104" s="29"/>
      <c r="B104" s="29" t="str">
        <f t="shared" ref="B104:B111" si="21">B103</f>
        <v>Gneneyeri</v>
      </c>
      <c r="C104" s="29" t="s">
        <v>55</v>
      </c>
      <c r="D104" s="29">
        <v>7</v>
      </c>
      <c r="E104" s="29" t="s">
        <v>56</v>
      </c>
      <c r="F104" s="20" t="s">
        <v>88</v>
      </c>
      <c r="G104" s="20" t="str">
        <f t="shared" si="20"/>
        <v>Q2: 7 of 7.  A good response!  It was succinct and addressed the question posed!</v>
      </c>
    </row>
    <row r="105" spans="1:7" hidden="1" x14ac:dyDescent="0.25">
      <c r="A105" s="29"/>
      <c r="B105" s="29" t="str">
        <f t="shared" si="21"/>
        <v>Gneneyeri</v>
      </c>
      <c r="C105" s="29" t="s">
        <v>58</v>
      </c>
      <c r="D105" s="29">
        <v>7</v>
      </c>
      <c r="E105" s="29" t="s">
        <v>56</v>
      </c>
      <c r="F105" s="20" t="s">
        <v>127</v>
      </c>
      <c r="G105" s="20" t="str">
        <f t="shared" si="20"/>
        <v>Q3: 7 of 7.  An appropriate response!</v>
      </c>
    </row>
    <row r="106" spans="1:7" hidden="1" x14ac:dyDescent="0.25">
      <c r="A106" s="29"/>
      <c r="B106" s="29" t="str">
        <f t="shared" si="21"/>
        <v>Gneneyeri</v>
      </c>
      <c r="C106" s="29" t="s">
        <v>60</v>
      </c>
      <c r="D106" s="29">
        <v>7</v>
      </c>
      <c r="E106" s="29" t="s">
        <v>56</v>
      </c>
      <c r="F106" s="20" t="s">
        <v>63</v>
      </c>
      <c r="G106" s="20" t="str">
        <f t="shared" si="20"/>
        <v xml:space="preserve">Q4: 7 of 7.   </v>
      </c>
    </row>
    <row r="107" spans="1:7" hidden="1" x14ac:dyDescent="0.25">
      <c r="A107" s="29"/>
      <c r="B107" s="29" t="str">
        <f t="shared" si="21"/>
        <v>Gneneyeri</v>
      </c>
      <c r="C107" s="29" t="s">
        <v>62</v>
      </c>
      <c r="D107" s="29">
        <v>7</v>
      </c>
      <c r="E107" s="29" t="s">
        <v>56</v>
      </c>
      <c r="F107" s="20" t="s">
        <v>63</v>
      </c>
      <c r="G107" s="20" t="str">
        <f t="shared" si="20"/>
        <v xml:space="preserve">Q5: 7 of 7.   </v>
      </c>
    </row>
    <row r="108" spans="1:7" ht="75" hidden="1" x14ac:dyDescent="0.25">
      <c r="A108" s="29"/>
      <c r="B108" s="29" t="str">
        <f t="shared" si="21"/>
        <v>Gneneyeri</v>
      </c>
      <c r="C108" s="29" t="s">
        <v>64</v>
      </c>
      <c r="D108" s="29">
        <v>5</v>
      </c>
      <c r="E108" s="29" t="s">
        <v>56</v>
      </c>
      <c r="F108" s="20" t="s">
        <v>100</v>
      </c>
      <c r="G108" s="20" t="str">
        <f t="shared" si="20"/>
        <v>Q6: 5 of 7.  Additional details are needed to address the questions of how unstructured data could, and would, be integrated with other data sets to create additional value and describing the insights that would be generated from the integration.</v>
      </c>
    </row>
    <row r="109" spans="1:7" ht="45" hidden="1" x14ac:dyDescent="0.25">
      <c r="A109" s="29"/>
      <c r="B109" s="29" t="str">
        <f t="shared" si="21"/>
        <v>Gneneyeri</v>
      </c>
      <c r="C109" s="29" t="s">
        <v>66</v>
      </c>
      <c r="D109" s="29">
        <v>7</v>
      </c>
      <c r="E109" s="29" t="s">
        <v>56</v>
      </c>
      <c r="F109" s="20" t="s">
        <v>107</v>
      </c>
      <c r="G109" s="20" t="str">
        <f t="shared" si="20"/>
        <v xml:space="preserve">Q7: 7 of 7.  For future like questions that request a summary of voluminous content, please expand on your answers, but not superfluously. </v>
      </c>
    </row>
    <row r="110" spans="1:7" hidden="1" x14ac:dyDescent="0.25">
      <c r="A110" s="29"/>
      <c r="B110" s="29" t="str">
        <f t="shared" si="21"/>
        <v>Gneneyeri</v>
      </c>
      <c r="C110" s="29" t="s">
        <v>68</v>
      </c>
      <c r="D110" s="29">
        <f>SUM(D103:D109)</f>
        <v>46</v>
      </c>
      <c r="E110" s="29" t="s">
        <v>69</v>
      </c>
      <c r="G110" s="20" t="str">
        <f t="shared" si="20"/>
        <v xml:space="preserve">Total: 46 of 50. </v>
      </c>
    </row>
    <row r="111" spans="1:7" ht="120" hidden="1" x14ac:dyDescent="0.25">
      <c r="A111" s="29"/>
      <c r="B111" s="29" t="str">
        <f t="shared" si="21"/>
        <v>Gneneyeri</v>
      </c>
      <c r="C111" s="29" t="s">
        <v>70</v>
      </c>
      <c r="D111" s="29"/>
      <c r="E111" s="29"/>
      <c r="G111" s="20" t="str">
        <f>_xlfn.CONCAT(G102," ",G103," ",G104," ",G105," ",G106," ",G107," ",G108," ",G109," ",G110)</f>
        <v xml:space="preserve">Gneneyeri, below are scores and comments for Homework 1. Q1: 6 of 8.  At a top-line level, a marketing metric may also be categorized as one of the following:  Advertising, Finance, Logistics, Operations, trade and Sales Force. The metrics you listed are very specific;  that is, they are not categories. Q2: 7 of 7.  A good response!  It was succinct and addressed the question posed! Q3: 7 of 7.  An appropriate response! Q4: 7 of 7.    Q5: 7 of 7.    Q6: 5 of 7.  Additional details are needed to address the questions of how unstructured data could, and would, be integrated with other data sets to create additional value and describing the insights that would be generated from the integration. Q7: 7 of 7.  For future like questions that request a summary of voluminous content, please expand on your answers, but not superfluously.  Total: 46 of 50. </v>
      </c>
    </row>
    <row r="112" spans="1:7" hidden="1" x14ac:dyDescent="0.25">
      <c r="A112" s="29" t="s">
        <v>128</v>
      </c>
      <c r="B112" s="29" t="str">
        <f>TRIM(LEFT(SUBSTITUTE(A112," ",REPT(" ",255)),255))</f>
        <v>Monika</v>
      </c>
      <c r="C112" s="29" t="s">
        <v>51</v>
      </c>
      <c r="D112" s="29"/>
      <c r="E112" s="29"/>
      <c r="G112" s="20" t="str">
        <f>_xlfn.CONCAT(B112,C112)</f>
        <v>Monika, below are scores and comments for Homework 1.</v>
      </c>
    </row>
    <row r="113" spans="1:7" ht="75" x14ac:dyDescent="0.25">
      <c r="A113" s="29" t="s">
        <v>63</v>
      </c>
      <c r="B113" s="29" t="str">
        <f>B112</f>
        <v>Monika</v>
      </c>
      <c r="C113" s="29" t="s">
        <v>52</v>
      </c>
      <c r="D113" s="29">
        <v>6</v>
      </c>
      <c r="E113" s="29" t="s">
        <v>53</v>
      </c>
      <c r="F113" s="20" t="s">
        <v>126</v>
      </c>
      <c r="G113" s="20" t="str">
        <f t="shared" ref="G113:G120" si="22">_xlfn.CONCAT(C113," ",D113," ",E113," ",F113)</f>
        <v>Q1: 6 of 8.  At a top-line level, a marketing metric may also be categorized as one of the following:  Advertising, Finance, Logistics, Operations, trade and Sales Force. The metrics you listed are very specific;  that is, they are not categories.</v>
      </c>
    </row>
    <row r="114" spans="1:7" ht="45" hidden="1" x14ac:dyDescent="0.25">
      <c r="A114" s="29"/>
      <c r="B114" s="29" t="str">
        <f t="shared" ref="B114:B121" si="23">B113</f>
        <v>Monika</v>
      </c>
      <c r="C114" s="29" t="s">
        <v>55</v>
      </c>
      <c r="D114" s="29">
        <v>6</v>
      </c>
      <c r="E114" s="29" t="s">
        <v>56</v>
      </c>
      <c r="F114" s="20" t="s">
        <v>129</v>
      </c>
      <c r="G114" s="20" t="str">
        <f t="shared" si="22"/>
        <v xml:space="preserve">Q2: 6 of 7.  Your first sentence was sufficient for the question posed.  The sentences that followed began to stray from answering the question posed. </v>
      </c>
    </row>
    <row r="115" spans="1:7" ht="60" hidden="1" x14ac:dyDescent="0.25">
      <c r="A115" s="29"/>
      <c r="B115" s="29" t="str">
        <f t="shared" si="23"/>
        <v>Monika</v>
      </c>
      <c r="C115" s="29" t="s">
        <v>58</v>
      </c>
      <c r="D115" s="29">
        <v>5</v>
      </c>
      <c r="E115" s="29" t="s">
        <v>56</v>
      </c>
      <c r="F115" s="20" t="s">
        <v>97</v>
      </c>
      <c r="G115" s="20" t="str">
        <f t="shared" si="22"/>
        <v xml:space="preserve">Q3: 5 of 7.  Additional clarification and information is needed on the overview request of the problem;  that is, explaining in general the role of marketing analytics professionals in a marketing department. </v>
      </c>
    </row>
    <row r="116" spans="1:7" ht="60" hidden="1" x14ac:dyDescent="0.25">
      <c r="A116" s="29"/>
      <c r="B116" s="29" t="str">
        <f t="shared" si="23"/>
        <v>Monika</v>
      </c>
      <c r="C116" s="29" t="s">
        <v>60</v>
      </c>
      <c r="D116" s="29">
        <v>6</v>
      </c>
      <c r="E116" s="29" t="s">
        <v>56</v>
      </c>
      <c r="F116" s="20" t="s">
        <v>130</v>
      </c>
      <c r="G116" s="20" t="str">
        <f t="shared" si="22"/>
        <v>Q4: 6 of 7.  Please review your answers before submission since some elements of the response are difficult to understand.  For example, "Data Duplication Detecting duplicates will save you time when analyzing data."</v>
      </c>
    </row>
    <row r="117" spans="1:7" ht="30" hidden="1" x14ac:dyDescent="0.25">
      <c r="A117" s="29"/>
      <c r="B117" s="29" t="str">
        <f t="shared" si="23"/>
        <v>Monika</v>
      </c>
      <c r="C117" s="29" t="s">
        <v>62</v>
      </c>
      <c r="D117" s="29">
        <v>6</v>
      </c>
      <c r="E117" s="29" t="s">
        <v>56</v>
      </c>
      <c r="F117" s="20" t="s">
        <v>131</v>
      </c>
      <c r="G117" s="20" t="str">
        <f t="shared" si="22"/>
        <v>Q5: 6 of 7.  Please see my response to the previous question on reviewing material before submitting it.</v>
      </c>
    </row>
    <row r="118" spans="1:7" ht="45" hidden="1" x14ac:dyDescent="0.25">
      <c r="A118" s="29"/>
      <c r="B118" s="29" t="str">
        <f t="shared" si="23"/>
        <v>Monika</v>
      </c>
      <c r="C118" s="29" t="s">
        <v>64</v>
      </c>
      <c r="D118" s="29">
        <v>6.5</v>
      </c>
      <c r="E118" s="29" t="s">
        <v>56</v>
      </c>
      <c r="F118" s="20" t="s">
        <v>132</v>
      </c>
      <c r="G118" s="20" t="str">
        <f t="shared" si="22"/>
        <v>Q6: 6.5 of 7.  Going deeper on the insights such integrated data would  provide a company would be greatly appreciated.</v>
      </c>
    </row>
    <row r="119" spans="1:7" ht="45" hidden="1" x14ac:dyDescent="0.25">
      <c r="A119" s="29"/>
      <c r="B119" s="29" t="str">
        <f t="shared" si="23"/>
        <v>Monika</v>
      </c>
      <c r="C119" s="29" t="s">
        <v>66</v>
      </c>
      <c r="D119" s="29">
        <v>7</v>
      </c>
      <c r="E119" s="29" t="s">
        <v>56</v>
      </c>
      <c r="F119" s="20" t="s">
        <v>107</v>
      </c>
      <c r="G119" s="20" t="str">
        <f t="shared" si="22"/>
        <v xml:space="preserve">Q7: 7 of 7.  For future like questions that request a summary of voluminous content, please expand on your answers, but not superfluously. </v>
      </c>
    </row>
    <row r="120" spans="1:7" hidden="1" x14ac:dyDescent="0.25">
      <c r="A120" s="29"/>
      <c r="B120" s="29" t="str">
        <f t="shared" si="23"/>
        <v>Monika</v>
      </c>
      <c r="C120" s="29" t="s">
        <v>68</v>
      </c>
      <c r="D120" s="29">
        <f>SUM(D113:D119)</f>
        <v>42.5</v>
      </c>
      <c r="E120" s="29" t="s">
        <v>69</v>
      </c>
      <c r="G120" s="20" t="str">
        <f t="shared" si="22"/>
        <v xml:space="preserve">Total: 42.5 of 50. </v>
      </c>
    </row>
    <row r="121" spans="1:7" ht="165" hidden="1" x14ac:dyDescent="0.25">
      <c r="A121" s="29"/>
      <c r="B121" s="29" t="str">
        <f t="shared" si="23"/>
        <v>Monika</v>
      </c>
      <c r="C121" s="29" t="s">
        <v>70</v>
      </c>
      <c r="D121" s="29"/>
      <c r="E121" s="29"/>
      <c r="G121" s="20" t="str">
        <f>_xlfn.CONCAT(G112," ",G113," ",G114," ",G115," ",G116," ",G117," ",G118," ",G119," ",G120)</f>
        <v xml:space="preserve">Monika, below are scores and comments for Homework 1. Q1: 6 of 8.  At a top-line level, a marketing metric may also be categorized as one of the following:  Advertising, Finance, Logistics, Operations, trade and Sales Force. The metrics you listed are very specific;  that is, they are not categories. Q2: 6 of 7.  Your first sentence was sufficient for the question posed.  The sentences that followed began to stray from answering the question posed.  Q3: 5 of 7.  Additional clarification and information is needed on the overview request of the problem;  that is, explaining in general the role of marketing analytics professionals in a marketing department.  Q4: 6 of 7.  Please review your answers before submission since some elements of the response are difficult to understand.  For example, "Data Duplication Detecting duplicates will save you time when analyzing data." Q5: 6 of 7.  Please see my response to the previous question on reviewing material before submitting it. Q6: 6.5 of 7.  Going deeper on the insights such integrated data would  provide a company would be greatly appreciated. Q7: 7 of 7.  For future like questions that request a summary of voluminous content, please expand on your answers, but not superfluously.  Total: 42.5 of 50. </v>
      </c>
    </row>
  </sheetData>
  <autoFilter ref="A1:G121" xr:uid="{BAF47BA2-FAFD-43BD-AB04-1B1CB9B166D4}">
    <filterColumn colId="2">
      <filters>
        <filter val="Q1:"/>
      </filters>
    </filterColumn>
  </autoFilter>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0E69D-8068-4C85-AC35-3C2A74335EE2}">
  <sheetPr>
    <tabColor theme="5"/>
  </sheetPr>
  <dimension ref="A1:K33"/>
  <sheetViews>
    <sheetView workbookViewId="0">
      <pane xSplit="1" ySplit="1" topLeftCell="B2" activePane="bottomRight" state="frozen"/>
      <selection pane="topRight" activeCell="B1" sqref="B1"/>
      <selection pane="bottomLeft" activeCell="A2" sqref="A2"/>
      <selection pane="bottomRight" sqref="A1:XFD1048576"/>
    </sheetView>
  </sheetViews>
  <sheetFormatPr defaultRowHeight="12.75" x14ac:dyDescent="0.2"/>
  <cols>
    <col min="1" max="1" width="30.85546875" style="24" bestFit="1" customWidth="1"/>
    <col min="2" max="2" width="22.28515625" style="24" bestFit="1" customWidth="1"/>
    <col min="3" max="8" width="6.7109375" style="24" customWidth="1"/>
    <col min="9" max="9" width="9.140625" style="24"/>
    <col min="10" max="11" width="65.140625" style="24" customWidth="1"/>
    <col min="12" max="16384" width="9.140625" style="24"/>
  </cols>
  <sheetData>
    <row r="1" spans="1:11" s="37" customFormat="1" x14ac:dyDescent="0.2">
      <c r="A1" s="34" t="s">
        <v>0</v>
      </c>
      <c r="B1" s="34" t="s">
        <v>44</v>
      </c>
      <c r="C1" s="35" t="s">
        <v>175</v>
      </c>
      <c r="D1" s="36" t="s">
        <v>176</v>
      </c>
      <c r="E1" s="35" t="s">
        <v>177</v>
      </c>
      <c r="F1" s="36" t="s">
        <v>178</v>
      </c>
      <c r="G1" s="35" t="s">
        <v>179</v>
      </c>
      <c r="H1" s="36" t="s">
        <v>180</v>
      </c>
      <c r="I1" s="37" t="s">
        <v>181</v>
      </c>
      <c r="J1" s="37" t="s">
        <v>48</v>
      </c>
      <c r="K1" s="37" t="s">
        <v>182</v>
      </c>
    </row>
    <row r="2" spans="1:11" ht="63.75" x14ac:dyDescent="0.2">
      <c r="A2" s="25" t="s">
        <v>1</v>
      </c>
      <c r="B2" s="25" t="s">
        <v>183</v>
      </c>
      <c r="C2" s="25">
        <v>12.5</v>
      </c>
      <c r="D2" s="38">
        <v>12.5</v>
      </c>
      <c r="E2" s="25">
        <v>12.5</v>
      </c>
      <c r="F2" s="38">
        <v>12.5</v>
      </c>
      <c r="G2" s="25">
        <v>0</v>
      </c>
      <c r="H2" s="38">
        <v>12.5</v>
      </c>
      <c r="I2" s="25">
        <f t="shared" ref="I2:I14" si="0">SUM(C2:H2)</f>
        <v>62.5</v>
      </c>
      <c r="J2" s="33" t="s">
        <v>217</v>
      </c>
      <c r="K2" s="25" t="str">
        <f>_xlfn.CONCAT(B2,", Below are my comments for Python Lab 1.  Each of the 6 elements of the lab are worth 12.5 points each.  ",J2,"  Your score is ", I2," out of 75.")</f>
        <v xml:space="preserve"> Sharon Roja, Below are my comments for Python Lab 1.  Each of the 6 elements of the lab are worth 12.5 points each.  For the initial sorting of the data, it would be ideal to sort by "ascending=False".  You didn't provide a response to the request of listing all males from the set of individuals with the 10 highest incomes.    Your score is 62.5 out of 75.</v>
      </c>
    </row>
    <row r="3" spans="1:11" ht="38.25" x14ac:dyDescent="0.2">
      <c r="A3" s="25" t="s">
        <v>2</v>
      </c>
      <c r="B3" s="25" t="s">
        <v>186</v>
      </c>
      <c r="C3" s="25">
        <v>12.5</v>
      </c>
      <c r="D3" s="38">
        <v>12.5</v>
      </c>
      <c r="E3" s="25">
        <v>12.5</v>
      </c>
      <c r="F3" s="38">
        <v>12.5</v>
      </c>
      <c r="G3" s="25">
        <v>12.5</v>
      </c>
      <c r="H3" s="38">
        <v>12.5</v>
      </c>
      <c r="I3" s="25">
        <f t="shared" si="0"/>
        <v>75</v>
      </c>
      <c r="J3" s="25" t="s">
        <v>184</v>
      </c>
      <c r="K3" s="25" t="str">
        <f>_xlfn.CONCAT(B3,", Below are my comments for Python Lab 1.  Each of the 6 elements of the lab are worth 12.5 points each.  ",J3,"  Your score is ", I3," out of 75.")</f>
        <v>Rahul, Below are my comments for Python Lab 1.  Each of the 6 elements of the lab are worth 12.5 points each.  For all forthcoming labs please provide just the Ipython Notebook.    Your score is 75 out of 75.</v>
      </c>
    </row>
    <row r="4" spans="1:11" ht="38.25" x14ac:dyDescent="0.2">
      <c r="A4" s="25" t="s">
        <v>3</v>
      </c>
      <c r="B4" s="25" t="s">
        <v>187</v>
      </c>
      <c r="C4" s="25">
        <v>12.5</v>
      </c>
      <c r="D4" s="38">
        <v>12.5</v>
      </c>
      <c r="E4" s="25">
        <v>12.5</v>
      </c>
      <c r="F4" s="38">
        <v>12.5</v>
      </c>
      <c r="G4" s="25">
        <v>12.5</v>
      </c>
      <c r="H4" s="38">
        <v>12.5</v>
      </c>
      <c r="I4" s="25">
        <f t="shared" si="0"/>
        <v>75</v>
      </c>
      <c r="J4" s="25" t="s">
        <v>185</v>
      </c>
      <c r="K4" s="25" t="str">
        <f>_xlfn.CONCAT(B4,", Below are my comments for Python Lab 1.  Each of the 6 elements of the lab are worth 12.5 points each.  ",J4,"  Your score is ", I4," out of 75.")</f>
        <v>Sai Archan, Below are my comments for Python Lab 1.  Each of the 6 elements of the lab are worth 12.5 points each.  For all forthcoming labs please provide just the IPython Notebook.   Your score is 75 out of 75.</v>
      </c>
    </row>
    <row r="5" spans="1:11" ht="76.5" x14ac:dyDescent="0.2">
      <c r="A5" s="25" t="s">
        <v>4</v>
      </c>
      <c r="B5" s="25" t="s">
        <v>188</v>
      </c>
      <c r="C5" s="25">
        <v>12.5</v>
      </c>
      <c r="D5" s="38">
        <v>8.5</v>
      </c>
      <c r="E5" s="25">
        <v>12.5</v>
      </c>
      <c r="F5" s="38">
        <v>12.5</v>
      </c>
      <c r="G5" s="25">
        <v>8.5</v>
      </c>
      <c r="H5" s="38">
        <v>12.5</v>
      </c>
      <c r="I5" s="25">
        <f t="shared" si="0"/>
        <v>67</v>
      </c>
      <c r="J5" s="33" t="s">
        <v>218</v>
      </c>
      <c r="K5" s="25" t="str">
        <f t="shared" ref="K5:K33" si="1">_xlfn.CONCAT(B5,", Below are my comments for Python Lab 1.  Each of the 6 elements of the lab are worth 12.5 points each.  ",J5,"  Your score is ", I5," out of 75.")</f>
        <v>Mounika Reddy, Below are my comments for Python Lab 1.  Each of the 6 elements of the lab are worth 12.5 points each.  There are 12 Individuals where Income is missing.  For the initial sorting of the data, it would be ideal to sort by "ascending=False".  
Note that Individual 626, a male who is married, has missing income and thus doesn't meet all specified requirements.   Your score is 67 out of 75.</v>
      </c>
    </row>
    <row r="6" spans="1:11" ht="51" x14ac:dyDescent="0.2">
      <c r="A6" s="25" t="s">
        <v>5</v>
      </c>
      <c r="B6" s="25" t="s">
        <v>189</v>
      </c>
      <c r="C6" s="25">
        <v>12.5</v>
      </c>
      <c r="D6" s="38">
        <v>12.5</v>
      </c>
      <c r="E6" s="25">
        <v>12.5</v>
      </c>
      <c r="F6" s="38">
        <v>12.5</v>
      </c>
      <c r="G6" s="25">
        <v>12.5</v>
      </c>
      <c r="H6" s="38">
        <v>12.5</v>
      </c>
      <c r="I6" s="25">
        <f t="shared" si="0"/>
        <v>75</v>
      </c>
      <c r="J6" s="33" t="s">
        <v>219</v>
      </c>
      <c r="K6" s="25" t="str">
        <f t="shared" si="1"/>
        <v>Sreelekhya, Below are my comments for Python Lab 1.  Each of the 6 elements of the lab are worth 12.5 points each.  For the initial sorting of the data, it would be ideal to sort by "ascending=False". For all forthcoming labs please provide just the IPython Notebook.   Your score is 75 out of 75.</v>
      </c>
    </row>
    <row r="7" spans="1:11" ht="76.5" x14ac:dyDescent="0.2">
      <c r="A7" s="25" t="s">
        <v>6</v>
      </c>
      <c r="B7" s="25" t="s">
        <v>190</v>
      </c>
      <c r="C7" s="25">
        <v>12.5</v>
      </c>
      <c r="D7" s="38">
        <v>12.5</v>
      </c>
      <c r="E7" s="25">
        <v>12.5</v>
      </c>
      <c r="F7" s="38">
        <v>12.5</v>
      </c>
      <c r="G7" s="25">
        <v>8.5</v>
      </c>
      <c r="H7" s="38">
        <v>12.5</v>
      </c>
      <c r="I7" s="25">
        <f t="shared" si="0"/>
        <v>71</v>
      </c>
      <c r="J7" s="33" t="s">
        <v>220</v>
      </c>
      <c r="K7" s="25" t="str">
        <f t="shared" si="1"/>
        <v>Navakiran, Below are my comments for Python Lab 1.  Each of the 6 elements of the lab are worth 12.5 points each.  For the initial sorting of the data, it would be ideal to sort by "ascending=False". Indviduals 675 and 858 are missing from your list of top earning married males. For all forthcoming labs please provide just the IPython Notebook. The submission was more than 1 day late;  thus a 20% deduction was applied.   Your score is 71 out of 75.</v>
      </c>
    </row>
    <row r="8" spans="1:11" ht="63.75" x14ac:dyDescent="0.2">
      <c r="A8" s="25" t="s">
        <v>7</v>
      </c>
      <c r="B8" s="25" t="s">
        <v>191</v>
      </c>
      <c r="C8" s="25">
        <v>12.5</v>
      </c>
      <c r="D8" s="38">
        <v>12.5</v>
      </c>
      <c r="E8" s="25">
        <v>12.5</v>
      </c>
      <c r="F8" s="38">
        <v>12.5</v>
      </c>
      <c r="G8" s="25">
        <v>0</v>
      </c>
      <c r="H8" s="38">
        <v>12.5</v>
      </c>
      <c r="I8" s="25">
        <f t="shared" si="0"/>
        <v>62.5</v>
      </c>
      <c r="J8" s="33" t="s">
        <v>221</v>
      </c>
      <c r="K8" s="25" t="str">
        <f t="shared" si="1"/>
        <v>Sri Mayur, Below are my comments for Python Lab 1.  Each of the 6 elements of the lab are worth 12.5 points each.  For the initial sorting of the data, it would be ideal to sort by "ascending=False". You did not provide the list of married males who are in the set of 10 highest income earners. For all forthcoming labs please provide just the IPython Notebook.   Your score is 62.5 out of 75.</v>
      </c>
    </row>
    <row r="9" spans="1:11" ht="38.25" x14ac:dyDescent="0.2">
      <c r="A9" s="25" t="s">
        <v>8</v>
      </c>
      <c r="B9" s="25" t="s">
        <v>192</v>
      </c>
      <c r="C9" s="25">
        <v>12.5</v>
      </c>
      <c r="D9" s="38">
        <v>12.5</v>
      </c>
      <c r="E9" s="25">
        <v>12.5</v>
      </c>
      <c r="F9" s="38">
        <v>12.5</v>
      </c>
      <c r="G9" s="25">
        <v>12.5</v>
      </c>
      <c r="H9" s="38">
        <v>12.5</v>
      </c>
      <c r="I9" s="25">
        <f t="shared" si="0"/>
        <v>75</v>
      </c>
      <c r="J9" s="25" t="s">
        <v>185</v>
      </c>
      <c r="K9" s="25" t="str">
        <f t="shared" si="1"/>
        <v>Nithish Kumar, Below are my comments for Python Lab 1.  Each of the 6 elements of the lab are worth 12.5 points each.  For all forthcoming labs please provide just the IPython Notebook.   Your score is 75 out of 75.</v>
      </c>
    </row>
    <row r="10" spans="1:11" ht="38.25" x14ac:dyDescent="0.2">
      <c r="A10" s="25" t="s">
        <v>9</v>
      </c>
      <c r="B10" s="25" t="s">
        <v>193</v>
      </c>
      <c r="C10" s="25">
        <v>12.5</v>
      </c>
      <c r="D10" s="38">
        <v>12.5</v>
      </c>
      <c r="E10" s="25">
        <v>12.5</v>
      </c>
      <c r="F10" s="38">
        <v>12.5</v>
      </c>
      <c r="G10" s="25">
        <v>12.5</v>
      </c>
      <c r="H10" s="38">
        <v>12.5</v>
      </c>
      <c r="I10" s="25">
        <f t="shared" si="0"/>
        <v>75</v>
      </c>
      <c r="J10" s="25" t="s">
        <v>185</v>
      </c>
      <c r="K10" s="25" t="str">
        <f t="shared" si="1"/>
        <v>Sai Sumanth, Below are my comments for Python Lab 1.  Each of the 6 elements of the lab are worth 12.5 points each.  For all forthcoming labs please provide just the IPython Notebook.   Your score is 75 out of 75.</v>
      </c>
    </row>
    <row r="11" spans="1:11" ht="38.25" x14ac:dyDescent="0.2">
      <c r="A11" s="25" t="s">
        <v>10</v>
      </c>
      <c r="B11" s="25" t="s">
        <v>194</v>
      </c>
      <c r="C11" s="25">
        <v>12.5</v>
      </c>
      <c r="D11" s="38">
        <v>12.5</v>
      </c>
      <c r="E11" s="25">
        <v>12.5</v>
      </c>
      <c r="F11" s="38">
        <v>12.5</v>
      </c>
      <c r="G11" s="25">
        <v>12.5</v>
      </c>
      <c r="H11" s="38">
        <v>12.5</v>
      </c>
      <c r="I11" s="25">
        <f t="shared" si="0"/>
        <v>75</v>
      </c>
      <c r="J11" s="33" t="s">
        <v>222</v>
      </c>
      <c r="K11" s="25" t="str">
        <f t="shared" si="1"/>
        <v>Mamatha Naidu, Below are my comments for Python Lab 1.  Each of the 6 elements of the lab are worth 12.5 points each.  For the initial sorting of the data, it would be ideal to sort by "ascending=False".  Your score is 75 out of 75.</v>
      </c>
    </row>
    <row r="12" spans="1:11" ht="51" x14ac:dyDescent="0.2">
      <c r="A12" s="25" t="s">
        <v>11</v>
      </c>
      <c r="B12" s="25" t="s">
        <v>195</v>
      </c>
      <c r="C12" s="25">
        <v>12.5</v>
      </c>
      <c r="D12" s="38">
        <v>12.5</v>
      </c>
      <c r="E12" s="25">
        <v>12.5</v>
      </c>
      <c r="F12" s="38">
        <v>12.5</v>
      </c>
      <c r="G12" s="25">
        <v>12.5</v>
      </c>
      <c r="H12" s="38">
        <v>12.5</v>
      </c>
      <c r="I12" s="25">
        <f t="shared" si="0"/>
        <v>75</v>
      </c>
      <c r="J12" s="25" t="s">
        <v>216</v>
      </c>
      <c r="K12" s="25" t="str">
        <f t="shared" si="1"/>
        <v>Mourya Chandra Reddy, Below are my comments for Python Lab 1.  Each of the 6 elements of the lab are worth 12.5 points each.  For the initial sorting of the data, it would be ideal to sort by "ascending=False".  For all forthcoming labs please provide just the IPython Notebook.   Your score is 75 out of 75.</v>
      </c>
    </row>
    <row r="13" spans="1:11" ht="63.75" x14ac:dyDescent="0.2">
      <c r="A13" s="25" t="s">
        <v>12</v>
      </c>
      <c r="B13" s="25" t="s">
        <v>196</v>
      </c>
      <c r="C13" s="25">
        <v>12.5</v>
      </c>
      <c r="D13" s="38">
        <v>12.5</v>
      </c>
      <c r="E13" s="25">
        <v>12.5</v>
      </c>
      <c r="F13" s="38">
        <v>12.5</v>
      </c>
      <c r="G13" s="25">
        <v>8.5</v>
      </c>
      <c r="H13" s="38">
        <v>12.5</v>
      </c>
      <c r="I13" s="25">
        <f t="shared" si="0"/>
        <v>71</v>
      </c>
      <c r="J13" s="25" t="s">
        <v>223</v>
      </c>
      <c r="K13" s="25" t="str">
        <f t="shared" si="1"/>
        <v>Suman Kumar, Below are my comments for Python Lab 1.  Each of the 6 elements of the lab are worth 12.5 points each.  For the initial sorting of the data, it would be ideal to sort by "ascending=False".  While Indvidual 626 is a married male, his income is not in the top 10 (i.e., highest) of all income earners.   Your score is 71 out of 75.</v>
      </c>
    </row>
    <row r="14" spans="1:11" ht="25.5" x14ac:dyDescent="0.2">
      <c r="A14" s="25" t="s">
        <v>13</v>
      </c>
      <c r="B14" s="25" t="s">
        <v>197</v>
      </c>
      <c r="C14" s="25">
        <v>12.5</v>
      </c>
      <c r="D14" s="38">
        <v>12.5</v>
      </c>
      <c r="E14" s="25">
        <v>12.5</v>
      </c>
      <c r="F14" s="38">
        <v>12.5</v>
      </c>
      <c r="G14" s="25">
        <v>12.5</v>
      </c>
      <c r="H14" s="38">
        <v>12.5</v>
      </c>
      <c r="I14" s="25">
        <f t="shared" si="0"/>
        <v>75</v>
      </c>
      <c r="J14" s="25"/>
      <c r="K14" s="25" t="str">
        <f t="shared" si="1"/>
        <v>Bhavana Chowdary, Below are my comments for Python Lab 1.  Each of the 6 elements of the lab are worth 12.5 points each.    Your score is 75 out of 75.</v>
      </c>
    </row>
    <row r="15" spans="1:11" ht="38.25" x14ac:dyDescent="0.2">
      <c r="A15" s="25" t="s">
        <v>14</v>
      </c>
      <c r="B15" s="25" t="s">
        <v>198</v>
      </c>
      <c r="C15" s="25">
        <v>12.5</v>
      </c>
      <c r="D15" s="38">
        <v>12.5</v>
      </c>
      <c r="E15" s="25">
        <v>12.5</v>
      </c>
      <c r="F15" s="38">
        <v>12.5</v>
      </c>
      <c r="G15" s="25">
        <v>12.5</v>
      </c>
      <c r="H15" s="38">
        <v>12.5</v>
      </c>
      <c r="I15" s="25">
        <f t="shared" ref="I15:I33" si="2">SUM(C15:H15)</f>
        <v>75</v>
      </c>
      <c r="J15" s="25" t="s">
        <v>224</v>
      </c>
      <c r="K15" s="25" t="str">
        <f t="shared" si="1"/>
        <v>Vinaya, Below are my comments for Python Lab 1.  Each of the 6 elements of the lab are worth 12.5 points each.  For all forthcoming labs please provide just the IPython Notebook.  Your score is 75 out of 75.</v>
      </c>
    </row>
    <row r="16" spans="1:11" ht="38.25" x14ac:dyDescent="0.2">
      <c r="A16" s="25" t="s">
        <v>15</v>
      </c>
      <c r="B16" s="25" t="s">
        <v>199</v>
      </c>
      <c r="C16" s="25">
        <v>12.5</v>
      </c>
      <c r="D16" s="38">
        <v>12.5</v>
      </c>
      <c r="E16" s="25">
        <v>12.5</v>
      </c>
      <c r="F16" s="38">
        <v>12.5</v>
      </c>
      <c r="G16" s="25">
        <v>12.5</v>
      </c>
      <c r="H16" s="38">
        <v>12.5</v>
      </c>
      <c r="I16" s="25">
        <f t="shared" si="2"/>
        <v>75</v>
      </c>
      <c r="J16" s="25" t="s">
        <v>224</v>
      </c>
      <c r="K16" s="25" t="str">
        <f t="shared" si="1"/>
        <v>Sai Chandra, Below are my comments for Python Lab 1.  Each of the 6 elements of the lab are worth 12.5 points each.  For all forthcoming labs please provide just the IPython Notebook.  Your score is 75 out of 75.</v>
      </c>
    </row>
    <row r="17" spans="1:11" ht="76.5" x14ac:dyDescent="0.2">
      <c r="A17" s="25" t="s">
        <v>16</v>
      </c>
      <c r="B17" s="25" t="s">
        <v>200</v>
      </c>
      <c r="C17" s="25">
        <v>12.5</v>
      </c>
      <c r="D17" s="38">
        <v>12.5</v>
      </c>
      <c r="E17" s="25">
        <v>12.5</v>
      </c>
      <c r="F17" s="38">
        <v>12.5</v>
      </c>
      <c r="G17" s="25">
        <v>8.5</v>
      </c>
      <c r="H17" s="38">
        <v>8.5</v>
      </c>
      <c r="I17" s="25">
        <f t="shared" si="2"/>
        <v>67</v>
      </c>
      <c r="J17" s="25" t="s">
        <v>225</v>
      </c>
      <c r="K17" s="25" t="str">
        <f t="shared" si="1"/>
        <v>Navya Sri Reddy, Below are my comments for Python Lab 1.  Each of the 6 elements of the lab are worth 12.5 points each.   While Indvidual 626 is a married male, his income is not in the top 10 (i.e., highest) of all income earners. The code where you imputed missing Income wasn't provided. For all forthcoming labs please provide just the IPython Notebook.    Your score is 67 out of 75.</v>
      </c>
    </row>
    <row r="18" spans="1:11" ht="63.75" x14ac:dyDescent="0.2">
      <c r="A18" s="25" t="s">
        <v>17</v>
      </c>
      <c r="B18" s="25" t="s">
        <v>201</v>
      </c>
      <c r="C18" s="25">
        <v>2</v>
      </c>
      <c r="D18" s="38">
        <v>2</v>
      </c>
      <c r="E18" s="25">
        <v>2</v>
      </c>
      <c r="F18" s="38">
        <v>2</v>
      </c>
      <c r="G18" s="25">
        <v>2</v>
      </c>
      <c r="H18" s="38">
        <v>2</v>
      </c>
      <c r="I18" s="25">
        <f t="shared" si="2"/>
        <v>12</v>
      </c>
      <c r="J18" s="25" t="s">
        <v>226</v>
      </c>
      <c r="K18" s="25" t="str">
        <f t="shared" si="1"/>
        <v>Imranuddin, Below are my comments for Python Lab 1.  Each of the 6 elements of the lab are worth 12.5 points each.  You didn't address any of the questions posed. I recommend you review the request as provided in Ed Discussion.  For all forthcoming labs please provide just the IPython Notebook.    Your score is 12 out of 75.</v>
      </c>
    </row>
    <row r="19" spans="1:11" ht="63.75" x14ac:dyDescent="0.2">
      <c r="A19" s="25" t="s">
        <v>18</v>
      </c>
      <c r="B19" s="25" t="s">
        <v>202</v>
      </c>
      <c r="C19" s="25">
        <v>12.5</v>
      </c>
      <c r="D19" s="38">
        <v>12.5</v>
      </c>
      <c r="E19" s="25">
        <v>12.5</v>
      </c>
      <c r="F19" s="38">
        <v>12.5</v>
      </c>
      <c r="G19" s="25">
        <v>8.5</v>
      </c>
      <c r="H19" s="38">
        <v>12.5</v>
      </c>
      <c r="I19" s="25">
        <f t="shared" si="2"/>
        <v>71</v>
      </c>
      <c r="J19" s="25" t="s">
        <v>227</v>
      </c>
      <c r="K19" s="25" t="str">
        <f t="shared" si="1"/>
        <v>Sumeruddin, Below are my comments for Python Lab 1.  Each of the 6 elements of the lab are worth 12.5 points each.  For the initial sorting of the data, it would be ideal to sort by "ascending=False".  While Individual 626 is a married male, his income is not in the top 10 (i.e., highest) of all income earners.  Your score is 71 out of 75.</v>
      </c>
    </row>
    <row r="20" spans="1:11" ht="25.5" x14ac:dyDescent="0.2">
      <c r="A20" s="25" t="s">
        <v>19</v>
      </c>
      <c r="B20" s="25" t="s">
        <v>203</v>
      </c>
      <c r="C20" s="25">
        <v>12.5</v>
      </c>
      <c r="D20" s="38">
        <v>12.5</v>
      </c>
      <c r="E20" s="25">
        <v>12.5</v>
      </c>
      <c r="F20" s="38">
        <v>12.5</v>
      </c>
      <c r="G20" s="25">
        <v>12.5</v>
      </c>
      <c r="H20" s="38">
        <v>12.5</v>
      </c>
      <c r="I20" s="25">
        <f t="shared" si="2"/>
        <v>75</v>
      </c>
      <c r="J20" s="25"/>
      <c r="K20" s="25" t="str">
        <f t="shared" si="1"/>
        <v>Mohammed Ali, Below are my comments for Python Lab 1.  Each of the 6 elements of the lab are worth 12.5 points each.    Your score is 75 out of 75.</v>
      </c>
    </row>
    <row r="21" spans="1:11" ht="38.25" x14ac:dyDescent="0.2">
      <c r="A21" s="25" t="s">
        <v>20</v>
      </c>
      <c r="B21" s="25" t="s">
        <v>204</v>
      </c>
      <c r="C21" s="25">
        <v>12.5</v>
      </c>
      <c r="D21" s="38">
        <v>12.5</v>
      </c>
      <c r="E21" s="25">
        <v>12.5</v>
      </c>
      <c r="F21" s="38">
        <v>12.5</v>
      </c>
      <c r="G21" s="25">
        <v>12.5</v>
      </c>
      <c r="H21" s="38">
        <v>12.5</v>
      </c>
      <c r="I21" s="25">
        <f t="shared" si="2"/>
        <v>75</v>
      </c>
      <c r="J21" s="25" t="s">
        <v>228</v>
      </c>
      <c r="K21" s="25" t="str">
        <f t="shared" si="1"/>
        <v>Prudhvi, Below are my comments for Python Lab 1.  Each of the 6 elements of the lab are worth 12.5 points each.  For all forthcoming labs please provide just the IPython Notebook.    Your score is 75 out of 75.</v>
      </c>
    </row>
    <row r="22" spans="1:11" ht="25.5" x14ac:dyDescent="0.2">
      <c r="A22" s="25" t="s">
        <v>21</v>
      </c>
      <c r="B22" s="25" t="s">
        <v>205</v>
      </c>
      <c r="C22" s="25">
        <v>12.5</v>
      </c>
      <c r="D22" s="38">
        <v>12.5</v>
      </c>
      <c r="E22" s="25">
        <v>12.5</v>
      </c>
      <c r="F22" s="38">
        <v>12.5</v>
      </c>
      <c r="G22" s="25">
        <v>12.5</v>
      </c>
      <c r="H22" s="38">
        <v>12.5</v>
      </c>
      <c r="I22" s="25">
        <f t="shared" si="2"/>
        <v>75</v>
      </c>
      <c r="J22" s="25"/>
      <c r="K22" s="25" t="str">
        <f t="shared" si="1"/>
        <v>Dhruvi Shaileshkumar, Below are my comments for Python Lab 1.  Each of the 6 elements of the lab are worth 12.5 points each.    Your score is 75 out of 75.</v>
      </c>
    </row>
    <row r="23" spans="1:11" ht="51" x14ac:dyDescent="0.2">
      <c r="A23" s="25" t="s">
        <v>22</v>
      </c>
      <c r="B23" s="25" t="s">
        <v>206</v>
      </c>
      <c r="C23" s="25">
        <v>12.5</v>
      </c>
      <c r="D23" s="38">
        <v>12.5</v>
      </c>
      <c r="E23" s="25">
        <v>12.5</v>
      </c>
      <c r="F23" s="38">
        <v>12.5</v>
      </c>
      <c r="G23" s="25">
        <v>8.5</v>
      </c>
      <c r="H23" s="38">
        <v>12.5</v>
      </c>
      <c r="I23" s="25">
        <f t="shared" si="2"/>
        <v>71</v>
      </c>
      <c r="J23" s="25" t="s">
        <v>229</v>
      </c>
      <c r="K23" s="25" t="str">
        <f t="shared" si="1"/>
        <v>Prabhanda, Below are my comments for Python Lab 1.  Each of the 6 elements of the lab are worth 12.5 points each.  While Individual 626 is a married male, his income is not in the top 10 (i.e., highest) of all income earners.  Your score is 71 out of 75.</v>
      </c>
    </row>
    <row r="24" spans="1:11" ht="38.25" x14ac:dyDescent="0.2">
      <c r="A24" s="25" t="s">
        <v>23</v>
      </c>
      <c r="B24" s="25" t="s">
        <v>207</v>
      </c>
      <c r="C24" s="25">
        <v>12.5</v>
      </c>
      <c r="D24" s="38">
        <v>12.5</v>
      </c>
      <c r="E24" s="25">
        <v>12.5</v>
      </c>
      <c r="F24" s="38">
        <v>12.5</v>
      </c>
      <c r="G24" s="25">
        <v>12.5</v>
      </c>
      <c r="H24" s="38">
        <v>12.5</v>
      </c>
      <c r="I24" s="25">
        <f t="shared" si="2"/>
        <v>75</v>
      </c>
      <c r="J24" s="25" t="s">
        <v>224</v>
      </c>
      <c r="K24" s="25" t="str">
        <f t="shared" si="1"/>
        <v>Rakesh, Below are my comments for Python Lab 1.  Each of the 6 elements of the lab are worth 12.5 points each.  For all forthcoming labs please provide just the IPython Notebook.  Your score is 75 out of 75.</v>
      </c>
    </row>
    <row r="25" spans="1:11" ht="25.5" x14ac:dyDescent="0.2">
      <c r="A25" s="25" t="s">
        <v>24</v>
      </c>
      <c r="B25" s="25" t="s">
        <v>208</v>
      </c>
      <c r="C25" s="25">
        <v>12.5</v>
      </c>
      <c r="D25" s="38">
        <v>12.5</v>
      </c>
      <c r="E25" s="25">
        <v>12.5</v>
      </c>
      <c r="F25" s="38">
        <v>12.5</v>
      </c>
      <c r="G25" s="25">
        <v>12.5</v>
      </c>
      <c r="H25" s="38">
        <v>12.5</v>
      </c>
      <c r="I25" s="25">
        <f t="shared" si="2"/>
        <v>75</v>
      </c>
      <c r="J25" s="25"/>
      <c r="K25" s="25" t="str">
        <f t="shared" si="1"/>
        <v>Ravi Kumar, Below are my comments for Python Lab 1.  Each of the 6 elements of the lab are worth 12.5 points each.    Your score is 75 out of 75.</v>
      </c>
    </row>
    <row r="26" spans="1:11" ht="38.25" x14ac:dyDescent="0.2">
      <c r="A26" s="25" t="s">
        <v>25</v>
      </c>
      <c r="B26" s="25" t="s">
        <v>209</v>
      </c>
      <c r="C26" s="25">
        <v>12.5</v>
      </c>
      <c r="D26" s="38">
        <v>12.5</v>
      </c>
      <c r="E26" s="25">
        <v>12.5</v>
      </c>
      <c r="F26" s="38">
        <v>12.5</v>
      </c>
      <c r="G26" s="25">
        <v>12.5</v>
      </c>
      <c r="H26" s="38">
        <v>12.5</v>
      </c>
      <c r="I26" s="25">
        <f t="shared" si="2"/>
        <v>75</v>
      </c>
      <c r="J26" s="25" t="s">
        <v>224</v>
      </c>
      <c r="K26" s="25" t="str">
        <f t="shared" si="1"/>
        <v>Tony, Below are my comments for Python Lab 1.  Each of the 6 elements of the lab are worth 12.5 points each.  For all forthcoming labs please provide just the IPython Notebook.  Your score is 75 out of 75.</v>
      </c>
    </row>
    <row r="27" spans="1:11" ht="38.25" x14ac:dyDescent="0.2">
      <c r="A27" s="25" t="s">
        <v>26</v>
      </c>
      <c r="B27" s="25" t="s">
        <v>210</v>
      </c>
      <c r="C27" s="25">
        <v>12.5</v>
      </c>
      <c r="D27" s="38">
        <v>12.5</v>
      </c>
      <c r="E27" s="25">
        <v>12.5</v>
      </c>
      <c r="F27" s="38">
        <v>12.5</v>
      </c>
      <c r="G27" s="25">
        <v>12.5</v>
      </c>
      <c r="H27" s="38">
        <v>12.5</v>
      </c>
      <c r="I27" s="25">
        <f t="shared" si="2"/>
        <v>75</v>
      </c>
      <c r="J27" s="25" t="s">
        <v>224</v>
      </c>
      <c r="K27" s="25" t="str">
        <f t="shared" si="1"/>
        <v>Aravind Reddy, Below are my comments for Python Lab 1.  Each of the 6 elements of the lab are worth 12.5 points each.  For all forthcoming labs please provide just the IPython Notebook.  Your score is 75 out of 75.</v>
      </c>
    </row>
    <row r="28" spans="1:11" ht="63.75" x14ac:dyDescent="0.2">
      <c r="A28" s="25" t="s">
        <v>27</v>
      </c>
      <c r="B28" s="25" t="s">
        <v>211</v>
      </c>
      <c r="C28" s="25">
        <v>12.5</v>
      </c>
      <c r="D28" s="38">
        <v>12.5</v>
      </c>
      <c r="E28" s="25">
        <v>12.5</v>
      </c>
      <c r="F28" s="38">
        <v>12.5</v>
      </c>
      <c r="G28" s="25">
        <v>12.5</v>
      </c>
      <c r="H28" s="38">
        <v>8.5</v>
      </c>
      <c r="I28" s="25">
        <f t="shared" si="2"/>
        <v>71</v>
      </c>
      <c r="J28" s="25" t="s">
        <v>230</v>
      </c>
      <c r="K28" s="25" t="str">
        <f t="shared" si="1"/>
        <v>Nayeem, Below are my comments for Python Lab 1.  Each of the 6 elements of the lab are worth 12.5 points each.  For the initial sorting of the data, it would be ideal to sort by "ascending=False".  You we to impute values for Income, not Age. For all forthcoming labs please provide just the IPython Notebook.    Your score is 71 out of 75.</v>
      </c>
    </row>
    <row r="29" spans="1:11" ht="51" x14ac:dyDescent="0.2">
      <c r="A29" s="25" t="s">
        <v>28</v>
      </c>
      <c r="B29" s="25" t="s">
        <v>212</v>
      </c>
      <c r="C29" s="25">
        <v>12.5</v>
      </c>
      <c r="D29" s="38">
        <v>12.5</v>
      </c>
      <c r="E29" s="25">
        <v>12.5</v>
      </c>
      <c r="F29" s="38">
        <v>12.5</v>
      </c>
      <c r="G29" s="25">
        <v>8.5</v>
      </c>
      <c r="H29" s="38">
        <v>12.5</v>
      </c>
      <c r="I29" s="25">
        <f t="shared" si="2"/>
        <v>71</v>
      </c>
      <c r="J29" s="25" t="s">
        <v>229</v>
      </c>
      <c r="K29" s="25" t="str">
        <f t="shared" si="1"/>
        <v>Deepika, Below are my comments for Python Lab 1.  Each of the 6 elements of the lab are worth 12.5 points each.  While Individual 626 is a married male, his income is not in the top 10 (i.e., highest) of all income earners.  Your score is 71 out of 75.</v>
      </c>
    </row>
    <row r="30" spans="1:11" ht="38.25" x14ac:dyDescent="0.2">
      <c r="A30" s="25" t="s">
        <v>29</v>
      </c>
      <c r="B30" s="25" t="s">
        <v>213</v>
      </c>
      <c r="C30" s="25">
        <v>12.5</v>
      </c>
      <c r="D30" s="38">
        <v>12.5</v>
      </c>
      <c r="E30" s="25">
        <v>12.5</v>
      </c>
      <c r="F30" s="38">
        <v>12.5</v>
      </c>
      <c r="G30" s="25">
        <v>12.5</v>
      </c>
      <c r="H30" s="38">
        <v>12.5</v>
      </c>
      <c r="I30" s="25">
        <f t="shared" si="2"/>
        <v>75</v>
      </c>
      <c r="J30" s="25" t="s">
        <v>185</v>
      </c>
      <c r="K30" s="25" t="str">
        <f t="shared" si="1"/>
        <v>Ganesh Reddy, Below are my comments for Python Lab 1.  Each of the 6 elements of the lab are worth 12.5 points each.  For all forthcoming labs please provide just the IPython Notebook.   Your score is 75 out of 75.</v>
      </c>
    </row>
    <row r="31" spans="1:11" ht="63.75" x14ac:dyDescent="0.2">
      <c r="A31" s="25" t="s">
        <v>30</v>
      </c>
      <c r="B31" s="25" t="s">
        <v>214</v>
      </c>
      <c r="C31" s="25">
        <v>12.5</v>
      </c>
      <c r="D31" s="38">
        <v>12.5</v>
      </c>
      <c r="E31" s="25">
        <v>12.5</v>
      </c>
      <c r="F31" s="38">
        <v>12.5</v>
      </c>
      <c r="G31" s="25">
        <v>4</v>
      </c>
      <c r="H31" s="38">
        <v>4</v>
      </c>
      <c r="I31" s="25">
        <f t="shared" si="2"/>
        <v>58</v>
      </c>
      <c r="J31" s="25" t="s">
        <v>231</v>
      </c>
      <c r="K31" s="25" t="str">
        <f t="shared" si="1"/>
        <v>Arun Teja, Below are my comments for Python Lab 1.  Each of the 6 elements of the lab are worth 12.5 points each.  You didn't find the set of married males who are a top 10 (i.e., largest 10) Income earners.  You also didn't impute Income for Individuals who have missing income. For all forthcoming labs please provide just the IPython Notebook.    Your score is 58 out of 75.</v>
      </c>
    </row>
    <row r="32" spans="1:11" ht="51" x14ac:dyDescent="0.2">
      <c r="A32" s="25" t="s">
        <v>31</v>
      </c>
      <c r="B32" s="25" t="s">
        <v>233</v>
      </c>
      <c r="C32" s="25">
        <v>12.5</v>
      </c>
      <c r="D32" s="38">
        <v>12.5</v>
      </c>
      <c r="E32" s="25">
        <v>12.5</v>
      </c>
      <c r="F32" s="38">
        <v>12.5</v>
      </c>
      <c r="G32" s="25">
        <v>12.5</v>
      </c>
      <c r="H32" s="38">
        <v>12.5</v>
      </c>
      <c r="I32" s="25">
        <f t="shared" si="2"/>
        <v>75</v>
      </c>
      <c r="J32" s="25" t="s">
        <v>232</v>
      </c>
      <c r="K32" s="25" t="str">
        <f t="shared" si="1"/>
        <v>Hiranmaya Datta, Below are my comments for Python Lab 1.  Each of the 6 elements of the lab are worth 12.5 points each.  For the initial sorting of the data, it would be ideal to sort by "ascending=False".    Your score is 75 out of 75.</v>
      </c>
    </row>
    <row r="33" spans="1:11" ht="38.25" x14ac:dyDescent="0.2">
      <c r="A33" s="25" t="s">
        <v>32</v>
      </c>
      <c r="B33" s="25" t="s">
        <v>215</v>
      </c>
      <c r="C33" s="25">
        <v>12.5</v>
      </c>
      <c r="D33" s="38">
        <v>12.5</v>
      </c>
      <c r="E33" s="25">
        <v>12.5</v>
      </c>
      <c r="F33" s="38">
        <v>12.5</v>
      </c>
      <c r="G33" s="25">
        <v>12.5</v>
      </c>
      <c r="H33" s="38">
        <v>12.5</v>
      </c>
      <c r="I33" s="25">
        <f t="shared" si="2"/>
        <v>75</v>
      </c>
      <c r="J33" s="25" t="s">
        <v>185</v>
      </c>
      <c r="K33" s="25" t="str">
        <f t="shared" si="1"/>
        <v>Sandeep, Below are my comments for Python Lab 1.  Each of the 6 elements of the lab are worth 12.5 points each.  For all forthcoming labs please provide just the IPython Notebook.   Your score is 75 out of 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79283-1358-47F7-8B33-BCC321E98C21}">
  <dimension ref="A1:G289"/>
  <sheetViews>
    <sheetView zoomScaleNormal="100" workbookViewId="0">
      <pane ySplit="1" topLeftCell="A2" activePane="bottomLeft" state="frozen"/>
      <selection pane="bottomLeft" activeCell="F2" sqref="F2"/>
    </sheetView>
  </sheetViews>
  <sheetFormatPr defaultRowHeight="12.75" x14ac:dyDescent="0.2"/>
  <cols>
    <col min="1" max="1" width="30.85546875" style="25" customWidth="1"/>
    <col min="2" max="2" width="19.85546875" style="25" bestFit="1" customWidth="1"/>
    <col min="3" max="3" width="21.85546875" style="25" customWidth="1"/>
    <col min="4" max="5" width="8.7109375" style="25" customWidth="1"/>
    <col min="6" max="7" width="54.7109375" style="25" customWidth="1"/>
    <col min="8" max="16384" width="9.140625" style="24"/>
  </cols>
  <sheetData>
    <row r="1" spans="1:7" x14ac:dyDescent="0.2">
      <c r="A1" s="22" t="s">
        <v>43</v>
      </c>
      <c r="B1" s="23" t="s">
        <v>44</v>
      </c>
      <c r="C1" s="23" t="s">
        <v>45</v>
      </c>
      <c r="D1" s="22" t="s">
        <v>46</v>
      </c>
      <c r="E1" s="23" t="s">
        <v>47</v>
      </c>
      <c r="F1" s="22" t="s">
        <v>48</v>
      </c>
      <c r="G1" s="23" t="s">
        <v>49</v>
      </c>
    </row>
    <row r="2" spans="1:7" ht="38.25" x14ac:dyDescent="0.2">
      <c r="A2" s="25" t="s">
        <v>1</v>
      </c>
      <c r="B2" s="25" t="str">
        <f>MID(A2,FIND(",",A2)+1,FIND(" ",A2)-2)</f>
        <v xml:space="preserve"> Sharon</v>
      </c>
      <c r="C2" s="25" t="s">
        <v>234</v>
      </c>
      <c r="G2" s="25" t="str">
        <f>_xlfn.CONCAT(B2,C2)</f>
        <v xml:space="preserve"> Sharon, below are scores and comments for Homework 2.</v>
      </c>
    </row>
    <row r="3" spans="1:7" ht="38.25" x14ac:dyDescent="0.2">
      <c r="B3" s="25" t="str">
        <f>B2</f>
        <v xml:space="preserve"> Sharon</v>
      </c>
      <c r="C3" s="25" t="s">
        <v>52</v>
      </c>
      <c r="D3" s="25">
        <v>8</v>
      </c>
      <c r="E3" s="25" t="s">
        <v>53</v>
      </c>
      <c r="F3" s="25" t="s">
        <v>276</v>
      </c>
      <c r="G3" s="25" t="str">
        <f t="shared" ref="G3:G9" si="0">_xlfn.CONCAT(C3," ",D3," ",E3," ",F3)</f>
        <v>Q1: 8 of 8.  APIs are mechanisms that enable two software components to communicate with each other using a set of definitions and protocols.  APIs may be invoked to query data.</v>
      </c>
    </row>
    <row r="4" spans="1:7" ht="38.25" x14ac:dyDescent="0.2">
      <c r="B4" s="25" t="str">
        <f t="shared" ref="B4:B10" si="1">B3</f>
        <v xml:space="preserve"> Sharon</v>
      </c>
      <c r="C4" s="25" t="s">
        <v>55</v>
      </c>
      <c r="D4" s="25">
        <v>7.5</v>
      </c>
      <c r="E4" s="25" t="s">
        <v>53</v>
      </c>
      <c r="F4" s="25" t="s">
        <v>303</v>
      </c>
      <c r="G4" s="25" t="str">
        <f t="shared" si="0"/>
        <v>Q2: 7.5 of 8.  Additional information that distinguishes the different marketing datasets, and the tools that would be used, is warranted and needed.</v>
      </c>
    </row>
    <row r="5" spans="1:7" ht="51" x14ac:dyDescent="0.2">
      <c r="B5" s="25" t="str">
        <f t="shared" si="1"/>
        <v xml:space="preserve"> Sharon</v>
      </c>
      <c r="C5" s="25" t="s">
        <v>58</v>
      </c>
      <c r="D5" s="25">
        <v>8</v>
      </c>
      <c r="E5" s="25" t="s">
        <v>53</v>
      </c>
      <c r="F5" s="25" t="s">
        <v>307</v>
      </c>
      <c r="G5" s="25" t="str">
        <f t="shared" si="0"/>
        <v>Q3: 8 of 8.  To succinctly and elegantly respond to the request of describing differences between the first-, second-, and third-party data, one may simply use content on page 30 of the Module 2 Lecture Notes.</v>
      </c>
    </row>
    <row r="6" spans="1:7" x14ac:dyDescent="0.2">
      <c r="B6" s="25" t="str">
        <f t="shared" si="1"/>
        <v xml:space="preserve"> Sharon</v>
      </c>
      <c r="C6" s="25" t="s">
        <v>60</v>
      </c>
      <c r="D6" s="25">
        <v>8</v>
      </c>
      <c r="E6" s="25" t="s">
        <v>53</v>
      </c>
      <c r="F6" s="25" t="s">
        <v>312</v>
      </c>
      <c r="G6" s="25" t="str">
        <f t="shared" si="0"/>
        <v>Q4: 8 of 8.  While a good answer, it was a wee bit wandering.</v>
      </c>
    </row>
    <row r="7" spans="1:7" ht="165.75" x14ac:dyDescent="0.2">
      <c r="B7" s="25" t="str">
        <f t="shared" si="1"/>
        <v xml:space="preserve"> Sharon</v>
      </c>
      <c r="C7" s="25" t="s">
        <v>62</v>
      </c>
      <c r="D7" s="25">
        <v>8</v>
      </c>
      <c r="E7" s="25" t="s">
        <v>53</v>
      </c>
      <c r="F7" s="25" t="s">
        <v>326</v>
      </c>
      <c r="G7" s="25" t="str">
        <f t="shared" si="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8" spans="1:7" ht="25.5" x14ac:dyDescent="0.2">
      <c r="B8" s="25" t="str">
        <f t="shared" si="1"/>
        <v xml:space="preserve"> Sharon</v>
      </c>
      <c r="C8" s="25" t="s">
        <v>64</v>
      </c>
      <c r="D8" s="25">
        <v>0</v>
      </c>
      <c r="E8" s="25" t="s">
        <v>273</v>
      </c>
      <c r="F8" s="25" t="s">
        <v>327</v>
      </c>
      <c r="G8" s="25" t="str">
        <f t="shared" si="0"/>
        <v>Q6: 0 of 10.  Your response was unrelated to the material in the Lecture Notes or textbook.</v>
      </c>
    </row>
    <row r="9" spans="1:7" x14ac:dyDescent="0.2">
      <c r="B9" s="25" t="str">
        <f>B2</f>
        <v xml:space="preserve"> Sharon</v>
      </c>
      <c r="C9" s="25" t="s">
        <v>68</v>
      </c>
      <c r="D9" s="25">
        <f>SUM(D3:D8)</f>
        <v>39.5</v>
      </c>
      <c r="E9" s="25" t="s">
        <v>69</v>
      </c>
      <c r="G9" s="25" t="str">
        <f t="shared" si="0"/>
        <v xml:space="preserve">Total: 39.5 of 50. </v>
      </c>
    </row>
    <row r="10" spans="1:7" ht="318.75" x14ac:dyDescent="0.2">
      <c r="B10" s="25" t="str">
        <f t="shared" si="1"/>
        <v xml:space="preserve"> Sharon</v>
      </c>
      <c r="C10" s="25" t="s">
        <v>70</v>
      </c>
      <c r="G10" s="25" t="str">
        <f>_xlfn.CONCAT(G2," ",G3," ",G4," ",G5," ",G6," ",G7," ",G8," ",G9)</f>
        <v xml:space="preserve"> Sharon, below are scores and comments for Homework 2. Q1: 8 of 8.  APIs are mechanisms that enable two software components to communicate with each other using a set of definitions and protocols.  APIs may be invoked to query data. Q2: 7.5 of 8.  Additional information that distinguishes the different marketing datasets, and the tools that would be used, is warranted and needed. Q3: 8 of 8.  To succinctly and elegantly respond to the request of describing differences between the first-, second-, and third-party data, one may simply use content on page 30 of the Module 2 Lecture Notes. Q4: 8 of 8.  While a good answer, it was a wee bit wandering.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39.5 of 50. </v>
      </c>
    </row>
    <row r="11" spans="1:7" ht="38.25" x14ac:dyDescent="0.2">
      <c r="A11" s="25" t="s">
        <v>2</v>
      </c>
      <c r="B11" s="25" t="str">
        <f>MID(A11,FIND(",",A11)+1,FIND(" ",A11)-2)</f>
        <v xml:space="preserve"> Rahul</v>
      </c>
      <c r="C11" s="25" t="s">
        <v>234</v>
      </c>
      <c r="G11" s="25" t="str">
        <f>_xlfn.CONCAT(B11,C11)</f>
        <v xml:space="preserve"> Rahul, below are scores and comments for Homework 2.</v>
      </c>
    </row>
    <row r="12" spans="1:7" ht="38.25" x14ac:dyDescent="0.2">
      <c r="B12" s="25" t="str">
        <f>B11</f>
        <v xml:space="preserve"> Rahul</v>
      </c>
      <c r="C12" s="25" t="s">
        <v>52</v>
      </c>
      <c r="D12" s="25">
        <v>8</v>
      </c>
      <c r="E12" s="25" t="s">
        <v>53</v>
      </c>
      <c r="F12" s="25" t="s">
        <v>276</v>
      </c>
      <c r="G12" s="25" t="str">
        <f t="shared" ref="G12:G17" si="2">_xlfn.CONCAT(C12," ",D12," ",E12," ",F12)</f>
        <v>Q1: 8 of 8.  APIs are mechanisms that enable two software components to communicate with each other using a set of definitions and protocols.  APIs may be invoked to query data.</v>
      </c>
    </row>
    <row r="13" spans="1:7" x14ac:dyDescent="0.2">
      <c r="B13" s="25" t="str">
        <f t="shared" ref="B13:B19" si="3">B12</f>
        <v xml:space="preserve"> Rahul</v>
      </c>
      <c r="C13" s="25" t="s">
        <v>55</v>
      </c>
      <c r="D13" s="25">
        <v>8</v>
      </c>
      <c r="E13" s="25" t="s">
        <v>53</v>
      </c>
      <c r="F13" s="25" t="s">
        <v>298</v>
      </c>
      <c r="G13" s="25" t="str">
        <f t="shared" si="2"/>
        <v>Q2: 8 of 8.  While R has "packages", Python has "libraries".</v>
      </c>
    </row>
    <row r="14" spans="1:7" ht="51" x14ac:dyDescent="0.2">
      <c r="B14" s="25" t="str">
        <f t="shared" si="3"/>
        <v xml:space="preserve"> Rahul</v>
      </c>
      <c r="C14" s="25" t="s">
        <v>58</v>
      </c>
      <c r="D14" s="25">
        <v>8</v>
      </c>
      <c r="E14" s="25" t="s">
        <v>53</v>
      </c>
      <c r="F14" s="25" t="s">
        <v>307</v>
      </c>
      <c r="G14" s="25" t="str">
        <f t="shared" si="2"/>
        <v>Q3: 8 of 8.  To succinctly and elegantly respond to the request of describing differences between the first-, second-, and third-party data, one may simply use content on page 30 of the Module 2 Lecture Notes.</v>
      </c>
    </row>
    <row r="15" spans="1:7" x14ac:dyDescent="0.2">
      <c r="B15" s="25" t="str">
        <f t="shared" si="3"/>
        <v xml:space="preserve"> Rahul</v>
      </c>
      <c r="C15" s="25" t="s">
        <v>60</v>
      </c>
      <c r="D15" s="25">
        <v>8</v>
      </c>
      <c r="E15" s="25" t="s">
        <v>53</v>
      </c>
      <c r="F15" s="25" t="s">
        <v>313</v>
      </c>
      <c r="G15" s="25" t="str">
        <f t="shared" si="2"/>
        <v>Q4: 8 of 8.  A comprehensive answer!</v>
      </c>
    </row>
    <row r="16" spans="1:7" ht="165.75" x14ac:dyDescent="0.2">
      <c r="B16" s="25" t="str">
        <f t="shared" si="3"/>
        <v xml:space="preserve"> Rahul</v>
      </c>
      <c r="C16" s="25" t="s">
        <v>62</v>
      </c>
      <c r="D16" s="25">
        <v>8</v>
      </c>
      <c r="E16" s="25" t="s">
        <v>53</v>
      </c>
      <c r="F16" s="25" t="s">
        <v>326</v>
      </c>
      <c r="G16" s="25" t="str">
        <f t="shared" si="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7" spans="1:7" ht="25.5" x14ac:dyDescent="0.2">
      <c r="B17" s="25" t="str">
        <f t="shared" si="3"/>
        <v xml:space="preserve"> Rahul</v>
      </c>
      <c r="C17" s="25" t="s">
        <v>64</v>
      </c>
      <c r="D17" s="25">
        <v>0</v>
      </c>
      <c r="E17" s="25" t="s">
        <v>273</v>
      </c>
      <c r="F17" s="25" t="s">
        <v>327</v>
      </c>
      <c r="G17" s="25" t="str">
        <f t="shared" si="2"/>
        <v>Q6: 0 of 10.  Your response was unrelated to the material in the Lecture Notes or textbook.</v>
      </c>
    </row>
    <row r="18" spans="1:7" x14ac:dyDescent="0.2">
      <c r="B18" s="25" t="str">
        <f>B11</f>
        <v xml:space="preserve"> Rahul</v>
      </c>
      <c r="C18" s="25" t="s">
        <v>68</v>
      </c>
      <c r="D18" s="25">
        <f>SUM(D12:D17)</f>
        <v>40</v>
      </c>
      <c r="E18" s="25" t="s">
        <v>69</v>
      </c>
      <c r="G18" s="25" t="str">
        <f t="shared" ref="G18" si="4">_xlfn.CONCAT(C18," ",D18," ",E18," ",F18)</f>
        <v xml:space="preserve">Total: 40 of 50. </v>
      </c>
    </row>
    <row r="19" spans="1:7" ht="293.25" x14ac:dyDescent="0.2">
      <c r="B19" s="25" t="str">
        <f t="shared" si="3"/>
        <v xml:space="preserve"> Rahul</v>
      </c>
      <c r="C19" s="25" t="s">
        <v>70</v>
      </c>
      <c r="G19" s="25" t="str">
        <f>_xlfn.CONCAT(G11," ",G12," ",G13," ",G14," ",G15," ",G16," ",G17," ",G18)</f>
        <v xml:space="preserve"> Rahul, below are scores and comments for Homework 2. Q1: 8 of 8.  APIs are mechanisms that enable two software components to communicate with each other using a set of definitions and protocols.  APIs may be invoked to query data. Q2: 8 of 8.  While R has "packages", Python has "libraries". Q3: 8 of 8.  To succinctly and elegantly respond to the request of describing differences between the first-, second-, and third-party data, one may simply use content on page 30 of the Module 2 Lecture Notes. Q4: 8 of 8.  A comprehensive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40 of 50. </v>
      </c>
    </row>
    <row r="20" spans="1:7" ht="38.25" x14ac:dyDescent="0.2">
      <c r="A20" s="25" t="s">
        <v>3</v>
      </c>
      <c r="B20" s="25" t="s">
        <v>187</v>
      </c>
      <c r="C20" s="25" t="s">
        <v>234</v>
      </c>
      <c r="G20" s="25" t="str">
        <f>_xlfn.CONCAT(B20,C20)</f>
        <v>Sai Archan, below are scores and comments for Homework 2.</v>
      </c>
    </row>
    <row r="21" spans="1:7" ht="38.25" x14ac:dyDescent="0.2">
      <c r="B21" s="25" t="str">
        <f>B20</f>
        <v>Sai Archan</v>
      </c>
      <c r="C21" s="25" t="s">
        <v>52</v>
      </c>
      <c r="D21" s="25">
        <v>8</v>
      </c>
      <c r="E21" s="25" t="s">
        <v>53</v>
      </c>
      <c r="F21" s="25" t="s">
        <v>276</v>
      </c>
      <c r="G21" s="25" t="str">
        <f t="shared" ref="G21:G26" si="5">_xlfn.CONCAT(C21," ",D21," ",E21," ",F21)</f>
        <v>Q1: 8 of 8.  APIs are mechanisms that enable two software components to communicate with each other using a set of definitions and protocols.  APIs may be invoked to query data.</v>
      </c>
    </row>
    <row r="22" spans="1:7" ht="51" x14ac:dyDescent="0.2">
      <c r="B22" s="25" t="str">
        <f t="shared" ref="B22:B28" si="6">B21</f>
        <v>Sai Archan</v>
      </c>
      <c r="C22" s="25" t="s">
        <v>55</v>
      </c>
      <c r="D22" s="25">
        <v>7</v>
      </c>
      <c r="E22" s="25" t="s">
        <v>53</v>
      </c>
      <c r="F22" s="25" t="s">
        <v>299</v>
      </c>
      <c r="G22" s="25" t="str">
        <f t="shared" si="5"/>
        <v>Q2: 7 of 8.  For the business examples mentioned you wrote, " Using Python's library will perform complex analysis and visualization of results." To which library or libraries are you making reference?</v>
      </c>
    </row>
    <row r="23" spans="1:7" ht="51" x14ac:dyDescent="0.2">
      <c r="B23" s="25" t="str">
        <f t="shared" si="6"/>
        <v>Sai Archan</v>
      </c>
      <c r="C23" s="25" t="s">
        <v>58</v>
      </c>
      <c r="D23" s="25">
        <v>6</v>
      </c>
      <c r="E23" s="25" t="s">
        <v>53</v>
      </c>
      <c r="F23" s="25" t="s">
        <v>306</v>
      </c>
      <c r="G23" s="25" t="str">
        <f t="shared" si="5"/>
        <v>Q3: 6 of 8.  The second part of the request, "Describe a situation or problem from your job, ... for which the first-, second-, and third-party data are used.," required an answer that referenced each of the three data types.</v>
      </c>
    </row>
    <row r="24" spans="1:7" x14ac:dyDescent="0.2">
      <c r="B24" s="25" t="str">
        <f t="shared" si="6"/>
        <v>Sai Archan</v>
      </c>
      <c r="C24" s="25" t="s">
        <v>60</v>
      </c>
      <c r="D24" s="25">
        <v>8</v>
      </c>
      <c r="E24" s="25" t="s">
        <v>53</v>
      </c>
      <c r="G24" s="25" t="str">
        <f t="shared" si="5"/>
        <v xml:space="preserve">Q4: 8 of 8.  </v>
      </c>
    </row>
    <row r="25" spans="1:7" ht="191.25" x14ac:dyDescent="0.2">
      <c r="B25" s="25" t="str">
        <f t="shared" si="6"/>
        <v>Sai Archan</v>
      </c>
      <c r="C25" s="25" t="s">
        <v>62</v>
      </c>
      <c r="D25" s="25">
        <v>6</v>
      </c>
      <c r="E25" s="25" t="s">
        <v>53</v>
      </c>
      <c r="F25" s="25" t="s">
        <v>328</v>
      </c>
      <c r="G25" s="25" t="str">
        <f t="shared" si="5"/>
        <v xml:space="preserve">Q5: 6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6" spans="1:7" x14ac:dyDescent="0.2">
      <c r="B26" s="25" t="str">
        <f t="shared" si="6"/>
        <v>Sai Archan</v>
      </c>
      <c r="C26" s="25" t="s">
        <v>64</v>
      </c>
      <c r="D26" s="25">
        <v>10</v>
      </c>
      <c r="E26" s="25" t="s">
        <v>273</v>
      </c>
      <c r="G26" s="25" t="str">
        <f t="shared" si="5"/>
        <v xml:space="preserve">Q6: 10 of 10.  </v>
      </c>
    </row>
    <row r="27" spans="1:7" x14ac:dyDescent="0.2">
      <c r="B27" s="25" t="str">
        <f>B20</f>
        <v>Sai Archan</v>
      </c>
      <c r="C27" s="25" t="s">
        <v>68</v>
      </c>
      <c r="D27" s="25">
        <f>SUM(D21:D26)</f>
        <v>45</v>
      </c>
      <c r="E27" s="25" t="s">
        <v>69</v>
      </c>
      <c r="G27" s="25" t="str">
        <f t="shared" ref="G27" si="7">_xlfn.CONCAT(C27," ",D27," ",E27," ",F27)</f>
        <v xml:space="preserve">Total: 45 of 50. </v>
      </c>
    </row>
    <row r="28" spans="1:7" ht="331.5" x14ac:dyDescent="0.2">
      <c r="B28" s="25" t="str">
        <f t="shared" si="6"/>
        <v>Sai Archan</v>
      </c>
      <c r="C28" s="25" t="s">
        <v>70</v>
      </c>
      <c r="G28" s="25" t="str">
        <f>_xlfn.CONCAT(G20," ",G21," ",G22," ",G23," ",G24," ",G25," ",G26," ",G27)</f>
        <v xml:space="preserve">Sai Archan, below are scores and comments for Homework 2. Q1: 8 of 8.  APIs are mechanisms that enable two software components to communicate with each other using a set of definitions and protocols.  APIs may be invoked to query data. Q2: 7 of 8.  For the business examples mentioned you wrote, " Using Python's library will perform complex analysis and visualization of results." To which library or libraries are you making reference? Q3: 6 of 8.  The second part of the request, "Describe a situation or problem from your job, ... for which the first-, second-, and third-party data are used.," required an answer that referenced each of the three data types. Q4: 8 of 8.   Q5: 6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45 of 50. </v>
      </c>
    </row>
    <row r="29" spans="1:7" ht="38.25" x14ac:dyDescent="0.2">
      <c r="A29" s="25" t="s">
        <v>4</v>
      </c>
      <c r="B29" s="25" t="str">
        <f>MID(A29,FIND(",",A29)+1,FIND(" ",A29)-2)</f>
        <v xml:space="preserve"> Mounika </v>
      </c>
      <c r="C29" s="25" t="s">
        <v>234</v>
      </c>
      <c r="G29" s="25" t="str">
        <f>_xlfn.CONCAT(B29,C29)</f>
        <v xml:space="preserve"> Mounika , below are scores and comments for Homework 2.</v>
      </c>
    </row>
    <row r="30" spans="1:7" ht="76.5" x14ac:dyDescent="0.2">
      <c r="B30" s="25" t="str">
        <f>B29</f>
        <v xml:space="preserve"> Mounika </v>
      </c>
      <c r="C30" s="25" t="s">
        <v>52</v>
      </c>
      <c r="D30" s="25">
        <v>8</v>
      </c>
      <c r="E30" s="25" t="s">
        <v>53</v>
      </c>
      <c r="F30" s="25" t="s">
        <v>278</v>
      </c>
      <c r="G30" s="25" t="str">
        <f t="shared" ref="G30:G35" si="8">_xlfn.CONCAT(C30," ",D30," ",E30," ",F30)</f>
        <v>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v>
      </c>
    </row>
    <row r="31" spans="1:7" ht="51" x14ac:dyDescent="0.2">
      <c r="B31" s="25" t="str">
        <f t="shared" ref="B31:B37" si="9">B30</f>
        <v xml:space="preserve"> Mounika </v>
      </c>
      <c r="C31" s="25" t="s">
        <v>55</v>
      </c>
      <c r="D31" s="25">
        <v>6</v>
      </c>
      <c r="E31" s="25" t="s">
        <v>53</v>
      </c>
      <c r="F31" s="25" t="s">
        <v>300</v>
      </c>
      <c r="G31" s="25" t="str">
        <f t="shared" si="8"/>
        <v xml:space="preserve">Q2: 6 of 8.  You were requested to provide an example of a marketing dataset and analysis task where each tool would be most appropriate.  Your answer didn't sufficiently address this request. </v>
      </c>
    </row>
    <row r="32" spans="1:7" ht="51" x14ac:dyDescent="0.2">
      <c r="B32" s="33" t="str">
        <f t="shared" si="9"/>
        <v xml:space="preserve"> Mounika </v>
      </c>
      <c r="C32" s="25" t="s">
        <v>58</v>
      </c>
      <c r="D32" s="25">
        <v>8</v>
      </c>
      <c r="E32" s="25" t="s">
        <v>53</v>
      </c>
      <c r="F32" s="25" t="s">
        <v>307</v>
      </c>
      <c r="G32" s="25" t="str">
        <f t="shared" si="8"/>
        <v>Q3: 8 of 8.  To succinctly and elegantly respond to the request of describing differences between the first-, second-, and third-party data, one may simply use content on page 30 of the Module 2 Lecture Notes.</v>
      </c>
    </row>
    <row r="33" spans="1:7" s="41" customFormat="1" ht="63.75" x14ac:dyDescent="0.2">
      <c r="A33" s="33"/>
      <c r="B33" s="33" t="str">
        <f t="shared" si="9"/>
        <v xml:space="preserve"> Mounika </v>
      </c>
      <c r="C33" s="33" t="s">
        <v>60</v>
      </c>
      <c r="D33" s="33">
        <v>3.5</v>
      </c>
      <c r="E33" s="33" t="s">
        <v>53</v>
      </c>
      <c r="F33" s="33" t="s">
        <v>319</v>
      </c>
      <c r="G33" s="33" t="str">
        <f t="shared" si="8"/>
        <v>Q4: 3.5 of 8.  I don't understand the following section of your response, and how it relates to the question at hand:  "To properly give credit, consider utilizing a multi-touch attribution technique like a "Time-Decay" or "Linear Attribution" model. …  It also allows you to view your marketing campaigns with greater objectivity.</v>
      </c>
    </row>
    <row r="34" spans="1:7" ht="165.75" x14ac:dyDescent="0.2">
      <c r="B34" s="25" t="str">
        <f t="shared" si="9"/>
        <v xml:space="preserve"> Mounika </v>
      </c>
      <c r="C34" s="25" t="s">
        <v>62</v>
      </c>
      <c r="D34" s="25">
        <v>8</v>
      </c>
      <c r="E34" s="25" t="s">
        <v>53</v>
      </c>
      <c r="F34" s="25" t="s">
        <v>326</v>
      </c>
      <c r="G34" s="25" t="str">
        <f t="shared" si="8"/>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35" spans="1:7" x14ac:dyDescent="0.2">
      <c r="B35" s="25" t="str">
        <f t="shared" si="9"/>
        <v xml:space="preserve"> Mounika </v>
      </c>
      <c r="C35" s="25" t="s">
        <v>64</v>
      </c>
      <c r="D35" s="25">
        <v>10</v>
      </c>
      <c r="E35" s="25" t="s">
        <v>273</v>
      </c>
      <c r="G35" s="25" t="str">
        <f t="shared" si="8"/>
        <v xml:space="preserve">Q6: 10 of 10.  </v>
      </c>
    </row>
    <row r="36" spans="1:7" x14ac:dyDescent="0.2">
      <c r="B36" s="25" t="str">
        <f>B29</f>
        <v xml:space="preserve"> Mounika </v>
      </c>
      <c r="C36" s="25" t="s">
        <v>68</v>
      </c>
      <c r="D36" s="25">
        <f>SUM(D30:D35)</f>
        <v>43.5</v>
      </c>
      <c r="E36" s="25" t="s">
        <v>69</v>
      </c>
      <c r="G36" s="25" t="str">
        <f t="shared" ref="G36" si="10">_xlfn.CONCAT(C36," ",D36," ",E36," ",F36)</f>
        <v xml:space="preserve">Total: 43.5 of 50. </v>
      </c>
    </row>
    <row r="37" spans="1:7" ht="408" x14ac:dyDescent="0.2">
      <c r="B37" s="25" t="str">
        <f t="shared" si="9"/>
        <v xml:space="preserve"> Mounika </v>
      </c>
      <c r="C37" s="25" t="s">
        <v>70</v>
      </c>
      <c r="G37" s="25" t="str">
        <f>_xlfn.CONCAT(G29," ",G30," ",G31," ",G32," ",G33," ",G34," ",G35," ",G36)</f>
        <v xml:space="preserve"> Mounika ,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6 of 8.  You were requested to provide an example of a marketing dataset and analysis task where each tool would be most appropriate.  Your answer didn't sufficiently address this request.  Q3: 8 of 8.  To succinctly and elegantly respond to the request of describing differences between the first-, second-, and third-party data, one may simply use content on page 30 of the Module 2 Lecture Notes. Q4: 3.5 of 8.  I don't understand the following section of your response, and how it relates to the question at hand:  "To properly give credit, consider utilizing a multi-touch attribution technique like a "Time-Decay" or "Linear Attribution" model. …  It also allows you to view your marketing campaigns with greater objectivity.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43.5 of 50. </v>
      </c>
    </row>
    <row r="38" spans="1:7" ht="38.25" x14ac:dyDescent="0.2">
      <c r="A38" s="25" t="s">
        <v>5</v>
      </c>
      <c r="B38" s="25" t="s">
        <v>189</v>
      </c>
      <c r="C38" s="25" t="s">
        <v>234</v>
      </c>
      <c r="G38" s="25" t="str">
        <f>_xlfn.CONCAT(B38,C38)</f>
        <v>Sreelekhya, below are scores and comments for Homework 2.</v>
      </c>
    </row>
    <row r="39" spans="1:7" ht="38.25" x14ac:dyDescent="0.2">
      <c r="B39" s="25" t="str">
        <f>B38</f>
        <v>Sreelekhya</v>
      </c>
      <c r="C39" s="25" t="s">
        <v>52</v>
      </c>
      <c r="D39" s="25">
        <v>8</v>
      </c>
      <c r="E39" s="25" t="s">
        <v>53</v>
      </c>
      <c r="F39" s="25" t="s">
        <v>276</v>
      </c>
      <c r="G39" s="25" t="str">
        <f t="shared" ref="G39:G44" si="11">_xlfn.CONCAT(C39," ",D39," ",E39," ",F39)</f>
        <v>Q1: 8 of 8.  APIs are mechanisms that enable two software components to communicate with each other using a set of definitions and protocols.  APIs may be invoked to query data.</v>
      </c>
    </row>
    <row r="40" spans="1:7" ht="153" x14ac:dyDescent="0.2">
      <c r="B40" s="25" t="str">
        <f t="shared" ref="B40:B46" si="12">B39</f>
        <v>Sreelekhya</v>
      </c>
      <c r="C40" s="25" t="s">
        <v>55</v>
      </c>
      <c r="D40" s="25">
        <v>6.5</v>
      </c>
      <c r="E40" s="25" t="s">
        <v>53</v>
      </c>
      <c r="F40" s="25" t="s">
        <v>301</v>
      </c>
      <c r="G40" s="25" t="str">
        <f t="shared" si="11"/>
        <v>Q2: 6.5 of 8.  The following appears to imply that Excel and SPSS are "nothing":  "Non-programming tools like Excel or SPSS are nothing but which does not require any coding and it is user friendly interface because it will include the graphical representations and a more of
visualizations."  The meaning of the following statement is not easily identified:  "The difference between these two tool types Excel is a non-programming tool with a user-friendly interface primarily used for basic data analysis and visualization tasks and while Python and R, are programming languages known for their flexibility and suitability for advanced statistical analysis, allowing users to create custom data analysis workflows.</v>
      </c>
    </row>
    <row r="41" spans="1:7" x14ac:dyDescent="0.2">
      <c r="B41" s="25" t="str">
        <f t="shared" si="12"/>
        <v>Sreelekhya</v>
      </c>
      <c r="C41" s="25" t="s">
        <v>58</v>
      </c>
      <c r="D41" s="25">
        <v>8</v>
      </c>
      <c r="E41" s="25" t="s">
        <v>53</v>
      </c>
      <c r="F41" s="25" t="s">
        <v>269</v>
      </c>
      <c r="G41" s="25" t="str">
        <f t="shared" si="11"/>
        <v>Q3: 8 of 8.  An insightful answer!</v>
      </c>
    </row>
    <row r="42" spans="1:7" x14ac:dyDescent="0.2">
      <c r="B42" s="25" t="str">
        <f t="shared" si="12"/>
        <v>Sreelekhya</v>
      </c>
      <c r="C42" s="25" t="s">
        <v>60</v>
      </c>
      <c r="D42" s="25">
        <v>8</v>
      </c>
      <c r="E42" s="25" t="s">
        <v>53</v>
      </c>
      <c r="G42" s="25" t="str">
        <f t="shared" si="11"/>
        <v xml:space="preserve">Q4: 8 of 8.  </v>
      </c>
    </row>
    <row r="43" spans="1:7" ht="191.25" x14ac:dyDescent="0.2">
      <c r="B43" s="25" t="str">
        <f t="shared" si="12"/>
        <v>Sreelekhya</v>
      </c>
      <c r="C43" s="25" t="s">
        <v>62</v>
      </c>
      <c r="D43" s="25">
        <v>7</v>
      </c>
      <c r="E43" s="25" t="s">
        <v>53</v>
      </c>
      <c r="F43" s="25" t="s">
        <v>328</v>
      </c>
      <c r="G43" s="25" t="str">
        <f t="shared" si="11"/>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44" spans="1:7" x14ac:dyDescent="0.2">
      <c r="B44" s="25" t="str">
        <f t="shared" si="12"/>
        <v>Sreelekhya</v>
      </c>
      <c r="C44" s="25" t="s">
        <v>64</v>
      </c>
      <c r="D44" s="25">
        <v>10</v>
      </c>
      <c r="E44" s="25" t="s">
        <v>273</v>
      </c>
      <c r="G44" s="25" t="str">
        <f t="shared" si="11"/>
        <v xml:space="preserve">Q6: 10 of 10.  </v>
      </c>
    </row>
    <row r="45" spans="1:7" x14ac:dyDescent="0.2">
      <c r="B45" s="25" t="str">
        <f>B38</f>
        <v>Sreelekhya</v>
      </c>
      <c r="C45" s="25" t="s">
        <v>68</v>
      </c>
      <c r="D45" s="25">
        <f>SUM(D39:D44)</f>
        <v>47.5</v>
      </c>
      <c r="E45" s="25" t="s">
        <v>69</v>
      </c>
      <c r="G45" s="25" t="str">
        <f t="shared" ref="G45" si="13">_xlfn.CONCAT(C45," ",D45," ",E45," ",F45)</f>
        <v xml:space="preserve">Total: 47.5 of 50. </v>
      </c>
    </row>
    <row r="46" spans="1:7" ht="408" x14ac:dyDescent="0.2">
      <c r="B46" s="25" t="str">
        <f t="shared" si="12"/>
        <v>Sreelekhya</v>
      </c>
      <c r="C46" s="25" t="s">
        <v>70</v>
      </c>
      <c r="G46" s="25" t="str">
        <f>_xlfn.CONCAT(G38," ",G39," ",G40," ",G41," ",G42," ",G43," ",G44," ",G45)</f>
        <v xml:space="preserve">Sreelekhya, below are scores and comments for Homework 2. Q1: 8 of 8.  APIs are mechanisms that enable two software components to communicate with each other using a set of definitions and protocols.  APIs may be invoked to query data. Q2: 6.5 of 8.  The following appears to imply that Excel and SPSS are "nothing":  "Non-programming tools like Excel or SPSS are nothing but which does not require any coding and it is user friendly interface because it will include the graphical representations and a more of
visualizations."  The meaning of the following statement is not easily identified:  "The difference between these two tool types Excel is a non-programming tool with a user-friendly interface primarily used for basic data analysis and visualization tasks and while Python and R, are programming languages known for their flexibility and suitability for advanced statistical analysis, allowing users to create custom data analysis workflows. Q3: 8 of 8.  An insightful answer! Q4: 8 of 8.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47" spans="1:7" ht="38.25" x14ac:dyDescent="0.2">
      <c r="A47" s="25" t="s">
        <v>6</v>
      </c>
      <c r="B47" s="25" t="s">
        <v>190</v>
      </c>
      <c r="C47" s="25" t="s">
        <v>234</v>
      </c>
      <c r="G47" s="25" t="str">
        <f>_xlfn.CONCAT(B47,C47)</f>
        <v>Navakiran, below are scores and comments for Homework 2.</v>
      </c>
    </row>
    <row r="48" spans="1:7" ht="63.75" x14ac:dyDescent="0.2">
      <c r="B48" s="25" t="str">
        <f>B47</f>
        <v>Navakiran</v>
      </c>
      <c r="C48" s="25" t="s">
        <v>52</v>
      </c>
      <c r="D48" s="25">
        <v>7</v>
      </c>
      <c r="E48" s="25" t="s">
        <v>53</v>
      </c>
      <c r="F48" s="25" t="s">
        <v>279</v>
      </c>
      <c r="G48" s="25" t="str">
        <f t="shared" ref="G48:G53" si="14">_xlfn.CONCAT(C48," ",D48," ",E48," ",F48)</f>
        <v>Q1: 7 of 8.  Snowflake is a cloud data warehouse that can store and analyze data records in one place. There are capabilities that automatically scale up or down its compute resources to load, integrate, and analyze data.  Please use spell and grammar checkers (e.g., it is Python not phyton).</v>
      </c>
    </row>
    <row r="49" spans="1:7" ht="63.75" x14ac:dyDescent="0.2">
      <c r="B49" s="25" t="str">
        <f t="shared" ref="B49:B55" si="15">B48</f>
        <v>Navakiran</v>
      </c>
      <c r="C49" s="25" t="s">
        <v>55</v>
      </c>
      <c r="D49" s="25">
        <v>6.5</v>
      </c>
      <c r="E49" s="25" t="s">
        <v>53</v>
      </c>
      <c r="F49" s="25" t="s">
        <v>331</v>
      </c>
      <c r="G49" s="25" t="str">
        <f t="shared" si="14"/>
        <v>Q2: 6.5 of 8.  Please invoke spelling, grammar and punctuation checkers.  There is underlying cod in (say) SPSS.  However, an end-user doesn't have access to it.  For example, the graphical user interface of SPSS is written in Java and primarily used for interactive and statistical analysis.</v>
      </c>
    </row>
    <row r="50" spans="1:7" ht="153" x14ac:dyDescent="0.2">
      <c r="B50" s="25" t="str">
        <f t="shared" si="15"/>
        <v>Navakiran</v>
      </c>
      <c r="C50" s="25" t="s">
        <v>58</v>
      </c>
      <c r="D50" s="25">
        <v>6</v>
      </c>
      <c r="E50" s="25" t="s">
        <v>53</v>
      </c>
      <c r="F50" s="25" t="s">
        <v>308</v>
      </c>
      <c r="G50" s="25" t="str">
        <f t="shared" si="14"/>
        <v>Q3: 6 of 8.  Your descriptions of the different data types is not as precise as it should be.  To succinctly and elegantly respond to the request of describing differences between the first-, second-, and third-party data, one may simply use content on page 30 of the Module 2 Lecture Notes.  In addition, the following statement needs to be extended my making reference on who provided the second and third party data:  "Being having experience in the retail organization as marketing champ &amp; CRM. I know the data that is collected from the primary sources from the customer billing and secondary data of the market analysis from the third-party &amp; already existed data from the organization to do the marketing champions."</v>
      </c>
    </row>
    <row r="51" spans="1:7" x14ac:dyDescent="0.2">
      <c r="B51" s="25" t="str">
        <f t="shared" si="15"/>
        <v>Navakiran</v>
      </c>
      <c r="C51" s="25" t="s">
        <v>60</v>
      </c>
      <c r="D51" s="25">
        <v>8</v>
      </c>
      <c r="E51" s="25" t="s">
        <v>53</v>
      </c>
      <c r="G51" s="25" t="str">
        <f t="shared" si="14"/>
        <v xml:space="preserve">Q4: 8 of 8.  </v>
      </c>
    </row>
    <row r="52" spans="1:7" ht="165.75" x14ac:dyDescent="0.2">
      <c r="B52" s="25" t="str">
        <f t="shared" si="15"/>
        <v>Navakiran</v>
      </c>
      <c r="C52" s="25" t="s">
        <v>62</v>
      </c>
      <c r="D52" s="25">
        <v>8</v>
      </c>
      <c r="E52" s="25" t="s">
        <v>53</v>
      </c>
      <c r="F52" s="25" t="s">
        <v>326</v>
      </c>
      <c r="G52" s="25" t="str">
        <f t="shared" si="14"/>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53" spans="1:7" x14ac:dyDescent="0.2">
      <c r="B53" s="25" t="str">
        <f t="shared" si="15"/>
        <v>Navakiran</v>
      </c>
      <c r="C53" s="25" t="s">
        <v>64</v>
      </c>
      <c r="D53" s="25">
        <v>10</v>
      </c>
      <c r="E53" s="25" t="s">
        <v>273</v>
      </c>
      <c r="G53" s="25" t="str">
        <f t="shared" si="14"/>
        <v xml:space="preserve">Q6: 10 of 10.  </v>
      </c>
    </row>
    <row r="54" spans="1:7" x14ac:dyDescent="0.2">
      <c r="B54" s="25" t="str">
        <f>B47</f>
        <v>Navakiran</v>
      </c>
      <c r="C54" s="25" t="s">
        <v>68</v>
      </c>
      <c r="D54" s="25">
        <f>SUM(D48:D53)</f>
        <v>45.5</v>
      </c>
      <c r="E54" s="25" t="s">
        <v>69</v>
      </c>
      <c r="G54" s="25" t="str">
        <f t="shared" ref="G54" si="16">_xlfn.CONCAT(C54," ",D54," ",E54," ",F54)</f>
        <v xml:space="preserve">Total: 45.5 of 50. </v>
      </c>
    </row>
    <row r="55" spans="1:7" ht="409.5" x14ac:dyDescent="0.2">
      <c r="B55" s="25" t="str">
        <f t="shared" si="15"/>
        <v>Navakiran</v>
      </c>
      <c r="C55" s="25" t="s">
        <v>70</v>
      </c>
      <c r="G55" s="25" t="str">
        <f>_xlfn.CONCAT(G47," ",G48," ",G49," ",G50," ",G51," ",G52," ",G53," ",G54)</f>
        <v xml:space="preserve">Navakiran, below are scores and comments for Homework 2. Q1: 7 of 8.  Snowflake is a cloud data warehouse that can store and analyze data records in one place. There are capabilities that automatically scale up or down its compute resources to load, integrate, and analyze data.  Please use spell and grammar checkers (e.g., it is Python not phyton). Q2: 6.5 of 8.  Please invoke spelling, grammar and punctuation checkers.  There is underlying cod in (say) SPSS.  However, an end-user doesn't have access to it.  For example, the graphical user interface of SPSS is written in Java and primarily used for interactive and statistical analysis. Q3: 6 of 8.  Your descriptions of the different data types is not as precise as it should be.  To succinctly and elegantly respond to the request of describing differences between the first-, second-, and third-party data, one may simply use content on page 30 of the Module 2 Lecture Notes.  In addition, the following statement needs to be extended my making reference on who provided the second and third party data:  "Being having experience in the retail organization as marketing champ &amp; CRM. I know the data that is collected from the primary sources from the customer billing and secondary data of the market analysis from the third-party &amp; already existed data from the organization to do the marketing champions."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45.5 of 50. </v>
      </c>
    </row>
    <row r="56" spans="1:7" ht="38.25" x14ac:dyDescent="0.2">
      <c r="A56" s="25" t="s">
        <v>7</v>
      </c>
      <c r="B56" s="25" t="s">
        <v>191</v>
      </c>
      <c r="C56" s="25" t="s">
        <v>234</v>
      </c>
      <c r="G56" s="25" t="str">
        <f>_xlfn.CONCAT(B56,C56)</f>
        <v>Sri Mayur, below are scores and comments for Homework 2.</v>
      </c>
    </row>
    <row r="57" spans="1:7" ht="38.25" x14ac:dyDescent="0.2">
      <c r="B57" s="25" t="str">
        <f>B56</f>
        <v>Sri Mayur</v>
      </c>
      <c r="C57" s="25" t="s">
        <v>52</v>
      </c>
      <c r="D57" s="25">
        <v>8</v>
      </c>
      <c r="E57" s="25" t="s">
        <v>53</v>
      </c>
      <c r="F57" s="25" t="s">
        <v>276</v>
      </c>
      <c r="G57" s="25" t="str">
        <f t="shared" ref="G57:G62" si="17">_xlfn.CONCAT(C57," ",D57," ",E57," ",F57)</f>
        <v>Q1: 8 of 8.  APIs are mechanisms that enable two software components to communicate with each other using a set of definitions and protocols.  APIs may be invoked to query data.</v>
      </c>
    </row>
    <row r="58" spans="1:7" ht="38.25" x14ac:dyDescent="0.2">
      <c r="B58" s="25" t="str">
        <f t="shared" ref="B58:B64" si="18">B57</f>
        <v>Sri Mayur</v>
      </c>
      <c r="C58" s="25" t="s">
        <v>55</v>
      </c>
      <c r="D58" s="25">
        <v>7</v>
      </c>
      <c r="E58" s="25" t="s">
        <v>53</v>
      </c>
      <c r="F58" s="33" t="s">
        <v>303</v>
      </c>
      <c r="G58" s="25" t="str">
        <f t="shared" si="17"/>
        <v>Q2: 7 of 8.  Additional information that distinguishes the different marketing datasets, and the tools that would be used, is warranted and needed.</v>
      </c>
    </row>
    <row r="59" spans="1:7" ht="51" x14ac:dyDescent="0.2">
      <c r="B59" s="25" t="str">
        <f t="shared" si="18"/>
        <v>Sri Mayur</v>
      </c>
      <c r="C59" s="25" t="s">
        <v>58</v>
      </c>
      <c r="D59" s="25">
        <v>8</v>
      </c>
      <c r="E59" s="25" t="s">
        <v>53</v>
      </c>
      <c r="F59" s="25" t="s">
        <v>307</v>
      </c>
      <c r="G59" s="25" t="str">
        <f t="shared" si="17"/>
        <v>Q3: 8 of 8.  To succinctly and elegantly respond to the request of describing differences between the first-, second-, and third-party data, one may simply use content on page 30 of the Module 2 Lecture Notes.</v>
      </c>
    </row>
    <row r="60" spans="1:7" x14ac:dyDescent="0.2">
      <c r="B60" s="25" t="str">
        <f t="shared" si="18"/>
        <v>Sri Mayur</v>
      </c>
      <c r="C60" s="25" t="s">
        <v>60</v>
      </c>
      <c r="D60" s="25">
        <v>8</v>
      </c>
      <c r="E60" s="25" t="s">
        <v>53</v>
      </c>
      <c r="F60" s="25" t="s">
        <v>312</v>
      </c>
      <c r="G60" s="25" t="str">
        <f t="shared" si="17"/>
        <v>Q4: 8 of 8.  While a good answer, it was a wee bit wandering.</v>
      </c>
    </row>
    <row r="61" spans="1:7" ht="165.75" x14ac:dyDescent="0.2">
      <c r="B61" s="25" t="str">
        <f t="shared" si="18"/>
        <v>Sri Mayur</v>
      </c>
      <c r="C61" s="25" t="s">
        <v>62</v>
      </c>
      <c r="D61" s="25">
        <v>8</v>
      </c>
      <c r="E61" s="25" t="s">
        <v>53</v>
      </c>
      <c r="F61" s="25" t="s">
        <v>326</v>
      </c>
      <c r="G61" s="25" t="str">
        <f t="shared" si="17"/>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62" spans="1:7" ht="25.5" x14ac:dyDescent="0.2">
      <c r="B62" s="25" t="str">
        <f t="shared" si="18"/>
        <v>Sri Mayur</v>
      </c>
      <c r="C62" s="25" t="s">
        <v>64</v>
      </c>
      <c r="D62" s="25">
        <v>0</v>
      </c>
      <c r="E62" s="25" t="s">
        <v>273</v>
      </c>
      <c r="F62" s="25" t="s">
        <v>327</v>
      </c>
      <c r="G62" s="25" t="str">
        <f t="shared" si="17"/>
        <v>Q6: 0 of 10.  Your response was unrelated to the material in the Lecture Notes or textbook.</v>
      </c>
    </row>
    <row r="63" spans="1:7" x14ac:dyDescent="0.2">
      <c r="B63" s="25" t="str">
        <f>B56</f>
        <v>Sri Mayur</v>
      </c>
      <c r="C63" s="25" t="s">
        <v>68</v>
      </c>
      <c r="D63" s="25">
        <f>SUM(D57:D62)</f>
        <v>39</v>
      </c>
      <c r="E63" s="25" t="s">
        <v>69</v>
      </c>
      <c r="G63" s="25" t="str">
        <f t="shared" ref="G63" si="19">_xlfn.CONCAT(C63," ",D63," ",E63," ",F63)</f>
        <v xml:space="preserve">Total: 39 of 50. </v>
      </c>
    </row>
    <row r="64" spans="1:7" ht="318.75" x14ac:dyDescent="0.2">
      <c r="B64" s="25" t="str">
        <f t="shared" si="18"/>
        <v>Sri Mayur</v>
      </c>
      <c r="C64" s="25" t="s">
        <v>70</v>
      </c>
      <c r="G64" s="25" t="str">
        <f>_xlfn.CONCAT(G56," ",G57," ",G58," ",G59," ",G60," ",G61," ",G62," ",G63)</f>
        <v xml:space="preserve">Sri Mayur, below are scores and comments for Homework 2. Q1: 8 of 8.  APIs are mechanisms that enable two software components to communicate with each other using a set of definitions and protocols.  APIs may be invoked to query data. Q2: 7 of 8.  Additional information that distinguishes the different marketing datasets, and the tools that would be used, is warranted and needed. Q3: 8 of 8.  To succinctly and elegantly respond to the request of describing differences between the first-, second-, and third-party data, one may simply use content on page 30 of the Module 2 Lecture Notes. Q4: 8 of 8.  While a good answer, it was a wee bit wandering.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39 of 50. </v>
      </c>
    </row>
    <row r="65" spans="1:7" ht="38.25" x14ac:dyDescent="0.2">
      <c r="A65" s="25" t="s">
        <v>8</v>
      </c>
      <c r="B65" s="25" t="s">
        <v>274</v>
      </c>
      <c r="C65" s="25" t="s">
        <v>234</v>
      </c>
      <c r="G65" s="25" t="str">
        <f>_xlfn.CONCAT(B65,C65)</f>
        <v xml:space="preserve"> Nithish Kumar, below are scores and comments for Homework 2.</v>
      </c>
    </row>
    <row r="66" spans="1:7" ht="38.25" x14ac:dyDescent="0.2">
      <c r="B66" s="25" t="str">
        <f>B65</f>
        <v xml:space="preserve"> Nithish Kumar</v>
      </c>
      <c r="C66" s="25" t="s">
        <v>52</v>
      </c>
      <c r="D66" s="25">
        <v>8</v>
      </c>
      <c r="E66" s="25" t="s">
        <v>53</v>
      </c>
      <c r="F66" s="25" t="s">
        <v>277</v>
      </c>
      <c r="G66" s="25" t="str">
        <f t="shared" ref="G66:G71" si="20">_xlfn.CONCAT(C66," ",D66," ",E66," ",F66)</f>
        <v xml:space="preserve">Q1: 8 of 8.  While Amazon S3, an object storage service offering scalability, data availability, and security, it is not optimal with regards to integrating and structuring data from many sources. </v>
      </c>
    </row>
    <row r="67" spans="1:7" ht="38.25" x14ac:dyDescent="0.2">
      <c r="B67" s="25" t="str">
        <f t="shared" ref="B67:B73" si="21">B66</f>
        <v xml:space="preserve"> Nithish Kumar</v>
      </c>
      <c r="C67" s="25" t="s">
        <v>55</v>
      </c>
      <c r="D67" s="25">
        <v>7</v>
      </c>
      <c r="E67" s="25" t="s">
        <v>53</v>
      </c>
      <c r="F67" s="25" t="s">
        <v>332</v>
      </c>
      <c r="G67" s="25" t="str">
        <f t="shared" si="20"/>
        <v xml:space="preserve">Q2: 7 of 8.  You were to provide an example of a marketing dataset.  While you mentioned multiple analyses that could be done, they were not linked to a dataset. </v>
      </c>
    </row>
    <row r="68" spans="1:7" ht="63.75" x14ac:dyDescent="0.2">
      <c r="B68" s="25" t="str">
        <f t="shared" si="21"/>
        <v xml:space="preserve"> Nithish Kumar</v>
      </c>
      <c r="C68" s="25" t="s">
        <v>58</v>
      </c>
      <c r="D68" s="25">
        <v>7.5</v>
      </c>
      <c r="E68" s="25" t="s">
        <v>53</v>
      </c>
      <c r="F68" s="25" t="s">
        <v>309</v>
      </c>
      <c r="G68" s="25" t="str">
        <f t="shared" si="20"/>
        <v>Q3: 7.5 of 8.  To succinctly and elegantly respond to the request of describing differences between the first-, second-, and third-party data, one may simply use content on page 30 of the Module 2 Lecture Notes.  Your response wandered, where all elements of the response were not tightly linked.</v>
      </c>
    </row>
    <row r="69" spans="1:7" ht="38.25" x14ac:dyDescent="0.2">
      <c r="B69" s="25" t="str">
        <f t="shared" si="21"/>
        <v xml:space="preserve"> Nithish Kumar</v>
      </c>
      <c r="C69" s="25" t="s">
        <v>60</v>
      </c>
      <c r="D69" s="25">
        <v>7.5</v>
      </c>
      <c r="E69" s="25" t="s">
        <v>53</v>
      </c>
      <c r="F69" s="25" t="s">
        <v>314</v>
      </c>
      <c r="G69" s="25" t="str">
        <f t="shared" si="20"/>
        <v>Q4: 7.5 of 8.  The following sentence was uninformative and distracting:  "Your unique demands and requirements will determine the ideal tool for you."</v>
      </c>
    </row>
    <row r="70" spans="1:7" ht="165.75" x14ac:dyDescent="0.2">
      <c r="B70" s="25" t="str">
        <f t="shared" si="21"/>
        <v xml:space="preserve"> Nithish Kumar</v>
      </c>
      <c r="C70" s="25" t="s">
        <v>62</v>
      </c>
      <c r="D70" s="25">
        <v>8</v>
      </c>
      <c r="E70" s="25" t="s">
        <v>53</v>
      </c>
      <c r="F70" s="25" t="s">
        <v>326</v>
      </c>
      <c r="G70" s="25" t="str">
        <f t="shared" si="2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71" spans="1:7" x14ac:dyDescent="0.2">
      <c r="B71" s="25" t="str">
        <f t="shared" si="21"/>
        <v xml:space="preserve"> Nithish Kumar</v>
      </c>
      <c r="C71" s="25" t="s">
        <v>64</v>
      </c>
      <c r="D71" s="25">
        <v>10</v>
      </c>
      <c r="E71" s="25" t="s">
        <v>273</v>
      </c>
      <c r="G71" s="25" t="str">
        <f t="shared" si="20"/>
        <v xml:space="preserve">Q6: 10 of 10.  </v>
      </c>
    </row>
    <row r="72" spans="1:7" x14ac:dyDescent="0.2">
      <c r="B72" s="25" t="str">
        <f>B65</f>
        <v xml:space="preserve"> Nithish Kumar</v>
      </c>
      <c r="C72" s="25" t="s">
        <v>68</v>
      </c>
      <c r="D72" s="25">
        <f>SUM(D66:D71)</f>
        <v>48</v>
      </c>
      <c r="E72" s="25" t="s">
        <v>69</v>
      </c>
      <c r="G72" s="25" t="str">
        <f t="shared" ref="G72" si="22">_xlfn.CONCAT(C72," ",D72," ",E72," ",F72)</f>
        <v xml:space="preserve">Total: 48 of 50. </v>
      </c>
    </row>
    <row r="73" spans="1:7" ht="357" x14ac:dyDescent="0.2">
      <c r="B73" s="25" t="str">
        <f t="shared" si="21"/>
        <v xml:space="preserve"> Nithish Kumar</v>
      </c>
      <c r="C73" s="25" t="s">
        <v>70</v>
      </c>
      <c r="G73" s="25" t="str">
        <f>_xlfn.CONCAT(G65," ",G66," ",G67," ",G68," ",G69," ",G70," ",G71," ",G72)</f>
        <v xml:space="preserve"> Nithish Kumar, below are scores and comments for Homework 2. Q1: 8 of 8.  While Amazon S3, an object storage service offering scalability, data availability, and security, it is not optimal with regards to integrating and structuring data from many sources.  Q2: 7 of 8.  You were to provide an example of a marketing dataset.  While you mentioned multiple analyses that could be done, they were not linked to a dataset.  Q3: 7.5 of 8.  To succinctly and elegantly respond to the request of describing differences between the first-, second-, and third-party data, one may simply use content on page 30 of the Module 2 Lecture Notes.  Your response wandered, where all elements of the response were not tightly linked. Q4: 7.5 of 8.  The following sentence was uninformative and distracting:  "Your unique demands and requirements will determine the ideal tool for you."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row r="74" spans="1:7" ht="38.25" x14ac:dyDescent="0.2">
      <c r="A74" s="25" t="s">
        <v>9</v>
      </c>
      <c r="B74" s="25" t="s">
        <v>193</v>
      </c>
      <c r="C74" s="25" t="s">
        <v>234</v>
      </c>
      <c r="G74" s="25" t="str">
        <f>_xlfn.CONCAT(B74,C74)</f>
        <v>Sai Sumanth, below are scores and comments for Homework 2.</v>
      </c>
    </row>
    <row r="75" spans="1:7" ht="38.25" x14ac:dyDescent="0.2">
      <c r="B75" s="25" t="str">
        <f>B74</f>
        <v>Sai Sumanth</v>
      </c>
      <c r="C75" s="25" t="s">
        <v>52</v>
      </c>
      <c r="D75" s="25">
        <v>8</v>
      </c>
      <c r="E75" s="25" t="s">
        <v>53</v>
      </c>
      <c r="F75" s="25" t="s">
        <v>276</v>
      </c>
      <c r="G75" s="25" t="str">
        <f t="shared" ref="G75:G80" si="23">_xlfn.CONCAT(C75," ",D75," ",E75," ",F75)</f>
        <v>Q1: 8 of 8.  APIs are mechanisms that enable two software components to communicate with each other using a set of definitions and protocols.  APIs may be invoked to query data.</v>
      </c>
    </row>
    <row r="76" spans="1:7" ht="38.25" x14ac:dyDescent="0.2">
      <c r="B76" s="25" t="str">
        <f t="shared" ref="B76:B82" si="24">B75</f>
        <v>Sai Sumanth</v>
      </c>
      <c r="C76" s="25" t="s">
        <v>55</v>
      </c>
      <c r="D76" s="25">
        <v>7</v>
      </c>
      <c r="E76" s="25" t="s">
        <v>53</v>
      </c>
      <c r="F76" s="25" t="s">
        <v>332</v>
      </c>
      <c r="G76" s="25" t="str">
        <f t="shared" si="23"/>
        <v xml:space="preserve">Q2: 7 of 8.  You were to provide an example of a marketing dataset.  While you mentioned multiple analyses that could be done, they were not linked to a dataset. </v>
      </c>
    </row>
    <row r="77" spans="1:7" x14ac:dyDescent="0.2">
      <c r="B77" s="25" t="str">
        <f t="shared" si="24"/>
        <v>Sai Sumanth</v>
      </c>
      <c r="C77" s="25" t="s">
        <v>58</v>
      </c>
      <c r="D77" s="25">
        <v>8</v>
      </c>
      <c r="E77" s="25" t="s">
        <v>53</v>
      </c>
      <c r="F77" s="25" t="s">
        <v>333</v>
      </c>
      <c r="G77" s="25" t="str">
        <f t="shared" si="23"/>
        <v>Q3: 8 of 8.  An succinct answer!</v>
      </c>
    </row>
    <row r="78" spans="1:7" ht="76.5" x14ac:dyDescent="0.2">
      <c r="B78" s="25" t="str">
        <f t="shared" si="24"/>
        <v>Sai Sumanth</v>
      </c>
      <c r="C78" s="25" t="s">
        <v>60</v>
      </c>
      <c r="D78" s="25">
        <v>7</v>
      </c>
      <c r="E78" s="25" t="s">
        <v>53</v>
      </c>
      <c r="F78" s="25" t="s">
        <v>315</v>
      </c>
      <c r="G78" s="25" t="str">
        <f t="shared" si="23"/>
        <v>Q4: 7 of 8.  You wrote, "Through various content-driven techniques including blogs, social media, and email, inbound marketing tools aim to attract and engage new customers. They put a lot of effort into cultivating leads, producing helpful content, and moving prospects through the sales funnel."  "They" (e.g., DMP, Inbound Marketing Tool, ...) were never identified.</v>
      </c>
    </row>
    <row r="79" spans="1:7" ht="165.75" x14ac:dyDescent="0.2">
      <c r="B79" s="25" t="str">
        <f t="shared" si="24"/>
        <v>Sai Sumanth</v>
      </c>
      <c r="C79" s="25" t="s">
        <v>62</v>
      </c>
      <c r="D79" s="25">
        <v>8</v>
      </c>
      <c r="E79" s="25" t="s">
        <v>53</v>
      </c>
      <c r="F79" s="25" t="s">
        <v>326</v>
      </c>
      <c r="G79" s="25" t="str">
        <f t="shared" si="23"/>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80" spans="1:7" ht="25.5" x14ac:dyDescent="0.2">
      <c r="B80" s="25" t="str">
        <f t="shared" si="24"/>
        <v>Sai Sumanth</v>
      </c>
      <c r="C80" s="25" t="s">
        <v>64</v>
      </c>
      <c r="D80" s="25">
        <v>10</v>
      </c>
      <c r="E80" s="25" t="s">
        <v>273</v>
      </c>
      <c r="F80" s="25" t="s">
        <v>334</v>
      </c>
      <c r="G80" s="25" t="str">
        <f t="shared" si="23"/>
        <v>Q6: 10 of 10.  Please proofread your response (e.g., grammar, punctuation, sentence structure, …) before you submit it.</v>
      </c>
    </row>
    <row r="81" spans="1:7" x14ac:dyDescent="0.2">
      <c r="B81" s="25" t="str">
        <f>B74</f>
        <v>Sai Sumanth</v>
      </c>
      <c r="C81" s="25" t="s">
        <v>68</v>
      </c>
      <c r="D81" s="25">
        <f>SUM(D75:D80)</f>
        <v>48</v>
      </c>
      <c r="E81" s="25" t="s">
        <v>69</v>
      </c>
      <c r="G81" s="25" t="str">
        <f t="shared" ref="G81" si="25">_xlfn.CONCAT(C81," ",D81," ",E81," ",F81)</f>
        <v xml:space="preserve">Total: 48 of 50. </v>
      </c>
    </row>
    <row r="82" spans="1:7" ht="369.75" x14ac:dyDescent="0.2">
      <c r="B82" s="25" t="str">
        <f t="shared" si="24"/>
        <v>Sai Sumanth</v>
      </c>
      <c r="C82" s="25" t="s">
        <v>70</v>
      </c>
      <c r="G82" s="25" t="str">
        <f>_xlfn.CONCAT(G74," ",G75," ",G76," ",G77," ",G78," ",G79," ",G80," ",G81)</f>
        <v xml:space="preserve">Sai Sumanth, below are scores and comments for Homework 2. Q1: 8 of 8.  APIs are mechanisms that enable two software components to communicate with each other using a set of definitions and protocols.  APIs may be invoked to query data. Q2: 7 of 8.  You were to provide an example of a marketing dataset.  While you mentioned multiple analyses that could be done, they were not linked to a dataset.  Q3: 8 of 8.  An succinct answer! Q4: 7 of 8.  You wrote, "Through various content-driven techniques including blogs, social media, and email, inbound marketing tools aim to attract and engage new customers. They put a lot of effort into cultivating leads, producing helpful content, and moving prospects through the sales funnel."  "They" (e.g., DMP, Inbound Marketing Tool, ...) were never identified.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Please proofread your response (e.g., grammar, punctuation, sentence structure, …) before you submit it. Total: 48 of 50. </v>
      </c>
    </row>
    <row r="83" spans="1:7" ht="38.25" x14ac:dyDescent="0.2">
      <c r="A83" s="25" t="s">
        <v>10</v>
      </c>
      <c r="B83" s="25" t="s">
        <v>194</v>
      </c>
      <c r="C83" s="25" t="s">
        <v>234</v>
      </c>
      <c r="G83" s="25" t="str">
        <f>_xlfn.CONCAT(B83,C83)</f>
        <v>Mamatha Naidu, below are scores and comments for Homework 2.</v>
      </c>
    </row>
    <row r="84" spans="1:7" ht="38.25" x14ac:dyDescent="0.2">
      <c r="B84" s="25" t="str">
        <f>B83</f>
        <v>Mamatha Naidu</v>
      </c>
      <c r="C84" s="25" t="s">
        <v>52</v>
      </c>
      <c r="D84" s="25">
        <v>8</v>
      </c>
      <c r="E84" s="25" t="s">
        <v>53</v>
      </c>
      <c r="F84" s="25" t="s">
        <v>276</v>
      </c>
      <c r="G84" s="25" t="str">
        <f t="shared" ref="G84:G89" si="26">_xlfn.CONCAT(C84," ",D84," ",E84," ",F84)</f>
        <v>Q1: 8 of 8.  APIs are mechanisms that enable two software components to communicate with each other using a set of definitions and protocols.  APIs may be invoked to query data.</v>
      </c>
    </row>
    <row r="85" spans="1:7" ht="51" x14ac:dyDescent="0.2">
      <c r="B85" s="25" t="str">
        <f t="shared" ref="B85:B91" si="27">B84</f>
        <v>Mamatha Naidu</v>
      </c>
      <c r="C85" s="25" t="s">
        <v>55</v>
      </c>
      <c r="D85" s="25">
        <v>6.5</v>
      </c>
      <c r="E85" s="25" t="s">
        <v>53</v>
      </c>
      <c r="F85" s="25" t="s">
        <v>335</v>
      </c>
      <c r="G85" s="25" t="str">
        <f t="shared" si="26"/>
        <v>Q2: 6.5 of 8.  You were requested to provide an example of a marketing dataset and analysis task where each tool would be most appropriate.  Characteristics about each dataset, beyond what you mentioned, would fully address the request.</v>
      </c>
    </row>
    <row r="86" spans="1:7" x14ac:dyDescent="0.2">
      <c r="B86" s="33" t="str">
        <f t="shared" si="27"/>
        <v>Mamatha Naidu</v>
      </c>
      <c r="C86" s="25" t="s">
        <v>58</v>
      </c>
      <c r="D86" s="25">
        <v>8</v>
      </c>
      <c r="E86" s="25" t="s">
        <v>53</v>
      </c>
      <c r="G86" s="25" t="str">
        <f t="shared" si="26"/>
        <v xml:space="preserve">Q3: 8 of 8.  </v>
      </c>
    </row>
    <row r="87" spans="1:7" s="41" customFormat="1" ht="114.75" x14ac:dyDescent="0.2">
      <c r="A87" s="33"/>
      <c r="B87" s="33" t="str">
        <f t="shared" si="27"/>
        <v>Mamatha Naidu</v>
      </c>
      <c r="C87" s="33" t="s">
        <v>60</v>
      </c>
      <c r="D87" s="33">
        <v>3.5</v>
      </c>
      <c r="E87" s="33" t="s">
        <v>53</v>
      </c>
      <c r="F87" s="33" t="s">
        <v>316</v>
      </c>
      <c r="G87" s="33" t="str">
        <f t="shared" si="26"/>
        <v>Q4: 3.5 of 8.  I don't understand the following section of your response, and how it relates to the question at hand: "You do some research and find out that prospective customers usually search for your brand online and click on a sponsored search ad before making a purchase.... This strategy assists you in increasing your paid search budget while taking into account its ability to influence conversions at an earlier stage of the customer journey. It also gives you a more impartial perspective on your marketing initiatives."</v>
      </c>
    </row>
    <row r="88" spans="1:7" ht="165.75" x14ac:dyDescent="0.2">
      <c r="B88" s="25" t="str">
        <f t="shared" si="27"/>
        <v>Mamatha Naidu</v>
      </c>
      <c r="C88" s="25" t="s">
        <v>62</v>
      </c>
      <c r="D88" s="25">
        <v>8</v>
      </c>
      <c r="E88" s="25" t="s">
        <v>53</v>
      </c>
      <c r="F88" s="25" t="s">
        <v>326</v>
      </c>
      <c r="G88" s="25" t="str">
        <f t="shared" si="26"/>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89" spans="1:7" x14ac:dyDescent="0.2">
      <c r="B89" s="25" t="str">
        <f t="shared" si="27"/>
        <v>Mamatha Naidu</v>
      </c>
      <c r="C89" s="25" t="s">
        <v>64</v>
      </c>
      <c r="D89" s="25">
        <v>10</v>
      </c>
      <c r="E89" s="25" t="s">
        <v>273</v>
      </c>
      <c r="G89" s="25" t="str">
        <f t="shared" si="26"/>
        <v xml:space="preserve">Q6: 10 of 10.  </v>
      </c>
    </row>
    <row r="90" spans="1:7" x14ac:dyDescent="0.2">
      <c r="B90" s="25" t="str">
        <f>B83</f>
        <v>Mamatha Naidu</v>
      </c>
      <c r="C90" s="25" t="s">
        <v>68</v>
      </c>
      <c r="D90" s="25">
        <f>SUM(D84:D89)</f>
        <v>44</v>
      </c>
      <c r="E90" s="25" t="s">
        <v>69</v>
      </c>
      <c r="G90" s="25" t="str">
        <f t="shared" ref="G90" si="28">_xlfn.CONCAT(C90," ",D90," ",E90," ",F90)</f>
        <v xml:space="preserve">Total: 44 of 50. </v>
      </c>
    </row>
    <row r="91" spans="1:7" ht="382.5" x14ac:dyDescent="0.2">
      <c r="B91" s="25" t="str">
        <f t="shared" si="27"/>
        <v>Mamatha Naidu</v>
      </c>
      <c r="C91" s="25" t="s">
        <v>70</v>
      </c>
      <c r="G91" s="25" t="str">
        <f>_xlfn.CONCAT(G83," ",G84," ",G85," ",G86," ",G87," ",G88," ",G89," ",G90)</f>
        <v xml:space="preserve">Mamatha Naidu, below are scores and comments for Homework 2. Q1: 8 of 8.  APIs are mechanisms that enable two software components to communicate with each other using a set of definitions and protocols.  APIs may be invoked to query data.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"You do some research and find out that prospective customers usually search for your brand online and click on a sponsored search ad before making a purchase.... This strategy assists you in increasing your paid search budget while taking into account its ability to influence conversions at an earlier stage of the customer journey. It also gives you a more impartial perspective on your marketing initiatives."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92" spans="1:7" ht="38.25" x14ac:dyDescent="0.2">
      <c r="A92" s="25" t="s">
        <v>11</v>
      </c>
      <c r="B92" s="25" t="s">
        <v>195</v>
      </c>
      <c r="C92" s="25" t="s">
        <v>234</v>
      </c>
      <c r="G92" s="25" t="str">
        <f>_xlfn.CONCAT(B92,C92)</f>
        <v>Mourya Chandra Reddy, below are scores and comments for Homework 2.</v>
      </c>
    </row>
    <row r="93" spans="1:7" ht="51" x14ac:dyDescent="0.2">
      <c r="B93" s="25" t="str">
        <f>B92</f>
        <v>Mourya Chandra Reddy</v>
      </c>
      <c r="C93" s="25" t="s">
        <v>52</v>
      </c>
      <c r="D93" s="25">
        <v>7.5</v>
      </c>
      <c r="E93" s="25" t="s">
        <v>53</v>
      </c>
      <c r="F93" s="25" t="s">
        <v>336</v>
      </c>
      <c r="G93" s="25" t="str">
        <f t="shared" ref="G93:G98" si="29">_xlfn.CONCAT(C93," ",D93," ",E93," ",F93)</f>
        <v xml:space="preserve">Q1: 7.5 of 8.  Data storage does not always require the structuring of data.  While Amazon S3 is an object storage service offering scalability, data availability, and security, it is not optimal with regards to integrating and structuring data from many sources. </v>
      </c>
    </row>
    <row r="94" spans="1:7" ht="25.5" x14ac:dyDescent="0.2">
      <c r="B94" s="25" t="str">
        <f t="shared" ref="B94:B100" si="30">B93</f>
        <v>Mourya Chandra Reddy</v>
      </c>
      <c r="C94" s="25" t="s">
        <v>55</v>
      </c>
      <c r="D94" s="25">
        <v>8</v>
      </c>
      <c r="E94" s="25" t="s">
        <v>53</v>
      </c>
      <c r="F94" s="25" t="s">
        <v>302</v>
      </c>
      <c r="G94" s="25" t="str">
        <f t="shared" si="29"/>
        <v xml:space="preserve">Q2: 8 of 8.  It would be ideal to expand on defining the difference between the two tool types. </v>
      </c>
    </row>
    <row r="95" spans="1:7" ht="51" x14ac:dyDescent="0.2">
      <c r="B95" s="25" t="str">
        <f t="shared" si="30"/>
        <v>Mourya Chandra Reddy</v>
      </c>
      <c r="C95" s="25" t="s">
        <v>58</v>
      </c>
      <c r="D95" s="25">
        <v>8</v>
      </c>
      <c r="E95" s="25" t="s">
        <v>53</v>
      </c>
      <c r="F95" s="25" t="s">
        <v>310</v>
      </c>
      <c r="G95" s="25" t="str">
        <f t="shared" si="29"/>
        <v xml:space="preserve">Q3: 8 of 8.  To succinctly and elegantly respond to the request of describing differences between the first-, second-, and third-party data, one may simply use content on page 30 of the Module 2 Lecture Notes.  </v>
      </c>
    </row>
    <row r="96" spans="1:7" x14ac:dyDescent="0.2">
      <c r="B96" s="25" t="str">
        <f t="shared" si="30"/>
        <v>Mourya Chandra Reddy</v>
      </c>
      <c r="C96" s="25" t="s">
        <v>60</v>
      </c>
      <c r="D96" s="25">
        <v>8</v>
      </c>
      <c r="E96" s="25" t="s">
        <v>53</v>
      </c>
      <c r="F96" s="25" t="s">
        <v>313</v>
      </c>
      <c r="G96" s="25" t="str">
        <f t="shared" si="29"/>
        <v>Q4: 8 of 8.  A comprehensive answer!</v>
      </c>
    </row>
    <row r="97" spans="1:7" ht="165.75" x14ac:dyDescent="0.2">
      <c r="B97" s="25" t="str">
        <f t="shared" si="30"/>
        <v>Mourya Chandra Reddy</v>
      </c>
      <c r="C97" s="25" t="s">
        <v>62</v>
      </c>
      <c r="D97" s="25">
        <v>8</v>
      </c>
      <c r="E97" s="25" t="s">
        <v>53</v>
      </c>
      <c r="F97" s="25" t="s">
        <v>326</v>
      </c>
      <c r="G97" s="25" t="str">
        <f t="shared" si="29"/>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98" spans="1:7" ht="25.5" x14ac:dyDescent="0.2">
      <c r="B98" s="25" t="str">
        <f t="shared" si="30"/>
        <v>Mourya Chandra Reddy</v>
      </c>
      <c r="C98" s="25" t="s">
        <v>64</v>
      </c>
      <c r="D98" s="25">
        <v>8</v>
      </c>
      <c r="E98" s="25" t="s">
        <v>273</v>
      </c>
      <c r="F98" s="25" t="s">
        <v>329</v>
      </c>
      <c r="G98" s="25" t="str">
        <f t="shared" si="29"/>
        <v>Q6: 8 of 10.  Please expand on your answer by including at least one additional paragraph.</v>
      </c>
    </row>
    <row r="99" spans="1:7" x14ac:dyDescent="0.2">
      <c r="B99" s="25" t="str">
        <f>B92</f>
        <v>Mourya Chandra Reddy</v>
      </c>
      <c r="C99" s="25" t="s">
        <v>68</v>
      </c>
      <c r="D99" s="25">
        <f>SUM(D93:D98)</f>
        <v>47.5</v>
      </c>
      <c r="E99" s="25" t="s">
        <v>69</v>
      </c>
      <c r="G99" s="25" t="str">
        <f t="shared" ref="G99" si="31">_xlfn.CONCAT(C99," ",D99," ",E99," ",F99)</f>
        <v xml:space="preserve">Total: 47.5 of 50. </v>
      </c>
    </row>
    <row r="100" spans="1:7" ht="331.5" x14ac:dyDescent="0.2">
      <c r="B100" s="25" t="str">
        <f t="shared" si="30"/>
        <v>Mourya Chandra Reddy</v>
      </c>
      <c r="C100" s="25" t="s">
        <v>70</v>
      </c>
      <c r="G100" s="25" t="str">
        <f>_xlfn.CONCAT(G92," ",G93," ",G94," ",G95," ",G96," ",G97," ",G98," ",G99)</f>
        <v xml:space="preserve">Mourya Chandra Reddy, below are scores and comments for Homework 2. Q1: 7.5 of 8.  Data storage does not always require the structuring of data.  While Amazon S3 is an object storage service offering scalability, data availability, and security, it is not optimal with regards to integrating and structuring data from many sources.  Q2: 8 of 8.  It would be ideal to expand on defining the difference between the two tool types.  Q3: 8 of 8.  To succinctly and elegantly respond to the request of describing differences between the first-, second-, and third-party data, one may simply use content on page 30 of the Module 2 Lecture Notes.   Q4: 8 of 8.  A comprehensive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47.5 of 50. </v>
      </c>
    </row>
    <row r="101" spans="1:7" ht="38.25" x14ac:dyDescent="0.2">
      <c r="A101" s="25" t="s">
        <v>12</v>
      </c>
      <c r="B101" s="25" t="s">
        <v>196</v>
      </c>
      <c r="C101" s="25" t="s">
        <v>234</v>
      </c>
      <c r="G101" s="25" t="str">
        <f>_xlfn.CONCAT(B101,C101)</f>
        <v>Suman Kumar, below are scores and comments for Homework 2.</v>
      </c>
    </row>
    <row r="102" spans="1:7" ht="76.5" x14ac:dyDescent="0.2">
      <c r="B102" s="25" t="str">
        <f>B101</f>
        <v>Suman Kumar</v>
      </c>
      <c r="C102" s="25" t="s">
        <v>52</v>
      </c>
      <c r="D102" s="25">
        <v>8</v>
      </c>
      <c r="E102" s="25" t="s">
        <v>53</v>
      </c>
      <c r="F102" s="25" t="s">
        <v>280</v>
      </c>
      <c r="G102" s="25" t="str">
        <f t="shared" ref="G102:G107" si="32">_xlfn.CONCAT(C102," ",D102," ",E102," ",F102)</f>
        <v xml:space="preserve">Q1: 8 of 8.  APIs are mechanisms that enable two software components to communicate with each other using a set of definitions and protocols.  APIs may be invoked to query data.  While Amazon S3, an object storage service offering scalability, data availability, and security, it is not optimal with regards to integrating and structuring data from many sources. </v>
      </c>
    </row>
    <row r="103" spans="1:7" ht="51" x14ac:dyDescent="0.2">
      <c r="B103" s="25" t="str">
        <f t="shared" ref="B103:B109" si="33">B102</f>
        <v>Suman Kumar</v>
      </c>
      <c r="C103" s="25" t="s">
        <v>55</v>
      </c>
      <c r="D103" s="25">
        <v>6.5</v>
      </c>
      <c r="E103" s="25" t="s">
        <v>53</v>
      </c>
      <c r="F103" s="25" t="s">
        <v>335</v>
      </c>
      <c r="G103" s="25" t="str">
        <f t="shared" si="32"/>
        <v>Q2: 6.5 of 8.  You were requested to provide an example of a marketing dataset and analysis task where each tool would be most appropriate.  Characteristics about each dataset, beyond what you mentioned, would fully address the request.</v>
      </c>
    </row>
    <row r="104" spans="1:7" x14ac:dyDescent="0.2">
      <c r="B104" s="33" t="str">
        <f t="shared" si="33"/>
        <v>Suman Kumar</v>
      </c>
      <c r="C104" s="25" t="s">
        <v>58</v>
      </c>
      <c r="D104" s="25">
        <v>8</v>
      </c>
      <c r="E104" s="25" t="s">
        <v>53</v>
      </c>
      <c r="G104" s="25" t="str">
        <f t="shared" si="32"/>
        <v xml:space="preserve">Q3: 8 of 8.  </v>
      </c>
    </row>
    <row r="105" spans="1:7" s="41" customFormat="1" ht="76.5" x14ac:dyDescent="0.2">
      <c r="A105" s="33"/>
      <c r="B105" s="33" t="str">
        <f t="shared" si="33"/>
        <v>Suman Kumar</v>
      </c>
      <c r="C105" s="33" t="s">
        <v>60</v>
      </c>
      <c r="D105" s="33">
        <v>3.5</v>
      </c>
      <c r="E105" s="33" t="s">
        <v>53</v>
      </c>
      <c r="F105" s="33" t="s">
        <v>317</v>
      </c>
      <c r="G105" s="33" t="str">
        <f t="shared" si="32"/>
        <v>Q4: 3.5 of 8.  I don't understand the following section of your response, and how it relates to the question at hand:  "You research and find out that prospective customers usually search for your brand online and click on a sponsored ad before purchasing.  ...Thanks to it, you can also look at your marketing campaigns more objectively."</v>
      </c>
    </row>
    <row r="106" spans="1:7" ht="165.75" x14ac:dyDescent="0.2">
      <c r="B106" s="25" t="str">
        <f t="shared" si="33"/>
        <v>Suman Kumar</v>
      </c>
      <c r="C106" s="25" t="s">
        <v>62</v>
      </c>
      <c r="D106" s="25">
        <v>8</v>
      </c>
      <c r="E106" s="25" t="s">
        <v>53</v>
      </c>
      <c r="F106" s="25" t="s">
        <v>326</v>
      </c>
      <c r="G106" s="25" t="str">
        <f t="shared" si="3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07" spans="1:7" x14ac:dyDescent="0.2">
      <c r="B107" s="25" t="str">
        <f t="shared" si="33"/>
        <v>Suman Kumar</v>
      </c>
      <c r="C107" s="25" t="s">
        <v>64</v>
      </c>
      <c r="D107" s="25">
        <v>10</v>
      </c>
      <c r="E107" s="25" t="s">
        <v>273</v>
      </c>
      <c r="G107" s="25" t="str">
        <f t="shared" si="32"/>
        <v xml:space="preserve">Q6: 10 of 10.  </v>
      </c>
    </row>
    <row r="108" spans="1:7" x14ac:dyDescent="0.2">
      <c r="B108" s="25" t="str">
        <f>B101</f>
        <v>Suman Kumar</v>
      </c>
      <c r="C108" s="25" t="s">
        <v>68</v>
      </c>
      <c r="D108" s="25">
        <f>SUM(D102:D107)</f>
        <v>44</v>
      </c>
      <c r="E108" s="25" t="s">
        <v>69</v>
      </c>
      <c r="G108" s="25" t="str">
        <f t="shared" ref="G108" si="34">_xlfn.CONCAT(C108," ",D108," ",E108," ",F108)</f>
        <v xml:space="preserve">Total: 44 of 50. </v>
      </c>
    </row>
    <row r="109" spans="1:7" ht="382.5" x14ac:dyDescent="0.2">
      <c r="B109" s="25" t="str">
        <f t="shared" si="33"/>
        <v>Suman Kumar</v>
      </c>
      <c r="C109" s="25" t="s">
        <v>70</v>
      </c>
      <c r="G109" s="25" t="str">
        <f>_xlfn.CONCAT(G101," ",G102," ",G103," ",G104," ",G105," ",G106," ",G107," ",G108)</f>
        <v xml:space="preserve">Suman Kumar, below are scores and comments for Homework 2. Q1: 8 of 8.  APIs are mechanisms that enable two software components to communicate with each other using a set of definitions and protocols.  APIs may be invoked to query data.  While Amazon S3, an object storage service offering scalability, data availability, and security, it is not optimal with regards to integrating and structuring data from many sources.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"You research and find out that prospective customers usually search for your brand online and click on a sponsored ad before purchasing.  ...Thanks to it, you can also look at your marketing campaigns more objectively."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110" spans="1:7" ht="38.25" x14ac:dyDescent="0.2">
      <c r="A110" s="25" t="s">
        <v>13</v>
      </c>
      <c r="B110" s="25" t="s">
        <v>197</v>
      </c>
      <c r="C110" s="25" t="s">
        <v>234</v>
      </c>
      <c r="G110" s="25" t="str">
        <f t="shared" ref="G110" si="35">_xlfn.CONCAT(B110,C110)</f>
        <v>Bhavana Chowdary, below are scores and comments for Homework 2.</v>
      </c>
    </row>
    <row r="111" spans="1:7" ht="38.25" x14ac:dyDescent="0.2">
      <c r="B111" s="25" t="str">
        <f>B110</f>
        <v>Bhavana Chowdary</v>
      </c>
      <c r="C111" s="25" t="s">
        <v>52</v>
      </c>
      <c r="D111" s="25">
        <v>8</v>
      </c>
      <c r="E111" s="25" t="s">
        <v>53</v>
      </c>
      <c r="F111" s="25" t="s">
        <v>276</v>
      </c>
      <c r="G111" s="25" t="str">
        <f t="shared" ref="G111:G116" si="36">_xlfn.CONCAT(C111," ",D111," ",E111," ",F111)</f>
        <v>Q1: 8 of 8.  APIs are mechanisms that enable two software components to communicate with each other using a set of definitions and protocols.  APIs may be invoked to query data.</v>
      </c>
    </row>
    <row r="112" spans="1:7" x14ac:dyDescent="0.2">
      <c r="B112" s="25" t="str">
        <f t="shared" ref="B112:B118" si="37">B111</f>
        <v>Bhavana Chowdary</v>
      </c>
      <c r="C112" s="25" t="s">
        <v>55</v>
      </c>
      <c r="D112" s="25">
        <v>8</v>
      </c>
      <c r="E112" s="25" t="s">
        <v>53</v>
      </c>
      <c r="F112" s="25" t="s">
        <v>297</v>
      </c>
      <c r="G112" s="25" t="str">
        <f t="shared" si="36"/>
        <v>Q2: 8 of 8.  A straightforward response!</v>
      </c>
    </row>
    <row r="113" spans="1:7" x14ac:dyDescent="0.2">
      <c r="B113" s="25" t="str">
        <f t="shared" si="37"/>
        <v>Bhavana Chowdary</v>
      </c>
      <c r="C113" s="25" t="s">
        <v>58</v>
      </c>
      <c r="D113" s="25">
        <v>8</v>
      </c>
      <c r="E113" s="25" t="s">
        <v>53</v>
      </c>
      <c r="F113" s="25" t="s">
        <v>269</v>
      </c>
      <c r="G113" s="25" t="str">
        <f t="shared" si="36"/>
        <v>Q3: 8 of 8.  An insightful answer!</v>
      </c>
    </row>
    <row r="114" spans="1:7" x14ac:dyDescent="0.2">
      <c r="B114" s="25" t="str">
        <f t="shared" si="37"/>
        <v>Bhavana Chowdary</v>
      </c>
      <c r="C114" s="25" t="s">
        <v>60</v>
      </c>
      <c r="D114" s="25">
        <v>8</v>
      </c>
      <c r="E114" s="25" t="s">
        <v>53</v>
      </c>
      <c r="G114" s="25" t="str">
        <f t="shared" si="36"/>
        <v xml:space="preserve">Q4: 8 of 8.  </v>
      </c>
    </row>
    <row r="115" spans="1:7" ht="165.75" x14ac:dyDescent="0.2">
      <c r="B115" s="25" t="str">
        <f t="shared" si="37"/>
        <v>Bhavana Chowdary</v>
      </c>
      <c r="C115" s="25" t="s">
        <v>62</v>
      </c>
      <c r="D115" s="25">
        <v>8</v>
      </c>
      <c r="E115" s="25" t="s">
        <v>53</v>
      </c>
      <c r="F115" s="25" t="s">
        <v>326</v>
      </c>
      <c r="G115" s="25" t="str">
        <f t="shared" si="36"/>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16" spans="1:7" x14ac:dyDescent="0.2">
      <c r="B116" s="25" t="str">
        <f t="shared" si="37"/>
        <v>Bhavana Chowdary</v>
      </c>
      <c r="C116" s="25" t="s">
        <v>64</v>
      </c>
      <c r="D116" s="25">
        <v>10</v>
      </c>
      <c r="E116" s="25" t="s">
        <v>273</v>
      </c>
      <c r="G116" s="25" t="str">
        <f t="shared" si="36"/>
        <v xml:space="preserve">Q6: 10 of 10.  </v>
      </c>
    </row>
    <row r="117" spans="1:7" x14ac:dyDescent="0.2">
      <c r="B117" s="25" t="str">
        <f>B110</f>
        <v>Bhavana Chowdary</v>
      </c>
      <c r="C117" s="25" t="s">
        <v>68</v>
      </c>
      <c r="D117" s="25">
        <f>SUM(D111:D116)</f>
        <v>50</v>
      </c>
      <c r="E117" s="25" t="s">
        <v>69</v>
      </c>
      <c r="G117" s="25" t="str">
        <f t="shared" ref="G117" si="38">_xlfn.CONCAT(C117," ",D117," ",E117," ",F117)</f>
        <v xml:space="preserve">Total: 50 of 50. </v>
      </c>
    </row>
    <row r="118" spans="1:7" ht="242.25" x14ac:dyDescent="0.2">
      <c r="B118" s="25" t="str">
        <f t="shared" si="37"/>
        <v>Bhavana Chowdary</v>
      </c>
      <c r="C118" s="25" t="s">
        <v>70</v>
      </c>
      <c r="G118" s="25" t="str">
        <f>_xlfn.CONCAT(G110," ",G111," ",G112," ",G113," ",G114," ",G115," ",G116," ",G117)</f>
        <v xml:space="preserve">Bhavana Chowdary, below are scores and comments for Homework 2. Q1: 8 of 8.  APIs are mechanisms that enable two software components to communicate with each other using a set of definitions and protocols.  APIs may be invoked to query data. Q2: 8 of 8.  A straightforward response! Q3: 8 of 8.  An insightful answer!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50 of 50. </v>
      </c>
    </row>
    <row r="119" spans="1:7" ht="38.25" x14ac:dyDescent="0.2">
      <c r="A119" s="25" t="s">
        <v>14</v>
      </c>
      <c r="B119" s="25" t="str">
        <f>MID(A119,FIND(",",A119)+1,FIND(" ",A119)-2)</f>
        <v xml:space="preserve"> Vinaya</v>
      </c>
      <c r="C119" s="25" t="s">
        <v>234</v>
      </c>
      <c r="G119" s="25" t="str">
        <f>_xlfn.CONCAT(B119,C119)</f>
        <v xml:space="preserve"> Vinaya, below are scores and comments for Homework 2.</v>
      </c>
    </row>
    <row r="120" spans="1:7" ht="38.25" x14ac:dyDescent="0.2">
      <c r="B120" s="25" t="str">
        <f>B119</f>
        <v xml:space="preserve"> Vinaya</v>
      </c>
      <c r="C120" s="25" t="s">
        <v>52</v>
      </c>
      <c r="D120" s="25">
        <v>8</v>
      </c>
      <c r="E120" s="25" t="s">
        <v>53</v>
      </c>
      <c r="F120" s="25" t="s">
        <v>281</v>
      </c>
      <c r="G120" s="25" t="str">
        <f t="shared" ref="G120:G125" si="39">_xlfn.CONCAT(C120," ",D120," ",E120," ",F120)</f>
        <v>Q1: 8 of 8.  While the Beautiful Soup package along with a parser is used to pull data from HTML and XLM documents, I am not certain that it is popular.</v>
      </c>
    </row>
    <row r="121" spans="1:7" ht="51" x14ac:dyDescent="0.2">
      <c r="B121" s="25" t="str">
        <f t="shared" ref="B121:B127" si="40">B120</f>
        <v xml:space="preserve"> Vinaya</v>
      </c>
      <c r="C121" s="25" t="s">
        <v>55</v>
      </c>
      <c r="D121" s="25">
        <v>6.5</v>
      </c>
      <c r="E121" s="25" t="s">
        <v>53</v>
      </c>
      <c r="F121" s="25" t="s">
        <v>335</v>
      </c>
      <c r="G121" s="25" t="str">
        <f t="shared" si="39"/>
        <v>Q2: 6.5 of 8.  You were requested to provide an example of a marketing dataset and analysis task where each tool would be most appropriate.  Characteristics about each dataset, beyond what you mentioned, would fully address the request.</v>
      </c>
    </row>
    <row r="122" spans="1:7" ht="51" x14ac:dyDescent="0.2">
      <c r="B122" s="25" t="str">
        <f t="shared" si="40"/>
        <v xml:space="preserve"> Vinaya</v>
      </c>
      <c r="C122" s="25" t="s">
        <v>58</v>
      </c>
      <c r="D122" s="25">
        <v>6</v>
      </c>
      <c r="E122" s="25" t="s">
        <v>53</v>
      </c>
      <c r="F122" s="25" t="s">
        <v>306</v>
      </c>
      <c r="G122" s="25" t="str">
        <f t="shared" si="39"/>
        <v>Q3: 6 of 8.  The second part of the request, "Describe a situation or problem from your job, ... for which the first-, second-, and third-party data are used.," required an answer that referenced each of the three data types.</v>
      </c>
    </row>
    <row r="123" spans="1:7" x14ac:dyDescent="0.2">
      <c r="B123" s="25" t="str">
        <f t="shared" si="40"/>
        <v xml:space="preserve"> Vinaya</v>
      </c>
      <c r="C123" s="25" t="s">
        <v>60</v>
      </c>
      <c r="D123" s="25">
        <v>8</v>
      </c>
      <c r="E123" s="25" t="s">
        <v>53</v>
      </c>
      <c r="F123" s="25" t="s">
        <v>318</v>
      </c>
      <c r="G123" s="25" t="str">
        <f t="shared" si="39"/>
        <v>Q4: 8 of 8.  A precise answer!</v>
      </c>
    </row>
    <row r="124" spans="1:7" ht="165.75" x14ac:dyDescent="0.2">
      <c r="B124" s="25" t="str">
        <f t="shared" si="40"/>
        <v xml:space="preserve"> Vinaya</v>
      </c>
      <c r="C124" s="25" t="s">
        <v>62</v>
      </c>
      <c r="D124" s="25">
        <v>8</v>
      </c>
      <c r="E124" s="25" t="s">
        <v>53</v>
      </c>
      <c r="F124" s="25" t="s">
        <v>326</v>
      </c>
      <c r="G124" s="25" t="str">
        <f t="shared" si="39"/>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25" spans="1:7" x14ac:dyDescent="0.2">
      <c r="B125" s="25" t="str">
        <f t="shared" si="40"/>
        <v xml:space="preserve"> Vinaya</v>
      </c>
      <c r="C125" s="25" t="s">
        <v>64</v>
      </c>
      <c r="D125" s="25">
        <v>10</v>
      </c>
      <c r="E125" s="25" t="s">
        <v>273</v>
      </c>
      <c r="G125" s="25" t="str">
        <f t="shared" si="39"/>
        <v xml:space="preserve">Q6: 10 of 10.  </v>
      </c>
    </row>
    <row r="126" spans="1:7" x14ac:dyDescent="0.2">
      <c r="B126" s="25" t="str">
        <f>B119</f>
        <v xml:space="preserve"> Vinaya</v>
      </c>
      <c r="C126" s="25" t="s">
        <v>68</v>
      </c>
      <c r="D126" s="25">
        <f>SUM(D120:D125)</f>
        <v>46.5</v>
      </c>
      <c r="E126" s="25" t="s">
        <v>69</v>
      </c>
      <c r="G126" s="25" t="str">
        <f t="shared" ref="G126" si="41">_xlfn.CONCAT(C126," ",D126," ",E126," ",F126)</f>
        <v xml:space="preserve">Total: 46.5 of 50. </v>
      </c>
    </row>
    <row r="127" spans="1:7" ht="318.75" x14ac:dyDescent="0.2">
      <c r="B127" s="25" t="str">
        <f t="shared" si="40"/>
        <v xml:space="preserve"> Vinaya</v>
      </c>
      <c r="C127" s="25" t="s">
        <v>70</v>
      </c>
      <c r="G127" s="25" t="str">
        <f>_xlfn.CONCAT(G119," ",G120," ",G121," ",G122," ",G123," ",G124," ",G125," ",G126)</f>
        <v xml:space="preserve"> Vinaya, below are scores and comments for Homework 2. Q1: 8 of 8.  While the Beautiful Soup package along with a parser is used to pull data from HTML and XLM documents, I am not certain that it is popular. Q2: 6.5 of 8.  You were requested to provide an example of a marketing dataset and analysis task where each tool would be most appropriate.  Characteristics about each dataset, beyond what you mentioned, would fully address the request. Q3: 6 of 8.  The second part of the request, "Describe a situation or problem from your job, ... for which the first-, second-, and third-party data are used.," required an answer that referenced each of the three data types. Q4: 8 of 8.  A precise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46.5 of 50. </v>
      </c>
    </row>
    <row r="128" spans="1:7" ht="38.25" x14ac:dyDescent="0.2">
      <c r="A128" s="25" t="s">
        <v>15</v>
      </c>
      <c r="B128" s="25" t="s">
        <v>199</v>
      </c>
      <c r="C128" s="25" t="s">
        <v>234</v>
      </c>
      <c r="G128" s="25" t="str">
        <f>_xlfn.CONCAT(B128,C128)</f>
        <v>Sai Chandra, below are scores and comments for Homework 2.</v>
      </c>
    </row>
    <row r="129" spans="1:7" ht="102" x14ac:dyDescent="0.2">
      <c r="B129" s="25" t="str">
        <f>B128</f>
        <v>Sai Chandra</v>
      </c>
      <c r="C129" s="25" t="s">
        <v>52</v>
      </c>
      <c r="D129" s="25">
        <v>8</v>
      </c>
      <c r="E129" s="25" t="s">
        <v>53</v>
      </c>
      <c r="F129" s="25" t="s">
        <v>282</v>
      </c>
      <c r="G129" s="25" t="str">
        <f t="shared" ref="G129:G134" si="42">_xlfn.CONCAT(C129," ",D129," ",E129," ",F129)</f>
        <v>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While the Beautiful Soup package along with a parser is used to pull data from HTML and XLM documents, I am not certain that it is popular.</v>
      </c>
    </row>
    <row r="130" spans="1:7" ht="38.25" x14ac:dyDescent="0.2">
      <c r="B130" s="25" t="str">
        <f t="shared" ref="B130:B136" si="43">B129</f>
        <v>Sai Chandra</v>
      </c>
      <c r="C130" s="25" t="s">
        <v>55</v>
      </c>
      <c r="D130" s="25">
        <v>7.5</v>
      </c>
      <c r="E130" s="25" t="s">
        <v>53</v>
      </c>
      <c r="F130" s="25" t="s">
        <v>303</v>
      </c>
      <c r="G130" s="25" t="str">
        <f t="shared" si="42"/>
        <v>Q2: 7.5 of 8.  Additional information that distinguishes the different marketing datasets, and the tools that would be used, is warranted and needed.</v>
      </c>
    </row>
    <row r="131" spans="1:7" x14ac:dyDescent="0.2">
      <c r="B131" s="25" t="str">
        <f t="shared" si="43"/>
        <v>Sai Chandra</v>
      </c>
      <c r="C131" s="25" t="s">
        <v>58</v>
      </c>
      <c r="D131" s="25">
        <v>8</v>
      </c>
      <c r="E131" s="25" t="s">
        <v>53</v>
      </c>
      <c r="F131" s="25" t="s">
        <v>294</v>
      </c>
      <c r="G131" s="25" t="str">
        <f t="shared" si="42"/>
        <v>Q3: 8 of 8.  A succinct answer!</v>
      </c>
    </row>
    <row r="132" spans="1:7" x14ac:dyDescent="0.2">
      <c r="B132" s="25" t="str">
        <f t="shared" si="43"/>
        <v>Sai Chandra</v>
      </c>
      <c r="C132" s="25" t="s">
        <v>60</v>
      </c>
      <c r="D132" s="25">
        <v>8</v>
      </c>
      <c r="E132" s="25" t="s">
        <v>53</v>
      </c>
      <c r="G132" s="25" t="str">
        <f t="shared" si="42"/>
        <v xml:space="preserve">Q4: 8 of 8.  </v>
      </c>
    </row>
    <row r="133" spans="1:7" ht="165.75" x14ac:dyDescent="0.2">
      <c r="B133" s="25" t="str">
        <f t="shared" si="43"/>
        <v>Sai Chandra</v>
      </c>
      <c r="C133" s="25" t="s">
        <v>62</v>
      </c>
      <c r="D133" s="25">
        <v>8</v>
      </c>
      <c r="E133" s="25" t="s">
        <v>53</v>
      </c>
      <c r="F133" s="25" t="s">
        <v>326</v>
      </c>
      <c r="G133" s="25" t="str">
        <f t="shared" si="42"/>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34" spans="1:7" x14ac:dyDescent="0.2">
      <c r="B134" s="25" t="str">
        <f t="shared" si="43"/>
        <v>Sai Chandra</v>
      </c>
      <c r="C134" s="25" t="s">
        <v>64</v>
      </c>
      <c r="D134" s="25">
        <v>10</v>
      </c>
      <c r="E134" s="25" t="s">
        <v>273</v>
      </c>
      <c r="G134" s="25" t="str">
        <f t="shared" si="42"/>
        <v xml:space="preserve">Q6: 10 of 10.  </v>
      </c>
    </row>
    <row r="135" spans="1:7" x14ac:dyDescent="0.2">
      <c r="B135" s="25" t="str">
        <f>B128</f>
        <v>Sai Chandra</v>
      </c>
      <c r="C135" s="25" t="s">
        <v>68</v>
      </c>
      <c r="D135" s="25">
        <f>SUM(D129:D134)</f>
        <v>49.5</v>
      </c>
      <c r="E135" s="25" t="s">
        <v>69</v>
      </c>
      <c r="G135" s="25" t="str">
        <f t="shared" ref="G135" si="44">_xlfn.CONCAT(C135," ",D135," ",E135," ",F135)</f>
        <v xml:space="preserve">Total: 49.5 of 50. </v>
      </c>
    </row>
    <row r="136" spans="1:7" ht="331.5" x14ac:dyDescent="0.2">
      <c r="B136" s="25" t="str">
        <f t="shared" si="43"/>
        <v>Sai Chandra</v>
      </c>
      <c r="C136" s="25" t="s">
        <v>70</v>
      </c>
      <c r="G136" s="25" t="str">
        <f>_xlfn.CONCAT(G128," ",G129," ",G130," ",G131," ",G132," ",G133," ",G134," ",G135)</f>
        <v xml:space="preserve">Sai Chandra,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While the Beautiful Soup package along with a parser is used to pull data from HTML and XLM documents, I am not certain that it is popular. Q2: 7.5 of 8.  Additional information that distinguishes the different marketing datasets, and the tools that would be used, is warranted and needed. Q3: 8 of 8.  A succinct answer!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49.5 of 50. </v>
      </c>
    </row>
    <row r="137" spans="1:7" ht="38.25" x14ac:dyDescent="0.2">
      <c r="A137" s="25" t="s">
        <v>16</v>
      </c>
      <c r="B137" s="25" t="s">
        <v>200</v>
      </c>
      <c r="C137" s="25" t="s">
        <v>234</v>
      </c>
      <c r="G137" s="25" t="str">
        <f>_xlfn.CONCAT(B137,C137)</f>
        <v>Navya Sri Reddy, below are scores and comments for Homework 2.</v>
      </c>
    </row>
    <row r="138" spans="1:7" ht="89.25" x14ac:dyDescent="0.2">
      <c r="B138" s="25" t="str">
        <f>B137</f>
        <v>Navya Sri Reddy</v>
      </c>
      <c r="C138" s="25" t="s">
        <v>52</v>
      </c>
      <c r="D138" s="25">
        <v>7.5</v>
      </c>
      <c r="E138" s="25" t="s">
        <v>53</v>
      </c>
      <c r="F138" s="25" t="s">
        <v>283</v>
      </c>
      <c r="G138" s="25" t="str">
        <f t="shared" ref="G138:G143" si="45">_xlfn.CONCAT(C138," ",D138," ",E138," ",F138)</f>
        <v>Q1: 7.5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The analysis (or in the future AI) will be the sleuths, not the tools.</v>
      </c>
    </row>
    <row r="139" spans="1:7" ht="25.5" x14ac:dyDescent="0.2">
      <c r="B139" s="25" t="str">
        <f t="shared" ref="B139:B145" si="46">B138</f>
        <v>Navya Sri Reddy</v>
      </c>
      <c r="C139" s="25" t="s">
        <v>55</v>
      </c>
      <c r="D139" s="25">
        <v>8</v>
      </c>
      <c r="E139" s="25" t="s">
        <v>53</v>
      </c>
      <c r="F139" s="25" t="s">
        <v>302</v>
      </c>
      <c r="G139" s="25" t="str">
        <f t="shared" si="45"/>
        <v xml:space="preserve">Q2: 8 of 8.  It would be ideal to expand on defining the difference between the two tool types. </v>
      </c>
    </row>
    <row r="140" spans="1:7" x14ac:dyDescent="0.2">
      <c r="B140" s="25" t="str">
        <f t="shared" si="46"/>
        <v>Navya Sri Reddy</v>
      </c>
      <c r="C140" s="25" t="s">
        <v>58</v>
      </c>
      <c r="D140" s="25">
        <v>8</v>
      </c>
      <c r="E140" s="25" t="s">
        <v>53</v>
      </c>
      <c r="G140" s="25" t="str">
        <f t="shared" si="45"/>
        <v xml:space="preserve">Q3: 8 of 8.  </v>
      </c>
    </row>
    <row r="141" spans="1:7" x14ac:dyDescent="0.2">
      <c r="B141" s="25" t="str">
        <f t="shared" si="46"/>
        <v>Navya Sri Reddy</v>
      </c>
      <c r="C141" s="25" t="s">
        <v>60</v>
      </c>
      <c r="D141" s="25">
        <v>8</v>
      </c>
      <c r="E141" s="25" t="s">
        <v>53</v>
      </c>
      <c r="F141" s="25" t="s">
        <v>312</v>
      </c>
      <c r="G141" s="25" t="str">
        <f t="shared" si="45"/>
        <v>Q4: 8 of 8.  While a good answer, it was a wee bit wandering.</v>
      </c>
    </row>
    <row r="142" spans="1:7" ht="165.75" x14ac:dyDescent="0.2">
      <c r="B142" s="25" t="str">
        <f t="shared" si="46"/>
        <v>Navya Sri Reddy</v>
      </c>
      <c r="C142" s="25" t="s">
        <v>62</v>
      </c>
      <c r="D142" s="25">
        <v>8</v>
      </c>
      <c r="E142" s="25" t="s">
        <v>53</v>
      </c>
      <c r="F142" s="25" t="s">
        <v>326</v>
      </c>
      <c r="G142" s="25" t="str">
        <f t="shared" si="45"/>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43" spans="1:7" x14ac:dyDescent="0.2">
      <c r="B143" s="25" t="str">
        <f t="shared" si="46"/>
        <v>Navya Sri Reddy</v>
      </c>
      <c r="C143" s="25" t="s">
        <v>64</v>
      </c>
      <c r="D143" s="25">
        <v>10</v>
      </c>
      <c r="E143" s="25" t="s">
        <v>273</v>
      </c>
      <c r="G143" s="25" t="str">
        <f t="shared" si="45"/>
        <v xml:space="preserve">Q6: 10 of 10.  </v>
      </c>
    </row>
    <row r="144" spans="1:7" x14ac:dyDescent="0.2">
      <c r="B144" s="25" t="str">
        <f>B137</f>
        <v>Navya Sri Reddy</v>
      </c>
      <c r="C144" s="25" t="s">
        <v>68</v>
      </c>
      <c r="D144" s="25">
        <f>SUM(D138:D143)</f>
        <v>49.5</v>
      </c>
      <c r="E144" s="25" t="s">
        <v>69</v>
      </c>
      <c r="G144" s="25" t="str">
        <f t="shared" ref="G144" si="47">_xlfn.CONCAT(C144," ",D144," ",E144," ",F144)</f>
        <v xml:space="preserve">Total: 49.5 of 50. </v>
      </c>
    </row>
    <row r="145" spans="1:7" ht="306" x14ac:dyDescent="0.2">
      <c r="B145" s="25" t="str">
        <f t="shared" si="46"/>
        <v>Navya Sri Reddy</v>
      </c>
      <c r="C145" s="25" t="s">
        <v>70</v>
      </c>
      <c r="G145" s="25" t="str">
        <f>_xlfn.CONCAT(G137," ",G138," ",G139," ",G140," ",G141," ",G142," ",G143," ",G144)</f>
        <v xml:space="preserve">Navya Sri Reddy, below are scores and comments for Homework 2. Q1: 7.5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The analysis (or in the future AI) will be the sleuths, not the tools. Q2: 8 of 8.  It would be ideal to expand on defining the difference between the two tool types.  Q3: 8 of 8.   Q4: 8 of 8.  While a good answer, it was a wee bit wandering.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49.5 of 50. </v>
      </c>
    </row>
    <row r="146" spans="1:7" ht="38.25" x14ac:dyDescent="0.2">
      <c r="A146" s="25" t="s">
        <v>17</v>
      </c>
      <c r="B146" s="25" t="s">
        <v>201</v>
      </c>
      <c r="C146" s="25" t="s">
        <v>234</v>
      </c>
      <c r="G146" s="25" t="str">
        <f>_xlfn.CONCAT(B146,C146)</f>
        <v>Imranuddin, below are scores and comments for Homework 2.</v>
      </c>
    </row>
    <row r="147" spans="1:7" ht="76.5" x14ac:dyDescent="0.2">
      <c r="B147" s="25" t="str">
        <f>B146</f>
        <v>Imranuddin</v>
      </c>
      <c r="C147" s="25" t="s">
        <v>52</v>
      </c>
      <c r="D147" s="25">
        <v>8</v>
      </c>
      <c r="E147" s="25" t="s">
        <v>53</v>
      </c>
      <c r="F147" s="25" t="s">
        <v>284</v>
      </c>
      <c r="G147" s="25" t="str">
        <f t="shared" ref="G147:G152" si="48">_xlfn.CONCAT(C147," ",D147," ",E147," ",F147)</f>
        <v xml:space="preserve">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v>
      </c>
    </row>
    <row r="148" spans="1:7" ht="51" x14ac:dyDescent="0.2">
      <c r="B148" s="25" t="str">
        <f t="shared" ref="B148:B154" si="49">B147</f>
        <v>Imranuddin</v>
      </c>
      <c r="C148" s="25" t="s">
        <v>55</v>
      </c>
      <c r="D148" s="25">
        <v>6.5</v>
      </c>
      <c r="E148" s="25" t="s">
        <v>53</v>
      </c>
      <c r="F148" s="25" t="s">
        <v>335</v>
      </c>
      <c r="G148" s="25" t="str">
        <f t="shared" si="48"/>
        <v>Q2: 6.5 of 8.  You were requested to provide an example of a marketing dataset and analysis task where each tool would be most appropriate.  Characteristics about each dataset, beyond what you mentioned, would fully address the request.</v>
      </c>
    </row>
    <row r="149" spans="1:7" x14ac:dyDescent="0.2">
      <c r="B149" s="33" t="str">
        <f t="shared" si="49"/>
        <v>Imranuddin</v>
      </c>
      <c r="C149" s="25" t="s">
        <v>58</v>
      </c>
      <c r="D149" s="25">
        <v>8</v>
      </c>
      <c r="E149" s="25" t="s">
        <v>53</v>
      </c>
      <c r="G149" s="25" t="str">
        <f t="shared" si="48"/>
        <v xml:space="preserve">Q3: 8 of 8.  </v>
      </c>
    </row>
    <row r="150" spans="1:7" s="41" customFormat="1" ht="76.5" x14ac:dyDescent="0.2">
      <c r="A150" s="33"/>
      <c r="B150" s="33" t="str">
        <f t="shared" si="49"/>
        <v>Imranuddin</v>
      </c>
      <c r="C150" s="33" t="s">
        <v>60</v>
      </c>
      <c r="D150" s="33">
        <v>3.5</v>
      </c>
      <c r="E150" s="33" t="s">
        <v>53</v>
      </c>
      <c r="F150" s="33" t="s">
        <v>320</v>
      </c>
      <c r="G150" s="33" t="str">
        <f t="shared" si="48"/>
        <v>Q4: 3.5 of 8.  I don't understand the following section of your response, and how it relates to the question at hand: "Consider using a multi-touch attribution approach, such as a "Time-Decay" or "Linear Attribution" model, to provide credit appropriately.  … while taking into account its function in promoting conversions earlier in the customer journey."</v>
      </c>
    </row>
    <row r="151" spans="1:7" ht="165.75" x14ac:dyDescent="0.2">
      <c r="B151" s="25" t="str">
        <f t="shared" si="49"/>
        <v>Imranuddin</v>
      </c>
      <c r="C151" s="25" t="s">
        <v>62</v>
      </c>
      <c r="D151" s="25">
        <v>8</v>
      </c>
      <c r="E151" s="25" t="s">
        <v>53</v>
      </c>
      <c r="F151" s="25" t="s">
        <v>326</v>
      </c>
      <c r="G151" s="25" t="str">
        <f t="shared" si="48"/>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52" spans="1:7" x14ac:dyDescent="0.2">
      <c r="B152" s="25" t="str">
        <f t="shared" si="49"/>
        <v>Imranuddin</v>
      </c>
      <c r="C152" s="25" t="s">
        <v>64</v>
      </c>
      <c r="D152" s="25">
        <v>10</v>
      </c>
      <c r="E152" s="25" t="s">
        <v>273</v>
      </c>
      <c r="G152" s="25" t="str">
        <f t="shared" si="48"/>
        <v xml:space="preserve">Q6: 10 of 10.  </v>
      </c>
    </row>
    <row r="153" spans="1:7" x14ac:dyDescent="0.2">
      <c r="B153" s="25" t="str">
        <f>B146</f>
        <v>Imranuddin</v>
      </c>
      <c r="C153" s="25" t="s">
        <v>68</v>
      </c>
      <c r="D153" s="25">
        <f>SUM(D147:D152)</f>
        <v>44</v>
      </c>
      <c r="E153" s="25" t="s">
        <v>69</v>
      </c>
      <c r="G153" s="25" t="str">
        <f t="shared" ref="G153" si="50">_xlfn.CONCAT(C153," ",D153," ",E153," ",F153)</f>
        <v xml:space="preserve">Total: 44 of 50. </v>
      </c>
    </row>
    <row r="154" spans="1:7" ht="382.5" x14ac:dyDescent="0.2">
      <c r="B154" s="25" t="str">
        <f t="shared" si="49"/>
        <v>Imranuddin</v>
      </c>
      <c r="C154" s="25" t="s">
        <v>70</v>
      </c>
      <c r="G154" s="25" t="str">
        <f>_xlfn.CONCAT(G146," ",G147," ",G148," ",G149," ",G150," ",G151," ",G152," ",G153)</f>
        <v xml:space="preserve">Imranuddin,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"Consider using a multi-touch attribution approach, such as a "Time-Decay" or "Linear Attribution" model, to provide credit appropriately.  … while taking into account its function in promoting conversions earlier in the customer journey."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155" spans="1:7" ht="38.25" x14ac:dyDescent="0.2">
      <c r="A155" s="25" t="s">
        <v>18</v>
      </c>
      <c r="B155" s="25" t="s">
        <v>275</v>
      </c>
      <c r="C155" s="25" t="s">
        <v>234</v>
      </c>
      <c r="G155" s="25" t="str">
        <f>_xlfn.CONCAT(B155,C155)</f>
        <v xml:space="preserve"> Sumeruddin, below are scores and comments for Homework 2.</v>
      </c>
    </row>
    <row r="156" spans="1:7" ht="76.5" x14ac:dyDescent="0.2">
      <c r="B156" s="25" t="str">
        <f>B155</f>
        <v xml:space="preserve"> Sumeruddin</v>
      </c>
      <c r="C156" s="25" t="s">
        <v>52</v>
      </c>
      <c r="D156" s="25">
        <v>8</v>
      </c>
      <c r="E156" s="25" t="s">
        <v>53</v>
      </c>
      <c r="F156" s="25" t="s">
        <v>284</v>
      </c>
      <c r="G156" s="25" t="str">
        <f t="shared" ref="G156:G161" si="51">_xlfn.CONCAT(C156," ",D156," ",E156," ",F156)</f>
        <v xml:space="preserve">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v>
      </c>
    </row>
    <row r="157" spans="1:7" ht="51" x14ac:dyDescent="0.2">
      <c r="B157" s="25" t="str">
        <f t="shared" ref="B157:B163" si="52">B156</f>
        <v xml:space="preserve"> Sumeruddin</v>
      </c>
      <c r="C157" s="25" t="s">
        <v>55</v>
      </c>
      <c r="D157" s="25">
        <v>6.5</v>
      </c>
      <c r="E157" s="25" t="s">
        <v>53</v>
      </c>
      <c r="F157" s="25" t="s">
        <v>335</v>
      </c>
      <c r="G157" s="25" t="str">
        <f t="shared" si="51"/>
        <v>Q2: 6.5 of 8.  You were requested to provide an example of a marketing dataset and analysis task where each tool would be most appropriate.  Characteristics about each dataset, beyond what you mentioned, would fully address the request.</v>
      </c>
    </row>
    <row r="158" spans="1:7" x14ac:dyDescent="0.2">
      <c r="B158" s="33" t="str">
        <f t="shared" si="52"/>
        <v xml:space="preserve"> Sumeruddin</v>
      </c>
      <c r="C158" s="25" t="s">
        <v>58</v>
      </c>
      <c r="D158" s="25">
        <v>8</v>
      </c>
      <c r="E158" s="25" t="s">
        <v>53</v>
      </c>
      <c r="G158" s="25" t="str">
        <f t="shared" si="51"/>
        <v xml:space="preserve">Q3: 8 of 8.  </v>
      </c>
    </row>
    <row r="159" spans="1:7" s="41" customFormat="1" ht="76.5" x14ac:dyDescent="0.2">
      <c r="A159" s="33"/>
      <c r="B159" s="33" t="str">
        <f t="shared" si="52"/>
        <v xml:space="preserve"> Sumeruddin</v>
      </c>
      <c r="C159" s="33" t="s">
        <v>60</v>
      </c>
      <c r="D159" s="33">
        <v>3.5</v>
      </c>
      <c r="E159" s="33" t="s">
        <v>53</v>
      </c>
      <c r="F159" s="33" t="s">
        <v>321</v>
      </c>
      <c r="G159" s="33" t="str">
        <f t="shared" si="51"/>
        <v>Q4: 3.5 of 8.  I don't understand the following section of your response, and how it relates to the question at hand: "To properly give credit, consider utilizing a multi-touch attribution technique like a "Time-Decay" or "Linear Attribution" model. … It also provides a more balanced view
of your marketing campaigns."</v>
      </c>
    </row>
    <row r="160" spans="1:7" ht="165.75" x14ac:dyDescent="0.2">
      <c r="B160" s="25" t="str">
        <f t="shared" si="52"/>
        <v xml:space="preserve"> Sumeruddin</v>
      </c>
      <c r="C160" s="25" t="s">
        <v>62</v>
      </c>
      <c r="D160" s="25">
        <v>8</v>
      </c>
      <c r="E160" s="25" t="s">
        <v>53</v>
      </c>
      <c r="F160" s="25" t="s">
        <v>326</v>
      </c>
      <c r="G160" s="25" t="str">
        <f t="shared" si="51"/>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61" spans="1:7" x14ac:dyDescent="0.2">
      <c r="B161" s="25" t="str">
        <f t="shared" si="52"/>
        <v xml:space="preserve"> Sumeruddin</v>
      </c>
      <c r="C161" s="25" t="s">
        <v>64</v>
      </c>
      <c r="D161" s="25">
        <v>10</v>
      </c>
      <c r="E161" s="25" t="s">
        <v>273</v>
      </c>
      <c r="G161" s="25" t="str">
        <f t="shared" si="51"/>
        <v xml:space="preserve">Q6: 10 of 10.  </v>
      </c>
    </row>
    <row r="162" spans="1:7" x14ac:dyDescent="0.2">
      <c r="B162" s="25" t="str">
        <f>B155</f>
        <v xml:space="preserve"> Sumeruddin</v>
      </c>
      <c r="C162" s="25" t="s">
        <v>68</v>
      </c>
      <c r="D162" s="25">
        <f>SUM(D156:D161)</f>
        <v>44</v>
      </c>
      <c r="E162" s="25" t="s">
        <v>69</v>
      </c>
      <c r="G162" s="25" t="str">
        <f t="shared" ref="G162" si="53">_xlfn.CONCAT(C162," ",D162," ",E162," ",F162)</f>
        <v xml:space="preserve">Total: 44 of 50. </v>
      </c>
    </row>
    <row r="163" spans="1:7" ht="395.25" x14ac:dyDescent="0.2">
      <c r="B163" s="25" t="str">
        <f t="shared" si="52"/>
        <v xml:space="preserve"> Sumeruddin</v>
      </c>
      <c r="C163" s="25" t="s">
        <v>70</v>
      </c>
      <c r="G163" s="25" t="str">
        <f>_xlfn.CONCAT(G155," ",G156," ",G157," ",G158," ",G159," ",G160," ",G161," ",G162)</f>
        <v xml:space="preserve"> Sumeruddin,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6.5 of 8.  You were requested to provide an example of a marketing dataset and analysis task where each tool would be most appropriate.  Characteristics about each dataset, beyond what you mentioned, would fully address the request. Q3: 8 of 8.   Q4: 3.5 of 8.  I don't understand the following section of your response, and how it relates to the question at hand: "To properly give credit, consider utilizing a multi-touch attribution technique like a "Time-Decay" or "Linear Attribution" model. … It also provides a more balanced view
of your marketing campaigns."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44 of 50. </v>
      </c>
    </row>
    <row r="164" spans="1:7" ht="38.25" x14ac:dyDescent="0.2">
      <c r="A164" s="25" t="s">
        <v>19</v>
      </c>
      <c r="B164" s="25" t="s">
        <v>203</v>
      </c>
      <c r="C164" s="25" t="s">
        <v>234</v>
      </c>
      <c r="G164" s="25" t="str">
        <f>_xlfn.CONCAT(B164,C164)</f>
        <v>Mohammed Ali, below are scores and comments for Homework 2.</v>
      </c>
    </row>
    <row r="165" spans="1:7" ht="89.25" x14ac:dyDescent="0.2">
      <c r="B165" s="25" t="str">
        <f>B164</f>
        <v>Mohammed Ali</v>
      </c>
      <c r="C165" s="25" t="s">
        <v>52</v>
      </c>
      <c r="D165" s="25">
        <v>7</v>
      </c>
      <c r="E165" s="25" t="s">
        <v>53</v>
      </c>
      <c r="F165" s="25" t="s">
        <v>285</v>
      </c>
      <c r="G165" s="25" t="str">
        <f t="shared" ref="G165:G170" si="54">_xlfn.CONCAT(C165," ",D165," ",E165," ",F165)</f>
        <v xml:space="preserve">Q1: 7 of 8.  APIs are mechanisms that enable two software components to communicate with each other using a set of definitions and protocols.  APIs may be invoked to query data. A Jupyter Notebook is a server-client application that allows editing and running notebook documents via a web browser;  a statistical programming language and kernel are needed to conduct analytics. </v>
      </c>
    </row>
    <row r="166" spans="1:7" ht="51" x14ac:dyDescent="0.2">
      <c r="B166" s="25" t="str">
        <f t="shared" ref="B166:B172" si="55">B165</f>
        <v>Mohammed Ali</v>
      </c>
      <c r="C166" s="25" t="s">
        <v>55</v>
      </c>
      <c r="D166" s="25">
        <v>7</v>
      </c>
      <c r="E166" s="25" t="s">
        <v>53</v>
      </c>
      <c r="F166" s="25" t="s">
        <v>335</v>
      </c>
      <c r="G166" s="25" t="str">
        <f t="shared" si="54"/>
        <v>Q2: 7 of 8.  You were requested to provide an example of a marketing dataset and analysis task where each tool would be most appropriate.  Characteristics about each dataset, beyond what you mentioned, would fully address the request.</v>
      </c>
    </row>
    <row r="167" spans="1:7" ht="63.75" x14ac:dyDescent="0.2">
      <c r="B167" s="25" t="str">
        <f t="shared" si="55"/>
        <v>Mohammed Ali</v>
      </c>
      <c r="C167" s="25" t="s">
        <v>58</v>
      </c>
      <c r="D167" s="25">
        <v>8</v>
      </c>
      <c r="E167" s="25" t="s">
        <v>53</v>
      </c>
      <c r="F167" s="25" t="s">
        <v>309</v>
      </c>
      <c r="G167" s="25" t="str">
        <f t="shared" si="54"/>
        <v>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v>
      </c>
    </row>
    <row r="168" spans="1:7" x14ac:dyDescent="0.2">
      <c r="B168" s="25" t="str">
        <f t="shared" si="55"/>
        <v>Mohammed Ali</v>
      </c>
      <c r="C168" s="25" t="s">
        <v>60</v>
      </c>
      <c r="D168" s="25">
        <v>8</v>
      </c>
      <c r="E168" s="25" t="s">
        <v>53</v>
      </c>
      <c r="F168" s="25" t="s">
        <v>294</v>
      </c>
      <c r="G168" s="25" t="str">
        <f t="shared" si="54"/>
        <v>Q4: 8 of 8.  A succinct answer!</v>
      </c>
    </row>
    <row r="169" spans="1:7" ht="165.75" x14ac:dyDescent="0.2">
      <c r="B169" s="25" t="str">
        <f t="shared" si="55"/>
        <v>Mohammed Ali</v>
      </c>
      <c r="C169" s="25" t="s">
        <v>62</v>
      </c>
      <c r="D169" s="25">
        <v>8</v>
      </c>
      <c r="E169" s="25" t="s">
        <v>53</v>
      </c>
      <c r="F169" s="25" t="s">
        <v>326</v>
      </c>
      <c r="G169" s="25" t="str">
        <f t="shared" si="54"/>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70" spans="1:7" x14ac:dyDescent="0.2">
      <c r="B170" s="25" t="str">
        <f t="shared" si="55"/>
        <v>Mohammed Ali</v>
      </c>
      <c r="C170" s="25" t="s">
        <v>64</v>
      </c>
      <c r="D170" s="25">
        <v>10</v>
      </c>
      <c r="E170" s="25" t="s">
        <v>273</v>
      </c>
      <c r="G170" s="25" t="str">
        <f t="shared" si="54"/>
        <v xml:space="preserve">Q6: 10 of 10.  </v>
      </c>
    </row>
    <row r="171" spans="1:7" x14ac:dyDescent="0.2">
      <c r="B171" s="25" t="str">
        <f>B164</f>
        <v>Mohammed Ali</v>
      </c>
      <c r="C171" s="25" t="s">
        <v>68</v>
      </c>
      <c r="D171" s="25">
        <f>SUM(D165:D170)</f>
        <v>48</v>
      </c>
      <c r="E171" s="25" t="s">
        <v>69</v>
      </c>
      <c r="G171" s="25" t="str">
        <f t="shared" ref="G171" si="56">_xlfn.CONCAT(C171," ",D171," ",E171," ",F171)</f>
        <v xml:space="preserve">Total: 48 of 50. </v>
      </c>
    </row>
    <row r="172" spans="1:7" ht="382.5" x14ac:dyDescent="0.2">
      <c r="B172" s="25" t="str">
        <f t="shared" si="55"/>
        <v>Mohammed Ali</v>
      </c>
      <c r="C172" s="25" t="s">
        <v>70</v>
      </c>
      <c r="G172" s="25" t="str">
        <f>_xlfn.CONCAT(G164," ",G165," ",G166," ",G167," ",G168," ",G169," ",G170," ",G171)</f>
        <v xml:space="preserve">Mohammed Ali, below are scores and comments for Homework 2. Q1: 7 of 8.  APIs are mechanisms that enable two software components to communicate with each other using a set of definitions and protocols.  APIs may be invoked to query data. A Jupyter Notebook is a server-client application that allows editing and running notebook documents via a web browser;  a statistical programming language and kernel are needed to conduct analytics.  Q2: 7 of 8.  You were requested to provide an example of a marketing dataset and analysis task where each tool would be most appropriate.  Characteristics about each dataset, beyond what you mentioned, would fully address the request. 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 Q4: 8 of 8.  A succinct answer!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row r="173" spans="1:7" ht="38.25" x14ac:dyDescent="0.2">
      <c r="A173" s="25" t="s">
        <v>20</v>
      </c>
      <c r="B173" s="25" t="str">
        <f>MID(A173,FIND(",",A173)+1,FIND(" ",A173)-2)</f>
        <v xml:space="preserve"> Prudhvi</v>
      </c>
      <c r="C173" s="25" t="s">
        <v>234</v>
      </c>
      <c r="G173" s="25" t="str">
        <f>_xlfn.CONCAT(B173,C173)</f>
        <v xml:space="preserve"> Prudhvi, below are scores and comments for Homework 2.</v>
      </c>
    </row>
    <row r="174" spans="1:7" ht="38.25" x14ac:dyDescent="0.2">
      <c r="B174" s="25" t="str">
        <f>B173</f>
        <v xml:space="preserve"> Prudhvi</v>
      </c>
      <c r="C174" s="25" t="s">
        <v>52</v>
      </c>
      <c r="D174" s="25">
        <v>8</v>
      </c>
      <c r="E174" s="25" t="s">
        <v>53</v>
      </c>
      <c r="F174" s="25" t="s">
        <v>286</v>
      </c>
      <c r="G174" s="25" t="str">
        <f t="shared" ref="G174:G179" si="57">_xlfn.CONCAT(C174," ",D174," ",E174," ",F174)</f>
        <v xml:space="preserve">Q1: 8 of 8.   Elasticsearch offers a set of REST-based APIs, an HTTP interface, and uses schema-free JSON documents.  Thus it has multiple tools so one may query data. </v>
      </c>
    </row>
    <row r="175" spans="1:7" ht="51" x14ac:dyDescent="0.2">
      <c r="B175" s="25" t="str">
        <f t="shared" ref="B175:B181" si="58">B174</f>
        <v xml:space="preserve"> Prudhvi</v>
      </c>
      <c r="C175" s="25" t="s">
        <v>55</v>
      </c>
      <c r="D175" s="25">
        <v>7</v>
      </c>
      <c r="E175" s="25" t="s">
        <v>53</v>
      </c>
      <c r="F175" s="25" t="s">
        <v>335</v>
      </c>
      <c r="G175" s="25" t="str">
        <f t="shared" si="57"/>
        <v>Q2: 7 of 8.  You were requested to provide an example of a marketing dataset and analysis task where each tool would be most appropriate.  Characteristics about each dataset, beyond what you mentioned, would fully address the request.</v>
      </c>
    </row>
    <row r="176" spans="1:7" ht="51" x14ac:dyDescent="0.2">
      <c r="B176" s="25" t="str">
        <f t="shared" si="58"/>
        <v xml:space="preserve"> Prudhvi</v>
      </c>
      <c r="C176" s="25" t="s">
        <v>58</v>
      </c>
      <c r="D176" s="25">
        <v>6</v>
      </c>
      <c r="E176" s="25" t="s">
        <v>53</v>
      </c>
      <c r="F176" s="25" t="s">
        <v>306</v>
      </c>
      <c r="G176" s="25" t="str">
        <f t="shared" si="57"/>
        <v>Q3: 6 of 8.  The second part of the request, "Describe a situation or problem from your job, ... for which the first-, second-, and third-party data are used.," required an answer that referenced each of the three data types.</v>
      </c>
    </row>
    <row r="177" spans="1:7" ht="38.25" x14ac:dyDescent="0.2">
      <c r="B177" s="25" t="str">
        <f t="shared" si="58"/>
        <v xml:space="preserve"> Prudhvi</v>
      </c>
      <c r="C177" s="25" t="s">
        <v>60</v>
      </c>
      <c r="D177" s="25">
        <v>7.5</v>
      </c>
      <c r="E177" s="25" t="s">
        <v>53</v>
      </c>
      <c r="F177" s="25" t="s">
        <v>337</v>
      </c>
      <c r="G177" s="25" t="str">
        <f t="shared" si="57"/>
        <v>Q4: 7.5 of 8.  A few additional details on contrasting the tools and platforms is warranted.  Please see the Module 2 Lecture Notes and textbook for additional information.</v>
      </c>
    </row>
    <row r="178" spans="1:7" ht="165.75" x14ac:dyDescent="0.2">
      <c r="B178" s="25" t="str">
        <f t="shared" si="58"/>
        <v xml:space="preserve"> Prudhvi</v>
      </c>
      <c r="C178" s="25" t="s">
        <v>62</v>
      </c>
      <c r="D178" s="25">
        <v>8</v>
      </c>
      <c r="E178" s="25" t="s">
        <v>53</v>
      </c>
      <c r="F178" s="25" t="s">
        <v>326</v>
      </c>
      <c r="G178" s="25" t="str">
        <f t="shared" si="57"/>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79" spans="1:7" x14ac:dyDescent="0.2">
      <c r="B179" s="25" t="str">
        <f t="shared" si="58"/>
        <v xml:space="preserve"> Prudhvi</v>
      </c>
      <c r="C179" s="25" t="s">
        <v>64</v>
      </c>
      <c r="D179" s="25">
        <v>10</v>
      </c>
      <c r="E179" s="25" t="s">
        <v>273</v>
      </c>
      <c r="G179" s="25" t="str">
        <f t="shared" si="57"/>
        <v xml:space="preserve">Q6: 10 of 10.  </v>
      </c>
    </row>
    <row r="180" spans="1:7" x14ac:dyDescent="0.2">
      <c r="B180" s="25" t="str">
        <f>B173</f>
        <v xml:space="preserve"> Prudhvi</v>
      </c>
      <c r="C180" s="25" t="s">
        <v>68</v>
      </c>
      <c r="D180" s="25">
        <f>SUM(D174:D179)</f>
        <v>46.5</v>
      </c>
      <c r="E180" s="25" t="s">
        <v>69</v>
      </c>
      <c r="G180" s="25" t="str">
        <f t="shared" ref="G180" si="59">_xlfn.CONCAT(C180," ",D180," ",E180," ",F180)</f>
        <v xml:space="preserve">Total: 46.5 of 50. </v>
      </c>
    </row>
    <row r="181" spans="1:7" ht="344.25" x14ac:dyDescent="0.2">
      <c r="B181" s="25" t="str">
        <f t="shared" si="58"/>
        <v xml:space="preserve"> Prudhvi</v>
      </c>
      <c r="C181" s="25" t="s">
        <v>70</v>
      </c>
      <c r="G181" s="25" t="str">
        <f>_xlfn.CONCAT(G173," ",G174," ",G175," ",G176," ",G177," ",G178," ",G179," ",G180)</f>
        <v xml:space="preserve"> Prudhvi, below are scores and comments for Homework 2. Q1: 8 of 8.   Elasticsearch offers a set of REST-based APIs, an HTTP interface, and uses schema-free JSON documents.  Thus it has multiple tools so one may query data.  Q2: 7 of 8.  You were requested to provide an example of a marketing dataset and analysis task where each tool would be most appropriate.  Characteristics about each dataset, beyond what you mentioned, would fully address the request. Q3: 6 of 8.  The second part of the request, "Describe a situation or problem from your job, ... for which the first-, second-, and third-party data are used.," required an answer that referenced each of the three data types. Q4: 7.5 of 8.  A few additional details on contrasting the tools and platforms is warranted.  Please see the Module 2 Lecture Notes and textbook for additional information.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46.5 of 50. </v>
      </c>
    </row>
    <row r="182" spans="1:7" ht="38.25" x14ac:dyDescent="0.2">
      <c r="A182" s="25" t="s">
        <v>21</v>
      </c>
      <c r="B182" s="25" t="s">
        <v>205</v>
      </c>
      <c r="C182" s="25" t="s">
        <v>234</v>
      </c>
      <c r="G182" s="25" t="str">
        <f>_xlfn.CONCAT(B182,C182)</f>
        <v>Dhruvi Shaileshkumar, below are scores and comments for Homework 2.</v>
      </c>
    </row>
    <row r="183" spans="1:7" ht="51" x14ac:dyDescent="0.2">
      <c r="B183" s="25" t="str">
        <f>B182</f>
        <v>Dhruvi Shaileshkumar</v>
      </c>
      <c r="C183" s="25" t="s">
        <v>52</v>
      </c>
      <c r="D183" s="25">
        <v>7.5</v>
      </c>
      <c r="E183" s="25" t="s">
        <v>53</v>
      </c>
      <c r="F183" s="25" t="s">
        <v>338</v>
      </c>
      <c r="G183" s="25" t="str">
        <f t="shared" ref="G183:G188" si="60">_xlfn.CONCAT(C183," ",D183," ",E183," ",F183)</f>
        <v>Q1: 7.5 of 8.  SQL is a standard language used to query and retrieve data. Note that MySQL is an open-source relational database management system; it is relational database program that uses SQL queries.</v>
      </c>
    </row>
    <row r="184" spans="1:7" ht="38.25" x14ac:dyDescent="0.2">
      <c r="B184" s="25" t="str">
        <f t="shared" ref="B184:B190" si="61">B183</f>
        <v>Dhruvi Shaileshkumar</v>
      </c>
      <c r="C184" s="25" t="s">
        <v>55</v>
      </c>
      <c r="D184" s="25">
        <v>7.5</v>
      </c>
      <c r="E184" s="25" t="s">
        <v>53</v>
      </c>
      <c r="F184" s="25" t="s">
        <v>303</v>
      </c>
      <c r="G184" s="25" t="str">
        <f t="shared" si="60"/>
        <v>Q2: 7.5 of 8.  Additional information that distinguishes the different marketing datasets, and the tools that would be used, is warranted and needed.</v>
      </c>
    </row>
    <row r="185" spans="1:7" x14ac:dyDescent="0.2">
      <c r="B185" s="25" t="str">
        <f t="shared" si="61"/>
        <v>Dhruvi Shaileshkumar</v>
      </c>
      <c r="C185" s="25" t="s">
        <v>58</v>
      </c>
      <c r="D185" s="25">
        <v>8</v>
      </c>
      <c r="E185" s="25" t="s">
        <v>53</v>
      </c>
      <c r="F185" s="25" t="s">
        <v>269</v>
      </c>
      <c r="G185" s="25" t="str">
        <f t="shared" si="60"/>
        <v>Q3: 8 of 8.  An insightful answer!</v>
      </c>
    </row>
    <row r="186" spans="1:7" ht="51" x14ac:dyDescent="0.2">
      <c r="B186" s="25" t="str">
        <f t="shared" si="61"/>
        <v>Dhruvi Shaileshkumar</v>
      </c>
      <c r="C186" s="25" t="s">
        <v>60</v>
      </c>
      <c r="D186" s="25">
        <v>7.5</v>
      </c>
      <c r="E186" s="25" t="s">
        <v>53</v>
      </c>
      <c r="F186" s="25" t="s">
        <v>322</v>
      </c>
      <c r="G186" s="25" t="str">
        <f t="shared" si="60"/>
        <v>Q4: 7.5 of 8.  Who or what is "it" in the statement, "I t is a leader in the rapidly expanding industry that uses
predictive analytics and suggests adjustments to marketing plans to maximize return on investment."</v>
      </c>
    </row>
    <row r="187" spans="1:7" ht="191.25" x14ac:dyDescent="0.2">
      <c r="B187" s="25" t="str">
        <f t="shared" si="61"/>
        <v>Dhruvi Shaileshkumar</v>
      </c>
      <c r="C187" s="25" t="s">
        <v>62</v>
      </c>
      <c r="D187" s="25">
        <v>7</v>
      </c>
      <c r="E187" s="25" t="s">
        <v>53</v>
      </c>
      <c r="F187" s="25" t="s">
        <v>328</v>
      </c>
      <c r="G187" s="25" t="str">
        <f t="shared" si="60"/>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88" spans="1:7" x14ac:dyDescent="0.2">
      <c r="B188" s="25" t="str">
        <f t="shared" si="61"/>
        <v>Dhruvi Shaileshkumar</v>
      </c>
      <c r="C188" s="25" t="s">
        <v>64</v>
      </c>
      <c r="D188" s="25">
        <v>10</v>
      </c>
      <c r="E188" s="25" t="s">
        <v>273</v>
      </c>
      <c r="G188" s="25" t="str">
        <f t="shared" si="60"/>
        <v xml:space="preserve">Q6: 10 of 10.  </v>
      </c>
    </row>
    <row r="189" spans="1:7" x14ac:dyDescent="0.2">
      <c r="B189" s="25" t="str">
        <f>B182</f>
        <v>Dhruvi Shaileshkumar</v>
      </c>
      <c r="C189" s="25" t="s">
        <v>68</v>
      </c>
      <c r="D189" s="25">
        <f>SUM(D183:D188)</f>
        <v>47.5</v>
      </c>
      <c r="E189" s="25" t="s">
        <v>69</v>
      </c>
      <c r="G189" s="25" t="str">
        <f t="shared" ref="G189" si="62">_xlfn.CONCAT(C189," ",D189," ",E189," ",F189)</f>
        <v xml:space="preserve">Total: 47.5 of 50. </v>
      </c>
    </row>
    <row r="190" spans="1:7" ht="344.25" x14ac:dyDescent="0.2">
      <c r="B190" s="25" t="str">
        <f t="shared" si="61"/>
        <v>Dhruvi Shaileshkumar</v>
      </c>
      <c r="C190" s="25" t="s">
        <v>70</v>
      </c>
      <c r="G190" s="25" t="str">
        <f>_xlfn.CONCAT(G182," ",G183," ",G184," ",G185," ",G186," ",G187," ",G188," ",G189)</f>
        <v xml:space="preserve">Dhruvi Shaileshkumar, below are scores and comments for Homework 2. Q1: 7.5 of 8.  SQL is a standard language used to query and retrieve data. Note that MySQL is an open-source relational database management system; it is relational database program that uses SQL queries. Q2: 7.5 of 8.  Additional information that distinguishes the different marketing datasets, and the tools that would be used, is warranted and needed. Q3: 8 of 8.  An insightful answer! Q4: 7.5 of 8.  Who or what is "it" in the statement, "I t is a leader in the rapidly expanding industry that uses
predictive analytics and suggests adjustments to marketing plans to maximize return on investment."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191" spans="1:7" ht="38.25" x14ac:dyDescent="0.2">
      <c r="A191" s="25" t="s">
        <v>22</v>
      </c>
      <c r="B191" s="25" t="s">
        <v>206</v>
      </c>
      <c r="C191" s="25" t="s">
        <v>234</v>
      </c>
      <c r="G191" s="25" t="str">
        <f>_xlfn.CONCAT(B191,C191)</f>
        <v>Prabhanda, below are scores and comments for Homework 2.</v>
      </c>
    </row>
    <row r="192" spans="1:7" ht="25.5" x14ac:dyDescent="0.2">
      <c r="B192" s="25" t="str">
        <f>B191</f>
        <v>Prabhanda</v>
      </c>
      <c r="C192" s="25" t="s">
        <v>52</v>
      </c>
      <c r="D192" s="25">
        <v>8</v>
      </c>
      <c r="E192" s="25" t="s">
        <v>53</v>
      </c>
      <c r="F192" s="25" t="s">
        <v>287</v>
      </c>
      <c r="G192" s="25" t="str">
        <f t="shared" ref="G192:G197" si="63">_xlfn.CONCAT(C192," ",D192," ",E192," ",F192)</f>
        <v>Q1: 8 of 8.  It would be ideal if examples of solutions were listed.  Such as SQL Server Database as a data storage solution.</v>
      </c>
    </row>
    <row r="193" spans="1:7" ht="51" x14ac:dyDescent="0.2">
      <c r="B193" s="25" t="str">
        <f t="shared" ref="B193:B199" si="64">B192</f>
        <v>Prabhanda</v>
      </c>
      <c r="C193" s="25" t="s">
        <v>55</v>
      </c>
      <c r="D193" s="25">
        <v>7</v>
      </c>
      <c r="E193" s="25" t="s">
        <v>53</v>
      </c>
      <c r="F193" s="25" t="s">
        <v>300</v>
      </c>
      <c r="G193" s="25" t="str">
        <f t="shared" si="63"/>
        <v xml:space="preserve">Q2: 7 of 8.  You were requested to provide an example of a marketing dataset and analysis task where each tool would be most appropriate.  Your answer didn't sufficiently address this request. </v>
      </c>
    </row>
    <row r="194" spans="1:7" x14ac:dyDescent="0.2">
      <c r="B194" s="25" t="str">
        <f t="shared" si="64"/>
        <v>Prabhanda</v>
      </c>
      <c r="C194" s="25" t="s">
        <v>58</v>
      </c>
      <c r="D194" s="25">
        <v>8</v>
      </c>
      <c r="E194" s="25" t="s">
        <v>53</v>
      </c>
      <c r="F194" s="25" t="s">
        <v>269</v>
      </c>
      <c r="G194" s="25" t="str">
        <f t="shared" si="63"/>
        <v>Q3: 8 of 8.  An insightful answer!</v>
      </c>
    </row>
    <row r="195" spans="1:7" x14ac:dyDescent="0.2">
      <c r="B195" s="25" t="str">
        <f t="shared" si="64"/>
        <v>Prabhanda</v>
      </c>
      <c r="C195" s="25" t="s">
        <v>60</v>
      </c>
      <c r="D195" s="25">
        <v>8</v>
      </c>
      <c r="E195" s="25" t="s">
        <v>53</v>
      </c>
      <c r="F195" s="25" t="s">
        <v>323</v>
      </c>
      <c r="G195" s="25" t="str">
        <f t="shared" si="63"/>
        <v>Q4: 8 of 8.  A very good response!</v>
      </c>
    </row>
    <row r="196" spans="1:7" ht="165.75" x14ac:dyDescent="0.2">
      <c r="B196" s="25" t="str">
        <f t="shared" si="64"/>
        <v>Prabhanda</v>
      </c>
      <c r="C196" s="25" t="s">
        <v>62</v>
      </c>
      <c r="D196" s="25">
        <v>8</v>
      </c>
      <c r="E196" s="25" t="s">
        <v>53</v>
      </c>
      <c r="F196" s="25" t="s">
        <v>326</v>
      </c>
      <c r="G196" s="25" t="str">
        <f t="shared" si="63"/>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197" spans="1:7" x14ac:dyDescent="0.2">
      <c r="B197" s="25" t="str">
        <f t="shared" si="64"/>
        <v>Prabhanda</v>
      </c>
      <c r="C197" s="25" t="s">
        <v>64</v>
      </c>
      <c r="D197" s="25">
        <v>10</v>
      </c>
      <c r="E197" s="25" t="s">
        <v>273</v>
      </c>
      <c r="G197" s="25" t="str">
        <f t="shared" si="63"/>
        <v xml:space="preserve">Q6: 10 of 10.  </v>
      </c>
    </row>
    <row r="198" spans="1:7" x14ac:dyDescent="0.2">
      <c r="B198" s="25" t="str">
        <f>B191</f>
        <v>Prabhanda</v>
      </c>
      <c r="C198" s="25" t="s">
        <v>68</v>
      </c>
      <c r="D198" s="25">
        <f>SUM(D192:D197)</f>
        <v>49</v>
      </c>
      <c r="E198" s="25" t="s">
        <v>69</v>
      </c>
      <c r="G198" s="25" t="str">
        <f t="shared" ref="G198" si="65">_xlfn.CONCAT(C198," ",D198," ",E198," ",F198)</f>
        <v xml:space="preserve">Total: 49 of 50. </v>
      </c>
    </row>
    <row r="199" spans="1:7" ht="267.75" x14ac:dyDescent="0.2">
      <c r="B199" s="25" t="str">
        <f t="shared" si="64"/>
        <v>Prabhanda</v>
      </c>
      <c r="C199" s="25" t="s">
        <v>70</v>
      </c>
      <c r="G199" s="25" t="str">
        <f>_xlfn.CONCAT(G191," ",G192," ",G193," ",G194," ",G195," ",G196," ",G197," ",G198)</f>
        <v xml:space="preserve">Prabhanda, below are scores and comments for Homework 2. Q1: 8 of 8.  It would be ideal if examples of solutions were listed.  Such as SQL Server Database as a data storage solution. Q2: 7 of 8.  You were requested to provide an example of a marketing dataset and analysis task where each tool would be most appropriate.  Your answer didn't sufficiently address this request.  Q3: 8 of 8.  An insightful answer! Q4: 8 of 8.  A very good response!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 of 50. </v>
      </c>
    </row>
    <row r="200" spans="1:7" ht="38.25" x14ac:dyDescent="0.2">
      <c r="A200" s="25" t="s">
        <v>23</v>
      </c>
      <c r="B200" s="25" t="str">
        <f>MID(A200,FIND(",",A200)+1,FIND(" ",A200)-2)</f>
        <v xml:space="preserve"> Rakesh</v>
      </c>
      <c r="C200" s="25" t="s">
        <v>234</v>
      </c>
      <c r="G200" s="25" t="str">
        <f>_xlfn.CONCAT(B200,C200)</f>
        <v xml:space="preserve"> Rakesh, below are scores and comments for Homework 2.</v>
      </c>
    </row>
    <row r="201" spans="1:7" ht="76.5" x14ac:dyDescent="0.2">
      <c r="B201" s="25" t="str">
        <f>B200</f>
        <v xml:space="preserve"> Rakesh</v>
      </c>
      <c r="C201" s="25" t="s">
        <v>52</v>
      </c>
      <c r="D201" s="25">
        <v>8</v>
      </c>
      <c r="E201" s="25" t="s">
        <v>53</v>
      </c>
      <c r="F201" s="25" t="s">
        <v>288</v>
      </c>
      <c r="G201" s="25" t="str">
        <f t="shared" ref="G201:G206" si="66">_xlfn.CONCAT(C201," ",D201," ",E201," ",F201)</f>
        <v xml:space="preserve">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v>
      </c>
    </row>
    <row r="202" spans="1:7" x14ac:dyDescent="0.2">
      <c r="B202" s="25" t="str">
        <f t="shared" ref="B202:B208" si="67">B201</f>
        <v xml:space="preserve"> Rakesh</v>
      </c>
      <c r="C202" s="25" t="s">
        <v>55</v>
      </c>
      <c r="D202" s="25">
        <v>8</v>
      </c>
      <c r="E202" s="25" t="s">
        <v>53</v>
      </c>
      <c r="F202" s="25" t="s">
        <v>269</v>
      </c>
      <c r="G202" s="25" t="str">
        <f t="shared" si="66"/>
        <v>Q2: 8 of 8.  An insightful answer!</v>
      </c>
    </row>
    <row r="203" spans="1:7" ht="63.75" x14ac:dyDescent="0.2">
      <c r="B203" s="25" t="str">
        <f t="shared" si="67"/>
        <v xml:space="preserve"> Rakesh</v>
      </c>
      <c r="C203" s="25" t="s">
        <v>58</v>
      </c>
      <c r="D203" s="25">
        <v>8</v>
      </c>
      <c r="E203" s="25" t="s">
        <v>53</v>
      </c>
      <c r="F203" s="25" t="s">
        <v>309</v>
      </c>
      <c r="G203" s="25" t="str">
        <f t="shared" si="66"/>
        <v>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v>
      </c>
    </row>
    <row r="204" spans="1:7" x14ac:dyDescent="0.2">
      <c r="B204" s="25" t="str">
        <f t="shared" si="67"/>
        <v xml:space="preserve"> Rakesh</v>
      </c>
      <c r="C204" s="25" t="s">
        <v>60</v>
      </c>
      <c r="D204" s="25">
        <v>8</v>
      </c>
      <c r="E204" s="25" t="s">
        <v>53</v>
      </c>
      <c r="F204" s="25" t="s">
        <v>324</v>
      </c>
      <c r="G204" s="25" t="str">
        <f t="shared" si="66"/>
        <v>Q4: 8 of 8.  While a good answer, it was a wee bit long-winded.</v>
      </c>
    </row>
    <row r="205" spans="1:7" ht="165.75" x14ac:dyDescent="0.2">
      <c r="B205" s="25" t="str">
        <f t="shared" si="67"/>
        <v xml:space="preserve"> Rakesh</v>
      </c>
      <c r="C205" s="25" t="s">
        <v>62</v>
      </c>
      <c r="D205" s="25">
        <v>8</v>
      </c>
      <c r="E205" s="25" t="s">
        <v>53</v>
      </c>
      <c r="F205" s="25" t="s">
        <v>326</v>
      </c>
      <c r="G205" s="25" t="str">
        <f t="shared" si="66"/>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06" spans="1:7" x14ac:dyDescent="0.2">
      <c r="B206" s="25" t="str">
        <f t="shared" si="67"/>
        <v xml:space="preserve"> Rakesh</v>
      </c>
      <c r="C206" s="25" t="s">
        <v>64</v>
      </c>
      <c r="D206" s="25">
        <v>10</v>
      </c>
      <c r="E206" s="25" t="s">
        <v>273</v>
      </c>
      <c r="G206" s="25" t="str">
        <f t="shared" si="66"/>
        <v xml:space="preserve">Q6: 10 of 10.  </v>
      </c>
    </row>
    <row r="207" spans="1:7" x14ac:dyDescent="0.2">
      <c r="B207" s="25" t="str">
        <f>B200</f>
        <v xml:space="preserve"> Rakesh</v>
      </c>
      <c r="C207" s="25" t="s">
        <v>68</v>
      </c>
      <c r="D207" s="25">
        <f>SUM(D201:D206)</f>
        <v>50</v>
      </c>
      <c r="E207" s="25" t="s">
        <v>69</v>
      </c>
      <c r="G207" s="25" t="str">
        <f t="shared" ref="G207" si="68">_xlfn.CONCAT(C207," ",D207," ",E207," ",F207)</f>
        <v xml:space="preserve">Total: 50 of 50. </v>
      </c>
    </row>
    <row r="208" spans="1:7" ht="344.25" x14ac:dyDescent="0.2">
      <c r="B208" s="25" t="str">
        <f t="shared" si="67"/>
        <v xml:space="preserve"> Rakesh</v>
      </c>
      <c r="C208" s="25" t="s">
        <v>70</v>
      </c>
      <c r="G208" s="25" t="str">
        <f>_xlfn.CONCAT(G200," ",G201," ",G202," ",G203," ",G204," ",G205," ",G206," ",G207)</f>
        <v xml:space="preserve"> Rakesh, below are scores and comments for Homework 2. Q1: 8 of 8.  While Amazon S3, an object storage service offering scalability, data availability, and security, it is not optimal with regards to integrating and structuring data from many sources. APIs are mechanisms that enable two software components to communicate with each other using a set of definitions and protocols.  APIs may be invoked to query data.   Q2: 8 of 8.  An insightful answer! Q3: 8 of 8.  To succinctly and elegantly respond to the request of describing differences between the first-, second-, and third-party data, one may simply use content on page 30 of the Module 2 Lecture Notes.  Your response wandered, where all elements of the response were not tightly linked. Q4: 8 of 8.  While a good answer, it was a wee bit long-winded.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50 of 50. </v>
      </c>
    </row>
    <row r="209" spans="1:7" ht="38.25" x14ac:dyDescent="0.2">
      <c r="A209" s="25" t="s">
        <v>24</v>
      </c>
      <c r="B209" s="25" t="s">
        <v>208</v>
      </c>
      <c r="C209" s="25" t="s">
        <v>234</v>
      </c>
      <c r="G209" s="25" t="str">
        <f>_xlfn.CONCAT(B209,C209)</f>
        <v>Ravi Kumar, below are scores and comments for Homework 2.</v>
      </c>
    </row>
    <row r="210" spans="1:7" ht="38.25" x14ac:dyDescent="0.2">
      <c r="B210" s="25" t="str">
        <f>B209</f>
        <v>Ravi Kumar</v>
      </c>
      <c r="C210" s="25" t="s">
        <v>52</v>
      </c>
      <c r="D210" s="25">
        <v>6</v>
      </c>
      <c r="E210" s="25" t="s">
        <v>53</v>
      </c>
      <c r="F210" s="25" t="s">
        <v>289</v>
      </c>
      <c r="G210" s="25" t="str">
        <f t="shared" ref="G210:G215" si="69">_xlfn.CONCAT(C210," ",D210," ",E210," ",F210)</f>
        <v xml:space="preserve">Q1: 6 of 8.  Like SPSS, SAS, and Stata, Python and R also are used for advanced statistical analysis.  R in particular is frequently used in developing new statistical and econometric methods. </v>
      </c>
    </row>
    <row r="211" spans="1:7" ht="38.25" x14ac:dyDescent="0.2">
      <c r="B211" s="25" t="str">
        <f t="shared" ref="B211:B217" si="70">B210</f>
        <v>Ravi Kumar</v>
      </c>
      <c r="C211" s="25" t="s">
        <v>55</v>
      </c>
      <c r="D211" s="25">
        <v>7.5</v>
      </c>
      <c r="E211" s="25" t="s">
        <v>53</v>
      </c>
      <c r="F211" s="25" t="s">
        <v>304</v>
      </c>
      <c r="G211" s="25" t="str">
        <f t="shared" si="69"/>
        <v>Q2: 7.5 of 8.  dplyr and ggplot2 are functions in R.  Once data is properly loaded, and if necessary transformed, into R, once simply needs to pass the proper arguments to the functions.</v>
      </c>
    </row>
    <row r="212" spans="1:7" x14ac:dyDescent="0.2">
      <c r="B212" s="25" t="str">
        <f t="shared" si="70"/>
        <v>Ravi Kumar</v>
      </c>
      <c r="C212" s="25" t="s">
        <v>58</v>
      </c>
      <c r="D212" s="25">
        <v>8</v>
      </c>
      <c r="E212" s="25" t="s">
        <v>53</v>
      </c>
      <c r="G212" s="25" t="str">
        <f t="shared" si="69"/>
        <v xml:space="preserve">Q3: 8 of 8.  </v>
      </c>
    </row>
    <row r="213" spans="1:7" x14ac:dyDescent="0.2">
      <c r="B213" s="25" t="str">
        <f t="shared" si="70"/>
        <v>Ravi Kumar</v>
      </c>
      <c r="C213" s="25" t="s">
        <v>60</v>
      </c>
      <c r="D213" s="25">
        <v>8</v>
      </c>
      <c r="E213" s="25" t="s">
        <v>53</v>
      </c>
      <c r="G213" s="25" t="str">
        <f t="shared" si="69"/>
        <v xml:space="preserve">Q4: 8 of 8.  </v>
      </c>
    </row>
    <row r="214" spans="1:7" ht="165.75" x14ac:dyDescent="0.2">
      <c r="B214" s="25" t="str">
        <f t="shared" si="70"/>
        <v>Ravi Kumar</v>
      </c>
      <c r="C214" s="25" t="s">
        <v>62</v>
      </c>
      <c r="D214" s="25">
        <v>8</v>
      </c>
      <c r="E214" s="25" t="s">
        <v>53</v>
      </c>
      <c r="F214" s="25" t="s">
        <v>326</v>
      </c>
      <c r="G214" s="25" t="str">
        <f t="shared" si="69"/>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15" spans="1:7" x14ac:dyDescent="0.2">
      <c r="B215" s="25" t="str">
        <f t="shared" si="70"/>
        <v>Ravi Kumar</v>
      </c>
      <c r="C215" s="25" t="s">
        <v>64</v>
      </c>
      <c r="D215" s="25">
        <v>10</v>
      </c>
      <c r="E215" s="25" t="s">
        <v>273</v>
      </c>
      <c r="G215" s="25" t="str">
        <f t="shared" si="69"/>
        <v xml:space="preserve">Q6: 10 of 10.  </v>
      </c>
    </row>
    <row r="216" spans="1:7" x14ac:dyDescent="0.2">
      <c r="B216" s="25" t="str">
        <f>B209</f>
        <v>Ravi Kumar</v>
      </c>
      <c r="C216" s="25" t="s">
        <v>68</v>
      </c>
      <c r="D216" s="25">
        <f>SUM(D210:D215)</f>
        <v>47.5</v>
      </c>
      <c r="E216" s="25" t="s">
        <v>69</v>
      </c>
      <c r="G216" s="25" t="str">
        <f t="shared" ref="G216" si="71">_xlfn.CONCAT(C216," ",D216," ",E216," ",F216)</f>
        <v xml:space="preserve">Total: 47.5 of 50. </v>
      </c>
    </row>
    <row r="217" spans="1:7" ht="267.75" x14ac:dyDescent="0.2">
      <c r="B217" s="25" t="str">
        <f t="shared" si="70"/>
        <v>Ravi Kumar</v>
      </c>
      <c r="C217" s="25" t="s">
        <v>70</v>
      </c>
      <c r="G217" s="25" t="str">
        <f>_xlfn.CONCAT(G209," ",G210," ",G211," ",G212," ",G213," ",G214," ",G215," ",G216)</f>
        <v xml:space="preserve">Ravi Kumar, below are scores and comments for Homework 2. Q1: 6 of 8.  Like SPSS, SAS, and Stata, Python and R also are used for advanced statistical analysis.  R in particular is frequently used in developing new statistical and econometric methods.  Q2: 7.5 of 8.  dplyr and ggplot2 are functions in R.  Once data is properly loaded, and if necessary transformed, into R, once simply needs to pass the proper arguments to the functions. Q3: 8 of 8.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47.5 of 50. </v>
      </c>
    </row>
    <row r="218" spans="1:7" ht="38.25" x14ac:dyDescent="0.2">
      <c r="A218" s="25" t="s">
        <v>25</v>
      </c>
      <c r="B218" s="25" t="str">
        <f>MID(A218,FIND(",",A218)+1,FIND(" ",A218)-2)</f>
        <v xml:space="preserve"> Tony</v>
      </c>
      <c r="C218" s="25" t="s">
        <v>234</v>
      </c>
      <c r="G218" s="25" t="str">
        <f>_xlfn.CONCAT(B218,C218)</f>
        <v xml:space="preserve"> Tony, below are scores and comments for Homework 2.</v>
      </c>
    </row>
    <row r="219" spans="1:7" x14ac:dyDescent="0.2">
      <c r="B219" s="25" t="str">
        <f>B218</f>
        <v xml:space="preserve"> Tony</v>
      </c>
      <c r="C219" s="25" t="s">
        <v>52</v>
      </c>
      <c r="D219" s="25">
        <v>8</v>
      </c>
      <c r="E219" s="25" t="s">
        <v>53</v>
      </c>
      <c r="F219" s="25" t="s">
        <v>294</v>
      </c>
      <c r="G219" s="25" t="str">
        <f t="shared" ref="G219:G224" si="72">_xlfn.CONCAT(C219," ",D219," ",E219," ",F219)</f>
        <v>Q1: 8 of 8.  A succinct answer!</v>
      </c>
    </row>
    <row r="220" spans="1:7" ht="63.75" x14ac:dyDescent="0.2">
      <c r="B220" s="25" t="str">
        <f t="shared" ref="B220:B226" si="73">B219</f>
        <v xml:space="preserve"> Tony</v>
      </c>
      <c r="C220" s="25" t="s">
        <v>55</v>
      </c>
      <c r="D220" s="25">
        <v>7</v>
      </c>
      <c r="E220" s="25" t="s">
        <v>53</v>
      </c>
      <c r="F220" s="25" t="s">
        <v>339</v>
      </c>
      <c r="G220" s="25" t="str">
        <f t="shared" si="72"/>
        <v>Q2: 7 of 8.  You were requested to provide an example of a marketing dataset and analysis task where each tool would be most appropriate.  Characteristics about each dataset, beyond what you mentioned, would fully address the request.  In addition, please mark your responses to questions numbers.</v>
      </c>
    </row>
    <row r="221" spans="1:7" x14ac:dyDescent="0.2">
      <c r="B221" s="25" t="str">
        <f t="shared" si="73"/>
        <v xml:space="preserve"> Tony</v>
      </c>
      <c r="C221" s="25" t="s">
        <v>58</v>
      </c>
      <c r="D221" s="25">
        <v>8</v>
      </c>
      <c r="E221" s="25" t="s">
        <v>53</v>
      </c>
      <c r="F221" s="25" t="s">
        <v>269</v>
      </c>
      <c r="G221" s="25" t="str">
        <f t="shared" si="72"/>
        <v>Q3: 8 of 8.  An insightful answer!</v>
      </c>
    </row>
    <row r="222" spans="1:7" x14ac:dyDescent="0.2">
      <c r="B222" s="25" t="str">
        <f t="shared" si="73"/>
        <v xml:space="preserve"> Tony</v>
      </c>
      <c r="C222" s="25" t="s">
        <v>60</v>
      </c>
      <c r="D222" s="25">
        <v>8</v>
      </c>
      <c r="E222" s="25" t="s">
        <v>53</v>
      </c>
      <c r="G222" s="25" t="str">
        <f t="shared" si="72"/>
        <v xml:space="preserve">Q4: 8 of 8.  </v>
      </c>
    </row>
    <row r="223" spans="1:7" ht="178.5" x14ac:dyDescent="0.2">
      <c r="B223" s="25" t="str">
        <f t="shared" si="73"/>
        <v xml:space="preserve"> Tony</v>
      </c>
      <c r="C223" s="25" t="s">
        <v>62</v>
      </c>
      <c r="D223" s="25">
        <v>7</v>
      </c>
      <c r="E223" s="25" t="s">
        <v>53</v>
      </c>
      <c r="F223" s="25" t="s">
        <v>330</v>
      </c>
      <c r="G223" s="25" t="str">
        <f t="shared" si="72"/>
        <v xml:space="preserve">Q5: 7 of 8.  A brief review of several attribution methodology options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24" spans="1:7" x14ac:dyDescent="0.2">
      <c r="B224" s="25" t="str">
        <f t="shared" si="73"/>
        <v xml:space="preserve"> Tony</v>
      </c>
      <c r="C224" s="25" t="s">
        <v>64</v>
      </c>
      <c r="D224" s="25">
        <v>10</v>
      </c>
      <c r="E224" s="25" t="s">
        <v>273</v>
      </c>
      <c r="G224" s="25" t="str">
        <f t="shared" si="72"/>
        <v xml:space="preserve">Q6: 10 of 10.  </v>
      </c>
    </row>
    <row r="225" spans="1:7" x14ac:dyDescent="0.2">
      <c r="B225" s="25" t="str">
        <f>B218</f>
        <v xml:space="preserve"> Tony</v>
      </c>
      <c r="C225" s="25" t="s">
        <v>68</v>
      </c>
      <c r="D225" s="25">
        <f>SUM(D219:D224)</f>
        <v>48</v>
      </c>
      <c r="E225" s="25" t="s">
        <v>69</v>
      </c>
      <c r="G225" s="25" t="str">
        <f t="shared" ref="G225" si="74">_xlfn.CONCAT(C225," ",D225," ",E225," ",F225)</f>
        <v xml:space="preserve">Total: 48 of 50. </v>
      </c>
    </row>
    <row r="226" spans="1:7" ht="280.5" x14ac:dyDescent="0.2">
      <c r="B226" s="25" t="str">
        <f t="shared" si="73"/>
        <v xml:space="preserve"> Tony</v>
      </c>
      <c r="C226" s="25" t="s">
        <v>70</v>
      </c>
      <c r="G226" s="25" t="str">
        <f>_xlfn.CONCAT(G218," ",G219," ",G220," ",G221," ",G222," ",G223," ",G224," ",G225)</f>
        <v xml:space="preserve"> Tony, below are scores and comments for Homework 2. Q1: 8 of 8.  A succinct answer! Q2: 7 of 8.  You were requested to provide an example of a marketing dataset and analysis task where each tool would be most appropriate.  Characteristics about each dataset, beyond what you mentioned, would fully address the request.  In addition, please mark your responses to questions numbers. Q3: 8 of 8.  An insightful answer! Q4: 8 of 8.   Q5: 7 of 8.  A brief review of several attribution methodology options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row r="227" spans="1:7" ht="38.25" x14ac:dyDescent="0.2">
      <c r="A227" s="25" t="s">
        <v>26</v>
      </c>
      <c r="B227" s="25" t="s">
        <v>210</v>
      </c>
      <c r="C227" s="25" t="s">
        <v>234</v>
      </c>
      <c r="G227" s="25" t="str">
        <f>_xlfn.CONCAT(B227,C227)</f>
        <v>Aravind Reddy, below are scores and comments for Homework 2.</v>
      </c>
    </row>
    <row r="228" spans="1:7" ht="25.5" x14ac:dyDescent="0.2">
      <c r="B228" s="25" t="str">
        <f>B227</f>
        <v>Aravind Reddy</v>
      </c>
      <c r="C228" s="25" t="s">
        <v>52</v>
      </c>
      <c r="D228" s="25">
        <v>8</v>
      </c>
      <c r="E228" s="25" t="s">
        <v>53</v>
      </c>
      <c r="F228" s="25" t="s">
        <v>340</v>
      </c>
      <c r="G228" s="25" t="str">
        <f t="shared" ref="G228:G233" si="75">_xlfn.CONCAT(C228," ",D228," ",E228," ",F228)</f>
        <v>Q1: 8 of 8.  SQL is a standard language used to query and retrieve data.  It would have been ideal to mention it.</v>
      </c>
    </row>
    <row r="229" spans="1:7" ht="51" x14ac:dyDescent="0.2">
      <c r="B229" s="25" t="str">
        <f t="shared" ref="B229:B235" si="76">B228</f>
        <v>Aravind Reddy</v>
      </c>
      <c r="C229" s="25" t="s">
        <v>55</v>
      </c>
      <c r="D229" s="25">
        <v>7</v>
      </c>
      <c r="E229" s="25" t="s">
        <v>53</v>
      </c>
      <c r="F229" s="25" t="s">
        <v>300</v>
      </c>
      <c r="G229" s="25" t="str">
        <f t="shared" si="75"/>
        <v xml:space="preserve">Q2: 7 of 8.  You were requested to provide an example of a marketing dataset and analysis task where each tool would be most appropriate.  Your answer didn't sufficiently address this request. </v>
      </c>
    </row>
    <row r="230" spans="1:7" x14ac:dyDescent="0.2">
      <c r="B230" s="25" t="str">
        <f t="shared" si="76"/>
        <v>Aravind Reddy</v>
      </c>
      <c r="C230" s="25" t="s">
        <v>58</v>
      </c>
      <c r="D230" s="25">
        <v>8</v>
      </c>
      <c r="E230" s="25" t="s">
        <v>53</v>
      </c>
      <c r="G230" s="25" t="str">
        <f t="shared" si="75"/>
        <v xml:space="preserve">Q3: 8 of 8.  </v>
      </c>
    </row>
    <row r="231" spans="1:7" x14ac:dyDescent="0.2">
      <c r="B231" s="25" t="str">
        <f t="shared" si="76"/>
        <v>Aravind Reddy</v>
      </c>
      <c r="C231" s="25" t="s">
        <v>60</v>
      </c>
      <c r="D231" s="25">
        <v>8</v>
      </c>
      <c r="E231" s="25" t="s">
        <v>53</v>
      </c>
      <c r="F231" s="25" t="s">
        <v>341</v>
      </c>
      <c r="G231" s="25" t="str">
        <f t="shared" si="75"/>
        <v>Q4: 8 of 8.  Please check punctuation, capitalization and grammar.</v>
      </c>
    </row>
    <row r="232" spans="1:7" ht="165.75" x14ac:dyDescent="0.2">
      <c r="B232" s="25" t="str">
        <f t="shared" si="76"/>
        <v>Aravind Reddy</v>
      </c>
      <c r="C232" s="25" t="s">
        <v>62</v>
      </c>
      <c r="D232" s="25">
        <v>8</v>
      </c>
      <c r="E232" s="25" t="s">
        <v>53</v>
      </c>
      <c r="F232" s="25" t="s">
        <v>326</v>
      </c>
      <c r="G232" s="25" t="str">
        <f t="shared" si="75"/>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33" spans="1:7" x14ac:dyDescent="0.2">
      <c r="B233" s="25" t="str">
        <f t="shared" si="76"/>
        <v>Aravind Reddy</v>
      </c>
      <c r="C233" s="25" t="s">
        <v>64</v>
      </c>
      <c r="D233" s="25">
        <v>10</v>
      </c>
      <c r="E233" s="25" t="s">
        <v>273</v>
      </c>
      <c r="G233" s="25" t="str">
        <f t="shared" si="75"/>
        <v xml:space="preserve">Q6: 10 of 10.  </v>
      </c>
    </row>
    <row r="234" spans="1:7" x14ac:dyDescent="0.2">
      <c r="B234" s="25" t="str">
        <f>B227</f>
        <v>Aravind Reddy</v>
      </c>
      <c r="C234" s="25" t="s">
        <v>68</v>
      </c>
      <c r="D234" s="25">
        <f>SUM(D228:D233)</f>
        <v>49</v>
      </c>
      <c r="E234" s="25" t="s">
        <v>69</v>
      </c>
      <c r="G234" s="25" t="str">
        <f t="shared" ref="G234" si="77">_xlfn.CONCAT(C234," ",D234," ",E234," ",F234)</f>
        <v xml:space="preserve">Total: 49 of 50. </v>
      </c>
    </row>
    <row r="235" spans="1:7" ht="267.75" x14ac:dyDescent="0.2">
      <c r="B235" s="25" t="str">
        <f t="shared" si="76"/>
        <v>Aravind Reddy</v>
      </c>
      <c r="C235" s="25" t="s">
        <v>70</v>
      </c>
      <c r="G235" s="25" t="str">
        <f>_xlfn.CONCAT(G227," ",G228," ",G229," ",G230," ",G231," ",G232," ",G233," ",G234)</f>
        <v xml:space="preserve">Aravind Reddy, below are scores and comments for Homework 2. Q1: 8 of 8.  SQL is a standard language used to query and retrieve data.  It would have been ideal to mention it. Q2: 7 of 8.  You were requested to provide an example of a marketing dataset and analysis task where each tool would be most appropriate.  Your answer didn't sufficiently address this request.  Q3: 8 of 8.   Q4: 8 of 8.  Please check punctuation, capitalization and grammar.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49 of 50. </v>
      </c>
    </row>
    <row r="236" spans="1:7" ht="38.25" x14ac:dyDescent="0.2">
      <c r="A236" s="25" t="s">
        <v>27</v>
      </c>
      <c r="B236" s="25" t="s">
        <v>211</v>
      </c>
      <c r="C236" s="25" t="s">
        <v>234</v>
      </c>
      <c r="G236" s="25" t="str">
        <f>_xlfn.CONCAT(B236,C236)</f>
        <v>Nayeem, below are scores and comments for Homework 2.</v>
      </c>
    </row>
    <row r="237" spans="1:7" ht="38.25" x14ac:dyDescent="0.2">
      <c r="B237" s="25" t="str">
        <f>B236</f>
        <v>Nayeem</v>
      </c>
      <c r="C237" s="25" t="s">
        <v>52</v>
      </c>
      <c r="D237" s="25">
        <v>8</v>
      </c>
      <c r="E237" s="25" t="s">
        <v>53</v>
      </c>
      <c r="F237" s="25" t="s">
        <v>276</v>
      </c>
      <c r="G237" s="25" t="str">
        <f t="shared" ref="G237:G241" si="78">_xlfn.CONCAT(C237," ",D237," ",E237," ",F237)</f>
        <v>Q1: 8 of 8.  APIs are mechanisms that enable two software components to communicate with each other using a set of definitions and protocols.  APIs may be invoked to query data.</v>
      </c>
    </row>
    <row r="238" spans="1:7" ht="51" x14ac:dyDescent="0.2">
      <c r="B238" s="25" t="str">
        <f t="shared" ref="B238:B244" si="79">B237</f>
        <v>Nayeem</v>
      </c>
      <c r="C238" s="25" t="s">
        <v>55</v>
      </c>
      <c r="D238" s="25">
        <v>6</v>
      </c>
      <c r="E238" s="25" t="s">
        <v>53</v>
      </c>
      <c r="F238" s="25" t="s">
        <v>300</v>
      </c>
      <c r="G238" s="25" t="str">
        <f t="shared" si="78"/>
        <v xml:space="preserve">Q2: 6 of 8.  You were requested to provide an example of a marketing dataset and analysis task where each tool would be most appropriate.  Your answer didn't sufficiently address this request. </v>
      </c>
    </row>
    <row r="239" spans="1:7" ht="51" x14ac:dyDescent="0.2">
      <c r="B239" s="25" t="str">
        <f t="shared" si="79"/>
        <v>Nayeem</v>
      </c>
      <c r="C239" s="25" t="s">
        <v>58</v>
      </c>
      <c r="D239" s="25">
        <v>6</v>
      </c>
      <c r="E239" s="25" t="s">
        <v>53</v>
      </c>
      <c r="F239" s="25" t="s">
        <v>306</v>
      </c>
      <c r="G239" s="25" t="str">
        <f t="shared" si="78"/>
        <v>Q3: 6 of 8.  The second part of the request, "Describe a situation or problem from your job, ... for which the first-, second-, and third-party data are used.," required an answer that referenced each of the three data types.</v>
      </c>
    </row>
    <row r="240" spans="1:7" x14ac:dyDescent="0.2">
      <c r="B240" s="25" t="str">
        <f t="shared" si="79"/>
        <v>Nayeem</v>
      </c>
      <c r="C240" s="25" t="s">
        <v>60</v>
      </c>
      <c r="D240" s="25">
        <v>8</v>
      </c>
      <c r="E240" s="25" t="s">
        <v>53</v>
      </c>
      <c r="G240" s="25" t="str">
        <f t="shared" si="78"/>
        <v xml:space="preserve">Q4: 8 of 8.  </v>
      </c>
    </row>
    <row r="241" spans="1:7" ht="165.75" x14ac:dyDescent="0.2">
      <c r="B241" s="25" t="str">
        <f t="shared" si="79"/>
        <v>Nayeem</v>
      </c>
      <c r="C241" s="25" t="s">
        <v>62</v>
      </c>
      <c r="D241" s="25">
        <v>8</v>
      </c>
      <c r="E241" s="25" t="s">
        <v>53</v>
      </c>
      <c r="F241" s="25" t="s">
        <v>326</v>
      </c>
      <c r="G241" s="25" t="str">
        <f t="shared" si="78"/>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42" spans="1:7" x14ac:dyDescent="0.2">
      <c r="B242" s="25" t="str">
        <f t="shared" si="79"/>
        <v>Nayeem</v>
      </c>
      <c r="C242" s="25" t="s">
        <v>64</v>
      </c>
      <c r="D242" s="25">
        <v>10</v>
      </c>
      <c r="E242" s="25" t="s">
        <v>273</v>
      </c>
      <c r="G242" s="25" t="str">
        <f>_xlfn.CONCAT(C242," ",D241," ",E242," ",F242)</f>
        <v xml:space="preserve">Q6: 8 of 10.  </v>
      </c>
    </row>
    <row r="243" spans="1:7" x14ac:dyDescent="0.2">
      <c r="B243" s="25" t="str">
        <f>B236</f>
        <v>Nayeem</v>
      </c>
      <c r="C243" s="25" t="s">
        <v>68</v>
      </c>
      <c r="D243" s="25">
        <f>SUM(D237:D242)</f>
        <v>46</v>
      </c>
      <c r="E243" s="25" t="s">
        <v>69</v>
      </c>
      <c r="G243" s="25" t="str">
        <f t="shared" ref="G243" si="80">_xlfn.CONCAT(C243," ",D243," ",E243," ",F243)</f>
        <v xml:space="preserve">Total: 46 of 50. </v>
      </c>
    </row>
    <row r="244" spans="1:7" ht="306" x14ac:dyDescent="0.2">
      <c r="B244" s="25" t="str">
        <f t="shared" si="79"/>
        <v>Nayeem</v>
      </c>
      <c r="C244" s="25" t="s">
        <v>70</v>
      </c>
      <c r="G244" s="25" t="str">
        <f>_xlfn.CONCAT(G236," ",G237," ",G238," ",G239," ",G240," ",G241," ",G242," ",G243)</f>
        <v xml:space="preserve">Nayeem, below are scores and comments for Homework 2. Q1: 8 of 8.  APIs are mechanisms that enable two software components to communicate with each other using a set of definitions and protocols.  APIs may be invoked to query data. Q2: 6 of 8.  You were requested to provide an example of a marketing dataset and analysis task where each tool would be most appropriate.  Your answer didn't sufficiently address this request.  Q3: 6 of 8.  The second part of the request, "Describe a situation or problem from your job, ... for which the first-, second-, and third-party data are used.," required an answer that referenced each of the three data types.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Total: 46 of 50. </v>
      </c>
    </row>
    <row r="245" spans="1:7" ht="38.25" x14ac:dyDescent="0.2">
      <c r="A245" s="25" t="s">
        <v>28</v>
      </c>
      <c r="B245" s="25" t="str">
        <f>MID(A245,FIND(",",A245)+1,FIND(" ",A245)-2)</f>
        <v xml:space="preserve"> Deepika</v>
      </c>
      <c r="C245" s="25" t="s">
        <v>234</v>
      </c>
      <c r="G245" s="25" t="str">
        <f>_xlfn.CONCAT(B245,C245)</f>
        <v xml:space="preserve"> Deepika, below are scores and comments for Homework 2.</v>
      </c>
    </row>
    <row r="246" spans="1:7" x14ac:dyDescent="0.2">
      <c r="B246" s="25" t="str">
        <f>B245</f>
        <v xml:space="preserve"> Deepika</v>
      </c>
      <c r="C246" s="25" t="s">
        <v>52</v>
      </c>
      <c r="D246" s="25">
        <v>8</v>
      </c>
      <c r="E246" s="25" t="s">
        <v>53</v>
      </c>
      <c r="F246" s="25" t="s">
        <v>290</v>
      </c>
      <c r="G246" s="25" t="str">
        <f t="shared" ref="G246:G251" si="81">_xlfn.CONCAT(C246," ",D246," ",E246," ",F246)</f>
        <v>Q1: 8 of 8.  A succinct and precise answer!</v>
      </c>
    </row>
    <row r="247" spans="1:7" x14ac:dyDescent="0.2">
      <c r="B247" s="25" t="str">
        <f t="shared" ref="B247:B253" si="82">B246</f>
        <v xml:space="preserve"> Deepika</v>
      </c>
      <c r="C247" s="25" t="s">
        <v>55</v>
      </c>
      <c r="D247" s="25">
        <v>0</v>
      </c>
      <c r="E247" s="25" t="s">
        <v>53</v>
      </c>
      <c r="F247" s="25" t="s">
        <v>305</v>
      </c>
      <c r="G247" s="25" t="str">
        <f t="shared" si="81"/>
        <v>Q2: 0 of 8.  The request was not addressed.</v>
      </c>
    </row>
    <row r="248" spans="1:7" x14ac:dyDescent="0.2">
      <c r="B248" s="25" t="str">
        <f t="shared" si="82"/>
        <v xml:space="preserve"> Deepika</v>
      </c>
      <c r="C248" s="25" t="s">
        <v>58</v>
      </c>
      <c r="D248" s="25">
        <v>8</v>
      </c>
      <c r="E248" s="25" t="s">
        <v>53</v>
      </c>
      <c r="F248" s="25" t="s">
        <v>269</v>
      </c>
      <c r="G248" s="25" t="str">
        <f t="shared" si="81"/>
        <v>Q3: 8 of 8.  An insightful answer!</v>
      </c>
    </row>
    <row r="249" spans="1:7" x14ac:dyDescent="0.2">
      <c r="B249" s="25" t="str">
        <f t="shared" si="82"/>
        <v xml:space="preserve"> Deepika</v>
      </c>
      <c r="C249" s="25" t="s">
        <v>60</v>
      </c>
      <c r="D249" s="25">
        <v>8</v>
      </c>
      <c r="E249" s="25" t="s">
        <v>53</v>
      </c>
      <c r="G249" s="25" t="str">
        <f t="shared" si="81"/>
        <v xml:space="preserve">Q4: 8 of 8.  </v>
      </c>
    </row>
    <row r="250" spans="1:7" ht="165.75" x14ac:dyDescent="0.2">
      <c r="B250" s="25" t="str">
        <f t="shared" si="82"/>
        <v xml:space="preserve"> Deepika</v>
      </c>
      <c r="C250" s="25" t="s">
        <v>62</v>
      </c>
      <c r="D250" s="25">
        <v>8</v>
      </c>
      <c r="E250" s="25" t="s">
        <v>53</v>
      </c>
      <c r="F250" s="25" t="s">
        <v>326</v>
      </c>
      <c r="G250" s="25" t="str">
        <f t="shared" si="81"/>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51" spans="1:7" ht="25.5" x14ac:dyDescent="0.2">
      <c r="B251" s="25" t="str">
        <f t="shared" si="82"/>
        <v xml:space="preserve"> Deepika</v>
      </c>
      <c r="C251" s="25" t="s">
        <v>64</v>
      </c>
      <c r="D251" s="25">
        <v>8</v>
      </c>
      <c r="E251" s="25" t="s">
        <v>273</v>
      </c>
      <c r="F251" s="25" t="s">
        <v>329</v>
      </c>
      <c r="G251" s="25" t="str">
        <f t="shared" si="81"/>
        <v>Q6: 8 of 10.  Please expand on your answer by including at least one additional paragraph.</v>
      </c>
    </row>
    <row r="252" spans="1:7" x14ac:dyDescent="0.2">
      <c r="B252" s="25" t="str">
        <f>B245</f>
        <v xml:space="preserve"> Deepika</v>
      </c>
      <c r="C252" s="25" t="s">
        <v>68</v>
      </c>
      <c r="D252" s="25">
        <f>SUM(D246:D251)</f>
        <v>40</v>
      </c>
      <c r="E252" s="25" t="s">
        <v>69</v>
      </c>
      <c r="G252" s="25" t="str">
        <f t="shared" ref="G252" si="83">_xlfn.CONCAT(C252," ",D252," ",E252," ",F252)</f>
        <v xml:space="preserve">Total: 40 of 50. </v>
      </c>
    </row>
    <row r="253" spans="1:7" ht="229.5" x14ac:dyDescent="0.2">
      <c r="B253" s="25" t="str">
        <f t="shared" si="82"/>
        <v xml:space="preserve"> Deepika</v>
      </c>
      <c r="C253" s="25" t="s">
        <v>70</v>
      </c>
      <c r="G253" s="25" t="str">
        <f>_xlfn.CONCAT(G245," ",G246," ",G247," ",G248," ",G249," ",G250," ",G251," ",G252)</f>
        <v xml:space="preserve"> Deepika, below are scores and comments for Homework 2. Q1: 8 of 8.  A succinct and precise answer! Q2: 0 of 8.  The request was not addressed. Q3: 8 of 8.  An insightful answer!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40 of 50. </v>
      </c>
    </row>
    <row r="254" spans="1:7" ht="38.25" x14ac:dyDescent="0.2">
      <c r="A254" s="25" t="s">
        <v>29</v>
      </c>
      <c r="B254" s="25" t="s">
        <v>213</v>
      </c>
      <c r="C254" s="25" t="s">
        <v>234</v>
      </c>
      <c r="G254" s="25" t="str">
        <f>_xlfn.CONCAT(B254,C254)</f>
        <v>Ganesh Reddy, below are scores and comments for Homework 2.</v>
      </c>
    </row>
    <row r="255" spans="1:7" ht="63.75" x14ac:dyDescent="0.2">
      <c r="B255" s="25" t="str">
        <f>B254</f>
        <v>Ganesh Reddy</v>
      </c>
      <c r="C255" s="25" t="s">
        <v>52</v>
      </c>
      <c r="D255" s="25">
        <v>7.5</v>
      </c>
      <c r="E255" s="25" t="s">
        <v>53</v>
      </c>
      <c r="F255" s="25" t="s">
        <v>291</v>
      </c>
      <c r="G255" s="25" t="str">
        <f t="shared" ref="G255:G260" si="84">_xlfn.CONCAT(C255," ",D255," ",E255," ",F255)</f>
        <v>Q1: 7.5 of 8.  Please refrain from being colloquial.  For example, "...  t's all about keeping data ..." APIs are mechanisms that enable two software components to communicate with each other using a set of definitions and protocols.  APIs may be invoked to query data.</v>
      </c>
    </row>
    <row r="256" spans="1:7" ht="51" x14ac:dyDescent="0.2">
      <c r="B256" s="25" t="str">
        <f t="shared" ref="B256:B262" si="85">B255</f>
        <v>Ganesh Reddy</v>
      </c>
      <c r="C256" s="25" t="s">
        <v>55</v>
      </c>
      <c r="D256" s="25">
        <v>7</v>
      </c>
      <c r="E256" s="25" t="s">
        <v>53</v>
      </c>
      <c r="F256" s="25" t="s">
        <v>300</v>
      </c>
      <c r="G256" s="25" t="str">
        <f t="shared" si="84"/>
        <v xml:space="preserve">Q2: 7 of 8.  You were requested to provide an example of a marketing dataset and analysis task where each tool would be most appropriate.  Your answer didn't sufficiently address this request. </v>
      </c>
    </row>
    <row r="257" spans="1:7" ht="63.75" x14ac:dyDescent="0.2">
      <c r="B257" s="25" t="str">
        <f t="shared" si="85"/>
        <v>Ganesh Reddy</v>
      </c>
      <c r="C257" s="25" t="s">
        <v>58</v>
      </c>
      <c r="D257" s="25">
        <v>7</v>
      </c>
      <c r="E257" s="25" t="s">
        <v>53</v>
      </c>
      <c r="F257" s="25" t="s">
        <v>311</v>
      </c>
      <c r="G257" s="25" t="str">
        <f t="shared" si="84"/>
        <v>Q3: 7 of 8.  The second part of the request, "Describe a situation or problem from your job, ... for which the first-, second-, and third-party data are used.," required you to expand on the foundation of what you presented.  That is, provide examples of each type of data.</v>
      </c>
    </row>
    <row r="258" spans="1:7" x14ac:dyDescent="0.2">
      <c r="B258" s="25" t="str">
        <f t="shared" si="85"/>
        <v>Ganesh Reddy</v>
      </c>
      <c r="C258" s="25" t="s">
        <v>60</v>
      </c>
      <c r="D258" s="25">
        <v>8</v>
      </c>
      <c r="E258" s="25" t="s">
        <v>53</v>
      </c>
      <c r="F258" s="25" t="s">
        <v>323</v>
      </c>
      <c r="G258" s="25" t="str">
        <f t="shared" si="84"/>
        <v>Q4: 8 of 8.  A very good response!</v>
      </c>
    </row>
    <row r="259" spans="1:7" ht="191.25" x14ac:dyDescent="0.2">
      <c r="B259" s="25" t="str">
        <f t="shared" si="85"/>
        <v>Ganesh Reddy</v>
      </c>
      <c r="C259" s="25" t="s">
        <v>62</v>
      </c>
      <c r="D259" s="25">
        <v>7</v>
      </c>
      <c r="E259" s="25" t="s">
        <v>53</v>
      </c>
      <c r="F259" s="25" t="s">
        <v>328</v>
      </c>
      <c r="G259" s="25" t="str">
        <f t="shared" si="84"/>
        <v xml:space="preserve">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60" spans="1:7" x14ac:dyDescent="0.2">
      <c r="B260" s="25" t="str">
        <f t="shared" si="85"/>
        <v>Ganesh Reddy</v>
      </c>
      <c r="C260" s="25" t="s">
        <v>64</v>
      </c>
      <c r="D260" s="25">
        <v>10</v>
      </c>
      <c r="E260" s="25" t="s">
        <v>273</v>
      </c>
      <c r="G260" s="25" t="str">
        <f t="shared" si="84"/>
        <v xml:space="preserve">Q6: 10 of 10.  </v>
      </c>
    </row>
    <row r="261" spans="1:7" x14ac:dyDescent="0.2">
      <c r="B261" s="25" t="str">
        <f>B254</f>
        <v>Ganesh Reddy</v>
      </c>
      <c r="C261" s="25" t="s">
        <v>68</v>
      </c>
      <c r="D261" s="25">
        <f>SUM(D255:D260)</f>
        <v>46.5</v>
      </c>
      <c r="E261" s="25" t="s">
        <v>69</v>
      </c>
      <c r="G261" s="25" t="str">
        <f t="shared" ref="G261" si="86">_xlfn.CONCAT(C261," ",D261," ",E261," ",F261)</f>
        <v xml:space="preserve">Total: 46.5 of 50. </v>
      </c>
    </row>
    <row r="262" spans="1:7" ht="357" x14ac:dyDescent="0.2">
      <c r="B262" s="25" t="str">
        <f t="shared" si="85"/>
        <v>Ganesh Reddy</v>
      </c>
      <c r="C262" s="25" t="s">
        <v>70</v>
      </c>
      <c r="G262" s="25" t="str">
        <f>_xlfn.CONCAT(G254," ",G255," ",G256," ",G257," ",G258," ",G259," ",G260," ",G261)</f>
        <v xml:space="preserve">Ganesh Reddy, below are scores and comments for Homework 2. Q1: 7.5 of 8.  Please refrain from being colloquial.  For example, "...  t's all about keeping data ..." APIs are mechanisms that enable two software components to communicate with each other using a set of definitions and protocols.  APIs may be invoked to query data. Q2: 7 of 8.  You were requested to provide an example of a marketing dataset and analysis task where each tool would be most appropriate.  Your answer didn't sufficiently address this request.  Q3: 7 of 8.  The second part of the request, "Describe a situation or problem from your job, ... for which the first-, second-, and third-party data are used.," required you to expand on the foundation of what you presented.  That is, provide examples of each type of data. Q4: 8 of 8.  A very good response! Q5: 7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46.5 of 50. </v>
      </c>
    </row>
    <row r="263" spans="1:7" ht="38.25" x14ac:dyDescent="0.2">
      <c r="A263" s="25" t="s">
        <v>30</v>
      </c>
      <c r="B263" s="25" t="s">
        <v>214</v>
      </c>
      <c r="C263" s="25" t="s">
        <v>234</v>
      </c>
      <c r="G263" s="25" t="str">
        <f>_xlfn.CONCAT(B263,C263)</f>
        <v>Arun Teja, below are scores and comments for Homework 2.</v>
      </c>
    </row>
    <row r="264" spans="1:7" ht="76.5" x14ac:dyDescent="0.2">
      <c r="B264" s="25" t="str">
        <f>B263</f>
        <v>Arun Teja</v>
      </c>
      <c r="C264" s="25" t="s">
        <v>52</v>
      </c>
      <c r="D264" s="25">
        <v>8</v>
      </c>
      <c r="E264" s="25" t="s">
        <v>53</v>
      </c>
      <c r="F264" s="25" t="s">
        <v>292</v>
      </c>
      <c r="G264" s="25" t="str">
        <f t="shared" ref="G264:G269" si="87">_xlfn.CONCAT(C264," ",D264," ",E264," ",F264)</f>
        <v>Q1: 8 of 8.  Snowflake is a cloud data warehouse that can store and analyze data records in one place. There are capabilities that automatically scale up or down its compute resources to load, integrate, and analyze data. APIs are mechanisms that enable two software components to communicate with each other using a set of definitions and protocols.  APIs may be invoked to query data.</v>
      </c>
    </row>
    <row r="265" spans="1:7" ht="51" x14ac:dyDescent="0.2">
      <c r="B265" s="25" t="str">
        <f t="shared" ref="B265:B271" si="88">B264</f>
        <v>Arun Teja</v>
      </c>
      <c r="C265" s="25" t="s">
        <v>55</v>
      </c>
      <c r="D265" s="25">
        <v>7</v>
      </c>
      <c r="E265" s="25" t="s">
        <v>53</v>
      </c>
      <c r="F265" s="25" t="s">
        <v>300</v>
      </c>
      <c r="G265" s="25" t="str">
        <f t="shared" si="87"/>
        <v xml:space="preserve">Q2: 7 of 8.  You were requested to provide an example of a marketing dataset and analysis task where each tool would be most appropriate.  Your answer didn't sufficiently address this request. </v>
      </c>
    </row>
    <row r="266" spans="1:7" x14ac:dyDescent="0.2">
      <c r="B266" s="25" t="str">
        <f t="shared" si="88"/>
        <v>Arun Teja</v>
      </c>
      <c r="C266" s="25" t="s">
        <v>58</v>
      </c>
      <c r="D266" s="25">
        <v>8</v>
      </c>
      <c r="E266" s="25" t="s">
        <v>53</v>
      </c>
      <c r="G266" s="25" t="str">
        <f t="shared" si="87"/>
        <v xml:space="preserve">Q3: 8 of 8.  </v>
      </c>
    </row>
    <row r="267" spans="1:7" ht="25.5" x14ac:dyDescent="0.2">
      <c r="B267" s="25" t="str">
        <f t="shared" si="88"/>
        <v>Arun Teja</v>
      </c>
      <c r="C267" s="25" t="s">
        <v>60</v>
      </c>
      <c r="D267" s="25">
        <v>8</v>
      </c>
      <c r="E267" s="25" t="s">
        <v>53</v>
      </c>
      <c r="F267" s="25" t="s">
        <v>325</v>
      </c>
      <c r="G267" s="25" t="str">
        <f t="shared" si="87"/>
        <v>Q4: 8 of 8.  While your answer was sufficient, it was quite long.  In the future address questions in precise manner.</v>
      </c>
    </row>
    <row r="268" spans="1:7" ht="165.75" x14ac:dyDescent="0.2">
      <c r="B268" s="25" t="str">
        <f t="shared" si="88"/>
        <v>Arun Teja</v>
      </c>
      <c r="C268" s="25" t="s">
        <v>62</v>
      </c>
      <c r="D268" s="25">
        <v>8</v>
      </c>
      <c r="E268" s="25" t="s">
        <v>53</v>
      </c>
      <c r="F268" s="25" t="s">
        <v>326</v>
      </c>
      <c r="G268" s="25" t="str">
        <f t="shared" si="87"/>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69" spans="1:7" ht="25.5" x14ac:dyDescent="0.2">
      <c r="B269" s="25" t="str">
        <f t="shared" si="88"/>
        <v>Arun Teja</v>
      </c>
      <c r="C269" s="25" t="s">
        <v>64</v>
      </c>
      <c r="D269" s="25">
        <v>0</v>
      </c>
      <c r="E269" s="25" t="s">
        <v>273</v>
      </c>
      <c r="F269" s="25" t="s">
        <v>327</v>
      </c>
      <c r="G269" s="25" t="str">
        <f t="shared" si="87"/>
        <v>Q6: 0 of 10.  Your response was unrelated to the material in the Lecture Notes or textbook.</v>
      </c>
    </row>
    <row r="270" spans="1:7" x14ac:dyDescent="0.2">
      <c r="B270" s="25" t="str">
        <f>B263</f>
        <v>Arun Teja</v>
      </c>
      <c r="C270" s="25" t="s">
        <v>68</v>
      </c>
      <c r="D270" s="25">
        <f>SUM(D264:D269)</f>
        <v>39</v>
      </c>
      <c r="E270" s="25" t="s">
        <v>69</v>
      </c>
      <c r="G270" s="25" t="str">
        <f t="shared" ref="G270" si="89">_xlfn.CONCAT(C270," ",D270," ",E270," ",F270)</f>
        <v xml:space="preserve">Total: 39 of 50. </v>
      </c>
    </row>
    <row r="271" spans="1:7" ht="344.25" x14ac:dyDescent="0.2">
      <c r="B271" s="25" t="str">
        <f t="shared" si="88"/>
        <v>Arun Teja</v>
      </c>
      <c r="C271" s="25" t="s">
        <v>70</v>
      </c>
      <c r="G271" s="25" t="str">
        <f>_xlfn.CONCAT(G263," ",G264," ",G265," ",G266," ",G267," ",G268," ",G269," ",G270)</f>
        <v xml:space="preserve">Arun Teja, below are scores and comments for Homework 2. Q1: 8 of 8.  Snowflake is a cloud data warehouse that can store and analyze data records in one place. There are capabilities that automatically scale up or down its compute resources to load, integrate, and analyze data. APIs are mechanisms that enable two software components to communicate with each other using a set of definitions and protocols.  APIs may be invoked to query data. Q2: 7 of 8.  You were requested to provide an example of a marketing dataset and analysis task where each tool would be most appropriate.  Your answer didn't sufficiently address this request.  Q3: 8 of 8.   Q4: 8 of 8.  While your answer was sufficient, it was quite long.  In the future address questions in precise manner.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0 of 10.  Your response was unrelated to the material in the Lecture Notes or textbook. Total: 39 of 50. </v>
      </c>
    </row>
    <row r="272" spans="1:7" ht="38.25" x14ac:dyDescent="0.2">
      <c r="A272" s="25" t="s">
        <v>31</v>
      </c>
      <c r="B272" s="25" t="s">
        <v>233</v>
      </c>
      <c r="C272" s="25" t="s">
        <v>234</v>
      </c>
      <c r="G272" s="25" t="str">
        <f>_xlfn.CONCAT(B272,C272)</f>
        <v>Hiranmaya Datta, below are scores and comments for Homework 2.</v>
      </c>
    </row>
    <row r="273" spans="1:7" x14ac:dyDescent="0.2">
      <c r="B273" s="25" t="str">
        <f>B272</f>
        <v>Hiranmaya Datta</v>
      </c>
      <c r="C273" s="25" t="s">
        <v>52</v>
      </c>
      <c r="D273" s="25">
        <v>8</v>
      </c>
      <c r="E273" s="25" t="s">
        <v>53</v>
      </c>
      <c r="F273" s="25" t="s">
        <v>293</v>
      </c>
      <c r="G273" s="25" t="str">
        <f t="shared" ref="G273:G278" si="90">_xlfn.CONCAT(C273," ",D273," ",E273," ",F273)</f>
        <v>Q1: 8 of 8.  A succinct precise answer!</v>
      </c>
    </row>
    <row r="274" spans="1:7" x14ac:dyDescent="0.2">
      <c r="B274" s="25" t="str">
        <f t="shared" ref="B274:B280" si="91">B273</f>
        <v>Hiranmaya Datta</v>
      </c>
      <c r="C274" s="25" t="s">
        <v>55</v>
      </c>
      <c r="D274" s="25">
        <v>8</v>
      </c>
      <c r="E274" s="25" t="s">
        <v>53</v>
      </c>
      <c r="G274" s="25" t="str">
        <f t="shared" si="90"/>
        <v xml:space="preserve">Q2: 8 of 8.  </v>
      </c>
    </row>
    <row r="275" spans="1:7" ht="51" x14ac:dyDescent="0.2">
      <c r="B275" s="25" t="str">
        <f t="shared" si="91"/>
        <v>Hiranmaya Datta</v>
      </c>
      <c r="C275" s="25" t="s">
        <v>58</v>
      </c>
      <c r="D275" s="25">
        <v>6</v>
      </c>
      <c r="E275" s="25" t="s">
        <v>53</v>
      </c>
      <c r="F275" s="25" t="s">
        <v>306</v>
      </c>
      <c r="G275" s="25" t="str">
        <f t="shared" si="90"/>
        <v>Q3: 6 of 8.  The second part of the request, "Describe a situation or problem from your job, ... for which the first-, second-, and third-party data are used.," required an answer that referenced each of the three data types.</v>
      </c>
    </row>
    <row r="276" spans="1:7" x14ac:dyDescent="0.2">
      <c r="B276" s="25" t="str">
        <f t="shared" si="91"/>
        <v>Hiranmaya Datta</v>
      </c>
      <c r="C276" s="25" t="s">
        <v>60</v>
      </c>
      <c r="D276" s="25">
        <v>8</v>
      </c>
      <c r="E276" s="25" t="s">
        <v>53</v>
      </c>
      <c r="G276" s="25" t="str">
        <f t="shared" si="90"/>
        <v xml:space="preserve">Q4: 8 of 8.  </v>
      </c>
    </row>
    <row r="277" spans="1:7" ht="165.75" x14ac:dyDescent="0.2">
      <c r="B277" s="25" t="str">
        <f t="shared" si="91"/>
        <v>Hiranmaya Datta</v>
      </c>
      <c r="C277" s="25" t="s">
        <v>62</v>
      </c>
      <c r="D277" s="25">
        <v>8</v>
      </c>
      <c r="E277" s="25" t="s">
        <v>53</v>
      </c>
      <c r="F277" s="25" t="s">
        <v>326</v>
      </c>
      <c r="G277" s="25" t="str">
        <f t="shared" si="90"/>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78" spans="1:7" ht="25.5" x14ac:dyDescent="0.2">
      <c r="B278" s="25" t="str">
        <f t="shared" si="91"/>
        <v>Hiranmaya Datta</v>
      </c>
      <c r="C278" s="25" t="s">
        <v>64</v>
      </c>
      <c r="D278" s="25">
        <v>8</v>
      </c>
      <c r="E278" s="25" t="s">
        <v>273</v>
      </c>
      <c r="F278" s="25" t="s">
        <v>329</v>
      </c>
      <c r="G278" s="25" t="str">
        <f t="shared" si="90"/>
        <v>Q6: 8 of 10.  Please expand on your answer by including at least one additional paragraph.</v>
      </c>
    </row>
    <row r="279" spans="1:7" x14ac:dyDescent="0.2">
      <c r="B279" s="25" t="str">
        <f>B272</f>
        <v>Hiranmaya Datta</v>
      </c>
      <c r="C279" s="25" t="s">
        <v>68</v>
      </c>
      <c r="D279" s="25">
        <f>SUM(D273:D278)</f>
        <v>46</v>
      </c>
      <c r="E279" s="25" t="s">
        <v>69</v>
      </c>
      <c r="G279" s="25" t="str">
        <f t="shared" ref="G279" si="92">_xlfn.CONCAT(C279," ",D279," ",E279," ",F279)</f>
        <v xml:space="preserve">Total: 46 of 50. </v>
      </c>
    </row>
    <row r="280" spans="1:7" ht="255" x14ac:dyDescent="0.2">
      <c r="B280" s="25" t="str">
        <f t="shared" si="91"/>
        <v>Hiranmaya Datta</v>
      </c>
      <c r="C280" s="25" t="s">
        <v>70</v>
      </c>
      <c r="G280" s="25" t="str">
        <f>_xlfn.CONCAT(G272," ",G273," ",G274," ",G275," ",G276," ",G277," ",G278," ",G279)</f>
        <v xml:space="preserve">Hiranmaya Datta, below are scores and comments for Homework 2. Q1: 8 of 8.  A succinct precise answer! Q2: 8 of 8.   Q3: 6 of 8.  The second part of the request, "Describe a situation or problem from your job, ... for which the first-, second-, and third-party data are used.," required an answer that referenced each of the three data types.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8 of 10.  Please expand on your answer by including at least one additional paragraph. Total: 46 of 50. </v>
      </c>
    </row>
    <row r="281" spans="1:7" ht="38.25" x14ac:dyDescent="0.2">
      <c r="A281" s="25" t="s">
        <v>32</v>
      </c>
      <c r="B281" s="25" t="str">
        <f>MID(A281,FIND(",",A281)+1,FIND(" ",A281)-2)</f>
        <v xml:space="preserve"> Sandeep</v>
      </c>
      <c r="C281" s="25" t="s">
        <v>234</v>
      </c>
      <c r="G281" s="25" t="str">
        <f>_xlfn.CONCAT(B281,C281)</f>
        <v xml:space="preserve"> Sandeep, below are scores and comments for Homework 2.</v>
      </c>
    </row>
    <row r="282" spans="1:7" ht="63.75" x14ac:dyDescent="0.2">
      <c r="B282" s="25" t="str">
        <f>B281</f>
        <v xml:space="preserve"> Sandeep</v>
      </c>
      <c r="C282" s="25" t="s">
        <v>52</v>
      </c>
      <c r="D282" s="25">
        <v>7</v>
      </c>
      <c r="E282" s="25" t="s">
        <v>53</v>
      </c>
      <c r="F282" s="25" t="s">
        <v>295</v>
      </c>
      <c r="G282" s="25" t="str">
        <f t="shared" ref="G282:G287" si="93">_xlfn.CONCAT(C282," ",D282," ",E282," ",F282)</f>
        <v>Q1: 7 of 8.  "Amazon" needs to be expanded upon.  That is, examples of Amazon services and tools need to be stated (e.g., Amazon Elasticsearch).  APIs are mechanisms that enable two software components to communicate with each other using a set of definitions and protocols.  APIs may be invoked to query data.</v>
      </c>
    </row>
    <row r="283" spans="1:7" ht="25.5" x14ac:dyDescent="0.2">
      <c r="B283" s="25" t="str">
        <f t="shared" ref="B283:B289" si="94">B282</f>
        <v xml:space="preserve"> Sandeep</v>
      </c>
      <c r="C283" s="25" t="s">
        <v>55</v>
      </c>
      <c r="D283" s="25">
        <v>7</v>
      </c>
      <c r="E283" s="25" t="s">
        <v>53</v>
      </c>
      <c r="F283" s="25" t="s">
        <v>296</v>
      </c>
      <c r="G283" s="25" t="str">
        <f t="shared" si="93"/>
        <v>Q2: 7 of 8.  Dependent on how "big data" is defined (e.g., size), SPSS can work with "big data".</v>
      </c>
    </row>
    <row r="284" spans="1:7" x14ac:dyDescent="0.2">
      <c r="B284" s="25" t="str">
        <f t="shared" si="94"/>
        <v xml:space="preserve"> Sandeep</v>
      </c>
      <c r="C284" s="25" t="s">
        <v>58</v>
      </c>
      <c r="D284" s="25">
        <v>8</v>
      </c>
      <c r="E284" s="25" t="s">
        <v>53</v>
      </c>
      <c r="G284" s="25" t="str">
        <f t="shared" si="93"/>
        <v xml:space="preserve">Q3: 8 of 8.  </v>
      </c>
    </row>
    <row r="285" spans="1:7" x14ac:dyDescent="0.2">
      <c r="B285" s="25" t="str">
        <f t="shared" si="94"/>
        <v xml:space="preserve"> Sandeep</v>
      </c>
      <c r="C285" s="25" t="s">
        <v>60</v>
      </c>
      <c r="D285" s="25">
        <v>8</v>
      </c>
      <c r="E285" s="25" t="s">
        <v>53</v>
      </c>
      <c r="G285" s="25" t="str">
        <f t="shared" si="93"/>
        <v xml:space="preserve">Q4: 8 of 8.  </v>
      </c>
    </row>
    <row r="286" spans="1:7" ht="165.75" x14ac:dyDescent="0.2">
      <c r="B286" s="25" t="str">
        <f t="shared" si="94"/>
        <v xml:space="preserve"> Sandeep</v>
      </c>
      <c r="C286" s="25" t="s">
        <v>62</v>
      </c>
      <c r="D286" s="25">
        <v>8</v>
      </c>
      <c r="E286" s="25" t="s">
        <v>53</v>
      </c>
      <c r="F286" s="25" t="s">
        <v>326</v>
      </c>
      <c r="G286" s="25" t="str">
        <f t="shared" si="93"/>
        <v xml:space="preserve">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v>
      </c>
    </row>
    <row r="287" spans="1:7" x14ac:dyDescent="0.2">
      <c r="B287" s="25" t="str">
        <f t="shared" si="94"/>
        <v xml:space="preserve"> Sandeep</v>
      </c>
      <c r="C287" s="25" t="s">
        <v>64</v>
      </c>
      <c r="D287" s="25">
        <v>10</v>
      </c>
      <c r="E287" s="25" t="s">
        <v>273</v>
      </c>
      <c r="G287" s="25" t="str">
        <f t="shared" si="93"/>
        <v xml:space="preserve">Q6: 10 of 10.  </v>
      </c>
    </row>
    <row r="288" spans="1:7" x14ac:dyDescent="0.2">
      <c r="B288" s="25" t="str">
        <f>B281</f>
        <v xml:space="preserve"> Sandeep</v>
      </c>
      <c r="C288" s="25" t="s">
        <v>68</v>
      </c>
      <c r="D288" s="25">
        <f>SUM(D282:D287)</f>
        <v>48</v>
      </c>
      <c r="E288" s="25" t="s">
        <v>69</v>
      </c>
      <c r="G288" s="25" t="str">
        <f t="shared" ref="G288" si="95">_xlfn.CONCAT(C288," ",D288," ",E288," ",F288)</f>
        <v xml:space="preserve">Total: 48 of 50. </v>
      </c>
    </row>
    <row r="289" spans="2:7" ht="280.5" x14ac:dyDescent="0.2">
      <c r="B289" s="25" t="str">
        <f t="shared" si="94"/>
        <v xml:space="preserve"> Sandeep</v>
      </c>
      <c r="C289" s="25" t="s">
        <v>70</v>
      </c>
      <c r="G289" s="25" t="str">
        <f>_xlfn.CONCAT(G281," ",G282," ",G283," ",G284," ",G285," ",G286," ",G287," ",G288)</f>
        <v xml:space="preserve"> Sandeep, below are scores and comments for Homework 2. Q1: 7 of 8.  "Amazon" needs to be expanded upon.  That is, examples of Amazon services and tools need to be stated (e.g., Amazon Elasticsearch).  APIs are mechanisms that enable two software components to communicate with each other using a set of definitions and protocols.  APIs may be invoked to query data. Q2: 7 of 8.  Dependent on how "big data" is defined (e.g., size), SPSS can work with "big data". Q3: 8 of 8.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Because search clicks and purchase intent are correlated,  large-scale field experiments returns from paid search are frequently fraction of non-experimental estimates (i.e., observational data studies). As an extreme case, many brand keyword ads have no measurable short-term benefits when randomized control trials are executed. See Blake, Nosko and Tadelis for additional information: https://onlinelibrary.wiley.com/doi/abs/10.3982/ECTA12423  Q6: 10 of 10.   Total: 48 of 50. </v>
      </c>
    </row>
  </sheetData>
  <autoFilter ref="A1:G289" xr:uid="{E0018660-44D5-45A1-BB4D-2347B03F225C}"/>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770ED-6B44-43F3-A096-1DD5BA087B9B}">
  <sheetPr filterMode="1">
    <tabColor rgb="FFFF0000"/>
  </sheetPr>
  <dimension ref="A1:G121"/>
  <sheetViews>
    <sheetView zoomScale="90" zoomScaleNormal="90" workbookViewId="0">
      <pane xSplit="3" ySplit="10" topLeftCell="D17" activePane="bottomRight" state="frozen"/>
      <selection activeCell="B1" sqref="B1"/>
      <selection pane="topRight" activeCell="D1" sqref="D1"/>
      <selection pane="bottomLeft" activeCell="B11" sqref="B11"/>
      <selection pane="bottomRight" activeCell="F7" sqref="F7"/>
    </sheetView>
  </sheetViews>
  <sheetFormatPr defaultRowHeight="15" x14ac:dyDescent="0.25"/>
  <cols>
    <col min="1" max="1" width="13.7109375" style="19" customWidth="1"/>
    <col min="2" max="2" width="10.5703125" style="19" bestFit="1" customWidth="1"/>
    <col min="3" max="3" width="8" style="19" customWidth="1"/>
    <col min="4" max="4" width="9.42578125" style="19" customWidth="1"/>
    <col min="5" max="5" width="7.5703125" customWidth="1"/>
    <col min="6" max="6" width="50.7109375" style="20" customWidth="1"/>
    <col min="7" max="7" width="106.42578125" style="20" customWidth="1"/>
  </cols>
  <sheetData>
    <row r="1" spans="1:7" s="16" customFormat="1" x14ac:dyDescent="0.25">
      <c r="A1" s="14" t="s">
        <v>43</v>
      </c>
      <c r="B1" s="15" t="s">
        <v>44</v>
      </c>
      <c r="C1" s="15" t="s">
        <v>45</v>
      </c>
      <c r="D1" s="14" t="s">
        <v>46</v>
      </c>
      <c r="E1" s="16" t="s">
        <v>47</v>
      </c>
      <c r="F1" s="17" t="s">
        <v>48</v>
      </c>
      <c r="G1" s="18" t="s">
        <v>49</v>
      </c>
    </row>
    <row r="2" spans="1:7" hidden="1" x14ac:dyDescent="0.25">
      <c r="A2" s="19" t="s">
        <v>50</v>
      </c>
      <c r="B2" s="19" t="str">
        <f>TRIM(LEFT(SUBSTITUTE(A2," ",REPT(" ",255)),255))</f>
        <v>Krishna</v>
      </c>
      <c r="C2" s="19" t="s">
        <v>234</v>
      </c>
      <c r="G2" s="20" t="str">
        <f>_xlfn.CONCAT(B2,C2)</f>
        <v>Krishna, below are scores and comments for Homework 2.</v>
      </c>
    </row>
    <row r="3" spans="1:7" ht="30" hidden="1" x14ac:dyDescent="0.25">
      <c r="B3" s="19" t="str">
        <f>B2</f>
        <v>Krishna</v>
      </c>
      <c r="C3" s="19" t="s">
        <v>52</v>
      </c>
      <c r="D3" s="19">
        <v>8</v>
      </c>
      <c r="E3" t="s">
        <v>53</v>
      </c>
      <c r="F3" s="20" t="s">
        <v>235</v>
      </c>
      <c r="G3" s="20" t="str">
        <f t="shared" ref="G3:G10" si="0">_xlfn.CONCAT(C3," ",D3," ",E3," ",F3)</f>
        <v xml:space="preserve">Q1: 8 of 8.  Elasticsearch is an intriguing example of a retrieval tool. </v>
      </c>
    </row>
    <row r="4" spans="1:7" ht="45" hidden="1" x14ac:dyDescent="0.25">
      <c r="B4" s="19" t="str">
        <f t="shared" ref="B4:B11" si="1">B3</f>
        <v>Krishna</v>
      </c>
      <c r="C4" s="19" t="s">
        <v>55</v>
      </c>
      <c r="D4" s="19">
        <v>6.5</v>
      </c>
      <c r="E4" t="s">
        <v>53</v>
      </c>
      <c r="F4" s="20" t="s">
        <v>236</v>
      </c>
      <c r="G4" s="20" t="str">
        <f t="shared" si="0"/>
        <v>Q2: 6.5 of 8.  A response that went deeper on the differences between programming languages and tools, and non-programming tools, is needed.</v>
      </c>
    </row>
    <row r="5" spans="1:7" ht="30" hidden="1" x14ac:dyDescent="0.25">
      <c r="B5" s="19" t="str">
        <f t="shared" si="1"/>
        <v>Krishna</v>
      </c>
      <c r="C5" s="19" t="s">
        <v>58</v>
      </c>
      <c r="D5" s="19">
        <v>8</v>
      </c>
      <c r="E5" t="s">
        <v>53</v>
      </c>
      <c r="F5" s="20" t="s">
        <v>237</v>
      </c>
      <c r="G5" s="20" t="str">
        <f t="shared" si="0"/>
        <v>Q3: 8 of 8.  First and second party data can be data that is not customer specific, for example advertising outlays.</v>
      </c>
    </row>
    <row r="6" spans="1:7" hidden="1" x14ac:dyDescent="0.25">
      <c r="B6" s="19" t="str">
        <f t="shared" si="1"/>
        <v>Krishna</v>
      </c>
      <c r="C6" s="19" t="s">
        <v>60</v>
      </c>
      <c r="D6" s="19">
        <v>8</v>
      </c>
      <c r="E6" t="s">
        <v>53</v>
      </c>
      <c r="G6" s="20" t="str">
        <f t="shared" si="0"/>
        <v xml:space="preserve">Q4: 8 of 8.  </v>
      </c>
    </row>
    <row r="7" spans="1:7" ht="105" x14ac:dyDescent="0.25">
      <c r="B7" s="19" t="str">
        <f t="shared" si="1"/>
        <v>Krishna</v>
      </c>
      <c r="C7" s="19" t="s">
        <v>62</v>
      </c>
      <c r="D7" s="19">
        <v>8</v>
      </c>
      <c r="E7" t="s">
        <v>53</v>
      </c>
      <c r="F7" s="20" t="s">
        <v>238</v>
      </c>
      <c r="G7" s="20" t="str">
        <f t="shared" si="0"/>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8" spans="1:7" hidden="1" x14ac:dyDescent="0.25">
      <c r="B8" s="19" t="str">
        <f t="shared" si="1"/>
        <v>Krishna</v>
      </c>
      <c r="C8" s="19" t="s">
        <v>64</v>
      </c>
      <c r="D8" s="19">
        <v>0</v>
      </c>
      <c r="E8" t="s">
        <v>239</v>
      </c>
      <c r="F8" s="20" t="s">
        <v>240</v>
      </c>
      <c r="G8" s="20" t="str">
        <f t="shared" si="0"/>
        <v>Q6: 0 of 10. An answer wasn't provided.</v>
      </c>
    </row>
    <row r="9" spans="1:7" s="40" customFormat="1" hidden="1" x14ac:dyDescent="0.25">
      <c r="A9" s="39"/>
      <c r="B9" s="39" t="str">
        <f t="shared" si="1"/>
        <v>Krishna</v>
      </c>
      <c r="C9" s="39" t="s">
        <v>63</v>
      </c>
      <c r="D9" s="39"/>
      <c r="E9" s="40" t="s">
        <v>53</v>
      </c>
      <c r="F9" s="21" t="s">
        <v>63</v>
      </c>
      <c r="G9" s="21" t="s">
        <v>63</v>
      </c>
    </row>
    <row r="10" spans="1:7" hidden="1" x14ac:dyDescent="0.25">
      <c r="B10" s="19" t="str">
        <f>B9</f>
        <v>Krishna</v>
      </c>
      <c r="C10" s="19" t="s">
        <v>68</v>
      </c>
      <c r="D10" s="19">
        <f>SUM(D3:D9)</f>
        <v>38.5</v>
      </c>
      <c r="E10" t="s">
        <v>69</v>
      </c>
      <c r="G10" s="20" t="str">
        <f t="shared" si="0"/>
        <v xml:space="preserve">Total: 38.5 of 50. </v>
      </c>
    </row>
    <row r="11" spans="1:7" ht="120" hidden="1" x14ac:dyDescent="0.25">
      <c r="B11" s="19" t="str">
        <f t="shared" si="1"/>
        <v>Krishna</v>
      </c>
      <c r="C11" s="19" t="s">
        <v>70</v>
      </c>
      <c r="G11" s="20" t="str">
        <f>_xlfn.CONCAT(G2," ",G3," ",G4," ",G5," ",G6," ",G7," ",G8," ",G9," ",G10)</f>
        <v xml:space="preserve">Krishna, below are scores and comments for Homework 2. Q1: 8 of 8.  Elasticsearch is an intriguing example of a retrieval tool.  Q2: 6.5 of 8.  A response that went deeper on the differences between programming languages and tools, and non-programming tools, is needed. Q3: 8 of 8.  First and second party data can be data that is not customer specific, for example advertising outlays.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Q6: 0 of 10. An answer wasn't provided.   Total: 38.5 of 50. </v>
      </c>
    </row>
    <row r="12" spans="1:7" hidden="1" x14ac:dyDescent="0.25">
      <c r="A12" s="19" t="s">
        <v>71</v>
      </c>
      <c r="B12" s="19" t="str">
        <f>TRIM(LEFT(SUBSTITUTE(A12," ",REPT(" ",255)),255))</f>
        <v>Madhuri</v>
      </c>
      <c r="C12" s="19" t="s">
        <v>234</v>
      </c>
      <c r="G12" s="20" t="str">
        <f>_xlfn.CONCAT(B12,C12)</f>
        <v>Madhuri, below are scores and comments for Homework 2.</v>
      </c>
    </row>
    <row r="13" spans="1:7" ht="45" hidden="1" x14ac:dyDescent="0.25">
      <c r="B13" s="19" t="str">
        <f>B12</f>
        <v>Madhuri</v>
      </c>
      <c r="C13" s="19" t="s">
        <v>52</v>
      </c>
      <c r="D13" s="19">
        <v>8</v>
      </c>
      <c r="E13" t="s">
        <v>53</v>
      </c>
      <c r="F13" s="20" t="s">
        <v>241</v>
      </c>
      <c r="G13" s="20" t="str">
        <f t="shared" ref="G13:G20" si="2">_xlfn.CONCAT(C13," ",D13," ",E13," ",F13)</f>
        <v xml:space="preserve">Q1: 8 of 8.  I am surprised you referenced Databricks; while it's highly efficient and scalable, it is not inexpensive to spin-up a cluster. </v>
      </c>
    </row>
    <row r="14" spans="1:7" hidden="1" x14ac:dyDescent="0.25">
      <c r="B14" s="19" t="str">
        <f t="shared" ref="B14:B21" si="3">B13</f>
        <v>Madhuri</v>
      </c>
      <c r="C14" s="19" t="s">
        <v>55</v>
      </c>
      <c r="D14" s="19">
        <v>8</v>
      </c>
      <c r="E14" t="s">
        <v>53</v>
      </c>
      <c r="G14" s="20" t="str">
        <f t="shared" si="2"/>
        <v xml:space="preserve">Q2: 8 of 8.  </v>
      </c>
    </row>
    <row r="15" spans="1:7" ht="60" hidden="1" x14ac:dyDescent="0.25">
      <c r="B15" s="19" t="str">
        <f t="shared" si="3"/>
        <v>Madhuri</v>
      </c>
      <c r="C15" s="19" t="s">
        <v>58</v>
      </c>
      <c r="D15" s="19">
        <v>7</v>
      </c>
      <c r="E15" t="s">
        <v>53</v>
      </c>
      <c r="F15" s="20" t="s">
        <v>242</v>
      </c>
      <c r="G15" s="20" t="str">
        <f t="shared" si="2"/>
        <v>Q3: 7 of 8.  First and second party data can be data that is not customer specific, for example advertising outlays.  Second party data are another firm’s first party data, shared directly from the source.</v>
      </c>
    </row>
    <row r="16" spans="1:7" hidden="1" x14ac:dyDescent="0.25">
      <c r="B16" s="19" t="str">
        <f t="shared" si="3"/>
        <v>Madhuri</v>
      </c>
      <c r="C16" s="19" t="s">
        <v>60</v>
      </c>
      <c r="D16" s="19">
        <v>8</v>
      </c>
      <c r="E16" t="s">
        <v>53</v>
      </c>
      <c r="G16" s="20" t="str">
        <f t="shared" si="2"/>
        <v xml:space="preserve">Q4: 8 of 8.  </v>
      </c>
    </row>
    <row r="17" spans="1:7" ht="135" x14ac:dyDescent="0.25">
      <c r="B17" s="19" t="str">
        <f t="shared" si="3"/>
        <v>Madhuri</v>
      </c>
      <c r="C17" s="19" t="s">
        <v>62</v>
      </c>
      <c r="D17" s="19">
        <v>6.5</v>
      </c>
      <c r="E17" t="s">
        <v>53</v>
      </c>
      <c r="F17" s="20" t="s">
        <v>243</v>
      </c>
      <c r="G17" s="20" t="str">
        <f t="shared" si="2"/>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18" spans="1:7" ht="60" hidden="1" x14ac:dyDescent="0.25">
      <c r="B18" s="19" t="str">
        <f t="shared" si="3"/>
        <v>Madhuri</v>
      </c>
      <c r="C18" s="19" t="s">
        <v>64</v>
      </c>
      <c r="D18" s="19">
        <v>7</v>
      </c>
      <c r="E18" t="s">
        <v>239</v>
      </c>
      <c r="F18" s="20" t="s">
        <v>244</v>
      </c>
      <c r="G18" s="20" t="str">
        <f t="shared" si="2"/>
        <v>Q6: 7 of 10. Please provide responses using paragraphs (i.e., not a cut and paste of bullet points.)   You were remiss with respect to providing your personal observations and reflections.</v>
      </c>
    </row>
    <row r="19" spans="1:7" s="40" customFormat="1" hidden="1" x14ac:dyDescent="0.25">
      <c r="A19" s="19"/>
      <c r="B19" s="39" t="str">
        <f t="shared" si="3"/>
        <v>Madhuri</v>
      </c>
      <c r="C19" s="39"/>
      <c r="D19" s="39"/>
      <c r="E19" t="s">
        <v>53</v>
      </c>
      <c r="F19" s="21"/>
      <c r="G19" s="21"/>
    </row>
    <row r="20" spans="1:7" hidden="1" x14ac:dyDescent="0.25">
      <c r="B20" s="19" t="str">
        <f t="shared" si="3"/>
        <v>Madhuri</v>
      </c>
      <c r="C20" s="19" t="s">
        <v>68</v>
      </c>
      <c r="D20" s="19">
        <f>SUM(D13:D19)</f>
        <v>44.5</v>
      </c>
      <c r="E20" t="s">
        <v>69</v>
      </c>
      <c r="G20" s="20" t="str">
        <f t="shared" si="2"/>
        <v xml:space="preserve">Total: 44.5 of 50. </v>
      </c>
    </row>
    <row r="21" spans="1:7" ht="150" hidden="1" x14ac:dyDescent="0.25">
      <c r="B21" s="19" t="str">
        <f t="shared" si="3"/>
        <v>Madhuri</v>
      </c>
      <c r="C21" s="19" t="s">
        <v>70</v>
      </c>
      <c r="G21" s="20" t="str">
        <f>_xlfn.CONCAT(G12," ",G13," ",G14," ",G15," ",G16," ",G17," ",G18," ",G19," ",G20)</f>
        <v xml:space="preserve">Madhuri, below are scores and comments for Homework 2. Q1: 8 of 8.  I am surprised you referenced Databricks; while it's highly efficient and scalable, it is not inexpensive to spin-up a cluster.  Q2: 8 of 8.   Q3: 7 of 8.  First and second party data can be data that is not customer specific, for example advertising outlays.  Second party data are another firm’s first party data, shared directly from the source.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7 of 10. Please provide responses using paragraphs (i.e., not a cut and paste of bullet points.)   You were remiss with respect to providing your personal observations and reflections.  Total: 44.5 of 50. </v>
      </c>
    </row>
    <row r="22" spans="1:7" hidden="1" x14ac:dyDescent="0.25">
      <c r="A22" s="19" t="s">
        <v>79</v>
      </c>
      <c r="B22" s="19" t="str">
        <f>TRIM(LEFT(SUBSTITUTE(A22," ",REPT(" ",255)),255))</f>
        <v>Nikhil</v>
      </c>
      <c r="C22" s="19" t="s">
        <v>234</v>
      </c>
      <c r="G22" s="20" t="str">
        <f>_xlfn.CONCAT(B22,C22)</f>
        <v>Nikhil, below are scores and comments for Homework 2.</v>
      </c>
    </row>
    <row r="23" spans="1:7" hidden="1" x14ac:dyDescent="0.25">
      <c r="B23" s="19" t="str">
        <f>B22</f>
        <v>Nikhil</v>
      </c>
      <c r="C23" s="19" t="s">
        <v>52</v>
      </c>
      <c r="D23" s="19">
        <v>8</v>
      </c>
      <c r="E23" t="s">
        <v>53</v>
      </c>
      <c r="F23" s="20" t="s">
        <v>63</v>
      </c>
      <c r="G23" s="20" t="str">
        <f t="shared" ref="G23:G30" si="4">_xlfn.CONCAT(C23," ",D23," ",E23," ",F23)</f>
        <v xml:space="preserve">Q1: 8 of 8.   </v>
      </c>
    </row>
    <row r="24" spans="1:7" hidden="1" x14ac:dyDescent="0.25">
      <c r="B24" s="19" t="str">
        <f t="shared" ref="B24:B31" si="5">B23</f>
        <v>Nikhil</v>
      </c>
      <c r="C24" s="19" t="s">
        <v>55</v>
      </c>
      <c r="D24" s="19">
        <v>8</v>
      </c>
      <c r="E24" t="s">
        <v>53</v>
      </c>
      <c r="G24" s="20" t="str">
        <f t="shared" si="4"/>
        <v xml:space="preserve">Q2: 8 of 8.  </v>
      </c>
    </row>
    <row r="25" spans="1:7" hidden="1" x14ac:dyDescent="0.25">
      <c r="B25" s="19" t="str">
        <f t="shared" si="5"/>
        <v>Nikhil</v>
      </c>
      <c r="C25" s="19" t="s">
        <v>58</v>
      </c>
      <c r="D25" s="19">
        <v>8</v>
      </c>
      <c r="E25" t="s">
        <v>53</v>
      </c>
      <c r="F25" s="20" t="s">
        <v>245</v>
      </c>
      <c r="G25" s="20" t="str">
        <f t="shared" si="4"/>
        <v>Q3: 8 of 8.  An insightful response!</v>
      </c>
    </row>
    <row r="26" spans="1:7" ht="75" hidden="1" x14ac:dyDescent="0.25">
      <c r="B26" s="19" t="str">
        <f t="shared" si="5"/>
        <v>Nikhil</v>
      </c>
      <c r="C26" s="19" t="s">
        <v>60</v>
      </c>
      <c r="D26" s="19">
        <v>7</v>
      </c>
      <c r="E26" t="s">
        <v>53</v>
      </c>
      <c r="F26" s="20" t="s">
        <v>246</v>
      </c>
      <c r="G26" s="20" t="str">
        <f t="shared" si="4"/>
        <v>Q4: 7 of 8.  With regards to comprehensive marketing measurement and optimization solutions, their ability to perform predictive analytics and recommend changes to a marketing plan in order to optimize return on marketing investment should be mentioned.</v>
      </c>
    </row>
    <row r="27" spans="1:7" ht="105" x14ac:dyDescent="0.25">
      <c r="B27" s="19" t="str">
        <f t="shared" si="5"/>
        <v>Nikhil</v>
      </c>
      <c r="C27" s="19" t="s">
        <v>62</v>
      </c>
      <c r="D27" s="19">
        <v>8</v>
      </c>
      <c r="E27" t="s">
        <v>53</v>
      </c>
      <c r="F27" s="20" t="s">
        <v>238</v>
      </c>
      <c r="G27" s="20" t="str">
        <f t="shared" si="4"/>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28" spans="1:7" hidden="1" x14ac:dyDescent="0.25">
      <c r="B28" s="19" t="str">
        <f t="shared" si="5"/>
        <v>Nikhil</v>
      </c>
      <c r="C28" s="19" t="s">
        <v>64</v>
      </c>
      <c r="D28" s="19">
        <v>10</v>
      </c>
      <c r="E28" t="s">
        <v>239</v>
      </c>
      <c r="G28" s="20" t="str">
        <f t="shared" si="4"/>
        <v xml:space="preserve">Q6: 10 of 10. </v>
      </c>
    </row>
    <row r="29" spans="1:7" s="40" customFormat="1" hidden="1" x14ac:dyDescent="0.25">
      <c r="A29" s="19"/>
      <c r="B29" s="39" t="str">
        <f t="shared" si="5"/>
        <v>Nikhil</v>
      </c>
      <c r="C29" s="39"/>
      <c r="D29" s="39"/>
      <c r="E29" t="s">
        <v>53</v>
      </c>
      <c r="F29" s="21"/>
      <c r="G29" s="21"/>
    </row>
    <row r="30" spans="1:7" hidden="1" x14ac:dyDescent="0.25">
      <c r="B30" s="19" t="str">
        <f t="shared" si="5"/>
        <v>Nikhil</v>
      </c>
      <c r="C30" s="19" t="s">
        <v>68</v>
      </c>
      <c r="D30" s="19">
        <f>SUM(D23:D29)</f>
        <v>49</v>
      </c>
      <c r="E30" t="s">
        <v>69</v>
      </c>
      <c r="G30" s="20" t="str">
        <f t="shared" si="4"/>
        <v xml:space="preserve">Total: 49 of 50. </v>
      </c>
    </row>
    <row r="31" spans="1:7" ht="105" hidden="1" x14ac:dyDescent="0.25">
      <c r="B31" s="19" t="str">
        <f t="shared" si="5"/>
        <v>Nikhil</v>
      </c>
      <c r="C31" s="19" t="s">
        <v>70</v>
      </c>
      <c r="G31" s="20" t="str">
        <f>_xlfn.CONCAT(G22," ",G23," ",G24," ",G25," ",G26," ",G27," ",G28," ",G29," ",G30)</f>
        <v xml:space="preserve">Nikhil, below are scores and comments for Homework 2. Q1: 8 of 8.    Q2: 8 of 8.   Q3: 8 of 8.  An insightful response! Q4: 7 of 8.  With regards to comprehensive marketing measurement and optimization solutions, their ability to perform predictive analytics and recommend changes to a marketing plan in order to optimize return on marketing investment should be mentioned. Q5: 8 of 8.  Though it's not mentioned in the textbook, in practice multi-touch attribution has very limited, if any, value to a company.  For a few insights into these limits, read the following abstract of Danaher and van Heerde: https://journals.sagepub.com/doi/10.1177/0022243718802845 Q6: 10 of 10.   Total: 49 of 50. </v>
      </c>
    </row>
    <row r="32" spans="1:7" hidden="1" x14ac:dyDescent="0.25">
      <c r="A32" s="19" t="s">
        <v>86</v>
      </c>
      <c r="B32" s="19" t="str">
        <f>TRIM(LEFT(SUBSTITUTE(A32," ",REPT(" ",255)),255))</f>
        <v>Keerthana</v>
      </c>
      <c r="C32" s="19" t="s">
        <v>234</v>
      </c>
      <c r="G32" s="20" t="str">
        <f>_xlfn.CONCAT(B32,C32)</f>
        <v>Keerthana, below are scores and comments for Homework 2.</v>
      </c>
    </row>
    <row r="33" spans="1:7" ht="30" hidden="1" x14ac:dyDescent="0.25">
      <c r="B33" s="19" t="str">
        <f>B32</f>
        <v>Keerthana</v>
      </c>
      <c r="C33" s="19" t="s">
        <v>52</v>
      </c>
      <c r="D33" s="19">
        <v>8</v>
      </c>
      <c r="E33" t="s">
        <v>53</v>
      </c>
      <c r="F33" s="20" t="s">
        <v>247</v>
      </c>
      <c r="G33" s="20" t="str">
        <f t="shared" ref="G33:G40" si="6">_xlfn.CONCAT(C33," ",D33," ",E33," ",F33)</f>
        <v>Q1: 8 of 8.  While I am surprised you referenced Cassandra, the response is correct.</v>
      </c>
    </row>
    <row r="34" spans="1:7" hidden="1" x14ac:dyDescent="0.25">
      <c r="B34" s="19" t="str">
        <f t="shared" ref="B34:B41" si="7">B33</f>
        <v>Keerthana</v>
      </c>
      <c r="C34" s="19" t="s">
        <v>55</v>
      </c>
      <c r="D34" s="19">
        <v>8</v>
      </c>
      <c r="E34" t="s">
        <v>53</v>
      </c>
      <c r="F34" s="20" t="s">
        <v>248</v>
      </c>
      <c r="G34" s="20" t="str">
        <f t="shared" si="6"/>
        <v>Q2: 8 of 8.  An apropos answer.</v>
      </c>
    </row>
    <row r="35" spans="1:7" ht="30" hidden="1" x14ac:dyDescent="0.25">
      <c r="B35" s="19" t="str">
        <f t="shared" si="7"/>
        <v>Keerthana</v>
      </c>
      <c r="C35" s="19" t="s">
        <v>58</v>
      </c>
      <c r="D35" s="19">
        <v>8</v>
      </c>
      <c r="E35" t="s">
        <v>53</v>
      </c>
      <c r="F35" s="20" t="s">
        <v>237</v>
      </c>
      <c r="G35" s="20" t="str">
        <f t="shared" si="6"/>
        <v>Q3: 8 of 8.  First and second party data can be data that is not customer specific, for example advertising outlays.</v>
      </c>
    </row>
    <row r="36" spans="1:7" hidden="1" x14ac:dyDescent="0.25">
      <c r="B36" s="19" t="str">
        <f t="shared" si="7"/>
        <v>Keerthana</v>
      </c>
      <c r="C36" s="19" t="s">
        <v>60</v>
      </c>
      <c r="D36" s="19">
        <v>8</v>
      </c>
      <c r="E36" t="s">
        <v>53</v>
      </c>
      <c r="G36" s="20" t="str">
        <f t="shared" si="6"/>
        <v xml:space="preserve">Q4: 8 of 8.  </v>
      </c>
    </row>
    <row r="37" spans="1:7" ht="105" x14ac:dyDescent="0.25">
      <c r="B37" s="19" t="str">
        <f t="shared" si="7"/>
        <v>Keerthana</v>
      </c>
      <c r="C37" s="19" t="s">
        <v>62</v>
      </c>
      <c r="D37" s="19">
        <v>8</v>
      </c>
      <c r="E37" t="s">
        <v>53</v>
      </c>
      <c r="F37" s="20" t="s">
        <v>238</v>
      </c>
      <c r="G37" s="20" t="str">
        <f t="shared" si="6"/>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38" spans="1:7" hidden="1" x14ac:dyDescent="0.25">
      <c r="B38" s="19" t="str">
        <f t="shared" si="7"/>
        <v>Keerthana</v>
      </c>
      <c r="C38" s="19" t="s">
        <v>64</v>
      </c>
      <c r="D38" s="19">
        <v>10</v>
      </c>
      <c r="E38" t="s">
        <v>239</v>
      </c>
      <c r="G38" s="20" t="str">
        <f t="shared" si="6"/>
        <v xml:space="preserve">Q6: 10 of 10. </v>
      </c>
    </row>
    <row r="39" spans="1:7" s="40" customFormat="1" hidden="1" x14ac:dyDescent="0.25">
      <c r="A39" s="19"/>
      <c r="B39" s="39" t="str">
        <f t="shared" si="7"/>
        <v>Keerthana</v>
      </c>
      <c r="C39" s="39"/>
      <c r="D39" s="39"/>
      <c r="E39" t="s">
        <v>53</v>
      </c>
      <c r="F39" s="21"/>
      <c r="G39" s="21"/>
    </row>
    <row r="40" spans="1:7" hidden="1" x14ac:dyDescent="0.25">
      <c r="B40" s="19" t="str">
        <f t="shared" si="7"/>
        <v>Keerthana</v>
      </c>
      <c r="C40" s="19" t="s">
        <v>68</v>
      </c>
      <c r="D40" s="19">
        <f>SUM(D33:D39)</f>
        <v>50</v>
      </c>
      <c r="E40" t="s">
        <v>69</v>
      </c>
      <c r="G40" s="20" t="str">
        <f t="shared" si="6"/>
        <v xml:space="preserve">Total: 50 of 50. </v>
      </c>
    </row>
    <row r="41" spans="1:7" ht="90" hidden="1" x14ac:dyDescent="0.25">
      <c r="B41" s="19" t="str">
        <f t="shared" si="7"/>
        <v>Keerthana</v>
      </c>
      <c r="C41" s="19" t="s">
        <v>70</v>
      </c>
      <c r="G41" s="20" t="str">
        <f>_xlfn.CONCAT(G32," ",G33," ",G34," ",G35," ",G36," ",G37," ",G38," ",G39," ",G40)</f>
        <v xml:space="preserve">Keerthana, below are scores and comments for Homework 2. Q1: 8 of 8.  While I am surprised you referenced Cassandra, the response is correct. Q2: 8 of 8.  An apropos answer. Q3: 8 of 8.  First and second party data can be data that is not customer specific, for example advertising outlays.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Q6: 10 of 10.   Total: 50 of 50. </v>
      </c>
    </row>
    <row r="42" spans="1:7" hidden="1" x14ac:dyDescent="0.25">
      <c r="A42" s="19" t="s">
        <v>90</v>
      </c>
      <c r="B42" s="19" t="str">
        <f>TRIM(LEFT(SUBSTITUTE(A42," ",REPT(" ",255)),255))</f>
        <v>Chaturvedy</v>
      </c>
      <c r="C42" s="19" t="s">
        <v>234</v>
      </c>
      <c r="G42" s="20" t="str">
        <f>_xlfn.CONCAT(B42,C42)</f>
        <v>Chaturvedy, below are scores and comments for Homework 2.</v>
      </c>
    </row>
    <row r="43" spans="1:7" hidden="1" x14ac:dyDescent="0.25">
      <c r="B43" s="19" t="str">
        <f>B42</f>
        <v>Chaturvedy</v>
      </c>
      <c r="C43" s="19" t="s">
        <v>52</v>
      </c>
      <c r="D43" s="19">
        <v>8</v>
      </c>
      <c r="E43" t="s">
        <v>53</v>
      </c>
      <c r="F43" s="20" t="s">
        <v>63</v>
      </c>
      <c r="G43" s="20" t="str">
        <f t="shared" ref="G43:G50" si="8">_xlfn.CONCAT(C43," ",D43," ",E43," ",F43)</f>
        <v xml:space="preserve">Q1: 8 of 8.   </v>
      </c>
    </row>
    <row r="44" spans="1:7" hidden="1" x14ac:dyDescent="0.25">
      <c r="B44" s="19" t="str">
        <f t="shared" ref="B44:B51" si="9">B43</f>
        <v>Chaturvedy</v>
      </c>
      <c r="C44" s="19" t="s">
        <v>55</v>
      </c>
      <c r="D44" s="19">
        <v>8</v>
      </c>
      <c r="E44" t="s">
        <v>53</v>
      </c>
      <c r="F44" s="20" t="s">
        <v>249</v>
      </c>
      <c r="G44" s="20" t="str">
        <f t="shared" si="8"/>
        <v>Q2: 8 of 8.  A sublime response!</v>
      </c>
    </row>
    <row r="45" spans="1:7" hidden="1" x14ac:dyDescent="0.25">
      <c r="B45" s="19" t="str">
        <f t="shared" si="9"/>
        <v>Chaturvedy</v>
      </c>
      <c r="C45" s="19" t="s">
        <v>58</v>
      </c>
      <c r="D45" s="19">
        <v>8</v>
      </c>
      <c r="E45" t="s">
        <v>53</v>
      </c>
      <c r="G45" s="20" t="str">
        <f t="shared" si="8"/>
        <v xml:space="preserve">Q3: 8 of 8.  </v>
      </c>
    </row>
    <row r="46" spans="1:7" ht="30" hidden="1" x14ac:dyDescent="0.25">
      <c r="B46" s="19" t="str">
        <f t="shared" si="9"/>
        <v>Chaturvedy</v>
      </c>
      <c r="C46" s="19" t="s">
        <v>60</v>
      </c>
      <c r="D46" s="19">
        <v>8</v>
      </c>
      <c r="E46" t="s">
        <v>53</v>
      </c>
      <c r="F46" s="20" t="s">
        <v>250</v>
      </c>
      <c r="G46" s="20" t="str">
        <f t="shared" si="8"/>
        <v xml:space="preserve">Q4: 8 of 8.  You wrote, "social media activity festival."  I don't recall ever reading "festival" used in such a manner. </v>
      </c>
    </row>
    <row r="47" spans="1:7" ht="105" x14ac:dyDescent="0.25">
      <c r="B47" s="19" t="str">
        <f t="shared" si="9"/>
        <v>Chaturvedy</v>
      </c>
      <c r="C47" s="19" t="s">
        <v>62</v>
      </c>
      <c r="D47" s="19">
        <v>8</v>
      </c>
      <c r="E47" t="s">
        <v>53</v>
      </c>
      <c r="F47" s="20" t="s">
        <v>238</v>
      </c>
      <c r="G47" s="20" t="str">
        <f t="shared" si="8"/>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48" spans="1:7" hidden="1" x14ac:dyDescent="0.25">
      <c r="B48" s="19" t="str">
        <f t="shared" si="9"/>
        <v>Chaturvedy</v>
      </c>
      <c r="C48" s="19" t="s">
        <v>64</v>
      </c>
      <c r="D48" s="19">
        <v>10</v>
      </c>
      <c r="E48" t="s">
        <v>239</v>
      </c>
      <c r="G48" s="20" t="str">
        <f t="shared" si="8"/>
        <v xml:space="preserve">Q6: 10 of 10. </v>
      </c>
    </row>
    <row r="49" spans="1:7" s="40" customFormat="1" hidden="1" x14ac:dyDescent="0.25">
      <c r="A49" s="19"/>
      <c r="B49" s="39" t="str">
        <f t="shared" si="9"/>
        <v>Chaturvedy</v>
      </c>
      <c r="C49" s="39"/>
      <c r="D49" s="39"/>
      <c r="E49" t="s">
        <v>53</v>
      </c>
      <c r="F49" s="21"/>
      <c r="G49" s="21"/>
    </row>
    <row r="50" spans="1:7" hidden="1" x14ac:dyDescent="0.25">
      <c r="B50" s="19" t="str">
        <f t="shared" si="9"/>
        <v>Chaturvedy</v>
      </c>
      <c r="C50" s="19" t="s">
        <v>68</v>
      </c>
      <c r="D50" s="19">
        <f>SUM(D43:D49)</f>
        <v>50</v>
      </c>
      <c r="E50" t="s">
        <v>69</v>
      </c>
      <c r="G50" s="20" t="str">
        <f t="shared" si="8"/>
        <v xml:space="preserve">Total: 50 of 50. </v>
      </c>
    </row>
    <row r="51" spans="1:7" ht="75" hidden="1" x14ac:dyDescent="0.25">
      <c r="B51" s="19" t="str">
        <f t="shared" si="9"/>
        <v>Chaturvedy</v>
      </c>
      <c r="C51" s="19" t="s">
        <v>70</v>
      </c>
      <c r="G51" s="20" t="str">
        <f>_xlfn.CONCAT(G42," ",G43," ",G44," ",G45," ",G46," ",G47," ",G48," ",G49," ",G50)</f>
        <v xml:space="preserve">Chaturvedy, below are scores and comments for Homework 2. Q1: 8 of 8.    Q2: 8 of 8.  A sublime response! Q3: 8 of 8.   Q4: 8 of 8.  You wrote, "social media activity festival."  I don't recall ever reading "festival" used in such a manner.  Q5: 8 of 8.  Though it's not mentioned in the textbook, in practice multi-touch attribution has very limited, if any, value to a company.  For a few insights into these limits, read the following abstract of Danaher and van Heerde: https://journals.sagepub.com/doi/10.1177/0022243718802845 Q6: 10 of 10.   Total: 50 of 50. </v>
      </c>
    </row>
    <row r="52" spans="1:7" hidden="1" x14ac:dyDescent="0.25">
      <c r="A52" s="19" t="s">
        <v>95</v>
      </c>
      <c r="B52" s="19" t="str">
        <f>TRIM(LEFT(SUBSTITUTE(A52," ",REPT(" ",255)),255))</f>
        <v>Shirisha</v>
      </c>
      <c r="C52" s="19" t="s">
        <v>234</v>
      </c>
      <c r="G52" s="20" t="str">
        <f>_xlfn.CONCAT(B52,C52)</f>
        <v>Shirisha, below are scores and comments for Homework 2.</v>
      </c>
    </row>
    <row r="53" spans="1:7" ht="30" hidden="1" x14ac:dyDescent="0.25">
      <c r="B53" s="19" t="str">
        <f>B52</f>
        <v>Shirisha</v>
      </c>
      <c r="C53" s="19" t="s">
        <v>52</v>
      </c>
      <c r="D53" s="19">
        <v>7</v>
      </c>
      <c r="E53" t="s">
        <v>53</v>
      </c>
      <c r="F53" s="20" t="s">
        <v>251</v>
      </c>
      <c r="G53" s="20" t="str">
        <f t="shared" ref="G53:G60" si="10">_xlfn.CONCAT(C53," ",D53," ",E53," ",F53)</f>
        <v>Q1: 7 of 8.  I wouldn't classify Hadoop and Flink as Storage solutions</v>
      </c>
    </row>
    <row r="54" spans="1:7" ht="60" hidden="1" x14ac:dyDescent="0.25">
      <c r="B54" s="19" t="str">
        <f t="shared" ref="B54:B61" si="11">B53</f>
        <v>Shirisha</v>
      </c>
      <c r="C54" s="19" t="s">
        <v>55</v>
      </c>
      <c r="D54" s="19">
        <v>6</v>
      </c>
      <c r="E54" t="s">
        <v>53</v>
      </c>
      <c r="F54" s="20" t="s">
        <v>252</v>
      </c>
      <c r="G54" s="20" t="str">
        <f t="shared" si="10"/>
        <v>Q2: 6 of 8.  Please eliminate colloquial statements, such as "tricky business".   With regards to the marketing data example, we were anticipating a response that referenced the data programming languages.</v>
      </c>
    </row>
    <row r="55" spans="1:7" ht="45" hidden="1" x14ac:dyDescent="0.25">
      <c r="B55" s="19" t="str">
        <f t="shared" si="11"/>
        <v>Shirisha</v>
      </c>
      <c r="C55" s="19" t="s">
        <v>58</v>
      </c>
      <c r="D55" s="19">
        <v>8</v>
      </c>
      <c r="E55" t="s">
        <v>53</v>
      </c>
      <c r="F55" s="20" t="s">
        <v>253</v>
      </c>
      <c r="G55" s="20" t="str">
        <f t="shared" si="10"/>
        <v>Q3: 8 of 8.  While your answer addressed the question posed and information requested, it could have been shortened sans losing content.</v>
      </c>
    </row>
    <row r="56" spans="1:7" hidden="1" x14ac:dyDescent="0.25">
      <c r="B56" s="19" t="str">
        <f t="shared" si="11"/>
        <v>Shirisha</v>
      </c>
      <c r="C56" s="19" t="s">
        <v>60</v>
      </c>
      <c r="D56" s="19">
        <v>8</v>
      </c>
      <c r="E56" t="s">
        <v>53</v>
      </c>
      <c r="G56" s="20" t="str">
        <f t="shared" si="10"/>
        <v xml:space="preserve">Q4: 8 of 8.  </v>
      </c>
    </row>
    <row r="57" spans="1:7" ht="135" x14ac:dyDescent="0.25">
      <c r="B57" s="19" t="str">
        <f t="shared" si="11"/>
        <v>Shirisha</v>
      </c>
      <c r="C57" s="19" t="s">
        <v>62</v>
      </c>
      <c r="D57" s="19">
        <v>6.5</v>
      </c>
      <c r="E57" t="s">
        <v>53</v>
      </c>
      <c r="F57" s="20" t="s">
        <v>243</v>
      </c>
      <c r="G57" s="20" t="str">
        <f t="shared" si="10"/>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58" spans="1:7" ht="60" hidden="1" x14ac:dyDescent="0.25">
      <c r="B58" s="19" t="str">
        <f t="shared" si="11"/>
        <v>Shirisha</v>
      </c>
      <c r="C58" s="19" t="s">
        <v>64</v>
      </c>
      <c r="D58" s="19">
        <v>7</v>
      </c>
      <c r="E58" t="s">
        <v>239</v>
      </c>
      <c r="F58" s="20" t="s">
        <v>244</v>
      </c>
      <c r="G58" s="20" t="str">
        <f t="shared" si="10"/>
        <v>Q6: 7 of 10. Please provide responses using paragraphs (i.e., not a cut and paste of bullet points.)   You were remiss with respect to providing your personal observations and reflections.</v>
      </c>
    </row>
    <row r="59" spans="1:7" s="40" customFormat="1" hidden="1" x14ac:dyDescent="0.25">
      <c r="A59" s="19"/>
      <c r="B59" s="39" t="str">
        <f t="shared" si="11"/>
        <v>Shirisha</v>
      </c>
      <c r="C59" s="39"/>
      <c r="D59" s="39"/>
      <c r="E59" t="s">
        <v>53</v>
      </c>
      <c r="F59" s="21"/>
      <c r="G59" s="21"/>
    </row>
    <row r="60" spans="1:7" hidden="1" x14ac:dyDescent="0.25">
      <c r="B60" s="19" t="str">
        <f t="shared" si="11"/>
        <v>Shirisha</v>
      </c>
      <c r="C60" s="19" t="s">
        <v>68</v>
      </c>
      <c r="D60" s="19">
        <f>SUM(D53:D59)</f>
        <v>42.5</v>
      </c>
      <c r="E60" t="s">
        <v>69</v>
      </c>
      <c r="G60" s="20" t="str">
        <f t="shared" si="10"/>
        <v xml:space="preserve">Total: 42.5 of 50. </v>
      </c>
    </row>
    <row r="61" spans="1:7" ht="150" hidden="1" x14ac:dyDescent="0.25">
      <c r="B61" s="19" t="str">
        <f t="shared" si="11"/>
        <v>Shirisha</v>
      </c>
      <c r="C61" s="19" t="s">
        <v>70</v>
      </c>
      <c r="G61" s="20" t="str">
        <f>_xlfn.CONCAT(G52," ",G53," ",G54," ",G55," ",G56," ",G57," ",G58," ",G59," ",G60)</f>
        <v xml:space="preserve">Shirisha, below are scores and comments for Homework 2. Q1: 7 of 8.  I wouldn't classify Hadoop and Flink as Storage solutions Q2: 6 of 8.  Please eliminate colloquial statements, such as "tricky business".   With regards to the marketing data example, we were anticipating a response that referenced the data programming languages. Q3: 8 of 8.  While your answer addressed the question posed and information requested, it could have been shortened sans losing content.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7 of 10. Please provide responses using paragraphs (i.e., not a cut and paste of bullet points.)   You were remiss with respect to providing your personal observations and reflections.  Total: 42.5 of 50. </v>
      </c>
    </row>
    <row r="62" spans="1:7" hidden="1" x14ac:dyDescent="0.25">
      <c r="A62" s="19" t="s">
        <v>102</v>
      </c>
      <c r="B62" s="19" t="str">
        <f>TRIM(LEFT(SUBSTITUTE(A62," ",REPT(" ",255)),255))</f>
        <v>Sriya</v>
      </c>
      <c r="C62" s="19" t="s">
        <v>234</v>
      </c>
      <c r="G62" s="20" t="str">
        <f>_xlfn.CONCAT(B62,C62)</f>
        <v>Sriya, below are scores and comments for Homework 2.</v>
      </c>
    </row>
    <row r="63" spans="1:7" ht="60" hidden="1" x14ac:dyDescent="0.25">
      <c r="B63" s="19" t="str">
        <f>B62</f>
        <v>Sriya</v>
      </c>
      <c r="C63" s="19" t="s">
        <v>52</v>
      </c>
      <c r="D63" s="19">
        <v>7</v>
      </c>
      <c r="E63" t="s">
        <v>53</v>
      </c>
      <c r="F63" s="20" t="s">
        <v>254</v>
      </c>
      <c r="G63" s="20" t="str">
        <f t="shared" ref="G63:G70" si="12">_xlfn.CONCAT(C63," ",D63," ",E63," ",F63)</f>
        <v>Q1: 7 of 8.  Apache Spark is an open-source distributed processing system used for big data workloads;  it calls tools that do the retrieval.  You use the word "gear";  this is a term that is typically used to describe technology.</v>
      </c>
    </row>
    <row r="64" spans="1:7" ht="30" hidden="1" x14ac:dyDescent="0.25">
      <c r="B64" s="19" t="str">
        <f t="shared" ref="B64:B71" si="13">B63</f>
        <v>Sriya</v>
      </c>
      <c r="C64" s="19" t="s">
        <v>55</v>
      </c>
      <c r="D64" s="19">
        <v>7.5</v>
      </c>
      <c r="E64" t="s">
        <v>53</v>
      </c>
      <c r="F64" s="20" t="s">
        <v>255</v>
      </c>
      <c r="G64" s="20" t="str">
        <f t="shared" si="12"/>
        <v>Q2: 7.5 of 8.  Be careful with your word choice.  I wouldn't refer to Excel or SPSS as "non-programming devices".</v>
      </c>
    </row>
    <row r="65" spans="1:7" ht="30" hidden="1" x14ac:dyDescent="0.25">
      <c r="B65" s="19" t="str">
        <f t="shared" si="13"/>
        <v>Sriya</v>
      </c>
      <c r="C65" s="19" t="s">
        <v>58</v>
      </c>
      <c r="D65" s="19">
        <v>7.5</v>
      </c>
      <c r="E65" t="s">
        <v>53</v>
      </c>
      <c r="F65" s="20" t="s">
        <v>256</v>
      </c>
      <c r="G65" s="20" t="str">
        <f t="shared" si="12"/>
        <v>Q3: 7.5 of 8.  Please be careful with your word choice; for example, "First-party statistics".</v>
      </c>
    </row>
    <row r="66" spans="1:7" ht="60" hidden="1" x14ac:dyDescent="0.25">
      <c r="B66" s="19" t="str">
        <f t="shared" si="13"/>
        <v>Sriya</v>
      </c>
      <c r="C66" s="19" t="s">
        <v>60</v>
      </c>
      <c r="D66" s="19">
        <v>7</v>
      </c>
      <c r="E66" t="s">
        <v>53</v>
      </c>
      <c r="F66" s="20" t="s">
        <v>257</v>
      </c>
      <c r="G66" s="20" t="str">
        <f t="shared" si="12"/>
        <v xml:space="preserve">Q4: 7 of 8.  You wrote, "…  recall a hypothetical advertising marketing campaign to sell a new line of athletic footwear."  I can't find where you have referenced this campaign. </v>
      </c>
    </row>
    <row r="67" spans="1:7" ht="105" x14ac:dyDescent="0.25">
      <c r="B67" s="19" t="str">
        <f t="shared" si="13"/>
        <v>Sriya</v>
      </c>
      <c r="C67" s="19" t="s">
        <v>62</v>
      </c>
      <c r="D67" s="19">
        <v>8</v>
      </c>
      <c r="E67" t="s">
        <v>53</v>
      </c>
      <c r="F67" s="20" t="s">
        <v>238</v>
      </c>
      <c r="G67" s="20" t="str">
        <f t="shared" si="12"/>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68" spans="1:7" ht="90" hidden="1" x14ac:dyDescent="0.25">
      <c r="B68" s="19" t="str">
        <f t="shared" si="13"/>
        <v>Sriya</v>
      </c>
      <c r="C68" s="19" t="s">
        <v>64</v>
      </c>
      <c r="D68" s="19">
        <v>8.5</v>
      </c>
      <c r="E68" t="s">
        <v>239</v>
      </c>
      <c r="F68" s="20" t="s">
        <v>258</v>
      </c>
      <c r="G68" s="20" t="str">
        <f t="shared" si="12"/>
        <v>Q6: 8.5 of 10. Beyond the information you provided, you should have mentioned a few of the following: programming tools, first, second and third party data, inbound marketing tools, data management platforms, marketing measurement and optimization solutions and data collection laws.</v>
      </c>
    </row>
    <row r="69" spans="1:7" s="40" customFormat="1" hidden="1" x14ac:dyDescent="0.25">
      <c r="A69" s="19"/>
      <c r="B69" s="39" t="str">
        <f t="shared" si="13"/>
        <v>Sriya</v>
      </c>
      <c r="C69" s="39"/>
      <c r="D69" s="39"/>
      <c r="E69" t="s">
        <v>53</v>
      </c>
      <c r="F69" s="21"/>
      <c r="G69" s="21"/>
    </row>
    <row r="70" spans="1:7" hidden="1" x14ac:dyDescent="0.25">
      <c r="B70" s="19" t="str">
        <f t="shared" si="13"/>
        <v>Sriya</v>
      </c>
      <c r="C70" s="19" t="s">
        <v>68</v>
      </c>
      <c r="D70" s="19">
        <f>SUM(D63:D69)</f>
        <v>45.5</v>
      </c>
      <c r="E70" t="s">
        <v>69</v>
      </c>
      <c r="G70" s="20" t="str">
        <f t="shared" si="12"/>
        <v xml:space="preserve">Total: 45.5 of 50. </v>
      </c>
    </row>
    <row r="71" spans="1:7" ht="180" hidden="1" x14ac:dyDescent="0.25">
      <c r="B71" s="19" t="str">
        <f t="shared" si="13"/>
        <v>Sriya</v>
      </c>
      <c r="C71" s="19" t="s">
        <v>70</v>
      </c>
      <c r="G71" s="20" t="str">
        <f>_xlfn.CONCAT(G62," ",G63," ",G64," ",G65," ",G66," ",G67," ",G68," ",G69," ",G70)</f>
        <v xml:space="preserve">Sriya, below are scores and comments for Homework 2. Q1: 7 of 8.  Apache Spark is an open-source distributed processing system used for big data workloads;  it calls tools that do the retrieval.  You use the word "gear";  this is a term that is typically used to describe technology. Q2: 7.5 of 8.  Be careful with your word choice.  I wouldn't refer to Excel or SPSS as "non-programming devices". Q3: 7.5 of 8.  Please be careful with your word choice; for example, "First-party statistics". Q4: 7 of 8.  You wrote, "…  recall a hypothetical advertising marketing campaign to sell a new line of athletic footwear."  I can't find where you have referenced this campaign.  Q5: 8 of 8.  Though it's not mentioned in the textbook, in practice multi-touch attribution has very limited, if any, value to a company.  For a few insights into these limits, read the following abstract of Danaher and van Heerde: https://journals.sagepub.com/doi/10.1177/0022243718802845 Q6: 8.5 of 10. Beyond the information you provided, you should have mentioned a few of the following: programming tools, first, second and third party data, inbound marketing tools, data management platforms, marketing measurement and optimization solutions and data collection laws.  Total: 45.5 of 50. </v>
      </c>
    </row>
    <row r="72" spans="1:7" hidden="1" x14ac:dyDescent="0.25">
      <c r="A72" s="19" t="s">
        <v>108</v>
      </c>
      <c r="B72" s="19" t="str">
        <f>TRIM(LEFT(SUBSTITUTE(A72," ",REPT(" ",255)),255))</f>
        <v>Venkatesh</v>
      </c>
      <c r="C72" s="19" t="s">
        <v>234</v>
      </c>
      <c r="G72" s="20" t="str">
        <f>_xlfn.CONCAT(B72,C72)</f>
        <v>Venkatesh, below are scores and comments for Homework 2.</v>
      </c>
    </row>
    <row r="73" spans="1:7" ht="45" hidden="1" x14ac:dyDescent="0.25">
      <c r="B73" s="19" t="str">
        <f>B72</f>
        <v>Venkatesh</v>
      </c>
      <c r="C73" s="19" t="s">
        <v>52</v>
      </c>
      <c r="D73" s="19">
        <v>7</v>
      </c>
      <c r="E73" t="s">
        <v>53</v>
      </c>
      <c r="F73" s="20" t="s">
        <v>259</v>
      </c>
      <c r="G73" s="20" t="str">
        <f t="shared" ref="G73:G80" si="14">_xlfn.CONCAT(C73," ",D73," ",E73," ",F73)</f>
        <v>Q1: 7 of 8.  I wouldn't classify Microsoft as a Storage solution, and Google Cloud as a data retrieval tool;  the latter does offer tools to complete such work.</v>
      </c>
    </row>
    <row r="74" spans="1:7" hidden="1" x14ac:dyDescent="0.25">
      <c r="B74" s="19" t="str">
        <f t="shared" ref="B74:B81" si="15">B73</f>
        <v>Venkatesh</v>
      </c>
      <c r="C74" s="19" t="s">
        <v>55</v>
      </c>
      <c r="D74" s="19">
        <v>8</v>
      </c>
      <c r="E74" t="s">
        <v>53</v>
      </c>
      <c r="G74" s="20" t="str">
        <f t="shared" si="14"/>
        <v xml:space="preserve">Q2: 8 of 8.  </v>
      </c>
    </row>
    <row r="75" spans="1:7" ht="45" hidden="1" x14ac:dyDescent="0.25">
      <c r="B75" s="19" t="str">
        <f t="shared" si="15"/>
        <v>Venkatesh</v>
      </c>
      <c r="C75" s="19" t="s">
        <v>58</v>
      </c>
      <c r="D75" s="19">
        <v>8</v>
      </c>
      <c r="E75" t="s">
        <v>53</v>
      </c>
      <c r="F75" s="20" t="s">
        <v>260</v>
      </c>
      <c r="G75" s="20" t="str">
        <f t="shared" si="14"/>
        <v>Q3: 8 of 8.  I wasn't anticipating a mentioning a response that mentioned credit bureau data;  an excellent reference.</v>
      </c>
    </row>
    <row r="76" spans="1:7" ht="30" hidden="1" x14ac:dyDescent="0.25">
      <c r="B76" s="19" t="str">
        <f t="shared" si="15"/>
        <v>Venkatesh</v>
      </c>
      <c r="C76" s="19" t="s">
        <v>60</v>
      </c>
      <c r="D76" s="19">
        <v>7</v>
      </c>
      <c r="E76" t="s">
        <v>53</v>
      </c>
      <c r="F76" s="20" t="s">
        <v>261</v>
      </c>
      <c r="G76" s="20" t="str">
        <f t="shared" si="14"/>
        <v xml:space="preserve">Q4: 7 of 8.  Additional information that distinguishes the differences across tools and solutions is warranted. </v>
      </c>
    </row>
    <row r="77" spans="1:7" ht="105" x14ac:dyDescent="0.25">
      <c r="B77" s="19" t="str">
        <f t="shared" si="15"/>
        <v>Venkatesh</v>
      </c>
      <c r="C77" s="19" t="s">
        <v>62</v>
      </c>
      <c r="D77" s="19">
        <v>8</v>
      </c>
      <c r="E77" t="s">
        <v>53</v>
      </c>
      <c r="F77" s="20" t="s">
        <v>238</v>
      </c>
      <c r="G77" s="20" t="str">
        <f t="shared" si="14"/>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78" spans="1:7" hidden="1" x14ac:dyDescent="0.25">
      <c r="B78" s="19" t="str">
        <f t="shared" si="15"/>
        <v>Venkatesh</v>
      </c>
      <c r="C78" s="19" t="s">
        <v>64</v>
      </c>
      <c r="D78" s="19">
        <v>9.5</v>
      </c>
      <c r="E78" t="s">
        <v>239</v>
      </c>
      <c r="F78" s="20" t="s">
        <v>262</v>
      </c>
      <c r="G78" s="20" t="str">
        <f t="shared" si="14"/>
        <v>Q6: 9.5 of 10. Please proofread your response for grammar.</v>
      </c>
    </row>
    <row r="79" spans="1:7" s="40" customFormat="1" hidden="1" x14ac:dyDescent="0.25">
      <c r="A79" s="19"/>
      <c r="B79" s="39" t="str">
        <f t="shared" si="15"/>
        <v>Venkatesh</v>
      </c>
      <c r="C79" s="39"/>
      <c r="D79" s="39"/>
      <c r="E79" t="s">
        <v>53</v>
      </c>
      <c r="F79" s="21"/>
      <c r="G79" s="21"/>
    </row>
    <row r="80" spans="1:7" hidden="1" x14ac:dyDescent="0.25">
      <c r="B80" s="19" t="str">
        <f t="shared" si="15"/>
        <v>Venkatesh</v>
      </c>
      <c r="C80" s="19" t="s">
        <v>68</v>
      </c>
      <c r="D80" s="19">
        <f>SUM(D73:D79)</f>
        <v>47.5</v>
      </c>
      <c r="E80" t="s">
        <v>69</v>
      </c>
      <c r="G80" s="20" t="str">
        <f t="shared" si="14"/>
        <v xml:space="preserve">Total: 47.5 of 50. </v>
      </c>
    </row>
    <row r="81" spans="1:7" ht="120" hidden="1" x14ac:dyDescent="0.25">
      <c r="B81" s="19" t="str">
        <f t="shared" si="15"/>
        <v>Venkatesh</v>
      </c>
      <c r="C81" s="19" t="s">
        <v>70</v>
      </c>
      <c r="G81" s="20" t="str">
        <f>_xlfn.CONCAT(G72," ",G73," ",G74," ",G75," ",G76," ",G77," ",G78," ",G79," ",G80)</f>
        <v xml:space="preserve">Venkatesh, below are scores and comments for Homework 2. Q1: 7 of 8.  I wouldn't classify Microsoft as a Storage solution, and Google Cloud as a data retrieval tool;  the latter does offer tools to complete such work. Q2: 8 of 8.   Q3: 8 of 8.  I wasn't anticipating a mentioning a response that mentioned credit bureau data;  an excellent reference. Q4: 7 of 8.  Additional information that distinguishes the differences across tools and solutions is warranted.  Q5: 8 of 8.  Though it's not mentioned in the textbook, in practice multi-touch attribution has very limited, if any, value to a company.  For a few insights into these limits, read the following abstract of Danaher and van Heerde: https://journals.sagepub.com/doi/10.1177/0022243718802845 Q6: 9.5 of 10. Please proofread your response for grammar.  Total: 47.5 of 50. </v>
      </c>
    </row>
    <row r="82" spans="1:7" hidden="1" x14ac:dyDescent="0.25">
      <c r="A82" s="19" t="s">
        <v>114</v>
      </c>
      <c r="B82" s="19" t="str">
        <f>TRIM(LEFT(SUBSTITUTE(A82," ",REPT(" ",255)),255))</f>
        <v>Likhit</v>
      </c>
      <c r="C82" s="19" t="s">
        <v>234</v>
      </c>
      <c r="G82" s="20" t="str">
        <f>_xlfn.CONCAT(B82,C82)</f>
        <v>Likhit, below are scores and comments for Homework 2.</v>
      </c>
    </row>
    <row r="83" spans="1:7" hidden="1" x14ac:dyDescent="0.25">
      <c r="B83" s="19" t="str">
        <f>B82</f>
        <v>Likhit</v>
      </c>
      <c r="C83" s="19" t="s">
        <v>52</v>
      </c>
      <c r="D83" s="19">
        <v>8</v>
      </c>
      <c r="E83" t="s">
        <v>53</v>
      </c>
      <c r="G83" s="20" t="str">
        <f t="shared" ref="G83:G90" si="16">_xlfn.CONCAT(C83," ",D83," ",E83," ",F83)</f>
        <v xml:space="preserve">Q1: 8 of 8.  </v>
      </c>
    </row>
    <row r="84" spans="1:7" hidden="1" x14ac:dyDescent="0.25">
      <c r="B84" s="19" t="str">
        <f t="shared" ref="B84:B91" si="17">B83</f>
        <v>Likhit</v>
      </c>
      <c r="C84" s="19" t="s">
        <v>55</v>
      </c>
      <c r="D84" s="19">
        <v>8</v>
      </c>
      <c r="E84" t="s">
        <v>53</v>
      </c>
      <c r="F84" s="20" t="s">
        <v>263</v>
      </c>
      <c r="G84" s="20" t="str">
        <f t="shared" si="16"/>
        <v>Q2: 8 of 8.  A lovely answer!</v>
      </c>
    </row>
    <row r="85" spans="1:7" hidden="1" x14ac:dyDescent="0.25">
      <c r="B85" s="19" t="str">
        <f t="shared" si="17"/>
        <v>Likhit</v>
      </c>
      <c r="C85" s="19" t="s">
        <v>58</v>
      </c>
      <c r="D85" s="19">
        <v>8</v>
      </c>
      <c r="E85" t="s">
        <v>53</v>
      </c>
      <c r="G85" s="20" t="str">
        <f t="shared" si="16"/>
        <v xml:space="preserve">Q3: 8 of 8.  </v>
      </c>
    </row>
    <row r="86" spans="1:7" hidden="1" x14ac:dyDescent="0.25">
      <c r="B86" s="19" t="str">
        <f t="shared" si="17"/>
        <v>Likhit</v>
      </c>
      <c r="C86" s="19" t="s">
        <v>60</v>
      </c>
      <c r="D86" s="19">
        <v>8</v>
      </c>
      <c r="E86" t="s">
        <v>53</v>
      </c>
      <c r="G86" s="20" t="str">
        <f t="shared" si="16"/>
        <v xml:space="preserve">Q4: 8 of 8.  </v>
      </c>
    </row>
    <row r="87" spans="1:7" ht="105" x14ac:dyDescent="0.25">
      <c r="B87" s="19" t="str">
        <f t="shared" si="17"/>
        <v>Likhit</v>
      </c>
      <c r="C87" s="19" t="s">
        <v>62</v>
      </c>
      <c r="D87" s="19">
        <v>8</v>
      </c>
      <c r="E87" t="s">
        <v>53</v>
      </c>
      <c r="F87" s="20" t="s">
        <v>238</v>
      </c>
      <c r="G87" s="20" t="str">
        <f t="shared" si="16"/>
        <v>Q5: 8 of 8.  Though it's not mentioned in the textbook, in practice multi-touch attribution has very limited, if any, value to a company.  For a few insights into these limits, read the following abstract of Danaher and van Heerde: https://journals.sagepub.com/doi/10.1177/0022243718802845</v>
      </c>
    </row>
    <row r="88" spans="1:7" ht="30" hidden="1" x14ac:dyDescent="0.25">
      <c r="B88" s="19" t="str">
        <f t="shared" si="17"/>
        <v>Likhit</v>
      </c>
      <c r="C88" s="19" t="s">
        <v>64</v>
      </c>
      <c r="D88" s="19">
        <v>8</v>
      </c>
      <c r="E88" t="s">
        <v>239</v>
      </c>
      <c r="F88" s="20" t="s">
        <v>264</v>
      </c>
      <c r="G88" s="20" t="str">
        <f t="shared" si="16"/>
        <v>Q6: 8 of 10. You were remiss with respect to providing your personal observations and reflections.</v>
      </c>
    </row>
    <row r="89" spans="1:7" s="40" customFormat="1" hidden="1" x14ac:dyDescent="0.25">
      <c r="A89" s="19"/>
      <c r="B89" s="39" t="str">
        <f t="shared" si="17"/>
        <v>Likhit</v>
      </c>
      <c r="C89" s="39"/>
      <c r="D89" s="39"/>
      <c r="E89" t="s">
        <v>53</v>
      </c>
      <c r="F89" s="21"/>
      <c r="G89" s="21"/>
    </row>
    <row r="90" spans="1:7" hidden="1" x14ac:dyDescent="0.25">
      <c r="B90" s="19" t="str">
        <f t="shared" si="17"/>
        <v>Likhit</v>
      </c>
      <c r="C90" s="19" t="s">
        <v>68</v>
      </c>
      <c r="D90" s="19">
        <f>SUM(D83:D89)</f>
        <v>48</v>
      </c>
      <c r="E90" t="s">
        <v>69</v>
      </c>
      <c r="G90" s="20" t="str">
        <f t="shared" si="16"/>
        <v xml:space="preserve">Total: 48 of 50. </v>
      </c>
    </row>
    <row r="91" spans="1:7" ht="75" hidden="1" x14ac:dyDescent="0.25">
      <c r="B91" s="19" t="str">
        <f t="shared" si="17"/>
        <v>Likhit</v>
      </c>
      <c r="C91" s="19" t="s">
        <v>70</v>
      </c>
      <c r="G91" s="20" t="str">
        <f>_xlfn.CONCAT(G82," ",G83," ",G84," ",G85," ",G86," ",G87," ",G88," ",G89," ",G90)</f>
        <v xml:space="preserve">Likhit, below are scores and comments for Homework 2. Q1: 8 of 8.   Q2: 8 of 8.  A lovely answer! Q3: 8 of 8.   Q4: 8 of 8.   Q5: 8 of 8.  Though it's not mentioned in the textbook, in practice multi-touch attribution has very limited, if any, value to a company.  For a few insights into these limits, read the following abstract of Danaher and van Heerde: https://journals.sagepub.com/doi/10.1177/0022243718802845 Q6: 8 of 10. You were remiss with respect to providing your personal observations and reflections.  Total: 48 of 50. </v>
      </c>
    </row>
    <row r="92" spans="1:7" hidden="1" x14ac:dyDescent="0.25">
      <c r="A92" s="19" t="s">
        <v>119</v>
      </c>
      <c r="B92" s="19" t="str">
        <f>TRIM(LEFT(SUBSTITUTE(A92," ",REPT(" ",255)),255))</f>
        <v>Keerthika</v>
      </c>
      <c r="C92" s="19" t="s">
        <v>234</v>
      </c>
      <c r="G92" s="20" t="str">
        <f>_xlfn.CONCAT(B92,C92)</f>
        <v>Keerthika, below are scores and comments for Homework 2.</v>
      </c>
    </row>
    <row r="93" spans="1:7" ht="30" hidden="1" x14ac:dyDescent="0.25">
      <c r="B93" s="19" t="str">
        <f>B92</f>
        <v>Keerthika</v>
      </c>
      <c r="C93" s="19" t="s">
        <v>52</v>
      </c>
      <c r="D93" s="19">
        <v>8</v>
      </c>
      <c r="E93" t="s">
        <v>53</v>
      </c>
      <c r="F93" s="20" t="s">
        <v>265</v>
      </c>
      <c r="G93" s="20" t="str">
        <f t="shared" ref="G93:G100" si="18">_xlfn.CONCAT(C93," ",D93," ",E93," ",F93)</f>
        <v>Q1: 8 of 8.  While the answer was sufficient, some of the content was superfluous.</v>
      </c>
    </row>
    <row r="94" spans="1:7" ht="30" hidden="1" x14ac:dyDescent="0.25">
      <c r="B94" s="19" t="str">
        <f t="shared" ref="B94:B101" si="19">B93</f>
        <v>Keerthika</v>
      </c>
      <c r="C94" s="19" t="s">
        <v>55</v>
      </c>
      <c r="D94" s="19">
        <v>6</v>
      </c>
      <c r="E94" t="s">
        <v>53</v>
      </c>
      <c r="F94" s="20" t="s">
        <v>266</v>
      </c>
      <c r="G94" s="20" t="str">
        <f t="shared" si="18"/>
        <v>Q2: 6 of 8.  You omitted a marketing dataset example in your response.</v>
      </c>
    </row>
    <row r="95" spans="1:7" ht="45" hidden="1" x14ac:dyDescent="0.25">
      <c r="B95" s="19" t="str">
        <f t="shared" si="19"/>
        <v>Keerthika</v>
      </c>
      <c r="C95" s="19" t="s">
        <v>58</v>
      </c>
      <c r="D95" s="19">
        <v>8</v>
      </c>
      <c r="E95" t="s">
        <v>53</v>
      </c>
      <c r="F95" s="20" t="s">
        <v>267</v>
      </c>
      <c r="G95" s="20" t="str">
        <f t="shared" si="18"/>
        <v>Q3: 8 of 8.  I found the following sentence odd:  "Like first-party data, second-party data originates from a source other than your audience."</v>
      </c>
    </row>
    <row r="96" spans="1:7" hidden="1" x14ac:dyDescent="0.25">
      <c r="B96" s="19" t="str">
        <f t="shared" si="19"/>
        <v>Keerthika</v>
      </c>
      <c r="C96" s="19" t="s">
        <v>60</v>
      </c>
      <c r="D96" s="19">
        <v>8</v>
      </c>
      <c r="E96" t="s">
        <v>53</v>
      </c>
      <c r="G96" s="20" t="str">
        <f t="shared" si="18"/>
        <v xml:space="preserve">Q4: 8 of 8.  </v>
      </c>
    </row>
    <row r="97" spans="1:7" ht="135" x14ac:dyDescent="0.25">
      <c r="B97" s="19" t="str">
        <f t="shared" si="19"/>
        <v>Keerthika</v>
      </c>
      <c r="C97" s="19" t="s">
        <v>62</v>
      </c>
      <c r="D97" s="19">
        <v>6.5</v>
      </c>
      <c r="E97" t="s">
        <v>53</v>
      </c>
      <c r="F97" s="20" t="s">
        <v>243</v>
      </c>
      <c r="G97" s="20" t="str">
        <f t="shared" si="18"/>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98" spans="1:7" hidden="1" x14ac:dyDescent="0.25">
      <c r="B98" s="19" t="str">
        <f t="shared" si="19"/>
        <v>Keerthika</v>
      </c>
      <c r="C98" s="19" t="s">
        <v>64</v>
      </c>
      <c r="D98" s="19">
        <v>10</v>
      </c>
      <c r="E98" t="s">
        <v>239</v>
      </c>
      <c r="F98" s="20">
        <v>10</v>
      </c>
      <c r="G98" s="20" t="str">
        <f t="shared" si="18"/>
        <v>Q6: 10 of 10. 10</v>
      </c>
    </row>
    <row r="99" spans="1:7" s="40" customFormat="1" hidden="1" x14ac:dyDescent="0.25">
      <c r="A99" s="19"/>
      <c r="B99" s="39" t="str">
        <f t="shared" si="19"/>
        <v>Keerthika</v>
      </c>
      <c r="C99" s="39"/>
      <c r="D99" s="39"/>
      <c r="E99" t="s">
        <v>53</v>
      </c>
      <c r="F99" s="21"/>
      <c r="G99" s="21"/>
    </row>
    <row r="100" spans="1:7" hidden="1" x14ac:dyDescent="0.25">
      <c r="B100" s="19" t="str">
        <f t="shared" si="19"/>
        <v>Keerthika</v>
      </c>
      <c r="C100" s="19" t="s">
        <v>68</v>
      </c>
      <c r="D100" s="19">
        <f>SUM(D93:D99)</f>
        <v>46.5</v>
      </c>
      <c r="E100" t="s">
        <v>69</v>
      </c>
      <c r="G100" s="21" t="str">
        <f t="shared" si="18"/>
        <v xml:space="preserve">Total: 46.5 of 50. </v>
      </c>
    </row>
    <row r="101" spans="1:7" ht="105" hidden="1" x14ac:dyDescent="0.25">
      <c r="B101" s="19" t="str">
        <f t="shared" si="19"/>
        <v>Keerthika</v>
      </c>
      <c r="C101" s="19" t="s">
        <v>70</v>
      </c>
      <c r="G101" s="20" t="str">
        <f>_xlfn.CONCAT(G92," ",G93," ",G94," ",G95," ",G96," ",G97," ",G98," ",G99," ",G100)</f>
        <v xml:space="preserve">Keerthika, below are scores and comments for Homework 2. Q1: 8 of 8.  While the answer was sufficient, some of the content was superfluous. Q2: 6 of 8.  You omitted a marketing dataset example in your response. Q3: 8 of 8.  I found the following sentence odd:  "Like first-party data, second-party data originates from a source other than your audience." Q4: 8 of 8.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10 of 10. 10  Total: 46.5 of 50. </v>
      </c>
    </row>
    <row r="102" spans="1:7" hidden="1" x14ac:dyDescent="0.25">
      <c r="A102" s="19" t="s">
        <v>125</v>
      </c>
      <c r="B102" s="19" t="str">
        <f>TRIM(LEFT(SUBSTITUTE(A102," ",REPT(" ",255)),255))</f>
        <v>Gneneyeri</v>
      </c>
      <c r="C102" s="19" t="s">
        <v>234</v>
      </c>
      <c r="G102" s="20" t="str">
        <f>_xlfn.CONCAT(B102,C102)</f>
        <v>Gneneyeri, below are scores and comments for Homework 2.</v>
      </c>
    </row>
    <row r="103" spans="1:7" ht="45" hidden="1" x14ac:dyDescent="0.25">
      <c r="B103" s="19" t="str">
        <f>B102</f>
        <v>Gneneyeri</v>
      </c>
      <c r="C103" s="19" t="s">
        <v>52</v>
      </c>
      <c r="D103" s="19">
        <v>8</v>
      </c>
      <c r="E103" t="s">
        <v>53</v>
      </c>
      <c r="F103" s="20" t="s">
        <v>268</v>
      </c>
      <c r="G103" s="20" t="str">
        <f t="shared" ref="G103:G110" si="20">_xlfn.CONCAT(C103," ",D103," ",E103," ",F103)</f>
        <v>Q1: 8 of 8.  While your choices for data retrieval examples are correct, they are not top-of-mind for most marketing analytics professionals.</v>
      </c>
    </row>
    <row r="104" spans="1:7" ht="30" hidden="1" x14ac:dyDescent="0.25">
      <c r="B104" s="19" t="str">
        <f t="shared" ref="B104:B111" si="21">B103</f>
        <v>Gneneyeri</v>
      </c>
      <c r="C104" s="19" t="s">
        <v>55</v>
      </c>
      <c r="D104" s="19">
        <v>6</v>
      </c>
      <c r="E104" t="s">
        <v>53</v>
      </c>
      <c r="F104" s="20" t="s">
        <v>266</v>
      </c>
      <c r="G104" s="20" t="str">
        <f t="shared" si="20"/>
        <v>Q2: 6 of 8.  You omitted a marketing dataset example in your response.</v>
      </c>
    </row>
    <row r="105" spans="1:7" hidden="1" x14ac:dyDescent="0.25">
      <c r="B105" s="19" t="str">
        <f t="shared" si="21"/>
        <v>Gneneyeri</v>
      </c>
      <c r="C105" s="19" t="s">
        <v>58</v>
      </c>
      <c r="D105" s="19">
        <v>8</v>
      </c>
      <c r="E105" t="s">
        <v>53</v>
      </c>
      <c r="F105" s="20" t="s">
        <v>269</v>
      </c>
      <c r="G105" s="20" t="str">
        <f t="shared" si="20"/>
        <v>Q3: 8 of 8.  An insightful answer!</v>
      </c>
    </row>
    <row r="106" spans="1:7" ht="75" hidden="1" x14ac:dyDescent="0.25">
      <c r="B106" s="19" t="str">
        <f t="shared" si="21"/>
        <v>Gneneyeri</v>
      </c>
      <c r="C106" s="19" t="s">
        <v>60</v>
      </c>
      <c r="D106" s="19">
        <v>7</v>
      </c>
      <c r="E106" t="s">
        <v>53</v>
      </c>
      <c r="F106" s="20" t="s">
        <v>246</v>
      </c>
      <c r="G106" s="20" t="str">
        <f t="shared" si="20"/>
        <v>Q4: 7 of 8.  With regards to comprehensive marketing measurement and optimization solutions, their ability to perform predictive analytics and recommend changes to a marketing plan in order to optimize return on marketing investment should be mentioned.</v>
      </c>
    </row>
    <row r="107" spans="1:7" ht="135" x14ac:dyDescent="0.25">
      <c r="B107" s="19" t="str">
        <f t="shared" si="21"/>
        <v>Gneneyeri</v>
      </c>
      <c r="C107" s="19" t="s">
        <v>62</v>
      </c>
      <c r="D107" s="19">
        <v>6.5</v>
      </c>
      <c r="E107" t="s">
        <v>53</v>
      </c>
      <c r="F107" s="20" t="s">
        <v>243</v>
      </c>
      <c r="G107" s="20" t="str">
        <f t="shared" si="20"/>
        <v>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v>
      </c>
    </row>
    <row r="108" spans="1:7" hidden="1" x14ac:dyDescent="0.25">
      <c r="B108" s="19" t="str">
        <f t="shared" si="21"/>
        <v>Gneneyeri</v>
      </c>
      <c r="C108" s="19" t="s">
        <v>64</v>
      </c>
      <c r="D108" s="19">
        <v>10</v>
      </c>
      <c r="E108" t="s">
        <v>239</v>
      </c>
      <c r="F108" s="20">
        <v>10</v>
      </c>
      <c r="G108" s="20" t="str">
        <f t="shared" si="20"/>
        <v>Q6: 10 of 10. 10</v>
      </c>
    </row>
    <row r="109" spans="1:7" s="40" customFormat="1" hidden="1" x14ac:dyDescent="0.25">
      <c r="A109" s="19"/>
      <c r="B109" s="39" t="str">
        <f t="shared" si="21"/>
        <v>Gneneyeri</v>
      </c>
      <c r="C109" s="39"/>
      <c r="D109" s="39"/>
      <c r="E109" t="s">
        <v>53</v>
      </c>
      <c r="F109" s="21"/>
      <c r="G109" s="21"/>
    </row>
    <row r="110" spans="1:7" hidden="1" x14ac:dyDescent="0.25">
      <c r="B110" s="19" t="str">
        <f t="shared" si="21"/>
        <v>Gneneyeri</v>
      </c>
      <c r="C110" s="19" t="s">
        <v>68</v>
      </c>
      <c r="D110" s="19">
        <f>SUM(D103:D109)</f>
        <v>45.5</v>
      </c>
      <c r="E110" t="s">
        <v>69</v>
      </c>
      <c r="G110" s="20" t="str">
        <f t="shared" si="20"/>
        <v xml:space="preserve">Total: 45.5 of 50. </v>
      </c>
    </row>
    <row r="111" spans="1:7" ht="135" hidden="1" x14ac:dyDescent="0.25">
      <c r="B111" s="19" t="str">
        <f t="shared" si="21"/>
        <v>Gneneyeri</v>
      </c>
      <c r="C111" s="19" t="s">
        <v>70</v>
      </c>
      <c r="G111" s="20" t="str">
        <f>_xlfn.CONCAT(G102," ",G103," ",G104," ",G105," ",G106," ",G107," ",G108," ",G109," ",G110)</f>
        <v xml:space="preserve">Gneneyeri, below are scores and comments for Homework 2. Q1: 8 of 8.  While your choices for data retrieval examples are correct, they are not top-of-mind for most marketing analytics professionals. Q2: 6 of 8.  You omitted a marketing dataset example in your response. Q3: 8 of 8.  An insightful answer! Q4: 7 of 8.  With regards to comprehensive marketing measurement and optimization solutions, their ability to perform predictive analytics and recommend changes to a marketing plan in order to optimize return on marketing investment should be mentioned. Q5: 6.5 of 8.  Somewhere within your answer, the mentioning of attribution and assignment of credit was expected. ... Though it's not mentioned in the textbook, in practice multi-touch attribution has very limited, if any, value to a company.  For a few insights into these limits, read the following abstract of Danaher and van Heerde: https://journals.sagepub.com/doi/10.1177/0022243718802845 Q6: 10 of 10. 10  Total: 45.5 of 50. </v>
      </c>
    </row>
    <row r="112" spans="1:7" hidden="1" x14ac:dyDescent="0.25">
      <c r="A112" s="19" t="s">
        <v>128</v>
      </c>
      <c r="B112" s="19" t="str">
        <f>TRIM(LEFT(SUBSTITUTE(A112," ",REPT(" ",255)),255))</f>
        <v>Monika</v>
      </c>
      <c r="C112" s="19" t="s">
        <v>234</v>
      </c>
      <c r="G112" s="20" t="str">
        <f>_xlfn.CONCAT(B112,C112)</f>
        <v>Monika, below are scores and comments for Homework 2.</v>
      </c>
    </row>
    <row r="113" spans="1:7" ht="45" hidden="1" x14ac:dyDescent="0.25">
      <c r="A113" s="19" t="s">
        <v>63</v>
      </c>
      <c r="B113" s="19" t="str">
        <f>B112</f>
        <v>Monika</v>
      </c>
      <c r="C113" s="19" t="s">
        <v>52</v>
      </c>
      <c r="D113" s="19">
        <v>8</v>
      </c>
      <c r="E113" t="s">
        <v>53</v>
      </c>
      <c r="F113" s="20" t="s">
        <v>270</v>
      </c>
      <c r="G113" s="20" t="str">
        <f t="shared" ref="G113:G120" si="22">_xlfn.CONCAT(C113," ",D113," ",E113," ",F113)</f>
        <v>Q1: 8 of 8.  While DAS is a an example of a data storage solution, we were hoping to your answer would be relatable to cloud or large-appliance infrastructure.</v>
      </c>
    </row>
    <row r="114" spans="1:7" hidden="1" x14ac:dyDescent="0.25">
      <c r="B114" s="19" t="str">
        <f t="shared" ref="B114:B121" si="23">B113</f>
        <v>Monika</v>
      </c>
      <c r="C114" s="19" t="s">
        <v>55</v>
      </c>
      <c r="D114" s="19">
        <v>8</v>
      </c>
      <c r="E114" t="s">
        <v>53</v>
      </c>
      <c r="F114" s="20" t="s">
        <v>271</v>
      </c>
      <c r="G114" s="20" t="str">
        <f t="shared" si="22"/>
        <v>Q2: 8 of 8.  A splendid answer!</v>
      </c>
    </row>
    <row r="115" spans="1:7" hidden="1" x14ac:dyDescent="0.25">
      <c r="B115" s="19" t="str">
        <f t="shared" si="23"/>
        <v>Monika</v>
      </c>
      <c r="C115" s="19" t="s">
        <v>58</v>
      </c>
      <c r="D115" s="19">
        <v>8</v>
      </c>
      <c r="E115" t="s">
        <v>53</v>
      </c>
      <c r="G115" s="20" t="str">
        <f t="shared" si="22"/>
        <v xml:space="preserve">Q3: 8 of 8.  </v>
      </c>
    </row>
    <row r="116" spans="1:7" hidden="1" x14ac:dyDescent="0.25">
      <c r="B116" s="19" t="str">
        <f t="shared" si="23"/>
        <v>Monika</v>
      </c>
      <c r="C116" s="19" t="s">
        <v>60</v>
      </c>
      <c r="D116" s="19">
        <v>8</v>
      </c>
      <c r="E116" t="s">
        <v>53</v>
      </c>
      <c r="G116" s="20" t="str">
        <f t="shared" si="22"/>
        <v xml:space="preserve">Q4: 8 of 8.  </v>
      </c>
    </row>
    <row r="117" spans="1:7" ht="45" x14ac:dyDescent="0.25">
      <c r="B117" s="19" t="str">
        <f t="shared" si="23"/>
        <v>Monika</v>
      </c>
      <c r="C117" s="19" t="s">
        <v>62</v>
      </c>
      <c r="D117" s="19">
        <v>7</v>
      </c>
      <c r="E117" t="s">
        <v>53</v>
      </c>
      <c r="F117" s="20" t="s">
        <v>272</v>
      </c>
      <c r="G117" s="20" t="str">
        <f t="shared" si="22"/>
        <v>Q5: 7 of 8.  While you had almost all of the content for a precise and sufficient answer, the response needs to be slightly rephrased to be completely cogent.</v>
      </c>
    </row>
    <row r="118" spans="1:7" hidden="1" x14ac:dyDescent="0.25">
      <c r="B118" s="19" t="str">
        <f t="shared" si="23"/>
        <v>Monika</v>
      </c>
      <c r="C118" s="19" t="s">
        <v>64</v>
      </c>
      <c r="D118" s="19">
        <v>10</v>
      </c>
      <c r="E118" t="s">
        <v>239</v>
      </c>
      <c r="F118" s="20">
        <v>10</v>
      </c>
      <c r="G118" s="20" t="str">
        <f t="shared" si="22"/>
        <v>Q6: 10 of 10. 10</v>
      </c>
    </row>
    <row r="119" spans="1:7" s="40" customFormat="1" hidden="1" x14ac:dyDescent="0.25">
      <c r="A119" s="19"/>
      <c r="B119" s="39" t="str">
        <f t="shared" si="23"/>
        <v>Monika</v>
      </c>
      <c r="C119" s="39"/>
      <c r="D119" s="39"/>
      <c r="E119" t="s">
        <v>53</v>
      </c>
      <c r="F119" s="21"/>
      <c r="G119" s="21"/>
    </row>
    <row r="120" spans="1:7" hidden="1" x14ac:dyDescent="0.25">
      <c r="B120" s="19" t="str">
        <f t="shared" si="23"/>
        <v>Monika</v>
      </c>
      <c r="C120" s="19" t="s">
        <v>68</v>
      </c>
      <c r="D120" s="19">
        <f>SUM(D113:D119)</f>
        <v>49</v>
      </c>
      <c r="E120" t="s">
        <v>69</v>
      </c>
      <c r="G120" s="20" t="str">
        <f t="shared" si="22"/>
        <v xml:space="preserve">Total: 49 of 50. </v>
      </c>
    </row>
    <row r="121" spans="1:7" ht="75" hidden="1" x14ac:dyDescent="0.25">
      <c r="B121" s="19" t="str">
        <f t="shared" si="23"/>
        <v>Monika</v>
      </c>
      <c r="C121" s="19" t="s">
        <v>70</v>
      </c>
      <c r="G121" s="20" t="str">
        <f>_xlfn.CONCAT(G112," ",G113," ",G114," ",G115," ",G116," ",G117," ",G118," ",G119," ",G120)</f>
        <v xml:space="preserve">Monika, below are scores and comments for Homework 2. Q1: 8 of 8.  While DAS is a an example of a data storage solution, we were hoping to your answer would be relatable to cloud or large-appliance infrastructure. Q2: 8 of 8.  A splendid answer! Q3: 8 of 8.   Q4: 8 of 8.   Q5: 7 of 8.  While you had almost all of the content for a precise and sufficient answer, the response needs to be slightly rephrased to be completely cogent. Q6: 10 of 10. 10  Total: 49 of 50. </v>
      </c>
    </row>
  </sheetData>
  <autoFilter ref="A1:G121" xr:uid="{1F360D21-57A8-4ED7-9E72-2B53315644E0}">
    <filterColumn colId="2">
      <filters>
        <filter val="Q5:"/>
      </filters>
    </filterColumn>
  </autoFilter>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460D6-36AD-4018-9A7E-60683FE3CD3D}">
  <sheetPr filterMode="1"/>
  <dimension ref="A1:G321"/>
  <sheetViews>
    <sheetView topLeftCell="B1" zoomScaleNormal="100" workbookViewId="0">
      <pane ySplit="3" topLeftCell="A311" activePane="bottomLeft" state="frozen"/>
      <selection activeCell="B1" sqref="B1"/>
      <selection pane="bottomLeft" activeCell="I311" sqref="I311"/>
    </sheetView>
  </sheetViews>
  <sheetFormatPr defaultRowHeight="12.75" x14ac:dyDescent="0.2"/>
  <cols>
    <col min="1" max="1" width="30.85546875" style="28" hidden="1" customWidth="1"/>
    <col min="2" max="2" width="19.7109375" style="24" bestFit="1" customWidth="1"/>
    <col min="3" max="3" width="7.42578125" style="24" customWidth="1"/>
    <col min="4" max="4" width="8.7109375" style="24" customWidth="1"/>
    <col min="5" max="5" width="8.7109375" style="24" hidden="1" customWidth="1"/>
    <col min="6" max="6" width="24.28515625" style="25" hidden="1" customWidth="1"/>
    <col min="7" max="7" width="77.7109375" style="24" customWidth="1"/>
    <col min="8" max="16384" width="9.140625" style="24"/>
  </cols>
  <sheetData>
    <row r="1" spans="1:7" x14ac:dyDescent="0.2">
      <c r="A1" s="27" t="s">
        <v>43</v>
      </c>
      <c r="B1" s="30" t="s">
        <v>44</v>
      </c>
      <c r="C1" s="30" t="s">
        <v>45</v>
      </c>
      <c r="D1" s="27" t="s">
        <v>46</v>
      </c>
      <c r="E1" s="30" t="s">
        <v>47</v>
      </c>
      <c r="F1" s="22" t="s">
        <v>48</v>
      </c>
      <c r="G1" s="23" t="s">
        <v>49</v>
      </c>
    </row>
    <row r="2" spans="1:7" hidden="1" x14ac:dyDescent="0.2">
      <c r="A2" s="26" t="s">
        <v>1</v>
      </c>
      <c r="B2" s="26" t="str">
        <f>MID(A2,FIND(",",A2)+1,FIND(" ",A2)-2)</f>
        <v xml:space="preserve"> Sharon</v>
      </c>
      <c r="C2" s="26" t="s">
        <v>345</v>
      </c>
      <c r="D2" s="26"/>
      <c r="E2" s="26"/>
      <c r="G2" s="25" t="str">
        <f>_xlfn.CONCAT(B2,C2)</f>
        <v xml:space="preserve"> Sharon, below are scores and comments for Homework 3.</v>
      </c>
    </row>
    <row r="3" spans="1:7" ht="216.75" hidden="1" x14ac:dyDescent="0.2">
      <c r="A3" s="26"/>
      <c r="B3" s="26" t="str">
        <f>B2</f>
        <v xml:space="preserve"> Sharon</v>
      </c>
      <c r="C3" s="26" t="s">
        <v>52</v>
      </c>
      <c r="D3" s="26">
        <v>6</v>
      </c>
      <c r="E3" s="26" t="s">
        <v>56</v>
      </c>
      <c r="F3" s="25" t="s">
        <v>395</v>
      </c>
      <c r="G3" s="25" t="str">
        <f t="shared" ref="G3:G10" si="0">_xlfn.CONCAT(C3," ",D3," ",E3," ",F3)</f>
        <v xml:space="preserve">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v>
      </c>
    </row>
    <row r="4" spans="1:7" ht="280.5" hidden="1" x14ac:dyDescent="0.2">
      <c r="A4" s="26"/>
      <c r="B4" s="26" t="str">
        <f t="shared" ref="B4:B11" si="1">B3</f>
        <v xml:space="preserve"> Sharon</v>
      </c>
      <c r="C4" s="26" t="s">
        <v>55</v>
      </c>
      <c r="D4" s="26">
        <v>7</v>
      </c>
      <c r="E4" s="26" t="s">
        <v>56</v>
      </c>
      <c r="F4" s="25" t="s">
        <v>420</v>
      </c>
      <c r="G4" s="25" t="str">
        <f t="shared" si="0"/>
        <v xml:space="preserve">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v>
      </c>
    </row>
    <row r="5" spans="1:7" ht="267.75" hidden="1" x14ac:dyDescent="0.2">
      <c r="A5" s="26"/>
      <c r="B5" s="26" t="str">
        <f t="shared" si="1"/>
        <v xml:space="preserve"> Sharon</v>
      </c>
      <c r="C5" s="26" t="s">
        <v>58</v>
      </c>
      <c r="D5" s="26">
        <v>6.5</v>
      </c>
      <c r="E5" s="26" t="s">
        <v>56</v>
      </c>
      <c r="F5" s="25" t="s">
        <v>463</v>
      </c>
      <c r="G5" s="25" t="str">
        <f t="shared" si="0"/>
        <v>Q3: 6.5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6" spans="1:7" ht="293.25" hidden="1" x14ac:dyDescent="0.2">
      <c r="A6" s="26"/>
      <c r="B6" s="26" t="str">
        <f t="shared" si="1"/>
        <v xml:space="preserve"> Sharon</v>
      </c>
      <c r="C6" s="26" t="s">
        <v>60</v>
      </c>
      <c r="D6" s="26">
        <v>7</v>
      </c>
      <c r="E6" s="26" t="s">
        <v>56</v>
      </c>
      <c r="F6" s="25" t="s">
        <v>429</v>
      </c>
      <c r="G6" s="25" t="str">
        <f t="shared" si="0"/>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7" spans="1:7" hidden="1" x14ac:dyDescent="0.2">
      <c r="A7" s="26"/>
      <c r="B7" s="26" t="str">
        <f t="shared" si="1"/>
        <v xml:space="preserve"> Sharon</v>
      </c>
      <c r="C7" s="26" t="s">
        <v>62</v>
      </c>
      <c r="D7" s="26">
        <v>7</v>
      </c>
      <c r="E7" s="26" t="s">
        <v>56</v>
      </c>
      <c r="G7" s="25" t="str">
        <f t="shared" si="0"/>
        <v xml:space="preserve">Q5: 7 of 7.  </v>
      </c>
    </row>
    <row r="8" spans="1:7" ht="216.75" hidden="1" x14ac:dyDescent="0.2">
      <c r="A8" s="26"/>
      <c r="B8" s="26" t="str">
        <f t="shared" si="1"/>
        <v xml:space="preserve"> Sharon</v>
      </c>
      <c r="C8" s="26" t="s">
        <v>64</v>
      </c>
      <c r="D8" s="26">
        <v>7</v>
      </c>
      <c r="E8" s="26" t="s">
        <v>56</v>
      </c>
      <c r="F8" s="25" t="s">
        <v>442</v>
      </c>
      <c r="G8" s="25" t="str">
        <f t="shared" si="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9" spans="1:7" hidden="1" x14ac:dyDescent="0.2">
      <c r="A9" s="26"/>
      <c r="B9" s="26" t="str">
        <f t="shared" si="1"/>
        <v xml:space="preserve"> Sharon</v>
      </c>
      <c r="C9" s="26" t="s">
        <v>66</v>
      </c>
      <c r="D9" s="26">
        <v>8</v>
      </c>
      <c r="E9" s="26" t="s">
        <v>53</v>
      </c>
      <c r="G9" s="25" t="str">
        <f t="shared" si="0"/>
        <v xml:space="preserve">Q7: 8 of 8.  </v>
      </c>
    </row>
    <row r="10" spans="1:7" x14ac:dyDescent="0.2">
      <c r="A10" s="26"/>
      <c r="B10" s="26" t="str">
        <f t="shared" si="1"/>
        <v xml:space="preserve"> Sharon</v>
      </c>
      <c r="C10" s="26" t="s">
        <v>68</v>
      </c>
      <c r="D10" s="26">
        <f>SUM(D3:D9)</f>
        <v>48.5</v>
      </c>
      <c r="E10" s="26" t="s">
        <v>69</v>
      </c>
      <c r="G10" s="25" t="str">
        <f t="shared" si="0"/>
        <v xml:space="preserve">Total: 48.5 of 50. </v>
      </c>
    </row>
    <row r="11" spans="1:7" ht="369.75" x14ac:dyDescent="0.2">
      <c r="A11" s="26"/>
      <c r="B11" s="26" t="str">
        <f t="shared" si="1"/>
        <v xml:space="preserve"> Sharon</v>
      </c>
      <c r="C11" s="26" t="s">
        <v>70</v>
      </c>
      <c r="D11" s="26"/>
      <c r="E11" s="26"/>
      <c r="G11" s="25" t="str">
        <f>_xlfn.CONCAT(G2," ",G3," ",G4," ",G5," ",G6," ",G7," ",G8," ",G9," ",G10)</f>
        <v xml:space="preserve"> Sharon, below are scores and comments for Homework 3. 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48.5 of 50. </v>
      </c>
    </row>
    <row r="12" spans="1:7" hidden="1" x14ac:dyDescent="0.2">
      <c r="A12" s="26" t="s">
        <v>2</v>
      </c>
      <c r="B12" s="26" t="str">
        <f>MID(A12,FIND(",",A12)+1,FIND(" ",A12)-2)</f>
        <v xml:space="preserve"> Rahul</v>
      </c>
      <c r="C12" s="26" t="s">
        <v>345</v>
      </c>
      <c r="D12" s="26"/>
      <c r="E12" s="26"/>
      <c r="G12" s="25" t="str">
        <f>_xlfn.CONCAT(B12,C12)</f>
        <v xml:space="preserve"> Rahul, below are scores and comments for Homework 3.</v>
      </c>
    </row>
    <row r="13" spans="1:7" ht="102" hidden="1" x14ac:dyDescent="0.2">
      <c r="A13" s="26"/>
      <c r="B13" s="26" t="str">
        <f>B12</f>
        <v xml:space="preserve"> Rahul</v>
      </c>
      <c r="C13" s="26" t="s">
        <v>52</v>
      </c>
      <c r="D13" s="26">
        <v>7</v>
      </c>
      <c r="E13" s="26" t="s">
        <v>56</v>
      </c>
      <c r="F13" s="25" t="s">
        <v>381</v>
      </c>
      <c r="G13" s="25" t="str">
        <f t="shared" ref="G13:G20" si="2">_xlfn.CONCAT(C13," ",D13," ",E13," ",F13)</f>
        <v>Q1: 7 of 7.  Keep top of mind that social listening platform tools,  data scraping tools, and content
analysis tools are frequently used to identify potential product features that end-users would value.</v>
      </c>
    </row>
    <row r="14" spans="1:7" ht="89.25" hidden="1" x14ac:dyDescent="0.2">
      <c r="A14" s="26"/>
      <c r="B14" s="26" t="str">
        <f t="shared" ref="B14:B21" si="3">B13</f>
        <v xml:space="preserve"> Rahul</v>
      </c>
      <c r="C14" s="26" t="s">
        <v>55</v>
      </c>
      <c r="D14" s="26">
        <v>6.5</v>
      </c>
      <c r="E14" s="26" t="s">
        <v>56</v>
      </c>
      <c r="F14" s="25" t="s">
        <v>418</v>
      </c>
      <c r="G14" s="25" t="str">
        <f t="shared" si="2"/>
        <v xml:space="preserve">Q2: 6.5 of 7.  One should mention that the ordering of the steps tend to yield a profitable and/or effective use of resources, and increases the likelihood of meeting business objectives.  </v>
      </c>
    </row>
    <row r="15" spans="1:7" ht="267.75" hidden="1" x14ac:dyDescent="0.2">
      <c r="A15" s="26"/>
      <c r="B15" s="26" t="str">
        <f t="shared" si="3"/>
        <v xml:space="preserve"> Rahul</v>
      </c>
      <c r="C15" s="26" t="s">
        <v>58</v>
      </c>
      <c r="D15" s="26">
        <v>5</v>
      </c>
      <c r="E15" s="26" t="s">
        <v>56</v>
      </c>
      <c r="F15" s="25" t="s">
        <v>463</v>
      </c>
      <c r="G15" s="25" t="str">
        <f t="shared" si="2"/>
        <v>Q3: 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16" spans="1:7" ht="382.5" hidden="1" x14ac:dyDescent="0.2">
      <c r="A16" s="26"/>
      <c r="B16" s="26" t="str">
        <f t="shared" si="3"/>
        <v xml:space="preserve"> Rahul</v>
      </c>
      <c r="C16" s="26" t="s">
        <v>60</v>
      </c>
      <c r="D16" s="26">
        <v>5</v>
      </c>
      <c r="E16" s="26" t="s">
        <v>56</v>
      </c>
      <c r="F16" s="25" t="s">
        <v>430</v>
      </c>
      <c r="G16" s="25" t="str">
        <f t="shared" si="2"/>
        <v>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17" spans="1:7" ht="89.25" hidden="1" x14ac:dyDescent="0.2">
      <c r="A17" s="26"/>
      <c r="B17" s="26" t="str">
        <f t="shared" si="3"/>
        <v xml:space="preserve"> Rahul</v>
      </c>
      <c r="C17" s="26" t="s">
        <v>62</v>
      </c>
      <c r="D17" s="26">
        <v>6</v>
      </c>
      <c r="E17" s="26" t="s">
        <v>56</v>
      </c>
      <c r="F17" s="25" t="s">
        <v>441</v>
      </c>
      <c r="G17" s="25" t="str">
        <f t="shared" si="2"/>
        <v>Q5: 6 of 7.  Your response is wanting. Additional information is necessary when describing how a company's business and marketing strategy can influence which segments are selected for targeting.</v>
      </c>
    </row>
    <row r="18" spans="1:7" ht="216.75" hidden="1" x14ac:dyDescent="0.2">
      <c r="A18" s="26"/>
      <c r="B18" s="26" t="str">
        <f t="shared" si="3"/>
        <v xml:space="preserve"> Rahul</v>
      </c>
      <c r="C18" s="26" t="s">
        <v>64</v>
      </c>
      <c r="D18" s="26">
        <v>7</v>
      </c>
      <c r="E18" s="26" t="s">
        <v>56</v>
      </c>
      <c r="F18" s="25" t="s">
        <v>442</v>
      </c>
      <c r="G18" s="25" t="str">
        <f t="shared" si="2"/>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9" spans="1:7" ht="38.25" hidden="1" x14ac:dyDescent="0.2">
      <c r="A19" s="26"/>
      <c r="B19" s="26" t="str">
        <f t="shared" si="3"/>
        <v xml:space="preserve"> Rahul</v>
      </c>
      <c r="C19" s="26" t="s">
        <v>66</v>
      </c>
      <c r="D19" s="26">
        <v>7.5</v>
      </c>
      <c r="E19" s="26" t="s">
        <v>53</v>
      </c>
      <c r="F19" s="25" t="s">
        <v>457</v>
      </c>
      <c r="G19" s="25" t="str">
        <f t="shared" si="2"/>
        <v>Q7: 7.5 of 8.  Components of your response were bullet points;  these were not to be used.</v>
      </c>
    </row>
    <row r="20" spans="1:7" x14ac:dyDescent="0.2">
      <c r="A20" s="26"/>
      <c r="B20" s="26" t="str">
        <f t="shared" si="3"/>
        <v xml:space="preserve"> Rahul</v>
      </c>
      <c r="C20" s="26" t="s">
        <v>68</v>
      </c>
      <c r="D20" s="26">
        <f>SUM(D13:D19)</f>
        <v>44</v>
      </c>
      <c r="E20" s="26" t="s">
        <v>69</v>
      </c>
      <c r="G20" s="25" t="str">
        <f t="shared" si="2"/>
        <v xml:space="preserve">Total: 44 of 50. </v>
      </c>
    </row>
    <row r="21" spans="1:7" ht="344.25" x14ac:dyDescent="0.2">
      <c r="A21" s="26"/>
      <c r="B21" s="26" t="str">
        <f t="shared" si="3"/>
        <v xml:space="preserve"> Rahul</v>
      </c>
      <c r="C21" s="26" t="s">
        <v>70</v>
      </c>
      <c r="D21" s="26"/>
      <c r="E21" s="26"/>
      <c r="G21" s="25" t="str">
        <f>_xlfn.CONCAT(G12," ",G13," ",G14," ",G15," ",G16," ",G17," ",G18," ",G19," ",G20)</f>
        <v xml:space="preserve"> Rahul, below are scores and comments for Homework 3. Q1: 7 of 7.  Keep top of mind that social listening platform tools,  data scraping tools, and content
analysis tools are frequently used to identify potential product features that end-users would value. Q2: 6.5 of 7.  One should mention that the ordering of the steps tend to yield a profitable and/or effective use of resources, and increases the likelihood of meeting business objectives.   Q3: 5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Components of your response were bullet points;  these were not to be used. Total: 44 of 50. </v>
      </c>
    </row>
    <row r="22" spans="1:7" hidden="1" x14ac:dyDescent="0.2">
      <c r="A22" s="26" t="s">
        <v>3</v>
      </c>
      <c r="B22" s="26" t="s">
        <v>187</v>
      </c>
      <c r="C22" s="26" t="s">
        <v>345</v>
      </c>
      <c r="D22" s="26"/>
      <c r="E22" s="26"/>
      <c r="G22" s="25" t="str">
        <f>_xlfn.CONCAT(B22,C22)</f>
        <v>Sai Archan, below are scores and comments for Homework 3.</v>
      </c>
    </row>
    <row r="23" spans="1:7" ht="102" hidden="1" x14ac:dyDescent="0.2">
      <c r="A23" s="26"/>
      <c r="B23" s="26" t="str">
        <f>B22</f>
        <v>Sai Archan</v>
      </c>
      <c r="C23" s="26" t="s">
        <v>52</v>
      </c>
      <c r="D23" s="26">
        <v>7</v>
      </c>
      <c r="E23" s="26" t="s">
        <v>56</v>
      </c>
      <c r="F23" s="25" t="s">
        <v>381</v>
      </c>
      <c r="G23" s="25" t="str">
        <f t="shared" ref="G23:G30" si="4">_xlfn.CONCAT(C23," ",D23," ",E23," ",F23)</f>
        <v>Q1: 7 of 7.  Keep top of mind that social listening platform tools,  data scraping tools, and content
analysis tools are frequently used to identify potential product features that end-users would value.</v>
      </c>
    </row>
    <row r="24" spans="1:7" ht="280.5" hidden="1" x14ac:dyDescent="0.2">
      <c r="A24" s="26"/>
      <c r="B24" s="26" t="str">
        <f t="shared" ref="B24:B31" si="5">B23</f>
        <v>Sai Archan</v>
      </c>
      <c r="C24" s="26" t="s">
        <v>55</v>
      </c>
      <c r="D24" s="26">
        <v>7</v>
      </c>
      <c r="E24" s="26" t="s">
        <v>56</v>
      </c>
      <c r="F24" s="25" t="s">
        <v>420</v>
      </c>
      <c r="G24" s="25" t="str">
        <f t="shared" si="4"/>
        <v xml:space="preserve">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v>
      </c>
    </row>
    <row r="25" spans="1:7" ht="267.75" hidden="1" x14ac:dyDescent="0.2">
      <c r="A25" s="26"/>
      <c r="B25" s="26" t="str">
        <f t="shared" si="5"/>
        <v>Sai Archan</v>
      </c>
      <c r="C25" s="26" t="s">
        <v>58</v>
      </c>
      <c r="D25" s="26">
        <v>6</v>
      </c>
      <c r="E25" s="26" t="s">
        <v>56</v>
      </c>
      <c r="F25" s="25" t="s">
        <v>463</v>
      </c>
      <c r="G25" s="25" t="str">
        <f t="shared" si="4"/>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26" spans="1:7" ht="382.5" hidden="1" x14ac:dyDescent="0.2">
      <c r="A26" s="26"/>
      <c r="B26" s="26" t="str">
        <f t="shared" si="5"/>
        <v>Sai Archan</v>
      </c>
      <c r="C26" s="26" t="s">
        <v>60</v>
      </c>
      <c r="D26" s="26">
        <v>5.5</v>
      </c>
      <c r="E26" s="26" t="s">
        <v>56</v>
      </c>
      <c r="F26" s="25" t="s">
        <v>430</v>
      </c>
      <c r="G26" s="25" t="str">
        <f t="shared" si="4"/>
        <v>Q4: 5.5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7" spans="1:7" hidden="1" x14ac:dyDescent="0.2">
      <c r="A27" s="26"/>
      <c r="B27" s="26" t="str">
        <f t="shared" si="5"/>
        <v>Sai Archan</v>
      </c>
      <c r="C27" s="26" t="s">
        <v>62</v>
      </c>
      <c r="D27" s="26">
        <v>7</v>
      </c>
      <c r="E27" s="26" t="s">
        <v>56</v>
      </c>
      <c r="G27" s="25" t="str">
        <f t="shared" si="4"/>
        <v xml:space="preserve">Q5: 7 of 7.  </v>
      </c>
    </row>
    <row r="28" spans="1:7" ht="216.75" hidden="1" x14ac:dyDescent="0.2">
      <c r="A28" s="26"/>
      <c r="B28" s="26" t="str">
        <f t="shared" si="5"/>
        <v>Sai Archan</v>
      </c>
      <c r="C28" s="26" t="s">
        <v>64</v>
      </c>
      <c r="D28" s="26">
        <v>7</v>
      </c>
      <c r="E28" s="26" t="s">
        <v>56</v>
      </c>
      <c r="F28" s="25" t="s">
        <v>442</v>
      </c>
      <c r="G28" s="25" t="str">
        <f t="shared" si="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9" spans="1:7" ht="38.25" hidden="1" x14ac:dyDescent="0.2">
      <c r="A29" s="26"/>
      <c r="B29" s="26" t="str">
        <f t="shared" si="5"/>
        <v>Sai Archan</v>
      </c>
      <c r="C29" s="26" t="s">
        <v>66</v>
      </c>
      <c r="D29" s="26">
        <v>7.5</v>
      </c>
      <c r="E29" s="26" t="s">
        <v>53</v>
      </c>
      <c r="F29" s="25" t="s">
        <v>457</v>
      </c>
      <c r="G29" s="25" t="str">
        <f t="shared" si="4"/>
        <v>Q7: 7.5 of 8.  Components of your response were bullet points;  these were not to be used.</v>
      </c>
    </row>
    <row r="30" spans="1:7" x14ac:dyDescent="0.2">
      <c r="A30" s="26"/>
      <c r="B30" s="26" t="str">
        <f t="shared" si="5"/>
        <v>Sai Archan</v>
      </c>
      <c r="C30" s="26" t="s">
        <v>68</v>
      </c>
      <c r="D30" s="26">
        <f>SUM(D23:D29)</f>
        <v>47</v>
      </c>
      <c r="E30" s="26" t="s">
        <v>69</v>
      </c>
      <c r="G30" s="25" t="str">
        <f t="shared" si="4"/>
        <v xml:space="preserve">Total: 47 of 50. </v>
      </c>
    </row>
    <row r="31" spans="1:7" ht="382.5" x14ac:dyDescent="0.2">
      <c r="A31" s="26"/>
      <c r="B31" s="26" t="str">
        <f t="shared" si="5"/>
        <v>Sai Archan</v>
      </c>
      <c r="C31" s="26" t="s">
        <v>70</v>
      </c>
      <c r="D31" s="26"/>
      <c r="E31" s="26"/>
      <c r="G31" s="25" t="str">
        <f>_xlfn.CONCAT(G22," ",G23," ",G24," ",G25," ",G26," ",G27," ",G28," ",G29," ",G30)</f>
        <v xml:space="preserve">Sai Archan, below are scores and comments for Homework 3. Q1: 7 of 7.  Keep top of mind that social listening platform tools,  data scraping tools, and content
analysis tools are frequently used to identify potential product features that end-users would value.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5.5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Components of your response were bullet points;  these were not to be used. Total: 47 of 50. </v>
      </c>
    </row>
    <row r="32" spans="1:7" hidden="1" x14ac:dyDescent="0.2">
      <c r="A32" s="26" t="s">
        <v>4</v>
      </c>
      <c r="B32" s="26" t="s">
        <v>188</v>
      </c>
      <c r="C32" s="26" t="s">
        <v>345</v>
      </c>
      <c r="D32" s="26"/>
      <c r="E32" s="26"/>
      <c r="G32" s="25" t="str">
        <f>_xlfn.CONCAT(B32,C32)</f>
        <v>Mounika Reddy, below are scores and comments for Homework 3.</v>
      </c>
    </row>
    <row r="33" spans="1:7" ht="140.25" hidden="1" x14ac:dyDescent="0.2">
      <c r="A33" s="26"/>
      <c r="B33" s="26" t="str">
        <f>B32</f>
        <v>Mounika Reddy</v>
      </c>
      <c r="C33" s="26" t="s">
        <v>52</v>
      </c>
      <c r="D33" s="26">
        <v>7</v>
      </c>
      <c r="E33" s="26" t="s">
        <v>56</v>
      </c>
      <c r="F33" s="25" t="s">
        <v>382</v>
      </c>
      <c r="G33" s="25" t="str">
        <f t="shared" ref="G33:G40" si="6">_xlfn.CONCAT(C33," ",D33," ",E33," ",F33)</f>
        <v>Q1: 7 of 7.  Keep top of mind that social listening platform tools,  data scraping tools, and content
analysis tools are frequently used to identify potential product features that end-users would value.  You mentioned this opportunity under your Content Analysis Tool bullet point!</v>
      </c>
    </row>
    <row r="34" spans="1:7" ht="89.25" hidden="1" x14ac:dyDescent="0.2">
      <c r="A34" s="26"/>
      <c r="B34" s="26" t="str">
        <f t="shared" ref="B34:B41" si="7">B33</f>
        <v>Mounika Reddy</v>
      </c>
      <c r="C34" s="26" t="s">
        <v>55</v>
      </c>
      <c r="D34" s="26">
        <v>6.5</v>
      </c>
      <c r="E34" s="26" t="s">
        <v>56</v>
      </c>
      <c r="F34" s="25" t="s">
        <v>418</v>
      </c>
      <c r="G34" s="25" t="str">
        <f t="shared" si="6"/>
        <v xml:space="preserve">Q2: 6.5 of 7.  One should mention that the ordering of the steps tend to yield a profitable and/or effective use of resources, and increases the likelihood of meeting business objectives.  </v>
      </c>
    </row>
    <row r="35" spans="1:7" ht="216.75" hidden="1" x14ac:dyDescent="0.2">
      <c r="A35" s="26"/>
      <c r="B35" s="26" t="str">
        <f t="shared" si="7"/>
        <v>Mounika Reddy</v>
      </c>
      <c r="C35" s="26" t="s">
        <v>58</v>
      </c>
      <c r="D35" s="26">
        <v>7</v>
      </c>
      <c r="E35" s="26" t="s">
        <v>56</v>
      </c>
      <c r="F35" s="25" t="s">
        <v>464</v>
      </c>
      <c r="G35" s="25" t="str">
        <f t="shared" si="6"/>
        <v xml:space="preserve">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v>
      </c>
    </row>
    <row r="36" spans="1:7" ht="293.25" hidden="1" x14ac:dyDescent="0.2">
      <c r="A36" s="26"/>
      <c r="B36" s="26" t="str">
        <f t="shared" si="7"/>
        <v>Mounika Reddy</v>
      </c>
      <c r="C36" s="26" t="s">
        <v>60</v>
      </c>
      <c r="D36" s="26">
        <v>7</v>
      </c>
      <c r="E36" s="26" t="s">
        <v>56</v>
      </c>
      <c r="F36" s="25" t="s">
        <v>429</v>
      </c>
      <c r="G36" s="25" t="str">
        <f t="shared" si="6"/>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37" spans="1:7" hidden="1" x14ac:dyDescent="0.2">
      <c r="A37" s="26"/>
      <c r="B37" s="26" t="str">
        <f t="shared" si="7"/>
        <v>Mounika Reddy</v>
      </c>
      <c r="C37" s="26" t="s">
        <v>62</v>
      </c>
      <c r="D37" s="26">
        <v>7</v>
      </c>
      <c r="E37" s="26" t="s">
        <v>56</v>
      </c>
      <c r="G37" s="25" t="str">
        <f t="shared" si="6"/>
        <v xml:space="preserve">Q5: 7 of 7.  </v>
      </c>
    </row>
    <row r="38" spans="1:7" ht="216.75" hidden="1" x14ac:dyDescent="0.2">
      <c r="A38" s="26"/>
      <c r="B38" s="26" t="str">
        <f t="shared" si="7"/>
        <v>Mounika Reddy</v>
      </c>
      <c r="C38" s="26" t="s">
        <v>64</v>
      </c>
      <c r="D38" s="26">
        <v>7</v>
      </c>
      <c r="E38" s="26" t="s">
        <v>56</v>
      </c>
      <c r="F38" s="25" t="s">
        <v>442</v>
      </c>
      <c r="G38" s="25" t="str">
        <f t="shared" si="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39" spans="1:7" hidden="1" x14ac:dyDescent="0.2">
      <c r="A39" s="26"/>
      <c r="B39" s="26" t="str">
        <f t="shared" si="7"/>
        <v>Mounika Reddy</v>
      </c>
      <c r="C39" s="26" t="s">
        <v>66</v>
      </c>
      <c r="D39" s="26">
        <v>8</v>
      </c>
      <c r="E39" s="26" t="s">
        <v>53</v>
      </c>
      <c r="G39" s="25" t="str">
        <f t="shared" si="6"/>
        <v xml:space="preserve">Q7: 8 of 8.  </v>
      </c>
    </row>
    <row r="40" spans="1:7" x14ac:dyDescent="0.2">
      <c r="A40" s="26"/>
      <c r="B40" s="26" t="str">
        <f t="shared" si="7"/>
        <v>Mounika Reddy</v>
      </c>
      <c r="C40" s="26" t="s">
        <v>68</v>
      </c>
      <c r="D40" s="26">
        <f>SUM(D33:D39)</f>
        <v>49.5</v>
      </c>
      <c r="E40" s="26" t="s">
        <v>69</v>
      </c>
      <c r="G40" s="25" t="str">
        <f t="shared" si="6"/>
        <v xml:space="preserve">Total: 49.5 of 50. </v>
      </c>
    </row>
    <row r="41" spans="1:7" ht="280.5" x14ac:dyDescent="0.2">
      <c r="A41" s="26"/>
      <c r="B41" s="26" t="str">
        <f t="shared" si="7"/>
        <v>Mounika Reddy</v>
      </c>
      <c r="C41" s="26" t="s">
        <v>70</v>
      </c>
      <c r="D41" s="26"/>
      <c r="E41" s="26"/>
      <c r="G41" s="25" t="str">
        <f>_xlfn.CONCAT(G32," ",G33," ",G34," ",G35," ",G36," ",G37," ",G38," ",G39," ",G40)</f>
        <v xml:space="preserve">Mounika Reddy, below are scores and comments for Homework 3. Q1: 7 of 7.  Keep top of mind that social listening platform tools,  data scraping tools, and content
analysis tools are frequently used to identify potential product features that end-users would value.  You mentioned this opportunity under your Content Analysis Tool bullet point! Q2: 6.5 of 7.  One should mention that the ordering of the steps tend to yield a profitable and/or effective use of resources, and increases the likelihood of meeting business objectives.   Q3: 7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49.5 of 50. </v>
      </c>
    </row>
    <row r="42" spans="1:7" hidden="1" x14ac:dyDescent="0.2">
      <c r="A42" s="26" t="s">
        <v>5</v>
      </c>
      <c r="B42" s="26" t="str">
        <f>MID(A42,FIND(",",A42)+1,FIND(" ",A42)+4)</f>
        <v xml:space="preserve"> Sreelekhya</v>
      </c>
      <c r="C42" s="26" t="s">
        <v>345</v>
      </c>
      <c r="D42" s="26"/>
      <c r="E42" s="26"/>
      <c r="G42" s="25" t="str">
        <f>_xlfn.CONCAT(B42,C42)</f>
        <v xml:space="preserve"> Sreelekhya, below are scores and comments for Homework 3.</v>
      </c>
    </row>
    <row r="43" spans="1:7" ht="102" hidden="1" x14ac:dyDescent="0.2">
      <c r="A43" s="26"/>
      <c r="B43" s="26" t="str">
        <f>B42</f>
        <v xml:space="preserve"> Sreelekhya</v>
      </c>
      <c r="C43" s="26" t="s">
        <v>52</v>
      </c>
      <c r="D43" s="26">
        <v>7</v>
      </c>
      <c r="E43" s="26" t="s">
        <v>56</v>
      </c>
      <c r="F43" s="25" t="s">
        <v>381</v>
      </c>
      <c r="G43" s="25" t="str">
        <f t="shared" ref="G43:G50" si="8">_xlfn.CONCAT(C43," ",D43," ",E43," ",F43)</f>
        <v>Q1: 7 of 7.  Keep top of mind that social listening platform tools,  data scraping tools, and content
analysis tools are frequently used to identify potential product features that end-users would value.</v>
      </c>
    </row>
    <row r="44" spans="1:7" ht="280.5" hidden="1" x14ac:dyDescent="0.2">
      <c r="A44" s="26"/>
      <c r="B44" s="26" t="str">
        <f t="shared" ref="B44:B51" si="9">B43</f>
        <v xml:space="preserve"> Sreelekhya</v>
      </c>
      <c r="C44" s="26" t="s">
        <v>55</v>
      </c>
      <c r="D44" s="26">
        <v>7</v>
      </c>
      <c r="E44" s="26" t="s">
        <v>56</v>
      </c>
      <c r="F44" s="25" t="s">
        <v>415</v>
      </c>
      <c r="G44" s="25" t="str">
        <f t="shared" si="8"/>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45" spans="1:7" ht="267.75" hidden="1" x14ac:dyDescent="0.2">
      <c r="A45" s="26"/>
      <c r="B45" s="26" t="str">
        <f t="shared" si="9"/>
        <v xml:space="preserve"> Sreelekhya</v>
      </c>
      <c r="C45" s="26" t="s">
        <v>58</v>
      </c>
      <c r="D45" s="26">
        <v>6</v>
      </c>
      <c r="E45" s="26" t="s">
        <v>56</v>
      </c>
      <c r="F45" s="25" t="s">
        <v>463</v>
      </c>
      <c r="G45" s="25" t="str">
        <f t="shared" si="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46" spans="1:7" ht="293.25" hidden="1" x14ac:dyDescent="0.2">
      <c r="A46" s="26"/>
      <c r="B46" s="26" t="str">
        <f t="shared" si="9"/>
        <v xml:space="preserve"> Sreelekhya</v>
      </c>
      <c r="C46" s="26" t="s">
        <v>60</v>
      </c>
      <c r="D46" s="26">
        <v>7</v>
      </c>
      <c r="E46" s="26" t="s">
        <v>56</v>
      </c>
      <c r="F46" s="25" t="s">
        <v>429</v>
      </c>
      <c r="G46" s="25" t="str">
        <f t="shared" si="8"/>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47" spans="1:7" ht="89.25" hidden="1" x14ac:dyDescent="0.2">
      <c r="A47" s="26"/>
      <c r="B47" s="26" t="str">
        <f t="shared" si="9"/>
        <v xml:space="preserve"> Sreelekhya</v>
      </c>
      <c r="C47" s="26" t="s">
        <v>62</v>
      </c>
      <c r="D47" s="26">
        <v>6.5</v>
      </c>
      <c r="E47" s="26" t="s">
        <v>56</v>
      </c>
      <c r="F47" s="25" t="s">
        <v>441</v>
      </c>
      <c r="G47" s="25" t="str">
        <f t="shared" si="8"/>
        <v>Q5: 6.5 of 7.  Your response is wanting. Additional information is necessary when describing how a company's business and marketing strategy can influence which segments are selected for targeting.</v>
      </c>
    </row>
    <row r="48" spans="1:7" ht="216.75" hidden="1" x14ac:dyDescent="0.2">
      <c r="A48" s="26"/>
      <c r="B48" s="26" t="str">
        <f t="shared" si="9"/>
        <v xml:space="preserve"> Sreelekhya</v>
      </c>
      <c r="C48" s="26" t="s">
        <v>64</v>
      </c>
      <c r="D48" s="26">
        <v>7</v>
      </c>
      <c r="E48" s="26" t="s">
        <v>56</v>
      </c>
      <c r="F48" s="25" t="s">
        <v>442</v>
      </c>
      <c r="G48" s="25" t="str">
        <f t="shared" si="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49" spans="1:7" hidden="1" x14ac:dyDescent="0.2">
      <c r="A49" s="26"/>
      <c r="B49" s="26" t="str">
        <f t="shared" si="9"/>
        <v xml:space="preserve"> Sreelekhya</v>
      </c>
      <c r="C49" s="26" t="s">
        <v>66</v>
      </c>
      <c r="D49" s="26">
        <v>8</v>
      </c>
      <c r="E49" s="26" t="s">
        <v>53</v>
      </c>
      <c r="G49" s="25" t="str">
        <f t="shared" si="8"/>
        <v xml:space="preserve">Q7: 8 of 8.  </v>
      </c>
    </row>
    <row r="50" spans="1:7" x14ac:dyDescent="0.2">
      <c r="A50" s="26"/>
      <c r="B50" s="26" t="str">
        <f t="shared" si="9"/>
        <v xml:space="preserve"> Sreelekhya</v>
      </c>
      <c r="C50" s="26" t="s">
        <v>68</v>
      </c>
      <c r="D50" s="26">
        <f>SUM(D43:D49)</f>
        <v>48.5</v>
      </c>
      <c r="E50" s="26" t="s">
        <v>69</v>
      </c>
      <c r="G50" s="25" t="str">
        <f t="shared" si="8"/>
        <v xml:space="preserve">Total: 48.5 of 50. </v>
      </c>
    </row>
    <row r="51" spans="1:7" ht="369.75" x14ac:dyDescent="0.2">
      <c r="A51" s="26"/>
      <c r="B51" s="26" t="str">
        <f t="shared" si="9"/>
        <v xml:space="preserve"> Sreelekhya</v>
      </c>
      <c r="C51" s="26" t="s">
        <v>70</v>
      </c>
      <c r="D51" s="26"/>
      <c r="E51" s="26"/>
      <c r="G51" s="25" t="str">
        <f>_xlfn.CONCAT(G42," ",G43," ",G44," ",G45," ",G46," ",G47," ",G48," ",G49," ",G50)</f>
        <v xml:space="preserve"> Sreelekhya, below are scores and comments for Homework 3. Q1: 7 of 7.  Keep top of mind that social listening platform tools,  data scraping tools, and content
analysis tools are frequently used to identify potential product features that end-users would value.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6.5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48.5 of 50. </v>
      </c>
    </row>
    <row r="52" spans="1:7" hidden="1" x14ac:dyDescent="0.2">
      <c r="A52" s="26" t="s">
        <v>6</v>
      </c>
      <c r="B52" s="26" t="str">
        <f>MID(A52,FIND(",",A52)+1,FIND(" ",A52)+4)</f>
        <v xml:space="preserve"> Navakiran</v>
      </c>
      <c r="C52" s="26" t="s">
        <v>345</v>
      </c>
      <c r="D52" s="26"/>
      <c r="E52" s="26"/>
      <c r="G52" s="25" t="str">
        <f>_xlfn.CONCAT(B52,C52)</f>
        <v xml:space="preserve"> Navakiran, below are scores and comments for Homework 3.</v>
      </c>
    </row>
    <row r="53" spans="1:7" ht="38.25" hidden="1" x14ac:dyDescent="0.2">
      <c r="A53" s="26"/>
      <c r="B53" s="26" t="str">
        <f>B52</f>
        <v xml:space="preserve"> Navakiran</v>
      </c>
      <c r="C53" s="26" t="s">
        <v>52</v>
      </c>
      <c r="D53" s="26">
        <v>7</v>
      </c>
      <c r="E53" s="26" t="s">
        <v>56</v>
      </c>
      <c r="F53" s="25" t="s">
        <v>421</v>
      </c>
      <c r="G53" s="25" t="str">
        <f t="shared" ref="G53:G60" si="10">_xlfn.CONCAT(C53," ",D53," ",E53," ",F53)</f>
        <v>Q1: 7 of 7.   Please invoke spelling, punctuation, capitalization and grammar checkers.</v>
      </c>
    </row>
    <row r="54" spans="1:7" ht="357" hidden="1" x14ac:dyDescent="0.2">
      <c r="A54" s="26"/>
      <c r="B54" s="26" t="str">
        <f t="shared" ref="B54:B61" si="11">B53</f>
        <v xml:space="preserve"> Navakiran</v>
      </c>
      <c r="C54" s="26" t="s">
        <v>55</v>
      </c>
      <c r="D54" s="26">
        <v>5.5</v>
      </c>
      <c r="E54" s="26" t="s">
        <v>56</v>
      </c>
      <c r="F54" s="25" t="s">
        <v>413</v>
      </c>
      <c r="G54" s="25" t="str">
        <f t="shared" si="10"/>
        <v>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v>
      </c>
    </row>
    <row r="55" spans="1:7" ht="395.25" hidden="1" x14ac:dyDescent="0.2">
      <c r="A55" s="26"/>
      <c r="B55" s="26" t="str">
        <f t="shared" si="11"/>
        <v xml:space="preserve"> Navakiran</v>
      </c>
      <c r="C55" s="26" t="s">
        <v>58</v>
      </c>
      <c r="D55" s="26">
        <v>5.5</v>
      </c>
      <c r="E55" s="26" t="s">
        <v>56</v>
      </c>
      <c r="F55" s="25" t="s">
        <v>465</v>
      </c>
      <c r="G55" s="25" t="str">
        <f t="shared" si="10"/>
        <v>Q3: 5.5 of 7.  Please refrain from using an excessive number of adjectives, wordiness and unnecessary articles (e.g., use "marketing" in lieu of "the marketing").  In addition, be more precise in word choices.  For example, the use of groups in lieu of "enclaves."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56" spans="1:7" ht="280.5" hidden="1" x14ac:dyDescent="0.2">
      <c r="A56" s="26"/>
      <c r="B56" s="26" t="str">
        <f t="shared" si="11"/>
        <v xml:space="preserve"> Navakiran</v>
      </c>
      <c r="C56" s="26" t="s">
        <v>60</v>
      </c>
      <c r="D56" s="26">
        <v>7</v>
      </c>
      <c r="E56" s="26" t="s">
        <v>56</v>
      </c>
      <c r="F56" s="25" t="s">
        <v>428</v>
      </c>
      <c r="G56" s="25" t="str">
        <f t="shared" si="10"/>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57" spans="1:7" hidden="1" x14ac:dyDescent="0.2">
      <c r="A57" s="26"/>
      <c r="B57" s="26" t="str">
        <f t="shared" si="11"/>
        <v xml:space="preserve"> Navakiran</v>
      </c>
      <c r="C57" s="26" t="s">
        <v>62</v>
      </c>
      <c r="D57" s="26">
        <v>7</v>
      </c>
      <c r="E57" s="26" t="s">
        <v>56</v>
      </c>
      <c r="G57" s="25" t="str">
        <f t="shared" si="10"/>
        <v xml:space="preserve">Q5: 7 of 7.  </v>
      </c>
    </row>
    <row r="58" spans="1:7" ht="216.75" hidden="1" x14ac:dyDescent="0.2">
      <c r="A58" s="26"/>
      <c r="B58" s="26" t="str">
        <f t="shared" si="11"/>
        <v xml:space="preserve"> Navakiran</v>
      </c>
      <c r="C58" s="26" t="s">
        <v>64</v>
      </c>
      <c r="D58" s="26">
        <v>7</v>
      </c>
      <c r="E58" s="26" t="s">
        <v>56</v>
      </c>
      <c r="F58" s="25" t="s">
        <v>442</v>
      </c>
      <c r="G58" s="25" t="str">
        <f t="shared" si="1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59" spans="1:7" ht="89.25" hidden="1" x14ac:dyDescent="0.2">
      <c r="A59" s="26"/>
      <c r="B59" s="26" t="str">
        <f t="shared" si="11"/>
        <v xml:space="preserve"> Navakiran</v>
      </c>
      <c r="C59" s="26" t="s">
        <v>66</v>
      </c>
      <c r="D59" s="26">
        <v>7</v>
      </c>
      <c r="E59" s="26" t="s">
        <v>53</v>
      </c>
      <c r="F59" s="25" t="s">
        <v>447</v>
      </c>
      <c r="G59" s="25" t="str">
        <f t="shared" si="10"/>
        <v>Q7: 7 of 8.  We also discussed general marketing data extraction tools and resources, social listening tools, web analytics (via Google Analytics 4), and content analysis tools.</v>
      </c>
    </row>
    <row r="60" spans="1:7" x14ac:dyDescent="0.2">
      <c r="A60" s="26"/>
      <c r="B60" s="26" t="str">
        <f t="shared" si="11"/>
        <v xml:space="preserve"> Navakiran</v>
      </c>
      <c r="C60" s="26" t="s">
        <v>68</v>
      </c>
      <c r="D60" s="26">
        <f>SUM(D53:D59)</f>
        <v>46</v>
      </c>
      <c r="E60" s="26" t="s">
        <v>69</v>
      </c>
      <c r="G60" s="25" t="str">
        <f t="shared" si="10"/>
        <v xml:space="preserve">Total: 46 of 50. </v>
      </c>
    </row>
    <row r="61" spans="1:7" ht="408" x14ac:dyDescent="0.2">
      <c r="A61" s="26"/>
      <c r="B61" s="26" t="str">
        <f t="shared" si="11"/>
        <v xml:space="preserve"> Navakiran</v>
      </c>
      <c r="C61" s="26" t="s">
        <v>70</v>
      </c>
      <c r="D61" s="26"/>
      <c r="E61" s="26"/>
      <c r="G61" s="25" t="str">
        <f>_xlfn.CONCAT(G52," ",G53," ",G54," ",G55," ",G56," ",G57," ",G58," ",G59," ",G60)</f>
        <v xml:space="preserve"> Navakiran, below are scores and comments for Homework 3. Q1: 7 of 7.   Please invoke spelling, punctuation, capitalization and grammar checkers. 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 Q3: 5.5 of 7.  Please refrain from using an excessive number of adjectives, wordiness and unnecessary articles (e.g., use "marketing" in lieu of "the marketing").  In addition, be more precise in word choices.  For example, the use of groups in lieu of "enclaves."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and content analysis tools. Total: 46 of 50. </v>
      </c>
    </row>
    <row r="62" spans="1:7" hidden="1" x14ac:dyDescent="0.2">
      <c r="A62" s="26" t="s">
        <v>7</v>
      </c>
      <c r="B62" s="26" t="s">
        <v>191</v>
      </c>
      <c r="C62" s="26" t="s">
        <v>345</v>
      </c>
      <c r="D62" s="26"/>
      <c r="E62" s="26"/>
      <c r="G62" s="25" t="str">
        <f t="shared" ref="G62:G312" si="12">_xlfn.CONCAT(B62,C62)</f>
        <v>Sri Mayur, below are scores and comments for Homework 3.</v>
      </c>
    </row>
    <row r="63" spans="1:7" ht="216.75" hidden="1" x14ac:dyDescent="0.2">
      <c r="A63" s="26"/>
      <c r="B63" s="26" t="str">
        <f>B62</f>
        <v>Sri Mayur</v>
      </c>
      <c r="C63" s="26" t="s">
        <v>52</v>
      </c>
      <c r="D63" s="26">
        <v>6</v>
      </c>
      <c r="E63" s="26" t="s">
        <v>56</v>
      </c>
      <c r="F63" s="25" t="s">
        <v>395</v>
      </c>
      <c r="G63" s="25" t="str">
        <f t="shared" ref="G63:G70" si="13">_xlfn.CONCAT(C63," ",D63," ",E63," ",F63)</f>
        <v xml:space="preserve">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v>
      </c>
    </row>
    <row r="64" spans="1:7" hidden="1" x14ac:dyDescent="0.2">
      <c r="A64" s="26"/>
      <c r="B64" s="26" t="str">
        <f t="shared" ref="B64:B71" si="14">B63</f>
        <v>Sri Mayur</v>
      </c>
      <c r="C64" s="26" t="s">
        <v>55</v>
      </c>
      <c r="D64" s="26">
        <v>7</v>
      </c>
      <c r="E64" s="26" t="s">
        <v>56</v>
      </c>
      <c r="F64" s="25" t="s">
        <v>344</v>
      </c>
      <c r="G64" s="25" t="str">
        <f t="shared" si="13"/>
        <v>Q2: 7 of 7.  A good answer!</v>
      </c>
    </row>
    <row r="65" spans="1:7" ht="216.75" hidden="1" x14ac:dyDescent="0.2">
      <c r="A65" s="26"/>
      <c r="B65" s="26" t="str">
        <f t="shared" si="14"/>
        <v>Sri Mayur</v>
      </c>
      <c r="C65" s="26" t="s">
        <v>58</v>
      </c>
      <c r="D65" s="26">
        <v>6</v>
      </c>
      <c r="E65" s="26" t="s">
        <v>56</v>
      </c>
      <c r="F65" s="25" t="s">
        <v>466</v>
      </c>
      <c r="G65" s="25" t="str">
        <f t="shared" si="13"/>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v>
      </c>
    </row>
    <row r="66" spans="1:7" ht="280.5" hidden="1" x14ac:dyDescent="0.2">
      <c r="A66" s="26"/>
      <c r="B66" s="26" t="str">
        <f t="shared" si="14"/>
        <v>Sri Mayur</v>
      </c>
      <c r="C66" s="26" t="s">
        <v>60</v>
      </c>
      <c r="D66" s="26">
        <v>7</v>
      </c>
      <c r="E66" s="26" t="s">
        <v>56</v>
      </c>
      <c r="F66" s="25" t="s">
        <v>428</v>
      </c>
      <c r="G66" s="25" t="str">
        <f t="shared" si="13"/>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67" spans="1:7" hidden="1" x14ac:dyDescent="0.2">
      <c r="A67" s="26"/>
      <c r="B67" s="26" t="str">
        <f t="shared" si="14"/>
        <v>Sri Mayur</v>
      </c>
      <c r="C67" s="26" t="s">
        <v>62</v>
      </c>
      <c r="D67" s="26">
        <v>7</v>
      </c>
      <c r="E67" s="26" t="s">
        <v>56</v>
      </c>
      <c r="F67" s="25" t="s">
        <v>269</v>
      </c>
      <c r="G67" s="25" t="str">
        <f t="shared" si="13"/>
        <v>Q5: 7 of 7.  An insightful answer!</v>
      </c>
    </row>
    <row r="68" spans="1:7" ht="216.75" hidden="1" x14ac:dyDescent="0.2">
      <c r="A68" s="26"/>
      <c r="B68" s="26" t="str">
        <f t="shared" si="14"/>
        <v>Sri Mayur</v>
      </c>
      <c r="C68" s="26" t="s">
        <v>64</v>
      </c>
      <c r="D68" s="26">
        <v>7</v>
      </c>
      <c r="E68" s="26" t="s">
        <v>56</v>
      </c>
      <c r="F68" s="25" t="s">
        <v>442</v>
      </c>
      <c r="G68" s="25" t="str">
        <f t="shared" si="13"/>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69" spans="1:7" hidden="1" x14ac:dyDescent="0.2">
      <c r="A69" s="26"/>
      <c r="B69" s="26" t="str">
        <f t="shared" si="14"/>
        <v>Sri Mayur</v>
      </c>
      <c r="C69" s="26" t="s">
        <v>66</v>
      </c>
      <c r="D69" s="26">
        <v>8</v>
      </c>
      <c r="E69" s="26" t="s">
        <v>53</v>
      </c>
      <c r="G69" s="25" t="str">
        <f t="shared" si="13"/>
        <v xml:space="preserve">Q7: 8 of 8.  </v>
      </c>
    </row>
    <row r="70" spans="1:7" x14ac:dyDescent="0.2">
      <c r="A70" s="26"/>
      <c r="B70" s="26" t="str">
        <f t="shared" si="14"/>
        <v>Sri Mayur</v>
      </c>
      <c r="C70" s="26" t="s">
        <v>68</v>
      </c>
      <c r="D70" s="26">
        <f>SUM(D63:D69)</f>
        <v>48</v>
      </c>
      <c r="E70" s="26" t="s">
        <v>69</v>
      </c>
      <c r="G70" s="25" t="str">
        <f t="shared" si="13"/>
        <v xml:space="preserve">Total: 48 of 50. </v>
      </c>
    </row>
    <row r="71" spans="1:7" ht="280.5" x14ac:dyDescent="0.2">
      <c r="A71" s="26"/>
      <c r="B71" s="26" t="str">
        <f t="shared" si="14"/>
        <v>Sri Mayur</v>
      </c>
      <c r="C71" s="26" t="s">
        <v>70</v>
      </c>
      <c r="D71" s="26"/>
      <c r="E71" s="26"/>
      <c r="G71" s="25" t="str">
        <f>_xlfn.CONCAT(G62," ",G63," ",G64," ",G65," ",G66," ",G67," ",G68," ",G69," ",G70)</f>
        <v xml:space="preserve">Sri Mayur, below are scores and comments for Homework 3. Q1: 6 of 7.  Search volume tools are tools that provide aggregated data;  they won't provide searches of individuals where personally identified information is collected.  Thus the integration of their data with marketing platforms that serve personalized offers is, for intent and purpose, nil. Additionally, data made available by data scraping tools is not used to measure lower funnel metrics, such as a retention rates.  Q2: 7 of 7.  A good answer!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72" spans="1:7" hidden="1" x14ac:dyDescent="0.2">
      <c r="A72" s="26" t="s">
        <v>8</v>
      </c>
      <c r="B72" s="26" t="s">
        <v>192</v>
      </c>
      <c r="C72" s="26" t="s">
        <v>345</v>
      </c>
      <c r="D72" s="26"/>
      <c r="E72" s="26"/>
      <c r="G72" s="25" t="str">
        <f t="shared" si="12"/>
        <v>Nithish Kumar, below are scores and comments for Homework 3.</v>
      </c>
    </row>
    <row r="73" spans="1:7" ht="127.5" hidden="1" x14ac:dyDescent="0.2">
      <c r="A73" s="26"/>
      <c r="B73" s="26" t="str">
        <f>B72</f>
        <v>Nithish Kumar</v>
      </c>
      <c r="C73" s="26" t="s">
        <v>52</v>
      </c>
      <c r="D73" s="26">
        <v>7</v>
      </c>
      <c r="E73" s="26" t="s">
        <v>56</v>
      </c>
      <c r="F73" s="25" t="s">
        <v>383</v>
      </c>
      <c r="G73" s="25" t="str">
        <f t="shared" ref="G73:G80" si="15">_xlfn.CONCAT(C73," ",D73," ",E73," ",F73)</f>
        <v>Q1: 7 of 7.  Keep top of mind that social listening platform tools,  data scraping tools, and content
analysis tools are frequently used to identify potential product features that end-users would value.  You alluded to this use case in your response!</v>
      </c>
    </row>
    <row r="74" spans="1:7" ht="369.75" hidden="1" x14ac:dyDescent="0.2">
      <c r="A74" s="26"/>
      <c r="B74" s="26" t="str">
        <f t="shared" ref="B74:B81" si="16">B73</f>
        <v>Nithish Kumar</v>
      </c>
      <c r="C74" s="26" t="s">
        <v>55</v>
      </c>
      <c r="D74" s="26">
        <v>6</v>
      </c>
      <c r="E74" s="26" t="s">
        <v>56</v>
      </c>
      <c r="F74" s="25" t="s">
        <v>419</v>
      </c>
      <c r="G74" s="25" t="str">
        <f t="shared" si="15"/>
        <v xml:space="preserve">Q2: 6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One should mention that the ordering of the steps tend to yield a profitable and/or effective use of resources, and increases the likelihood of meeting business objectives. </v>
      </c>
    </row>
    <row r="75" spans="1:7" ht="267.75" hidden="1" x14ac:dyDescent="0.2">
      <c r="A75" s="26"/>
      <c r="B75" s="26" t="str">
        <f t="shared" si="16"/>
        <v>Nithish Kumar</v>
      </c>
      <c r="C75" s="26" t="s">
        <v>58</v>
      </c>
      <c r="D75" s="26">
        <v>6</v>
      </c>
      <c r="E75" s="26" t="s">
        <v>56</v>
      </c>
      <c r="F75" s="25" t="s">
        <v>467</v>
      </c>
      <c r="G75" s="25" t="str">
        <f t="shared" si="15"/>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v>
      </c>
    </row>
    <row r="76" spans="1:7" hidden="1" x14ac:dyDescent="0.2">
      <c r="A76" s="26"/>
      <c r="B76" s="26" t="str">
        <f t="shared" si="16"/>
        <v>Nithish Kumar</v>
      </c>
      <c r="C76" s="26" t="s">
        <v>60</v>
      </c>
      <c r="D76" s="26">
        <v>7</v>
      </c>
      <c r="E76" s="26" t="s">
        <v>56</v>
      </c>
      <c r="F76" s="25" t="s">
        <v>353</v>
      </c>
      <c r="G76" s="25" t="str">
        <f t="shared" si="15"/>
        <v>Q4: 7 of 7.  An apropos answer!</v>
      </c>
    </row>
    <row r="77" spans="1:7" ht="51" hidden="1" x14ac:dyDescent="0.2">
      <c r="A77" s="26"/>
      <c r="B77" s="26" t="str">
        <f t="shared" si="16"/>
        <v>Nithish Kumar</v>
      </c>
      <c r="C77" s="26" t="s">
        <v>62</v>
      </c>
      <c r="D77" s="26">
        <v>7</v>
      </c>
      <c r="E77" s="26" t="s">
        <v>56</v>
      </c>
      <c r="F77" s="25" t="s">
        <v>458</v>
      </c>
      <c r="G77" s="25" t="str">
        <f t="shared" si="15"/>
        <v>Q5: 7 of 7.  Please improve in the readability of your responses.  Elements of your response are disjointed.</v>
      </c>
    </row>
    <row r="78" spans="1:7" ht="216.75" hidden="1" x14ac:dyDescent="0.2">
      <c r="A78" s="26"/>
      <c r="B78" s="26" t="str">
        <f t="shared" si="16"/>
        <v>Nithish Kumar</v>
      </c>
      <c r="C78" s="26" t="s">
        <v>64</v>
      </c>
      <c r="D78" s="26">
        <v>7</v>
      </c>
      <c r="E78" s="26" t="s">
        <v>56</v>
      </c>
      <c r="F78" s="25" t="s">
        <v>442</v>
      </c>
      <c r="G78" s="25" t="str">
        <f t="shared" si="15"/>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79" spans="1:7" ht="178.5" hidden="1" x14ac:dyDescent="0.2">
      <c r="A79" s="26"/>
      <c r="B79" s="26" t="str">
        <f t="shared" si="16"/>
        <v>Nithish Kumar</v>
      </c>
      <c r="C79" s="26" t="s">
        <v>66</v>
      </c>
      <c r="D79" s="26">
        <v>6.5</v>
      </c>
      <c r="E79" s="26" t="s">
        <v>53</v>
      </c>
      <c r="F79" s="25" t="s">
        <v>456</v>
      </c>
      <c r="G79" s="25" t="str">
        <f t="shared" si="15"/>
        <v>Q7: 6.5 of 8.  Your response at places was not prose, it was fundamentally a s set of bullet points, some with more than one sentence.  Note the request mentioned that bullet points should not be used.  Note we also discussed general marketing data extraction tools and resources, social listening tools, web analytics (via Google Analytics 4), and content analysis tools.</v>
      </c>
    </row>
    <row r="80" spans="1:7" x14ac:dyDescent="0.2">
      <c r="A80" s="26"/>
      <c r="B80" s="26" t="str">
        <f t="shared" si="16"/>
        <v>Nithish Kumar</v>
      </c>
      <c r="C80" s="26" t="s">
        <v>68</v>
      </c>
      <c r="D80" s="26">
        <f>SUM(D73:D79)</f>
        <v>46.5</v>
      </c>
      <c r="E80" s="26" t="s">
        <v>69</v>
      </c>
      <c r="G80" s="25" t="str">
        <f t="shared" si="15"/>
        <v xml:space="preserve">Total: 46.5 of 50. </v>
      </c>
    </row>
    <row r="81" spans="1:7" ht="357" x14ac:dyDescent="0.2">
      <c r="A81" s="26"/>
      <c r="B81" s="26" t="str">
        <f t="shared" si="16"/>
        <v>Nithish Kumar</v>
      </c>
      <c r="C81" s="26" t="s">
        <v>70</v>
      </c>
      <c r="D81" s="26"/>
      <c r="E81" s="26"/>
      <c r="G81" s="25" t="str">
        <f>_xlfn.CONCAT(G72," ",G73," ",G74," ",G75," ",G76," ",G77," ",G78," ",G79," ",G80)</f>
        <v xml:space="preserve">Nithish Kumar, below are scores and comments for Homework 3. Q1: 7 of 7.  Keep top of mind that social listening platform tools,  data scraping tools, and content
analysis tools are frequently used to identify potential product features that end-users would value.  You alluded to this use case in your response! Q2: 6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One should mention that the ordering of the steps tend to yield a profitable and/or effective use of resources, and increases the likelihood of meeting business objectives.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enables targeting, and eventually positioning, from a business point of view. Q4: 7 of 7.  An apropos answer! Q5: 7 of 7.  Please improve in the readability of your responses.  Elements of your response are disjointed.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6.5 of 8.  Your response at places was not prose, it was fundamentally a s set of bullet points, some with more than one sentence.  Note the request mentioned that bullet points should not be used.  Note we also discussed general marketing data extraction tools and resources, social listening tools, web analytics (via Google Analytics 4), and content analysis tools. Total: 46.5 of 50. </v>
      </c>
    </row>
    <row r="82" spans="1:7" hidden="1" x14ac:dyDescent="0.2">
      <c r="A82" s="26" t="s">
        <v>9</v>
      </c>
      <c r="B82" s="26" t="s">
        <v>193</v>
      </c>
      <c r="C82" s="26" t="s">
        <v>345</v>
      </c>
      <c r="D82" s="26"/>
      <c r="E82" s="26"/>
      <c r="G82" s="25" t="str">
        <f t="shared" si="12"/>
        <v>Sai Sumanth, below are scores and comments for Homework 3.</v>
      </c>
    </row>
    <row r="83" spans="1:7" ht="178.5" hidden="1" x14ac:dyDescent="0.2">
      <c r="A83" s="26"/>
      <c r="B83" s="26" t="str">
        <f>B82</f>
        <v>Sai Sumanth</v>
      </c>
      <c r="C83" s="26" t="s">
        <v>52</v>
      </c>
      <c r="D83" s="26">
        <v>6</v>
      </c>
      <c r="E83" s="26" t="s">
        <v>56</v>
      </c>
      <c r="F83" s="25" t="s">
        <v>396</v>
      </c>
      <c r="G83" s="25" t="str">
        <f t="shared" ref="G83:G90" si="17">_xlfn.CONCAT(C83," ",D83," ",E83," ",F83)</f>
        <v>Q1: 6 of 7.  Sufficient information on how a recommendation system would use data from a social media campaign and content marketing wasn't provided.  Dependent on the data you are collecting and considering for use in a recommendation system, sparseness could be an issue. When developing a recommendation system the volume of data is less important than the quality.</v>
      </c>
    </row>
    <row r="84" spans="1:7" ht="89.25" hidden="1" x14ac:dyDescent="0.2">
      <c r="A84" s="26"/>
      <c r="B84" s="26" t="str">
        <f t="shared" ref="B84:B91" si="18">B83</f>
        <v>Sai Sumanth</v>
      </c>
      <c r="C84" s="26" t="s">
        <v>55</v>
      </c>
      <c r="D84" s="26">
        <v>6.5</v>
      </c>
      <c r="E84" s="26" t="s">
        <v>56</v>
      </c>
      <c r="F84" s="25" t="s">
        <v>418</v>
      </c>
      <c r="G84" s="25" t="str">
        <f t="shared" si="17"/>
        <v xml:space="preserve">Q2: 6.5 of 7.  One should mention that the ordering of the steps tend to yield a profitable and/or effective use of resources, and increases the likelihood of meeting business objectives.  </v>
      </c>
    </row>
    <row r="85" spans="1:7" hidden="1" x14ac:dyDescent="0.2">
      <c r="A85" s="26"/>
      <c r="B85" s="26" t="str">
        <f t="shared" si="18"/>
        <v>Sai Sumanth</v>
      </c>
      <c r="C85" s="26" t="s">
        <v>58</v>
      </c>
      <c r="D85" s="26">
        <v>7</v>
      </c>
      <c r="E85" s="26" t="s">
        <v>56</v>
      </c>
      <c r="F85" s="25" t="s">
        <v>370</v>
      </c>
      <c r="G85" s="25" t="str">
        <f t="shared" si="17"/>
        <v>Q3: 7 of 7.  A fine answer!</v>
      </c>
    </row>
    <row r="86" spans="1:7" hidden="1" x14ac:dyDescent="0.2">
      <c r="A86" s="26"/>
      <c r="B86" s="26" t="str">
        <f t="shared" si="18"/>
        <v>Sai Sumanth</v>
      </c>
      <c r="C86" s="26" t="s">
        <v>60</v>
      </c>
      <c r="D86" s="26">
        <v>7</v>
      </c>
      <c r="E86" s="26" t="s">
        <v>56</v>
      </c>
      <c r="F86" s="25" t="s">
        <v>353</v>
      </c>
      <c r="G86" s="25" t="str">
        <f t="shared" si="17"/>
        <v>Q4: 7 of 7.  An apropos answer!</v>
      </c>
    </row>
    <row r="87" spans="1:7" hidden="1" x14ac:dyDescent="0.2">
      <c r="A87" s="26"/>
      <c r="B87" s="26" t="str">
        <f t="shared" si="18"/>
        <v>Sai Sumanth</v>
      </c>
      <c r="C87" s="26" t="s">
        <v>62</v>
      </c>
      <c r="D87" s="26">
        <v>7</v>
      </c>
      <c r="E87" s="26" t="s">
        <v>56</v>
      </c>
      <c r="F87" s="25" t="s">
        <v>269</v>
      </c>
      <c r="G87" s="25" t="str">
        <f t="shared" si="17"/>
        <v>Q5: 7 of 7.  An insightful answer!</v>
      </c>
    </row>
    <row r="88" spans="1:7" ht="216.75" hidden="1" x14ac:dyDescent="0.2">
      <c r="A88" s="26"/>
      <c r="B88" s="26" t="str">
        <f t="shared" si="18"/>
        <v>Sai Sumanth</v>
      </c>
      <c r="C88" s="26" t="s">
        <v>64</v>
      </c>
      <c r="D88" s="26">
        <v>7</v>
      </c>
      <c r="E88" s="26" t="s">
        <v>56</v>
      </c>
      <c r="F88" s="25" t="s">
        <v>442</v>
      </c>
      <c r="G88" s="25" t="str">
        <f t="shared" si="17"/>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89" spans="1:7" ht="102" hidden="1" x14ac:dyDescent="0.2">
      <c r="A89" s="26"/>
      <c r="B89" s="26" t="str">
        <f t="shared" si="18"/>
        <v>Sai Sumanth</v>
      </c>
      <c r="C89" s="26" t="s">
        <v>66</v>
      </c>
      <c r="D89" s="26">
        <v>7.5</v>
      </c>
      <c r="E89" s="26" t="s">
        <v>53</v>
      </c>
      <c r="F89" s="25" t="s">
        <v>455</v>
      </c>
      <c r="G89" s="25" t="str">
        <f t="shared" si="17"/>
        <v>Q7: 7.5 of 8.  Your response at places was not prose, it was fundamentally a s set of bullet points, some with more than one sentence.  Note the request mentioned that bullet points should not be used.</v>
      </c>
    </row>
    <row r="90" spans="1:7" x14ac:dyDescent="0.2">
      <c r="A90" s="26"/>
      <c r="B90" s="26" t="str">
        <f t="shared" si="18"/>
        <v>Sai Sumanth</v>
      </c>
      <c r="C90" s="26" t="s">
        <v>68</v>
      </c>
      <c r="D90" s="26">
        <f>SUM(D83:D89)</f>
        <v>48</v>
      </c>
      <c r="E90" s="26" t="s">
        <v>69</v>
      </c>
      <c r="G90" s="25" t="str">
        <f t="shared" si="17"/>
        <v xml:space="preserve">Total: 48 of 50. </v>
      </c>
    </row>
    <row r="91" spans="1:7" ht="191.25" x14ac:dyDescent="0.2">
      <c r="A91" s="26"/>
      <c r="B91" s="26" t="str">
        <f t="shared" si="18"/>
        <v>Sai Sumanth</v>
      </c>
      <c r="C91" s="26" t="s">
        <v>70</v>
      </c>
      <c r="D91" s="26"/>
      <c r="E91" s="26"/>
      <c r="G91" s="25" t="str">
        <f>_xlfn.CONCAT(G82," ",G83," ",G84," ",G85," ",G86," ",G87," ",G88," ",G89," ",G90)</f>
        <v xml:space="preserve">Sai Sumanth, below are scores and comments for Homework 3. Q1: 6 of 7.  Sufficient information on how a recommendation system would use data from a social media campaign and content marketing wasn't provided.  Dependent on the data you are collecting and considering for use in a recommendation system, sparseness could be an issue. When developing a recommendation system the volume of data is less important than the quality. Q2: 6.5 of 7.  One should mention that the ordering of the steps tend to yield a profitable and/or effective use of resources, and increases the likelihood of meeting business objectives.   Q3: 7 of 7.  A fine answer! Q4: 7 of 7.  An apropos answer!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Your response at places was not prose, it was fundamentally a s set of bullet points, some with more than one sentence.  Note the request mentioned that bullet points should not be used. Total: 48 of 50. </v>
      </c>
    </row>
    <row r="92" spans="1:7" hidden="1" x14ac:dyDescent="0.2">
      <c r="A92" s="26" t="s">
        <v>10</v>
      </c>
      <c r="B92" s="26" t="s">
        <v>194</v>
      </c>
      <c r="C92" s="26" t="s">
        <v>345</v>
      </c>
      <c r="D92" s="26"/>
      <c r="E92" s="26"/>
      <c r="G92" s="25" t="str">
        <f t="shared" si="12"/>
        <v>Mamatha Naidu, below are scores and comments for Homework 3.</v>
      </c>
    </row>
    <row r="93" spans="1:7" ht="229.5" hidden="1" x14ac:dyDescent="0.2">
      <c r="A93" s="26"/>
      <c r="B93" s="26" t="str">
        <f>B92</f>
        <v>Mamatha Naidu</v>
      </c>
      <c r="C93" s="26" t="s">
        <v>52</v>
      </c>
      <c r="D93" s="26">
        <v>6</v>
      </c>
      <c r="E93" s="26" t="s">
        <v>56</v>
      </c>
      <c r="F93" s="25" t="s">
        <v>384</v>
      </c>
      <c r="G93" s="25" t="str">
        <f t="shared" ref="G93:G100" si="19">_xlfn.CONCAT(C93," ",D93," ",E93," ",F93)</f>
        <v xml:space="preserve">Q1: 6 of 7.  You wrote, "Additionally, they can utilize search volume tools to understand what menu items or promotions are gaining traction among online users. With this data, McDonald's can design targeted marketing campaigns, introducing or promoting popular menu items in specific regions."  In your response you need to define "promote."  If it's price promotion, then McDonald's is surely doing a disservice to its brand equity by using these tools. </v>
      </c>
    </row>
    <row r="94" spans="1:7" ht="89.25" hidden="1" x14ac:dyDescent="0.2">
      <c r="A94" s="26"/>
      <c r="B94" s="26" t="str">
        <f t="shared" ref="B94:B101" si="20">B93</f>
        <v>Mamatha Naidu</v>
      </c>
      <c r="C94" s="26" t="s">
        <v>55</v>
      </c>
      <c r="D94" s="26">
        <v>6.5</v>
      </c>
      <c r="E94" s="26" t="s">
        <v>56</v>
      </c>
      <c r="F94" s="25" t="s">
        <v>418</v>
      </c>
      <c r="G94" s="25" t="str">
        <f t="shared" si="19"/>
        <v xml:space="preserve">Q2: 6.5 of 7.  One should mention that the ordering of the steps tend to yield a profitable and/or effective use of resources, and increases the likelihood of meeting business objectives.  </v>
      </c>
    </row>
    <row r="95" spans="1:7" ht="102" hidden="1" x14ac:dyDescent="0.2">
      <c r="A95" s="26"/>
      <c r="B95" s="26" t="str">
        <f t="shared" si="20"/>
        <v>Mamatha Naidu</v>
      </c>
      <c r="C95" s="26" t="s">
        <v>58</v>
      </c>
      <c r="D95" s="26">
        <v>7</v>
      </c>
      <c r="E95" s="26" t="s">
        <v>56</v>
      </c>
      <c r="F95" s="25" t="s">
        <v>422</v>
      </c>
      <c r="G95" s="25" t="str">
        <f t="shared" si="19"/>
        <v>Q3: 7 of 7.  The creation of the distinct groups by segmentation enables targeting, and eventually positioning, from a business point of view.  Thus in totality one has segmentation, targeting and positioning, or simply STP.</v>
      </c>
    </row>
    <row r="96" spans="1:7" ht="280.5" hidden="1" x14ac:dyDescent="0.2">
      <c r="A96" s="26"/>
      <c r="B96" s="26" t="str">
        <f t="shared" si="20"/>
        <v>Mamatha Naidu</v>
      </c>
      <c r="C96" s="26" t="s">
        <v>60</v>
      </c>
      <c r="D96" s="26">
        <v>7</v>
      </c>
      <c r="E96" s="26" t="s">
        <v>56</v>
      </c>
      <c r="F96" s="25" t="s">
        <v>428</v>
      </c>
      <c r="G96" s="25" t="str">
        <f t="shared" si="19"/>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97" spans="1:7" hidden="1" x14ac:dyDescent="0.2">
      <c r="A97" s="26"/>
      <c r="B97" s="26" t="str">
        <f t="shared" si="20"/>
        <v>Mamatha Naidu</v>
      </c>
      <c r="C97" s="26" t="s">
        <v>62</v>
      </c>
      <c r="D97" s="26">
        <v>7</v>
      </c>
      <c r="E97" s="26" t="s">
        <v>56</v>
      </c>
      <c r="G97" s="25" t="str">
        <f t="shared" si="19"/>
        <v xml:space="preserve">Q5: 7 of 7.  </v>
      </c>
    </row>
    <row r="98" spans="1:7" ht="216.75" hidden="1" x14ac:dyDescent="0.2">
      <c r="A98" s="26"/>
      <c r="B98" s="26" t="str">
        <f t="shared" si="20"/>
        <v>Mamatha Naidu</v>
      </c>
      <c r="C98" s="26" t="s">
        <v>64</v>
      </c>
      <c r="D98" s="26">
        <v>7</v>
      </c>
      <c r="E98" s="26" t="s">
        <v>56</v>
      </c>
      <c r="F98" s="25" t="s">
        <v>442</v>
      </c>
      <c r="G98" s="25" t="str">
        <f t="shared" si="19"/>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99" spans="1:7" hidden="1" x14ac:dyDescent="0.2">
      <c r="A99" s="26"/>
      <c r="B99" s="26" t="str">
        <f t="shared" si="20"/>
        <v>Mamatha Naidu</v>
      </c>
      <c r="C99" s="26" t="s">
        <v>66</v>
      </c>
      <c r="D99" s="26">
        <v>8</v>
      </c>
      <c r="E99" s="26" t="s">
        <v>53</v>
      </c>
      <c r="G99" s="25" t="str">
        <f t="shared" si="19"/>
        <v xml:space="preserve">Q7: 8 of 8.  </v>
      </c>
    </row>
    <row r="100" spans="1:7" x14ac:dyDescent="0.2">
      <c r="A100" s="26"/>
      <c r="B100" s="26" t="str">
        <f t="shared" si="20"/>
        <v>Mamatha Naidu</v>
      </c>
      <c r="C100" s="26" t="s">
        <v>68</v>
      </c>
      <c r="D100" s="26">
        <f>SUM(D93:D99)</f>
        <v>48.5</v>
      </c>
      <c r="E100" s="26" t="s">
        <v>69</v>
      </c>
      <c r="G100" s="25" t="str">
        <f t="shared" si="19"/>
        <v xml:space="preserve">Total: 48.5 of 50. </v>
      </c>
    </row>
    <row r="101" spans="1:7" ht="280.5" x14ac:dyDescent="0.2">
      <c r="A101" s="26"/>
      <c r="B101" s="26" t="str">
        <f t="shared" si="20"/>
        <v>Mamatha Naidu</v>
      </c>
      <c r="C101" s="26" t="s">
        <v>70</v>
      </c>
      <c r="D101" s="26"/>
      <c r="E101" s="26"/>
      <c r="G101" s="25" t="str">
        <f>_xlfn.CONCAT(G92," ",G93," ",G94," ",G95," ",G96," ",G97," ",G98," ",G99," ",G100)</f>
        <v xml:space="preserve">Mamatha Naidu, below are scores and comments for Homework 3. Q1: 6 of 7.  You wrote, "Additionally, they can utilize search volume tools to understand what menu items or promotions are gaining traction among online users. With this data, McDonald's can design targeted marketing campaigns, introducing or promoting popular menu items in specific regions."  In your response you need to define "promote."  If it's price promotion, then McDonald's is surely doing a disservice to its brand equity by using these tools.  Q2: 6.5 of 7.  One should mention that the ordering of the steps tend to yield a profitable and/or effective use of resources, and increases the likelihood of meeting business objectives.   Q3: 7 of 7.  The creation of the distinct groups by segmentation enables targeting, and eventually positioning, from a business point of view.  Thus in totality one has segmentation, targeting and positioning, or simply STP.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48.5 of 50. </v>
      </c>
    </row>
    <row r="102" spans="1:7" hidden="1" x14ac:dyDescent="0.2">
      <c r="A102" s="26" t="s">
        <v>11</v>
      </c>
      <c r="B102" s="26" t="s">
        <v>195</v>
      </c>
      <c r="C102" s="26" t="s">
        <v>345</v>
      </c>
      <c r="D102" s="26"/>
      <c r="E102" s="26"/>
      <c r="G102" s="25" t="str">
        <f t="shared" si="12"/>
        <v>Mourya Chandra Reddy, below are scores and comments for Homework 3.</v>
      </c>
    </row>
    <row r="103" spans="1:7" ht="127.5" hidden="1" x14ac:dyDescent="0.2">
      <c r="A103" s="26"/>
      <c r="B103" s="26" t="str">
        <f>B102</f>
        <v>Mourya Chandra Reddy</v>
      </c>
      <c r="C103" s="26" t="s">
        <v>52</v>
      </c>
      <c r="D103" s="26">
        <v>6</v>
      </c>
      <c r="E103" s="26" t="s">
        <v>56</v>
      </c>
      <c r="F103" s="25" t="s">
        <v>385</v>
      </c>
      <c r="G103" s="25" t="str">
        <f t="shared" ref="G103:G110" si="21">_xlfn.CONCAT(C103," ",D103," ",E103," ",F103)</f>
        <v xml:space="preserve">Q1: 6 of 7.  Data from these tools is almost always used at an aggregate level.  Attempts to use this data in real-time, or near real-time, for contact could result in one believing a firm is stalking.  This is not, in any way, shape or form, ideal business practice. </v>
      </c>
    </row>
    <row r="104" spans="1:7" ht="89.25" hidden="1" x14ac:dyDescent="0.2">
      <c r="A104" s="26"/>
      <c r="B104" s="26" t="str">
        <f t="shared" ref="B104:B111" si="22">B103</f>
        <v>Mourya Chandra Reddy</v>
      </c>
      <c r="C104" s="26" t="s">
        <v>55</v>
      </c>
      <c r="D104" s="26">
        <v>6.5</v>
      </c>
      <c r="E104" s="26" t="s">
        <v>56</v>
      </c>
      <c r="F104" s="25" t="s">
        <v>418</v>
      </c>
      <c r="G104" s="25" t="str">
        <f t="shared" si="21"/>
        <v xml:space="preserve">Q2: 6.5 of 7.  One should mention that the ordering of the steps tend to yield a profitable and/or effective use of resources, and increases the likelihood of meeting business objectives.  </v>
      </c>
    </row>
    <row r="105" spans="1:7" ht="344.25" hidden="1" x14ac:dyDescent="0.2">
      <c r="A105" s="26"/>
      <c r="B105" s="26" t="str">
        <f t="shared" si="22"/>
        <v>Mourya Chandra Reddy</v>
      </c>
      <c r="C105" s="26" t="s">
        <v>58</v>
      </c>
      <c r="D105" s="26">
        <v>6</v>
      </c>
      <c r="E105" s="26" t="s">
        <v>56</v>
      </c>
      <c r="F105" s="25" t="s">
        <v>468</v>
      </c>
      <c r="G105" s="25" t="str">
        <f t="shared" si="21"/>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06" spans="1:7" ht="382.5" hidden="1" x14ac:dyDescent="0.2">
      <c r="A106" s="26"/>
      <c r="B106" s="26" t="str">
        <f t="shared" si="22"/>
        <v>Mourya Chandra Reddy</v>
      </c>
      <c r="C106" s="26" t="s">
        <v>60</v>
      </c>
      <c r="D106" s="26">
        <v>5</v>
      </c>
      <c r="E106" s="26" t="s">
        <v>56</v>
      </c>
      <c r="F106" s="25" t="s">
        <v>431</v>
      </c>
      <c r="G106" s="25" t="str">
        <f t="shared" si="21"/>
        <v>Q4: 5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107" spans="1:7" ht="89.25" hidden="1" x14ac:dyDescent="0.2">
      <c r="A107" s="26"/>
      <c r="B107" s="26" t="str">
        <f t="shared" si="22"/>
        <v>Mourya Chandra Reddy</v>
      </c>
      <c r="C107" s="26" t="s">
        <v>62</v>
      </c>
      <c r="D107" s="26">
        <v>6.5</v>
      </c>
      <c r="E107" s="26" t="s">
        <v>56</v>
      </c>
      <c r="F107" s="25" t="s">
        <v>441</v>
      </c>
      <c r="G107" s="25" t="str">
        <f t="shared" si="21"/>
        <v>Q5: 6.5 of 7.  Your response is wanting. Additional information is necessary when describing how a company's business and marketing strategy can influence which segments are selected for targeting.</v>
      </c>
    </row>
    <row r="108" spans="1:7" ht="63.75" hidden="1" x14ac:dyDescent="0.2">
      <c r="A108" s="26"/>
      <c r="B108" s="26" t="str">
        <f t="shared" si="22"/>
        <v>Mourya Chandra Reddy</v>
      </c>
      <c r="C108" s="26" t="s">
        <v>64</v>
      </c>
      <c r="D108" s="26">
        <v>6</v>
      </c>
      <c r="E108" s="26" t="s">
        <v>56</v>
      </c>
      <c r="F108" s="25" t="s">
        <v>443</v>
      </c>
      <c r="G108" s="25" t="str">
        <f t="shared" si="21"/>
        <v>Q6: 6 of 7.  Additional information is expected on how positioning and the marketing mix may vary across the two segments.</v>
      </c>
    </row>
    <row r="109" spans="1:7" ht="51" hidden="1" x14ac:dyDescent="0.2">
      <c r="A109" s="26"/>
      <c r="B109" s="26" t="str">
        <f t="shared" si="22"/>
        <v>Mourya Chandra Reddy</v>
      </c>
      <c r="C109" s="26" t="s">
        <v>66</v>
      </c>
      <c r="D109" s="26">
        <v>7.5</v>
      </c>
      <c r="E109" s="26" t="s">
        <v>53</v>
      </c>
      <c r="F109" s="25" t="s">
        <v>454</v>
      </c>
      <c r="G109" s="25" t="str">
        <f t="shared" si="21"/>
        <v>Q7: 7.5 of 8.  Ensure you provide your response in several paragraphs;  that is, not just one paragraph.</v>
      </c>
    </row>
    <row r="110" spans="1:7" x14ac:dyDescent="0.2">
      <c r="A110" s="26"/>
      <c r="B110" s="26" t="str">
        <f t="shared" si="22"/>
        <v>Mourya Chandra Reddy</v>
      </c>
      <c r="C110" s="26" t="s">
        <v>68</v>
      </c>
      <c r="D110" s="26">
        <f>SUM(D103:D109)</f>
        <v>43.5</v>
      </c>
      <c r="E110" s="26" t="s">
        <v>69</v>
      </c>
      <c r="G110" s="25" t="str">
        <f t="shared" si="21"/>
        <v xml:space="preserve">Total: 43.5 of 50. </v>
      </c>
    </row>
    <row r="111" spans="1:7" ht="331.5" x14ac:dyDescent="0.2">
      <c r="A111" s="26"/>
      <c r="B111" s="26" t="str">
        <f t="shared" si="22"/>
        <v>Mourya Chandra Reddy</v>
      </c>
      <c r="C111" s="26" t="s">
        <v>70</v>
      </c>
      <c r="D111" s="26"/>
      <c r="E111" s="26"/>
      <c r="G111" s="25" t="str">
        <f>_xlfn.CONCAT(G102," ",G103," ",G104," ",G105," ",G106," ",G107," ",G108," ",G109," ",G110)</f>
        <v xml:space="preserve">Mourya Chandra Reddy, below are scores and comments for Homework 3. Q1: 6 of 7.  Data from these tools is almost always used at an aggregate level.  Attempts to use this data in real-time, or near real-time, for contact could result in one believing a firm is stalking.  This is not, in any way, shape or form, ideal business practice.  Q2: 6.5 of 7.  One should mention that the ordering of the steps tend to yield a profitable and/or effective use of resources, and increases the likelihood of meeting business objectives.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5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6.5 of 7.  Your response is wanting. Additional information is necessary when describing how a company's business and marketing strategy can influence which segments are selected for targeting. Q6: 6 of 7.  Additional information is expected on how positioning and the marketing mix may vary across the two segments. Q7: 7.5 of 8.  Ensure you provide your response in several paragraphs;  that is, not just one paragraph. Total: 43.5 of 50. </v>
      </c>
    </row>
    <row r="112" spans="1:7" hidden="1" x14ac:dyDescent="0.2">
      <c r="A112" s="26" t="s">
        <v>12</v>
      </c>
      <c r="B112" s="26" t="s">
        <v>196</v>
      </c>
      <c r="C112" s="26" t="s">
        <v>345</v>
      </c>
      <c r="D112" s="26"/>
      <c r="E112" s="26"/>
      <c r="G112" s="25" t="str">
        <f t="shared" si="12"/>
        <v>Suman Kumar, below are scores and comments for Homework 3.</v>
      </c>
    </row>
    <row r="113" spans="1:7" ht="102" hidden="1" x14ac:dyDescent="0.2">
      <c r="A113" s="26"/>
      <c r="B113" s="26" t="str">
        <f>B112</f>
        <v>Suman Kumar</v>
      </c>
      <c r="C113" s="26" t="s">
        <v>52</v>
      </c>
      <c r="D113" s="26">
        <v>6</v>
      </c>
      <c r="E113" s="26" t="s">
        <v>56</v>
      </c>
      <c r="F113" s="25" t="s">
        <v>386</v>
      </c>
      <c r="G113" s="25" t="str">
        <f t="shared" ref="G113:G120" si="23">_xlfn.CONCAT(C113," ",D113," ",E113," ",F113)</f>
        <v xml:space="preserve">Q1: 6 of 7.  The idea of how data from data scraping tools can be used to create targeted marketing campaigns needs to be expanded upon since data from such tools is almost always aggregated and used in a trend analysis. </v>
      </c>
    </row>
    <row r="114" spans="1:7" ht="280.5" hidden="1" x14ac:dyDescent="0.2">
      <c r="A114" s="26"/>
      <c r="B114" s="26" t="str">
        <f t="shared" ref="B114:B121" si="24">B113</f>
        <v>Suman Kumar</v>
      </c>
      <c r="C114" s="26" t="s">
        <v>55</v>
      </c>
      <c r="D114" s="26">
        <v>7</v>
      </c>
      <c r="E114" s="26" t="s">
        <v>56</v>
      </c>
      <c r="F114" s="25" t="s">
        <v>415</v>
      </c>
      <c r="G114" s="25" t="str">
        <f t="shared" si="23"/>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115" spans="1:7" ht="344.25" hidden="1" x14ac:dyDescent="0.2">
      <c r="A115" s="26"/>
      <c r="B115" s="26" t="str">
        <f t="shared" si="24"/>
        <v>Suman Kumar</v>
      </c>
      <c r="C115" s="26" t="s">
        <v>58</v>
      </c>
      <c r="D115" s="26">
        <v>6</v>
      </c>
      <c r="E115" s="26" t="s">
        <v>56</v>
      </c>
      <c r="F115" s="25" t="s">
        <v>468</v>
      </c>
      <c r="G115" s="25" t="str">
        <f t="shared" si="23"/>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16" spans="1:7" hidden="1" x14ac:dyDescent="0.2">
      <c r="A116" s="26"/>
      <c r="B116" s="26" t="str">
        <f t="shared" si="24"/>
        <v>Suman Kumar</v>
      </c>
      <c r="C116" s="26" t="s">
        <v>60</v>
      </c>
      <c r="D116" s="26">
        <v>7</v>
      </c>
      <c r="E116" s="26" t="s">
        <v>56</v>
      </c>
      <c r="F116" s="25" t="s">
        <v>344</v>
      </c>
      <c r="G116" s="25" t="str">
        <f t="shared" si="23"/>
        <v>Q4: 7 of 7.  A good answer!</v>
      </c>
    </row>
    <row r="117" spans="1:7" hidden="1" x14ac:dyDescent="0.2">
      <c r="A117" s="26"/>
      <c r="B117" s="26" t="str">
        <f t="shared" si="24"/>
        <v>Suman Kumar</v>
      </c>
      <c r="C117" s="26" t="s">
        <v>62</v>
      </c>
      <c r="D117" s="26">
        <v>7</v>
      </c>
      <c r="E117" s="26" t="s">
        <v>56</v>
      </c>
      <c r="F117" s="25" t="s">
        <v>459</v>
      </c>
      <c r="G117" s="25" t="str">
        <f t="shared" si="23"/>
        <v>Q5: 7 of 7.  A sufficient answer.</v>
      </c>
    </row>
    <row r="118" spans="1:7" ht="216.75" hidden="1" x14ac:dyDescent="0.2">
      <c r="A118" s="26"/>
      <c r="B118" s="26" t="str">
        <f t="shared" si="24"/>
        <v>Suman Kumar</v>
      </c>
      <c r="C118" s="26" t="s">
        <v>64</v>
      </c>
      <c r="D118" s="26">
        <v>7</v>
      </c>
      <c r="E118" s="26" t="s">
        <v>56</v>
      </c>
      <c r="F118" s="25" t="s">
        <v>442</v>
      </c>
      <c r="G118" s="25" t="str">
        <f t="shared" si="23"/>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19" spans="1:7" hidden="1" x14ac:dyDescent="0.2">
      <c r="A119" s="26"/>
      <c r="B119" s="26" t="str">
        <f t="shared" si="24"/>
        <v>Suman Kumar</v>
      </c>
      <c r="C119" s="26" t="s">
        <v>66</v>
      </c>
      <c r="D119" s="26">
        <v>8</v>
      </c>
      <c r="E119" s="26" t="s">
        <v>53</v>
      </c>
      <c r="G119" s="25" t="str">
        <f t="shared" si="23"/>
        <v xml:space="preserve">Q7: 8 of 8.  </v>
      </c>
    </row>
    <row r="120" spans="1:7" x14ac:dyDescent="0.2">
      <c r="A120" s="26"/>
      <c r="B120" s="26" t="str">
        <f t="shared" si="24"/>
        <v>Suman Kumar</v>
      </c>
      <c r="C120" s="26" t="s">
        <v>68</v>
      </c>
      <c r="D120" s="26">
        <f>SUM(D113:D119)</f>
        <v>48</v>
      </c>
      <c r="E120" s="26" t="s">
        <v>69</v>
      </c>
      <c r="G120" s="25" t="str">
        <f t="shared" si="23"/>
        <v xml:space="preserve">Total: 48 of 50. </v>
      </c>
    </row>
    <row r="121" spans="1:7" ht="293.25" x14ac:dyDescent="0.2">
      <c r="A121" s="26"/>
      <c r="B121" s="26" t="str">
        <f t="shared" si="24"/>
        <v>Suman Kumar</v>
      </c>
      <c r="C121" s="26" t="s">
        <v>70</v>
      </c>
      <c r="D121" s="26"/>
      <c r="E121" s="26"/>
      <c r="G121" s="25" t="str">
        <f>_xlfn.CONCAT(G112," ",G113," ",G114," ",G115," ",G116," ",G117," ",G118," ",G119," ",G120)</f>
        <v xml:space="preserve">Suman Kumar, below are scores and comments for Homework 3. Q1: 6 of 7.  The idea of how data from data scraping tools can be used to create targeted marketing campaigns needs to be expanded upon since data from such tools is almost always aggregated and used in a trend analysis.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A good answer! Q5: 7 of 7.  A sufficient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22" spans="1:7" hidden="1" x14ac:dyDescent="0.2">
      <c r="A122" s="26" t="s">
        <v>13</v>
      </c>
      <c r="B122" s="26" t="s">
        <v>197</v>
      </c>
      <c r="C122" s="26" t="s">
        <v>345</v>
      </c>
      <c r="D122" s="26"/>
      <c r="E122" s="26"/>
      <c r="G122" s="25" t="str">
        <f t="shared" si="12"/>
        <v>Bhavana Chowdary, below are scores and comments for Homework 3.</v>
      </c>
    </row>
    <row r="123" spans="1:7" ht="127.5" hidden="1" x14ac:dyDescent="0.2">
      <c r="A123" s="26"/>
      <c r="B123" s="26" t="str">
        <f>B122</f>
        <v>Bhavana Chowdary</v>
      </c>
      <c r="C123" s="26" t="s">
        <v>52</v>
      </c>
      <c r="D123" s="26">
        <v>7</v>
      </c>
      <c r="E123" s="26" t="s">
        <v>56</v>
      </c>
      <c r="F123" s="25" t="s">
        <v>383</v>
      </c>
      <c r="G123" s="25" t="str">
        <f t="shared" ref="G123:G130" si="25">_xlfn.CONCAT(C123," ",D123," ",E123," ",F123)</f>
        <v>Q1: 7 of 7.  Keep top of mind that social listening platform tools,  data scraping tools, and content
analysis tools are frequently used to identify potential product features that end-users would value.  You alluded to this use case in your response!</v>
      </c>
    </row>
    <row r="124" spans="1:7" ht="102" hidden="1" x14ac:dyDescent="0.2">
      <c r="A124" s="26"/>
      <c r="B124" s="26" t="str">
        <f t="shared" ref="B124:B131" si="26">B123</f>
        <v>Bhavana Chowdary</v>
      </c>
      <c r="C124" s="26" t="s">
        <v>55</v>
      </c>
      <c r="D124" s="26">
        <v>7</v>
      </c>
      <c r="E124" s="26" t="s">
        <v>56</v>
      </c>
      <c r="F124" s="25" t="s">
        <v>411</v>
      </c>
      <c r="G124" s="25" t="str">
        <f t="shared" si="25"/>
        <v xml:space="preserve">Q2: 7 of 7.  While an excellent response, it would be ideal to mention that the ordering of the steps tend to yield a profitable and/or effective use of resources, and increases the likelihood of meeting business objectives.  </v>
      </c>
    </row>
    <row r="125" spans="1:7" ht="102" hidden="1" x14ac:dyDescent="0.2">
      <c r="A125" s="26"/>
      <c r="B125" s="26" t="str">
        <f t="shared" si="26"/>
        <v>Bhavana Chowdary</v>
      </c>
      <c r="C125" s="26" t="s">
        <v>58</v>
      </c>
      <c r="D125" s="26">
        <v>6.5</v>
      </c>
      <c r="E125" s="26" t="s">
        <v>56</v>
      </c>
      <c r="F125" s="25" t="s">
        <v>422</v>
      </c>
      <c r="G125" s="25" t="str">
        <f t="shared" si="25"/>
        <v>Q3: 6.5 of 7.  The creation of the distinct groups by segmentation enables targeting, and eventually positioning, from a business point of view.  Thus in totality one has segmentation, targeting and positioning, or simply STP.</v>
      </c>
    </row>
    <row r="126" spans="1:7" ht="306" hidden="1" x14ac:dyDescent="0.2">
      <c r="A126" s="26"/>
      <c r="B126" s="26" t="str">
        <f t="shared" si="26"/>
        <v>Bhavana Chowdary</v>
      </c>
      <c r="C126" s="26" t="s">
        <v>60</v>
      </c>
      <c r="D126" s="26">
        <v>6</v>
      </c>
      <c r="E126" s="26" t="s">
        <v>56</v>
      </c>
      <c r="F126" s="25" t="s">
        <v>432</v>
      </c>
      <c r="G126" s="25" t="str">
        <f t="shared" si="25"/>
        <v>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v>
      </c>
    </row>
    <row r="127" spans="1:7" ht="89.25" hidden="1" x14ac:dyDescent="0.2">
      <c r="A127" s="26"/>
      <c r="B127" s="26" t="str">
        <f t="shared" si="26"/>
        <v>Bhavana Chowdary</v>
      </c>
      <c r="C127" s="26" t="s">
        <v>62</v>
      </c>
      <c r="D127" s="26">
        <v>6.5</v>
      </c>
      <c r="E127" s="26" t="s">
        <v>56</v>
      </c>
      <c r="F127" s="25" t="s">
        <v>441</v>
      </c>
      <c r="G127" s="25" t="str">
        <f t="shared" si="25"/>
        <v>Q5: 6.5 of 7.  Your response is wanting. Additional information is necessary when describing how a company's business and marketing strategy can influence which segments are selected for targeting.</v>
      </c>
    </row>
    <row r="128" spans="1:7" ht="216.75" hidden="1" x14ac:dyDescent="0.2">
      <c r="A128" s="26"/>
      <c r="B128" s="26" t="str">
        <f t="shared" si="26"/>
        <v>Bhavana Chowdary</v>
      </c>
      <c r="C128" s="26" t="s">
        <v>64</v>
      </c>
      <c r="D128" s="26">
        <v>7</v>
      </c>
      <c r="E128" s="26" t="s">
        <v>56</v>
      </c>
      <c r="F128" s="25" t="s">
        <v>442</v>
      </c>
      <c r="G128" s="25" t="str">
        <f t="shared" si="25"/>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29" spans="1:7" hidden="1" x14ac:dyDescent="0.2">
      <c r="A129" s="26"/>
      <c r="B129" s="26" t="str">
        <f t="shared" si="26"/>
        <v>Bhavana Chowdary</v>
      </c>
      <c r="C129" s="26" t="s">
        <v>66</v>
      </c>
      <c r="D129" s="26">
        <v>8</v>
      </c>
      <c r="E129" s="26" t="s">
        <v>53</v>
      </c>
      <c r="G129" s="25" t="str">
        <f t="shared" si="25"/>
        <v xml:space="preserve">Q7: 8 of 8.  </v>
      </c>
    </row>
    <row r="130" spans="1:7" x14ac:dyDescent="0.2">
      <c r="A130" s="26"/>
      <c r="B130" s="26" t="str">
        <f t="shared" si="26"/>
        <v>Bhavana Chowdary</v>
      </c>
      <c r="C130" s="26" t="s">
        <v>68</v>
      </c>
      <c r="D130" s="26">
        <f>SUM(D123:D129)</f>
        <v>48</v>
      </c>
      <c r="E130" s="26" t="s">
        <v>69</v>
      </c>
      <c r="G130" s="25" t="str">
        <f t="shared" si="25"/>
        <v xml:space="preserve">Total: 48 of 50. </v>
      </c>
    </row>
    <row r="131" spans="1:7" ht="280.5" x14ac:dyDescent="0.2">
      <c r="A131" s="26"/>
      <c r="B131" s="26" t="str">
        <f t="shared" si="26"/>
        <v>Bhavana Chowdary</v>
      </c>
      <c r="C131" s="26" t="s">
        <v>70</v>
      </c>
      <c r="D131" s="26"/>
      <c r="E131" s="26"/>
      <c r="G131" s="25" t="str">
        <f>_xlfn.CONCAT(G122," ",G123," ",G124," ",G125," ",G126," ",G127," ",G128," ",G129," ",G130)</f>
        <v xml:space="preserve">Bhavana Chowdary, below are scores and comments for Homework 3. Q1: 7 of 7.  Keep top of mind that social listening platform tools,  data scraping tools, and content
analysis tools are frequently used to identify potential product features that end-users would value.  You alluded to this use case in your response! Q2: 7 of 7.  While an excellent response, it would be ideal to mention that the ordering of the steps tend to yield a profitable and/or effective use of resources, and increases the likelihood of meeting business objectives.   Q3: 6.5 of 7.  The creation of the distinct groups by segmentation enables targeting, and eventually positioning, from a business point of view.  Thus in totality one has segmentation, targeting and positioning, or simply STP. 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6.5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32" spans="1:7" hidden="1" x14ac:dyDescent="0.2">
      <c r="A132" s="26" t="s">
        <v>14</v>
      </c>
      <c r="B132" s="26" t="str">
        <f t="shared" ref="B132:B312" si="27">MID(A132,FIND(",",A132)+1,FIND(" ",A132)-2)</f>
        <v xml:space="preserve"> Vinaya</v>
      </c>
      <c r="C132" s="26" t="s">
        <v>345</v>
      </c>
      <c r="D132" s="26"/>
      <c r="E132" s="26"/>
      <c r="G132" s="25" t="str">
        <f t="shared" si="12"/>
        <v xml:space="preserve"> Vinaya, below are scores and comments for Homework 3.</v>
      </c>
    </row>
    <row r="133" spans="1:7" ht="102" hidden="1" x14ac:dyDescent="0.2">
      <c r="A133" s="26"/>
      <c r="B133" s="26" t="str">
        <f>B132</f>
        <v xml:space="preserve"> Vinaya</v>
      </c>
      <c r="C133" s="26" t="s">
        <v>52</v>
      </c>
      <c r="D133" s="26">
        <v>7</v>
      </c>
      <c r="E133" s="26" t="s">
        <v>56</v>
      </c>
      <c r="F133" s="25" t="s">
        <v>381</v>
      </c>
      <c r="G133" s="25" t="str">
        <f t="shared" ref="G133:G140" si="28">_xlfn.CONCAT(C133," ",D133," ",E133," ",F133)</f>
        <v>Q1: 7 of 7.  Keep top of mind that social listening platform tools,  data scraping tools, and content
analysis tools are frequently used to identify potential product features that end-users would value.</v>
      </c>
    </row>
    <row r="134" spans="1:7" ht="280.5" hidden="1" x14ac:dyDescent="0.2">
      <c r="A134" s="26"/>
      <c r="B134" s="26" t="str">
        <f t="shared" ref="B134:B141" si="29">B133</f>
        <v xml:space="preserve"> Vinaya</v>
      </c>
      <c r="C134" s="26" t="s">
        <v>55</v>
      </c>
      <c r="D134" s="26">
        <v>7</v>
      </c>
      <c r="E134" s="26" t="s">
        <v>56</v>
      </c>
      <c r="F134" s="25" t="s">
        <v>412</v>
      </c>
      <c r="G134" s="25" t="str">
        <f t="shared" si="28"/>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135" spans="1:7" hidden="1" x14ac:dyDescent="0.2">
      <c r="A135" s="26"/>
      <c r="B135" s="26" t="str">
        <f t="shared" si="29"/>
        <v xml:space="preserve"> Vinaya</v>
      </c>
      <c r="C135" s="26" t="s">
        <v>58</v>
      </c>
      <c r="D135" s="26">
        <v>7</v>
      </c>
      <c r="E135" s="26" t="s">
        <v>56</v>
      </c>
      <c r="F135" s="25" t="s">
        <v>344</v>
      </c>
      <c r="G135" s="25" t="str">
        <f t="shared" si="28"/>
        <v>Q3: 7 of 7.  A good answer!</v>
      </c>
    </row>
    <row r="136" spans="1:7" ht="306" hidden="1" x14ac:dyDescent="0.2">
      <c r="A136" s="26"/>
      <c r="B136" s="26" t="str">
        <f t="shared" si="29"/>
        <v xml:space="preserve"> Vinaya</v>
      </c>
      <c r="C136" s="26" t="s">
        <v>60</v>
      </c>
      <c r="D136" s="26">
        <v>6</v>
      </c>
      <c r="E136" s="26" t="s">
        <v>56</v>
      </c>
      <c r="F136" s="25" t="s">
        <v>432</v>
      </c>
      <c r="G136" s="25" t="str">
        <f t="shared" si="28"/>
        <v>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v>
      </c>
    </row>
    <row r="137" spans="1:7" ht="89.25" hidden="1" x14ac:dyDescent="0.2">
      <c r="A137" s="26"/>
      <c r="B137" s="26" t="str">
        <f t="shared" si="29"/>
        <v xml:space="preserve"> Vinaya</v>
      </c>
      <c r="C137" s="26" t="s">
        <v>62</v>
      </c>
      <c r="D137" s="26">
        <v>6</v>
      </c>
      <c r="E137" s="26" t="s">
        <v>56</v>
      </c>
      <c r="F137" s="25" t="s">
        <v>441</v>
      </c>
      <c r="G137" s="25" t="str">
        <f t="shared" si="28"/>
        <v>Q5: 6 of 7.  Your response is wanting. Additional information is necessary when describing how a company's business and marketing strategy can influence which segments are selected for targeting.</v>
      </c>
    </row>
    <row r="138" spans="1:7" ht="216.75" hidden="1" x14ac:dyDescent="0.2">
      <c r="A138" s="26"/>
      <c r="B138" s="26" t="str">
        <f t="shared" si="29"/>
        <v xml:space="preserve"> Vinaya</v>
      </c>
      <c r="C138" s="26" t="s">
        <v>64</v>
      </c>
      <c r="D138" s="26">
        <v>7</v>
      </c>
      <c r="E138" s="26" t="s">
        <v>56</v>
      </c>
      <c r="F138" s="25" t="s">
        <v>442</v>
      </c>
      <c r="G138" s="25" t="str">
        <f t="shared" si="2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39" spans="1:7" hidden="1" x14ac:dyDescent="0.2">
      <c r="A139" s="26"/>
      <c r="B139" s="26" t="str">
        <f t="shared" si="29"/>
        <v xml:space="preserve"> Vinaya</v>
      </c>
      <c r="C139" s="26" t="s">
        <v>66</v>
      </c>
      <c r="D139" s="26">
        <v>8</v>
      </c>
      <c r="E139" s="26" t="s">
        <v>53</v>
      </c>
      <c r="G139" s="25" t="str">
        <f t="shared" si="28"/>
        <v xml:space="preserve">Q7: 8 of 8.  </v>
      </c>
    </row>
    <row r="140" spans="1:7" x14ac:dyDescent="0.2">
      <c r="A140" s="26"/>
      <c r="B140" s="26" t="str">
        <f t="shared" si="29"/>
        <v xml:space="preserve"> Vinaya</v>
      </c>
      <c r="C140" s="26" t="s">
        <v>68</v>
      </c>
      <c r="D140" s="26">
        <f>SUM(D133:D139)</f>
        <v>48</v>
      </c>
      <c r="E140" s="26" t="s">
        <v>69</v>
      </c>
      <c r="G140" s="25" t="str">
        <f t="shared" si="28"/>
        <v xml:space="preserve">Total: 48 of 50. </v>
      </c>
    </row>
    <row r="141" spans="1:7" ht="306" x14ac:dyDescent="0.2">
      <c r="A141" s="26"/>
      <c r="B141" s="26" t="str">
        <f t="shared" si="29"/>
        <v xml:space="preserve"> Vinaya</v>
      </c>
      <c r="C141" s="26" t="s">
        <v>70</v>
      </c>
      <c r="D141" s="26"/>
      <c r="E141" s="26"/>
      <c r="G141" s="25" t="str">
        <f>_xlfn.CONCAT(G132," ",G133," ",G134," ",G135," ",G136," ",G137," ",G138," ",G139," ",G140)</f>
        <v xml:space="preserve"> Vinaya, below are scores and comments for Homework 3. Q1: 7 of 7.  Keep top of mind that social listening platform tools,  data scraping tools, and content
analysis tools are frequently used to identify potential product features that end-users would value.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7 of 7.  A good answer! Q4: 6 of 7.  You should expand on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6 of 7.  Your response is wanting.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42" spans="1:7" hidden="1" x14ac:dyDescent="0.2">
      <c r="A142" s="26" t="s">
        <v>15</v>
      </c>
      <c r="B142" s="26" t="s">
        <v>199</v>
      </c>
      <c r="C142" s="26" t="s">
        <v>345</v>
      </c>
      <c r="D142" s="26"/>
      <c r="E142" s="26"/>
      <c r="G142" s="25" t="str">
        <f t="shared" si="12"/>
        <v>Sai Chandra, below are scores and comments for Homework 3.</v>
      </c>
    </row>
    <row r="143" spans="1:7" ht="102" hidden="1" x14ac:dyDescent="0.2">
      <c r="A143" s="26"/>
      <c r="B143" s="26" t="str">
        <f>B142</f>
        <v>Sai Chandra</v>
      </c>
      <c r="C143" s="26" t="s">
        <v>52</v>
      </c>
      <c r="D143" s="26">
        <v>7</v>
      </c>
      <c r="E143" s="26" t="s">
        <v>56</v>
      </c>
      <c r="F143" s="25" t="s">
        <v>381</v>
      </c>
      <c r="G143" s="25" t="str">
        <f t="shared" ref="G143:G150" si="30">_xlfn.CONCAT(C143," ",D143," ",E143," ",F143)</f>
        <v>Q1: 7 of 7.  Keep top of mind that social listening platform tools,  data scraping tools, and content
analysis tools are frequently used to identify potential product features that end-users would value.</v>
      </c>
    </row>
    <row r="144" spans="1:7" ht="357" hidden="1" x14ac:dyDescent="0.2">
      <c r="A144" s="26"/>
      <c r="B144" s="26" t="str">
        <f t="shared" ref="B144:B151" si="31">B143</f>
        <v>Sai Chandra</v>
      </c>
      <c r="C144" s="26" t="s">
        <v>55</v>
      </c>
      <c r="D144" s="26">
        <v>5.5</v>
      </c>
      <c r="E144" s="26" t="s">
        <v>56</v>
      </c>
      <c r="F144" s="25" t="s">
        <v>413</v>
      </c>
      <c r="G144" s="25" t="str">
        <f t="shared" si="30"/>
        <v>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v>
      </c>
    </row>
    <row r="145" spans="1:7" ht="344.25" hidden="1" x14ac:dyDescent="0.2">
      <c r="A145" s="26"/>
      <c r="B145" s="26" t="str">
        <f t="shared" si="31"/>
        <v>Sai Chandra</v>
      </c>
      <c r="C145" s="26" t="s">
        <v>58</v>
      </c>
      <c r="D145" s="26">
        <v>5.5</v>
      </c>
      <c r="E145" s="26" t="s">
        <v>56</v>
      </c>
      <c r="F145" s="25" t="s">
        <v>468</v>
      </c>
      <c r="G145" s="25" t="str">
        <f t="shared" si="30"/>
        <v>Q3: 5.5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46" spans="1:7" ht="280.5" hidden="1" x14ac:dyDescent="0.2">
      <c r="A146" s="26"/>
      <c r="B146" s="26" t="str">
        <f t="shared" si="31"/>
        <v>Sai Chandra</v>
      </c>
      <c r="C146" s="26" t="s">
        <v>60</v>
      </c>
      <c r="D146" s="26">
        <v>7</v>
      </c>
      <c r="E146" s="26" t="s">
        <v>56</v>
      </c>
      <c r="F146" s="25" t="s">
        <v>428</v>
      </c>
      <c r="G146" s="25" t="str">
        <f t="shared" si="30"/>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147" spans="1:7" ht="89.25" hidden="1" x14ac:dyDescent="0.2">
      <c r="A147" s="26"/>
      <c r="B147" s="26" t="str">
        <f t="shared" si="31"/>
        <v>Sai Chandra</v>
      </c>
      <c r="C147" s="26" t="s">
        <v>62</v>
      </c>
      <c r="D147" s="26">
        <v>5.5</v>
      </c>
      <c r="E147" s="26" t="s">
        <v>56</v>
      </c>
      <c r="F147" s="25" t="s">
        <v>441</v>
      </c>
      <c r="G147" s="25" t="str">
        <f t="shared" si="30"/>
        <v>Q5: 5.5 of 7.  Your response is wanting. Additional information is necessary when describing how a company's business and marketing strategy can influence which segments are selected for targeting.</v>
      </c>
    </row>
    <row r="148" spans="1:7" ht="63.75" hidden="1" x14ac:dyDescent="0.2">
      <c r="A148" s="26"/>
      <c r="B148" s="26" t="str">
        <f t="shared" si="31"/>
        <v>Sai Chandra</v>
      </c>
      <c r="C148" s="26" t="s">
        <v>64</v>
      </c>
      <c r="D148" s="26">
        <v>6.5</v>
      </c>
      <c r="E148" s="26" t="s">
        <v>56</v>
      </c>
      <c r="F148" s="25" t="s">
        <v>443</v>
      </c>
      <c r="G148" s="25" t="str">
        <f t="shared" si="30"/>
        <v>Q6: 6.5 of 7.  Additional information is expected on how positioning and the marketing mix may vary across the two segments.</v>
      </c>
    </row>
    <row r="149" spans="1:7" ht="89.25" hidden="1" x14ac:dyDescent="0.2">
      <c r="A149" s="26"/>
      <c r="B149" s="26" t="str">
        <f t="shared" si="31"/>
        <v>Sai Chandra</v>
      </c>
      <c r="C149" s="26" t="s">
        <v>66</v>
      </c>
      <c r="D149" s="26">
        <v>7</v>
      </c>
      <c r="E149" s="26" t="s">
        <v>53</v>
      </c>
      <c r="F149" s="25" t="s">
        <v>447</v>
      </c>
      <c r="G149" s="25" t="str">
        <f t="shared" si="30"/>
        <v>Q7: 7 of 8.  We also discussed general marketing data extraction tools and resources, social listening tools, web analytics (via Google Analytics 4), and content analysis tools.</v>
      </c>
    </row>
    <row r="150" spans="1:7" x14ac:dyDescent="0.2">
      <c r="A150" s="26"/>
      <c r="B150" s="26" t="str">
        <f t="shared" si="31"/>
        <v>Sai Chandra</v>
      </c>
      <c r="C150" s="26" t="s">
        <v>68</v>
      </c>
      <c r="D150" s="26">
        <f>SUM(D143:D149)</f>
        <v>44</v>
      </c>
      <c r="E150" s="26" t="s">
        <v>69</v>
      </c>
      <c r="G150" s="25" t="str">
        <f t="shared" si="30"/>
        <v xml:space="preserve">Total: 44 of 50. </v>
      </c>
    </row>
    <row r="151" spans="1:7" ht="395.25" x14ac:dyDescent="0.2">
      <c r="A151" s="26"/>
      <c r="B151" s="26" t="str">
        <f t="shared" si="31"/>
        <v>Sai Chandra</v>
      </c>
      <c r="C151" s="26" t="s">
        <v>70</v>
      </c>
      <c r="D151" s="26"/>
      <c r="E151" s="26"/>
      <c r="G151" s="25" t="str">
        <f>_xlfn.CONCAT(G142," ",G143," ",G144," ",G145," ",G146," ",G147," ",G148," ",G149," ",G150)</f>
        <v xml:space="preserve">Sai Chandra, below are scores and comments for Homework 3. Q1: 7 of 7.  Keep top of mind that social listening platform tools,  data scraping tools, and content
analysis tools are frequently used to identify potential product features that end-users would value. 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  You didn't address the request of explaining "why the process ordering of (1) Segmentation, (2) Targeting, and (3) Positioning is important to achieve maximum affect..." Q3: 5.5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5.5 of 7.  Your response is wanting. Additional information is necessary when describing how a company's business and marketing strategy can influence which segments are selected for targeting. Q6: 6.5 of 7.  Additional information is expected on how positioning and the marketing mix may vary across the two segments. Q7: 7 of 8.  We also discussed general marketing data extraction tools and resources, social listening tools, web analytics (via Google Analytics 4), and content analysis tools. Total: 44 of 50. </v>
      </c>
    </row>
    <row r="152" spans="1:7" hidden="1" x14ac:dyDescent="0.2">
      <c r="A152" s="26" t="s">
        <v>16</v>
      </c>
      <c r="B152" s="26" t="s">
        <v>200</v>
      </c>
      <c r="C152" s="26" t="s">
        <v>345</v>
      </c>
      <c r="D152" s="26"/>
      <c r="E152" s="26"/>
      <c r="G152" s="25" t="str">
        <f t="shared" si="12"/>
        <v>Navya Sri Reddy, below are scores and comments for Homework 3.</v>
      </c>
    </row>
    <row r="153" spans="1:7" ht="102" hidden="1" x14ac:dyDescent="0.2">
      <c r="A153" s="26"/>
      <c r="B153" s="26" t="str">
        <f>B152</f>
        <v>Navya Sri Reddy</v>
      </c>
      <c r="C153" s="26" t="s">
        <v>52</v>
      </c>
      <c r="D153" s="26">
        <v>4</v>
      </c>
      <c r="E153" s="26" t="s">
        <v>56</v>
      </c>
      <c r="F153" s="25" t="s">
        <v>387</v>
      </c>
      <c r="G153" s="25" t="str">
        <f t="shared" ref="G153:G160" si="32">_xlfn.CONCAT(C153," ",D153," ",E153," ",F153)</f>
        <v>Q1: 4 of 7.  I am unfamiliar with XYZ Fitness.  Moreover, I couldn't find it on the web.  If you're able to provide the website, locations or other tangible information on this business, I will revise your score.</v>
      </c>
    </row>
    <row r="154" spans="1:7" hidden="1" x14ac:dyDescent="0.2">
      <c r="A154" s="26"/>
      <c r="B154" s="26" t="str">
        <f t="shared" ref="B154:B161" si="33">B153</f>
        <v>Navya Sri Reddy</v>
      </c>
      <c r="C154" s="26" t="s">
        <v>55</v>
      </c>
      <c r="D154" s="26">
        <v>7</v>
      </c>
      <c r="E154" s="26" t="s">
        <v>56</v>
      </c>
      <c r="G154" s="25" t="str">
        <f t="shared" si="32"/>
        <v xml:space="preserve">Q2: 7 of 7.  </v>
      </c>
    </row>
    <row r="155" spans="1:7" ht="102" hidden="1" x14ac:dyDescent="0.2">
      <c r="A155" s="26"/>
      <c r="B155" s="26" t="str">
        <f t="shared" si="33"/>
        <v>Navya Sri Reddy</v>
      </c>
      <c r="C155" s="26" t="s">
        <v>58</v>
      </c>
      <c r="D155" s="26">
        <v>7</v>
      </c>
      <c r="E155" s="26" t="s">
        <v>56</v>
      </c>
      <c r="F155" s="25" t="s">
        <v>422</v>
      </c>
      <c r="G155" s="25" t="str">
        <f t="shared" si="32"/>
        <v>Q3: 7 of 7.  The creation of the distinct groups by segmentation enables targeting, and eventually positioning, from a business point of view.  Thus in totality one has segmentation, targeting and positioning, or simply STP.</v>
      </c>
    </row>
    <row r="156" spans="1:7" ht="102" hidden="1" x14ac:dyDescent="0.2">
      <c r="A156" s="26"/>
      <c r="B156" s="26" t="str">
        <f t="shared" si="33"/>
        <v>Navya Sri Reddy</v>
      </c>
      <c r="C156" s="26" t="s">
        <v>60</v>
      </c>
      <c r="D156" s="26">
        <v>5</v>
      </c>
      <c r="E156" s="26" t="s">
        <v>56</v>
      </c>
      <c r="F156" s="25" t="s">
        <v>433</v>
      </c>
      <c r="G156" s="25" t="str">
        <f t="shared" si="32"/>
        <v>Q4: 5 of 7.  You didn't list limitations of K-Means clustering.  You also didn't address the question, "What are the key considerations in determining the number of clusters and variables to use?"</v>
      </c>
    </row>
    <row r="157" spans="1:7" hidden="1" x14ac:dyDescent="0.2">
      <c r="A157" s="26"/>
      <c r="B157" s="26" t="str">
        <f t="shared" si="33"/>
        <v>Navya Sri Reddy</v>
      </c>
      <c r="C157" s="26" t="s">
        <v>62</v>
      </c>
      <c r="D157" s="26">
        <v>7</v>
      </c>
      <c r="E157" s="26" t="s">
        <v>56</v>
      </c>
      <c r="G157" s="25" t="str">
        <f t="shared" si="32"/>
        <v xml:space="preserve">Q5: 7 of 7.  </v>
      </c>
    </row>
    <row r="158" spans="1:7" ht="89.25" hidden="1" x14ac:dyDescent="0.2">
      <c r="A158" s="26"/>
      <c r="B158" s="26" t="str">
        <f t="shared" si="33"/>
        <v>Navya Sri Reddy</v>
      </c>
      <c r="C158" s="26" t="s">
        <v>64</v>
      </c>
      <c r="D158" s="26">
        <v>6.5</v>
      </c>
      <c r="E158" s="26" t="s">
        <v>56</v>
      </c>
      <c r="F158" s="25" t="s">
        <v>444</v>
      </c>
      <c r="G158" s="25" t="str">
        <f t="shared" si="32"/>
        <v>Q6: 6.5 of 7.  Some elements of your "advertising mix" are truly not components of advertising.  For example, "give customers options like chewable tablets and quick-acting medications."</v>
      </c>
    </row>
    <row r="159" spans="1:7" ht="76.5" hidden="1" x14ac:dyDescent="0.2">
      <c r="A159" s="26"/>
      <c r="B159" s="26" t="str">
        <f t="shared" si="33"/>
        <v>Navya Sri Reddy</v>
      </c>
      <c r="C159" s="26" t="s">
        <v>66</v>
      </c>
      <c r="D159" s="26">
        <v>7</v>
      </c>
      <c r="E159" s="26" t="s">
        <v>53</v>
      </c>
      <c r="F159" s="25" t="s">
        <v>452</v>
      </c>
      <c r="G159" s="25" t="str">
        <f t="shared" si="32"/>
        <v>Q7: 7 of 8.  We also spent a considerable amount of time discussing segmentation, targeting and positioning (STP), and K-Means clustering.</v>
      </c>
    </row>
    <row r="160" spans="1:7" x14ac:dyDescent="0.2">
      <c r="A160" s="26"/>
      <c r="B160" s="26" t="str">
        <f t="shared" si="33"/>
        <v>Navya Sri Reddy</v>
      </c>
      <c r="C160" s="26" t="s">
        <v>68</v>
      </c>
      <c r="D160" s="26">
        <f>SUM(D153:D159)</f>
        <v>43.5</v>
      </c>
      <c r="E160" s="26" t="s">
        <v>69</v>
      </c>
      <c r="G160" s="25" t="str">
        <f t="shared" si="32"/>
        <v xml:space="preserve">Total: 43.5 of 50. </v>
      </c>
    </row>
    <row r="161" spans="1:7" ht="153" x14ac:dyDescent="0.2">
      <c r="A161" s="26"/>
      <c r="B161" s="26" t="str">
        <f t="shared" si="33"/>
        <v>Navya Sri Reddy</v>
      </c>
      <c r="C161" s="26" t="s">
        <v>70</v>
      </c>
      <c r="D161" s="26"/>
      <c r="E161" s="26"/>
      <c r="G161" s="25" t="str">
        <f>_xlfn.CONCAT(G152," ",G153," ",G154," ",G155," ",G156," ",G157," ",G158," ",G159," ",G160)</f>
        <v xml:space="preserve">Navya Sri Reddy, below are scores and comments for Homework 3. Q1: 4 of 7.  I am unfamiliar with XYZ Fitness.  Moreover, I couldn't find it on the web.  If you're able to provide the website, locations or other tangible information on this business, I will revise your score. Q2: 7 of 7.   Q3: 7 of 7.  The creation of the distinct groups by segmentation enables targeting, and eventually positioning, from a business point of view.  Thus in totality one has segmentation, targeting and positioning, or simply STP. Q4: 5 of 7.  You didn't list limitations of K-Means clustering.  You also didn't address the question, "What are the key considerations in determining the number of clusters and variables to use?" Q5: 7 of 7.   Q6: 6.5 of 7.  Some elements of your "advertising mix" are truly not components of advertising.  For example, "give customers options like chewable tablets and quick-acting medications." Q7: 7 of 8.  We also spent a considerable amount of time discussing segmentation, targeting and positioning (STP), and K-Means clustering. Total: 43.5 of 50. </v>
      </c>
    </row>
    <row r="162" spans="1:7" hidden="1" x14ac:dyDescent="0.2">
      <c r="A162" s="26" t="s">
        <v>17</v>
      </c>
      <c r="B162" s="26" t="str">
        <f>MID(A162,FIND(",",A162)+1,FIND(" ",A162)+2)</f>
        <v xml:space="preserve"> Imranuddin</v>
      </c>
      <c r="C162" s="26" t="s">
        <v>345</v>
      </c>
      <c r="D162" s="26"/>
      <c r="E162" s="26"/>
      <c r="G162" s="25" t="str">
        <f t="shared" si="12"/>
        <v xml:space="preserve"> Imranuddin, below are scores and comments for Homework 3.</v>
      </c>
    </row>
    <row r="163" spans="1:7" ht="140.25" hidden="1" x14ac:dyDescent="0.2">
      <c r="A163" s="26"/>
      <c r="B163" s="26" t="str">
        <f>B162</f>
        <v xml:space="preserve"> Imranuddin</v>
      </c>
      <c r="C163" s="26" t="s">
        <v>52</v>
      </c>
      <c r="D163" s="26">
        <v>6</v>
      </c>
      <c r="E163" s="26" t="s">
        <v>56</v>
      </c>
      <c r="F163" s="25" t="s">
        <v>388</v>
      </c>
      <c r="G163" s="25" t="str">
        <f t="shared" ref="G163:G170" si="34">_xlfn.CONCAT(C163," ",D163," ",E163," ",F163)</f>
        <v>Q1: 6 of 7.  You wrote, "Starbucks may leverage social data to offer proactive customer care, addressing issues and complaints in real-time, to help retain customers."  You need to explain the assumptions, data and method (i.e., mechanism) on how this would be implemented.</v>
      </c>
    </row>
    <row r="164" spans="1:7" ht="25.5" hidden="1" x14ac:dyDescent="0.2">
      <c r="A164" s="26"/>
      <c r="B164" s="26" t="str">
        <f t="shared" ref="B164:B171" si="35">B163</f>
        <v xml:space="preserve"> Imranuddin</v>
      </c>
      <c r="C164" s="26" t="s">
        <v>55</v>
      </c>
      <c r="D164" s="26">
        <v>7</v>
      </c>
      <c r="E164" s="26" t="s">
        <v>56</v>
      </c>
      <c r="F164" s="25" t="s">
        <v>410</v>
      </c>
      <c r="G164" s="25" t="str">
        <f t="shared" si="34"/>
        <v>Q2: 7 of 7.  While a wee bit long, the answer was sufficient.</v>
      </c>
    </row>
    <row r="165" spans="1:7" ht="102" hidden="1" x14ac:dyDescent="0.2">
      <c r="A165" s="26"/>
      <c r="B165" s="26" t="str">
        <f t="shared" si="35"/>
        <v xml:space="preserve"> Imranuddin</v>
      </c>
      <c r="C165" s="26" t="s">
        <v>58</v>
      </c>
      <c r="D165" s="26">
        <v>7</v>
      </c>
      <c r="E165" s="26" t="s">
        <v>56</v>
      </c>
      <c r="F165" s="25" t="s">
        <v>422</v>
      </c>
      <c r="G165" s="25" t="str">
        <f t="shared" si="34"/>
        <v>Q3: 7 of 7.  The creation of the distinct groups by segmentation enables targeting, and eventually positioning, from a business point of view.  Thus in totality one has segmentation, targeting and positioning, or simply STP.</v>
      </c>
    </row>
    <row r="166" spans="1:7" hidden="1" x14ac:dyDescent="0.2">
      <c r="A166" s="26"/>
      <c r="B166" s="26" t="str">
        <f t="shared" si="35"/>
        <v xml:space="preserve"> Imranuddin</v>
      </c>
      <c r="C166" s="26" t="s">
        <v>60</v>
      </c>
      <c r="D166" s="26">
        <v>7</v>
      </c>
      <c r="E166" s="26" t="s">
        <v>56</v>
      </c>
      <c r="F166" s="25" t="s">
        <v>344</v>
      </c>
      <c r="G166" s="25" t="str">
        <f t="shared" si="34"/>
        <v>Q4: 7 of 7.  A good answer!</v>
      </c>
    </row>
    <row r="167" spans="1:7" hidden="1" x14ac:dyDescent="0.2">
      <c r="A167" s="26"/>
      <c r="B167" s="26" t="str">
        <f t="shared" si="35"/>
        <v xml:space="preserve"> Imranuddin</v>
      </c>
      <c r="C167" s="26" t="s">
        <v>62</v>
      </c>
      <c r="D167" s="26">
        <v>7</v>
      </c>
      <c r="E167" s="26" t="s">
        <v>56</v>
      </c>
      <c r="G167" s="25" t="str">
        <f t="shared" si="34"/>
        <v xml:space="preserve">Q5: 7 of 7.  </v>
      </c>
    </row>
    <row r="168" spans="1:7" ht="216.75" hidden="1" x14ac:dyDescent="0.2">
      <c r="A168" s="26"/>
      <c r="B168" s="26" t="str">
        <f t="shared" si="35"/>
        <v xml:space="preserve"> Imranuddin</v>
      </c>
      <c r="C168" s="26" t="s">
        <v>64</v>
      </c>
      <c r="D168" s="26">
        <v>7</v>
      </c>
      <c r="E168" s="26" t="s">
        <v>56</v>
      </c>
      <c r="F168" s="25" t="s">
        <v>442</v>
      </c>
      <c r="G168" s="25" t="str">
        <f t="shared" si="3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69" spans="1:7" ht="51" hidden="1" x14ac:dyDescent="0.2">
      <c r="A169" s="26"/>
      <c r="B169" s="26" t="str">
        <f t="shared" si="35"/>
        <v xml:space="preserve"> Imranuddin</v>
      </c>
      <c r="C169" s="26" t="s">
        <v>66</v>
      </c>
      <c r="D169" s="26">
        <v>0</v>
      </c>
      <c r="E169" s="26" t="s">
        <v>53</v>
      </c>
      <c r="F169" s="25" t="s">
        <v>453</v>
      </c>
      <c r="G169" s="25" t="str">
        <f t="shared" si="34"/>
        <v>Q7: 0 of 8.  Your response is not what was discussed during the online Tuesday meeting for Module 3.</v>
      </c>
    </row>
    <row r="170" spans="1:7" x14ac:dyDescent="0.2">
      <c r="A170" s="26"/>
      <c r="B170" s="26" t="str">
        <f t="shared" si="35"/>
        <v xml:space="preserve"> Imranuddin</v>
      </c>
      <c r="C170" s="26" t="s">
        <v>68</v>
      </c>
      <c r="D170" s="26">
        <f>SUM(D163:D169)</f>
        <v>41</v>
      </c>
      <c r="E170" s="26" t="s">
        <v>69</v>
      </c>
      <c r="G170" s="25" t="str">
        <f t="shared" si="34"/>
        <v xml:space="preserve">Total: 41 of 50. </v>
      </c>
    </row>
    <row r="171" spans="1:7" ht="165.75" x14ac:dyDescent="0.2">
      <c r="A171" s="26"/>
      <c r="B171" s="26" t="str">
        <f t="shared" si="35"/>
        <v xml:space="preserve"> Imranuddin</v>
      </c>
      <c r="C171" s="26" t="s">
        <v>70</v>
      </c>
      <c r="D171" s="26"/>
      <c r="E171" s="26"/>
      <c r="G171" s="25" t="str">
        <f>_xlfn.CONCAT(G162," ",G163," ",G164," ",G165," ",G166," ",G167," ",G168," ",G169," ",G170)</f>
        <v xml:space="preserve"> Imranuddin, below are scores and comments for Homework 3. Q1: 6 of 7.  You wrote, "Starbucks may leverage social data to offer proactive customer care, addressing issues and complaints in real-time, to help retain customers."  You need to explain the assumptions, data and method (i.e., mechanism) on how this would be implemented. Q2: 7 of 7.  While a wee bit long, the answer was sufficient. Q3: 7 of 7.  The creation of the distinct groups by segmentation enables targeting, and eventually positioning, from a business point of view.  Thus in totality one has segmentation, targeting and positioning, or simply STP. Q4: 7 of 7.  A good answer!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0 of 8.  Your response is not what was discussed during the online Tuesday meeting for Module 3. Total: 41 of 50. </v>
      </c>
    </row>
    <row r="172" spans="1:7" hidden="1" x14ac:dyDescent="0.2">
      <c r="A172" s="26" t="s">
        <v>18</v>
      </c>
      <c r="B172" s="26" t="str">
        <f>MID(A172,FIND(",",A172)+1,FIND(" ",A172)+2)</f>
        <v xml:space="preserve"> Sumeruddin</v>
      </c>
      <c r="C172" s="26" t="s">
        <v>345</v>
      </c>
      <c r="D172" s="26"/>
      <c r="E172" s="26"/>
      <c r="G172" s="25" t="str">
        <f t="shared" si="12"/>
        <v xml:space="preserve"> Sumeruddin, below are scores and comments for Homework 3.</v>
      </c>
    </row>
    <row r="173" spans="1:7" ht="178.5" hidden="1" x14ac:dyDescent="0.2">
      <c r="A173" s="26"/>
      <c r="B173" s="26" t="str">
        <f>B172</f>
        <v xml:space="preserve"> Sumeruddin</v>
      </c>
      <c r="C173" s="26" t="s">
        <v>52</v>
      </c>
      <c r="D173" s="26">
        <v>6</v>
      </c>
      <c r="E173" s="26" t="s">
        <v>56</v>
      </c>
      <c r="F173" s="25" t="s">
        <v>397</v>
      </c>
      <c r="G173" s="25" t="str">
        <f t="shared" ref="G173:G180" si="36">_xlfn.CONCAT(C173," ",D173," ",E173," ",F173)</f>
        <v>Q1: 6 of 7.  Sufficient information on how a recommendation system, that would "offer personalized food
recommendations," wasn't provided.   Dependent on the data you are collecting and considering for use in a recommendation system, sparseness could be an issue. When developing a recommendation system the volume of data is less important than the quality.</v>
      </c>
    </row>
    <row r="174" spans="1:7" hidden="1" x14ac:dyDescent="0.2">
      <c r="A174" s="26"/>
      <c r="B174" s="26" t="str">
        <f t="shared" ref="B174:B181" si="37">B173</f>
        <v xml:space="preserve"> Sumeruddin</v>
      </c>
      <c r="C174" s="26" t="s">
        <v>55</v>
      </c>
      <c r="D174" s="26">
        <v>7</v>
      </c>
      <c r="E174" s="26" t="s">
        <v>56</v>
      </c>
      <c r="F174" s="25" t="s">
        <v>344</v>
      </c>
      <c r="G174" s="25" t="str">
        <f t="shared" si="36"/>
        <v>Q2: 7 of 7.  A good answer!</v>
      </c>
    </row>
    <row r="175" spans="1:7" ht="102" hidden="1" x14ac:dyDescent="0.2">
      <c r="A175" s="26"/>
      <c r="B175" s="26" t="str">
        <f t="shared" si="37"/>
        <v xml:space="preserve"> Sumeruddin</v>
      </c>
      <c r="C175" s="26" t="s">
        <v>58</v>
      </c>
      <c r="D175" s="26">
        <v>7</v>
      </c>
      <c r="E175" s="26" t="s">
        <v>56</v>
      </c>
      <c r="F175" s="25" t="s">
        <v>422</v>
      </c>
      <c r="G175" s="25" t="str">
        <f t="shared" si="36"/>
        <v>Q3: 7 of 7.  The creation of the distinct groups by segmentation enables targeting, and eventually positioning, from a business point of view.  Thus in totality one has segmentation, targeting and positioning, or simply STP.</v>
      </c>
    </row>
    <row r="176" spans="1:7" hidden="1" x14ac:dyDescent="0.2">
      <c r="A176" s="26"/>
      <c r="B176" s="26" t="str">
        <f t="shared" si="37"/>
        <v xml:space="preserve"> Sumeruddin</v>
      </c>
      <c r="C176" s="26" t="s">
        <v>60</v>
      </c>
      <c r="D176" s="26">
        <v>7</v>
      </c>
      <c r="E176" s="26" t="s">
        <v>56</v>
      </c>
      <c r="F176" s="25" t="s">
        <v>344</v>
      </c>
      <c r="G176" s="25" t="str">
        <f t="shared" si="36"/>
        <v>Q4: 7 of 7.  A good answer!</v>
      </c>
    </row>
    <row r="177" spans="1:7" hidden="1" x14ac:dyDescent="0.2">
      <c r="A177" s="26"/>
      <c r="B177" s="26" t="str">
        <f t="shared" si="37"/>
        <v xml:space="preserve"> Sumeruddin</v>
      </c>
      <c r="C177" s="26" t="s">
        <v>62</v>
      </c>
      <c r="D177" s="26">
        <v>7</v>
      </c>
      <c r="E177" s="26" t="s">
        <v>56</v>
      </c>
      <c r="G177" s="25" t="str">
        <f t="shared" si="36"/>
        <v xml:space="preserve">Q5: 7 of 7.  </v>
      </c>
    </row>
    <row r="178" spans="1:7" ht="216.75" hidden="1" x14ac:dyDescent="0.2">
      <c r="A178" s="26"/>
      <c r="B178" s="26" t="str">
        <f t="shared" si="37"/>
        <v xml:space="preserve"> Sumeruddin</v>
      </c>
      <c r="C178" s="26" t="s">
        <v>64</v>
      </c>
      <c r="D178" s="26">
        <v>7</v>
      </c>
      <c r="E178" s="26" t="s">
        <v>56</v>
      </c>
      <c r="F178" s="25" t="s">
        <v>442</v>
      </c>
      <c r="G178" s="25" t="str">
        <f t="shared" si="3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79" spans="1:7" ht="76.5" hidden="1" x14ac:dyDescent="0.2">
      <c r="A179" s="26"/>
      <c r="B179" s="26" t="str">
        <f t="shared" si="37"/>
        <v xml:space="preserve"> Sumeruddin</v>
      </c>
      <c r="C179" s="26" t="s">
        <v>66</v>
      </c>
      <c r="D179" s="26">
        <v>7</v>
      </c>
      <c r="E179" s="26" t="s">
        <v>53</v>
      </c>
      <c r="F179" s="25" t="s">
        <v>452</v>
      </c>
      <c r="G179" s="25" t="str">
        <f t="shared" si="36"/>
        <v>Q7: 7 of 8.  We also spent a considerable amount of time discussing segmentation, targeting and positioning (STP), and K-Means clustering.</v>
      </c>
    </row>
    <row r="180" spans="1:7" x14ac:dyDescent="0.2">
      <c r="A180" s="26"/>
      <c r="B180" s="26" t="str">
        <f t="shared" si="37"/>
        <v xml:space="preserve"> Sumeruddin</v>
      </c>
      <c r="C180" s="26" t="s">
        <v>68</v>
      </c>
      <c r="D180" s="26">
        <f>SUM(D173:D179)</f>
        <v>48</v>
      </c>
      <c r="E180" s="26" t="s">
        <v>69</v>
      </c>
      <c r="G180" s="25" t="str">
        <f t="shared" si="36"/>
        <v xml:space="preserve">Total: 48 of 50. </v>
      </c>
    </row>
    <row r="181" spans="1:7" ht="191.25" x14ac:dyDescent="0.2">
      <c r="A181" s="26"/>
      <c r="B181" s="26" t="str">
        <f t="shared" si="37"/>
        <v xml:space="preserve"> Sumeruddin</v>
      </c>
      <c r="C181" s="26" t="s">
        <v>70</v>
      </c>
      <c r="D181" s="26"/>
      <c r="E181" s="26"/>
      <c r="G181" s="25" t="str">
        <f>_xlfn.CONCAT(G172," ",G173," ",G174," ",G175," ",G176," ",G177," ",G178," ",G179," ",G180)</f>
        <v xml:space="preserve"> Sumeruddin, below are scores and comments for Homework 3. Q1: 6 of 7.  Sufficient information on how a recommendation system, that would "offer personalized food
recommendations," wasn't provided.   Dependent on the data you are collecting and considering for use in a recommendation system, sparseness could be an issue. When developing a recommendation system the volume of data is less important than the quality. Q2: 7 of 7.  A good answer! Q3: 7 of 7.  The creation of the distinct groups by segmentation enables targeting, and eventually positioning, from a business point of view.  Thus in totality one has segmentation, targeting and positioning, or simply STP. Q4: 7 of 7.  A good answer!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spent a considerable amount of time discussing segmentation, targeting and positioning (STP), and K-Means clustering. Total: 48 of 50. </v>
      </c>
    </row>
    <row r="182" spans="1:7" hidden="1" x14ac:dyDescent="0.2">
      <c r="A182" s="26" t="s">
        <v>19</v>
      </c>
      <c r="B182" s="26" t="s">
        <v>203</v>
      </c>
      <c r="C182" s="26" t="s">
        <v>345</v>
      </c>
      <c r="D182" s="26"/>
      <c r="E182" s="26"/>
      <c r="G182" s="25" t="str">
        <f t="shared" si="12"/>
        <v>Mohammed Ali, below are scores and comments for Homework 3.</v>
      </c>
    </row>
    <row r="183" spans="1:7" ht="114.75" hidden="1" x14ac:dyDescent="0.2">
      <c r="A183" s="26"/>
      <c r="B183" s="26" t="str">
        <f>B182</f>
        <v>Mohammed Ali</v>
      </c>
      <c r="C183" s="26" t="s">
        <v>52</v>
      </c>
      <c r="D183" s="26">
        <v>6</v>
      </c>
      <c r="E183" s="26" t="s">
        <v>56</v>
      </c>
      <c r="F183" s="25" t="s">
        <v>389</v>
      </c>
      <c r="G183" s="25" t="str">
        <f t="shared" ref="G183:G190" si="38">_xlfn.CONCAT(C183," ",D183," ",E183," ",F183)</f>
        <v>Q1: 6 of 7.  While Amazon could use a social listening platform, they would not use this data to target people who have an interest in a category since the social listening platform's data would be too aggregated.  That is, it would be too noisy.</v>
      </c>
    </row>
    <row r="184" spans="1:7" ht="242.25" hidden="1" x14ac:dyDescent="0.2">
      <c r="A184" s="26"/>
      <c r="B184" s="26" t="str">
        <f t="shared" ref="B184:B191" si="39">B183</f>
        <v>Mohammed Ali</v>
      </c>
      <c r="C184" s="26" t="s">
        <v>55</v>
      </c>
      <c r="D184" s="26">
        <v>7</v>
      </c>
      <c r="E184" s="26" t="s">
        <v>56</v>
      </c>
      <c r="F184" s="25" t="s">
        <v>414</v>
      </c>
      <c r="G184" s="25" t="str">
        <f t="shared" si="38"/>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The final step in STP is to use the data on product positioning for each target segment to develop a marketing mix plan for each target segment using the 4 or 7 P's.</v>
      </c>
    </row>
    <row r="185" spans="1:7" ht="318.75" hidden="1" x14ac:dyDescent="0.2">
      <c r="A185" s="26"/>
      <c r="B185" s="26" t="str">
        <f t="shared" si="39"/>
        <v>Mohammed Ali</v>
      </c>
      <c r="C185" s="26" t="s">
        <v>58</v>
      </c>
      <c r="D185" s="26">
        <v>6</v>
      </c>
      <c r="E185" s="26" t="s">
        <v>56</v>
      </c>
      <c r="F185" s="25" t="s">
        <v>469</v>
      </c>
      <c r="G185" s="25" t="str">
        <f t="shared" si="38"/>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186" spans="1:7" hidden="1" x14ac:dyDescent="0.2">
      <c r="A186" s="26"/>
      <c r="B186" s="26" t="str">
        <f t="shared" si="39"/>
        <v>Mohammed Ali</v>
      </c>
      <c r="C186" s="26" t="s">
        <v>60</v>
      </c>
      <c r="D186" s="26">
        <v>7</v>
      </c>
      <c r="E186" s="26" t="s">
        <v>56</v>
      </c>
      <c r="F186" s="25" t="s">
        <v>358</v>
      </c>
      <c r="G186" s="25" t="str">
        <f t="shared" si="38"/>
        <v>Q4: 7 of 7.  An exceptional answer!</v>
      </c>
    </row>
    <row r="187" spans="1:7" hidden="1" x14ac:dyDescent="0.2">
      <c r="A187" s="26"/>
      <c r="B187" s="26" t="str">
        <f t="shared" si="39"/>
        <v>Mohammed Ali</v>
      </c>
      <c r="C187" s="26" t="s">
        <v>62</v>
      </c>
      <c r="D187" s="26">
        <v>7</v>
      </c>
      <c r="E187" s="26" t="s">
        <v>56</v>
      </c>
      <c r="F187" s="25" t="s">
        <v>269</v>
      </c>
      <c r="G187" s="25" t="str">
        <f t="shared" si="38"/>
        <v>Q5: 7 of 7.  An insightful answer!</v>
      </c>
    </row>
    <row r="188" spans="1:7" ht="216.75" hidden="1" x14ac:dyDescent="0.2">
      <c r="A188" s="26"/>
      <c r="B188" s="26" t="str">
        <f t="shared" si="39"/>
        <v>Mohammed Ali</v>
      </c>
      <c r="C188" s="26" t="s">
        <v>64</v>
      </c>
      <c r="D188" s="26">
        <v>7</v>
      </c>
      <c r="E188" s="26" t="s">
        <v>56</v>
      </c>
      <c r="F188" s="25" t="s">
        <v>442</v>
      </c>
      <c r="G188" s="25" t="str">
        <f t="shared" si="3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89" spans="1:7" hidden="1" x14ac:dyDescent="0.2">
      <c r="A189" s="26"/>
      <c r="B189" s="26" t="str">
        <f t="shared" si="39"/>
        <v>Mohammed Ali</v>
      </c>
      <c r="C189" s="26" t="s">
        <v>66</v>
      </c>
      <c r="D189" s="26">
        <v>8</v>
      </c>
      <c r="E189" s="26" t="s">
        <v>53</v>
      </c>
      <c r="G189" s="25" t="str">
        <f t="shared" si="38"/>
        <v xml:space="preserve">Q7: 8 of 8.  </v>
      </c>
    </row>
    <row r="190" spans="1:7" x14ac:dyDescent="0.2">
      <c r="A190" s="26"/>
      <c r="B190" s="26" t="str">
        <f t="shared" si="39"/>
        <v>Mohammed Ali</v>
      </c>
      <c r="C190" s="26" t="s">
        <v>68</v>
      </c>
      <c r="D190" s="26">
        <f>SUM(D183:D189)</f>
        <v>48</v>
      </c>
      <c r="E190" s="26" t="s">
        <v>69</v>
      </c>
      <c r="G190" s="25" t="str">
        <f t="shared" si="38"/>
        <v xml:space="preserve">Total: 48 of 50. </v>
      </c>
    </row>
    <row r="191" spans="1:7" ht="280.5" x14ac:dyDescent="0.2">
      <c r="A191" s="26"/>
      <c r="B191" s="26" t="str">
        <f t="shared" si="39"/>
        <v>Mohammed Ali</v>
      </c>
      <c r="C191" s="26" t="s">
        <v>70</v>
      </c>
      <c r="D191" s="26"/>
      <c r="E191" s="26"/>
      <c r="G191" s="25" t="str">
        <f>_xlfn.CONCAT(G182," ",G183," ",G184," ",G185," ",G186," ",G187," ",G188," ",G189," ",G190)</f>
        <v xml:space="preserve">Mohammed Ali, below are scores and comments for Homework 3. Q1: 6 of 7.  While Amazon could use a social listening platform, they would not use this data to target people who have an interest in a category since the social listening platform's data would be too aggregated.  That is, it would be too noisy.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An exceptional answer!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48 of 50. </v>
      </c>
    </row>
    <row r="192" spans="1:7" hidden="1" x14ac:dyDescent="0.2">
      <c r="A192" s="26" t="s">
        <v>20</v>
      </c>
      <c r="B192" s="26" t="str">
        <f t="shared" si="27"/>
        <v xml:space="preserve"> Prudhvi</v>
      </c>
      <c r="C192" s="26" t="s">
        <v>345</v>
      </c>
      <c r="D192" s="26"/>
      <c r="E192" s="26"/>
      <c r="G192" s="25" t="str">
        <f t="shared" si="12"/>
        <v xml:space="preserve"> Prudhvi, below are scores and comments for Homework 3.</v>
      </c>
    </row>
    <row r="193" spans="1:7" ht="89.25" hidden="1" x14ac:dyDescent="0.2">
      <c r="A193" s="26"/>
      <c r="B193" s="26" t="str">
        <f>B192</f>
        <v xml:space="preserve"> Prudhvi</v>
      </c>
      <c r="C193" s="26" t="s">
        <v>52</v>
      </c>
      <c r="D193" s="26">
        <v>6</v>
      </c>
      <c r="E193" s="26" t="s">
        <v>56</v>
      </c>
      <c r="F193" s="25" t="s">
        <v>390</v>
      </c>
      <c r="G193" s="25" t="str">
        <f t="shared" ref="G193:G200" si="40">_xlfn.CONCAT(C193," ",D193," ",E193," ",F193)</f>
        <v>Q1: 6 of 7.  You need to expand on how the data collected from social listening platforms, search volume tools, ... would be used to created "customized advertisements."</v>
      </c>
    </row>
    <row r="194" spans="1:7" ht="165.75" hidden="1" x14ac:dyDescent="0.2">
      <c r="A194" s="26"/>
      <c r="B194" s="26" t="str">
        <f t="shared" ref="B194:B201" si="41">B193</f>
        <v xml:space="preserve"> Prudhvi</v>
      </c>
      <c r="C194" s="26" t="s">
        <v>55</v>
      </c>
      <c r="D194" s="26">
        <v>5.5</v>
      </c>
      <c r="E194" s="26" t="s">
        <v>56</v>
      </c>
      <c r="F194" s="25" t="s">
        <v>409</v>
      </c>
      <c r="G194" s="25" t="str">
        <f t="shared" si="40"/>
        <v>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v>
      </c>
    </row>
    <row r="195" spans="1:7" ht="127.5" hidden="1" x14ac:dyDescent="0.2">
      <c r="A195" s="26"/>
      <c r="B195" s="26" t="str">
        <f t="shared" si="41"/>
        <v xml:space="preserve"> Prudhvi</v>
      </c>
      <c r="C195" s="26" t="s">
        <v>58</v>
      </c>
      <c r="D195" s="26">
        <v>6</v>
      </c>
      <c r="E195" s="26" t="s">
        <v>56</v>
      </c>
      <c r="F195" s="25" t="s">
        <v>427</v>
      </c>
      <c r="G195" s="25" t="str">
        <f t="shared" si="40"/>
        <v>Q3: 6 of 7.  Your answer should be expanded upon. The creation of the distinct groups by segmentation enables targeting, and eventually positioning, from a business point of view.  Thus in totality one has segmentation, targeting and positioning, or simply STP.</v>
      </c>
    </row>
    <row r="196" spans="1:7" ht="89.25" hidden="1" x14ac:dyDescent="0.2">
      <c r="A196" s="26"/>
      <c r="B196" s="26" t="str">
        <f t="shared" si="41"/>
        <v xml:space="preserve"> Prudhvi</v>
      </c>
      <c r="C196" s="26" t="s">
        <v>60</v>
      </c>
      <c r="D196" s="26">
        <v>5.5</v>
      </c>
      <c r="E196" s="26" t="s">
        <v>56</v>
      </c>
      <c r="F196" s="25" t="s">
        <v>434</v>
      </c>
      <c r="G196" s="25" t="str">
        <f t="shared" si="40"/>
        <v>Q4: 5.5 of 7.  You didn't address fully the question, "What are the capabilities and limitations of using a K-Means cluster analysis?"  For example, limitations weren't mentioned.</v>
      </c>
    </row>
    <row r="197" spans="1:7" ht="76.5" hidden="1" x14ac:dyDescent="0.2">
      <c r="A197" s="26"/>
      <c r="B197" s="26" t="str">
        <f t="shared" si="41"/>
        <v xml:space="preserve"> Prudhvi</v>
      </c>
      <c r="C197" s="26" t="s">
        <v>62</v>
      </c>
      <c r="D197" s="26">
        <v>6</v>
      </c>
      <c r="E197" s="26" t="s">
        <v>56</v>
      </c>
      <c r="F197" s="25" t="s">
        <v>440</v>
      </c>
      <c r="G197" s="25" t="str">
        <f t="shared" si="40"/>
        <v>Q5: 6 of 7.  Additional information is necessary when describing how a company's business and marketing strategy can influence which segments are selected for targeting.</v>
      </c>
    </row>
    <row r="198" spans="1:7" ht="216.75" hidden="1" x14ac:dyDescent="0.2">
      <c r="A198" s="26"/>
      <c r="B198" s="26" t="str">
        <f t="shared" si="41"/>
        <v xml:space="preserve"> Prudhvi</v>
      </c>
      <c r="C198" s="26" t="s">
        <v>64</v>
      </c>
      <c r="D198" s="26">
        <v>7</v>
      </c>
      <c r="E198" s="26" t="s">
        <v>56</v>
      </c>
      <c r="F198" s="25" t="s">
        <v>442</v>
      </c>
      <c r="G198" s="25" t="str">
        <f t="shared" si="4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199" spans="1:7" ht="89.25" hidden="1" x14ac:dyDescent="0.2">
      <c r="A199" s="26"/>
      <c r="B199" s="26" t="str">
        <f t="shared" si="41"/>
        <v xml:space="preserve"> Prudhvi</v>
      </c>
      <c r="C199" s="26" t="s">
        <v>66</v>
      </c>
      <c r="D199" s="26">
        <v>7</v>
      </c>
      <c r="E199" s="26" t="s">
        <v>53</v>
      </c>
      <c r="F199" s="25" t="s">
        <v>447</v>
      </c>
      <c r="G199" s="25" t="str">
        <f t="shared" si="40"/>
        <v>Q7: 7 of 8.  We also discussed general marketing data extraction tools and resources, social listening tools, web analytics (via Google Analytics 4), and content analysis tools.</v>
      </c>
    </row>
    <row r="200" spans="1:7" x14ac:dyDescent="0.2">
      <c r="A200" s="26"/>
      <c r="B200" s="26" t="str">
        <f t="shared" si="41"/>
        <v xml:space="preserve"> Prudhvi</v>
      </c>
      <c r="C200" s="26" t="s">
        <v>68</v>
      </c>
      <c r="D200" s="26">
        <f>SUM(D193:D199)</f>
        <v>43</v>
      </c>
      <c r="E200" s="26" t="s">
        <v>69</v>
      </c>
      <c r="G200" s="25" t="str">
        <f t="shared" si="40"/>
        <v xml:space="preserve">Total: 43 of 50. </v>
      </c>
    </row>
    <row r="201" spans="1:7" ht="255" x14ac:dyDescent="0.2">
      <c r="A201" s="26"/>
      <c r="B201" s="26" t="str">
        <f t="shared" si="41"/>
        <v xml:space="preserve"> Prudhvi</v>
      </c>
      <c r="C201" s="26" t="s">
        <v>70</v>
      </c>
      <c r="D201" s="26"/>
      <c r="E201" s="26"/>
      <c r="G201" s="25" t="str">
        <f>_xlfn.CONCAT(G192," ",G193," ",G194," ",G195," ",G196," ",G197," ",G198," ",G199," ",G200)</f>
        <v xml:space="preserve"> Prudhvi, below are scores and comments for Homework 3. Q1: 6 of 7.  You need to expand on how the data collected from social listening platforms, search volume tools, ... would be used to created "customized advertisements." 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 Q3: 6 of 7.  Your answer should be expanded upon. The creation of the distinct groups by segmentation enables targeting, and eventually positioning, from a business point of view.  Thus in totality one has segmentation, targeting and positioning, or simply STP. Q4: 5.5 of 7.  You didn't address fully the question, "What are the capabilities and limitations of using a K-Means cluster analysis?"  For example, limitations weren't mentioned. Q5: 6 of 7.  Additional information is necessary when describing how a company's business and marketing strategy can influence which segments are selected for targeting.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and content analysis tools. Total: 43 of 50. </v>
      </c>
    </row>
    <row r="202" spans="1:7" hidden="1" x14ac:dyDescent="0.2">
      <c r="A202" s="26" t="s">
        <v>21</v>
      </c>
      <c r="B202" s="26" t="s">
        <v>205</v>
      </c>
      <c r="C202" s="26" t="s">
        <v>345</v>
      </c>
      <c r="D202" s="26"/>
      <c r="E202" s="26"/>
      <c r="G202" s="25" t="str">
        <f t="shared" si="12"/>
        <v>Dhruvi Shaileshkumar, below are scores and comments for Homework 3.</v>
      </c>
    </row>
    <row r="203" spans="1:7" ht="153" hidden="1" x14ac:dyDescent="0.2">
      <c r="A203" s="26"/>
      <c r="B203" s="26" t="str">
        <f>B202</f>
        <v>Dhruvi Shaileshkumar</v>
      </c>
      <c r="C203" s="26" t="s">
        <v>52</v>
      </c>
      <c r="D203" s="26">
        <v>6</v>
      </c>
      <c r="E203" s="26" t="s">
        <v>56</v>
      </c>
      <c r="F203" s="25" t="s">
        <v>391</v>
      </c>
      <c r="G203" s="25" t="str">
        <f t="shared" ref="G203:G210" si="42">_xlfn.CONCAT(C203," ",D203," ",E203," ",F203)</f>
        <v>Q1: 6 of 7.  Facebook, Twitter, and TikTok are not social listening tools. Keep top of mind that social listening platform tools,  data scraping tools, and content analysis tools are frequently used to identify potential product features that end-users would value.  You alluded to this use case in your response!</v>
      </c>
    </row>
    <row r="204" spans="1:7" ht="165.75" hidden="1" x14ac:dyDescent="0.2">
      <c r="A204" s="26"/>
      <c r="B204" s="26" t="str">
        <f t="shared" ref="B204:B211" si="43">B203</f>
        <v>Dhruvi Shaileshkumar</v>
      </c>
      <c r="C204" s="26" t="s">
        <v>55</v>
      </c>
      <c r="D204" s="26">
        <v>5.5</v>
      </c>
      <c r="E204" s="26" t="s">
        <v>56</v>
      </c>
      <c r="F204" s="25" t="s">
        <v>409</v>
      </c>
      <c r="G204" s="25" t="str">
        <f t="shared" si="42"/>
        <v>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v>
      </c>
    </row>
    <row r="205" spans="1:7" ht="344.25" hidden="1" x14ac:dyDescent="0.2">
      <c r="A205" s="26"/>
      <c r="B205" s="26" t="str">
        <f t="shared" si="43"/>
        <v>Dhruvi Shaileshkumar</v>
      </c>
      <c r="C205" s="26" t="s">
        <v>58</v>
      </c>
      <c r="D205" s="26">
        <v>6</v>
      </c>
      <c r="E205" s="26" t="s">
        <v>56</v>
      </c>
      <c r="F205" s="25" t="s">
        <v>468</v>
      </c>
      <c r="G205" s="25" t="str">
        <f t="shared" si="42"/>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06" spans="1:7" ht="382.5" hidden="1" x14ac:dyDescent="0.2">
      <c r="A206" s="26"/>
      <c r="B206" s="26" t="str">
        <f t="shared" si="43"/>
        <v>Dhruvi Shaileshkumar</v>
      </c>
      <c r="C206" s="26" t="s">
        <v>60</v>
      </c>
      <c r="D206" s="26">
        <v>6</v>
      </c>
      <c r="E206" s="26" t="s">
        <v>56</v>
      </c>
      <c r="F206" s="25" t="s">
        <v>431</v>
      </c>
      <c r="G206" s="25" t="str">
        <f t="shared" si="42"/>
        <v>Q4: 6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07" spans="1:7" ht="76.5" hidden="1" x14ac:dyDescent="0.2">
      <c r="A207" s="26"/>
      <c r="B207" s="26" t="str">
        <f t="shared" si="43"/>
        <v>Dhruvi Shaileshkumar</v>
      </c>
      <c r="C207" s="26" t="s">
        <v>62</v>
      </c>
      <c r="D207" s="26">
        <v>6</v>
      </c>
      <c r="E207" s="26" t="s">
        <v>56</v>
      </c>
      <c r="F207" s="25" t="s">
        <v>440</v>
      </c>
      <c r="G207" s="25" t="str">
        <f t="shared" si="42"/>
        <v>Q5: 6 of 7.  Additional information is necessary when describing how a company's business and marketing strategy can influence which segments are selected for targeting.</v>
      </c>
    </row>
    <row r="208" spans="1:7" ht="229.5" hidden="1" x14ac:dyDescent="0.2">
      <c r="A208" s="26"/>
      <c r="B208" s="26" t="str">
        <f t="shared" si="43"/>
        <v>Dhruvi Shaileshkumar</v>
      </c>
      <c r="C208" s="26" t="s">
        <v>64</v>
      </c>
      <c r="D208" s="26">
        <v>7</v>
      </c>
      <c r="E208" s="26" t="s">
        <v>56</v>
      </c>
      <c r="F208" s="25" t="s">
        <v>445</v>
      </c>
      <c r="G208" s="25" t="str">
        <f t="shared" si="42"/>
        <v>Q6: 7 of 7.  An excellent answer.  Note that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09" spans="1:7" hidden="1" x14ac:dyDescent="0.2">
      <c r="A209" s="26"/>
      <c r="B209" s="26" t="str">
        <f t="shared" si="43"/>
        <v>Dhruvi Shaileshkumar</v>
      </c>
      <c r="C209" s="26" t="s">
        <v>66</v>
      </c>
      <c r="D209" s="26">
        <v>8</v>
      </c>
      <c r="E209" s="26" t="s">
        <v>53</v>
      </c>
      <c r="G209" s="25" t="str">
        <f t="shared" si="42"/>
        <v xml:space="preserve">Q7: 8 of 8.  </v>
      </c>
    </row>
    <row r="210" spans="1:7" x14ac:dyDescent="0.2">
      <c r="A210" s="26"/>
      <c r="B210" s="26" t="str">
        <f t="shared" si="43"/>
        <v>Dhruvi Shaileshkumar</v>
      </c>
      <c r="C210" s="26" t="s">
        <v>68</v>
      </c>
      <c r="D210" s="26">
        <f>SUM(D203:D209)</f>
        <v>44.5</v>
      </c>
      <c r="E210" s="26" t="s">
        <v>69</v>
      </c>
      <c r="G210" s="25" t="str">
        <f t="shared" si="42"/>
        <v xml:space="preserve">Total: 44.5 of 50. </v>
      </c>
    </row>
    <row r="211" spans="1:7" ht="395.25" x14ac:dyDescent="0.2">
      <c r="A211" s="26"/>
      <c r="B211" s="26" t="str">
        <f t="shared" si="43"/>
        <v>Dhruvi Shaileshkumar</v>
      </c>
      <c r="C211" s="26" t="s">
        <v>70</v>
      </c>
      <c r="D211" s="26"/>
      <c r="E211" s="26"/>
      <c r="G211" s="25" t="str">
        <f>_xlfn.CONCAT(G202," ",G203," ",G204," ",G205," ",G206," ",G207," ",G208," ",G209," ",G210)</f>
        <v xml:space="preserve">Dhruvi Shaileshkumar, below are scores and comments for Homework 3. Q1: 6 of 7.  Facebook, Twitter, and TikTok are not social listening tools. Keep top of mind that social listening platform tools,  data scraping tools, and content analysis tools are frequently used to identify potential product features that end-users would value.  You alluded to this use case in your response! Q2: 5.5 of 7.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6 of 7.  You didn't address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6 of 7.  Additional information is necessary when describing how a company's business and marketing strategy can influence which segments are selected for targeting. Q6: 7 of 7.  An excellent answer.  Note that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44.5 of 50. </v>
      </c>
    </row>
    <row r="212" spans="1:7" hidden="1" x14ac:dyDescent="0.2">
      <c r="A212" s="26" t="s">
        <v>22</v>
      </c>
      <c r="B212" s="26" t="str">
        <f>MID(A212,FIND(",",A212)+1,FIND(" ",A212)-0)</f>
        <v xml:space="preserve"> Prabhanda</v>
      </c>
      <c r="C212" s="26" t="s">
        <v>345</v>
      </c>
      <c r="D212" s="26"/>
      <c r="E212" s="26"/>
      <c r="G212" s="25" t="str">
        <f t="shared" si="12"/>
        <v xml:space="preserve"> Prabhanda, below are scores and comments for Homework 3.</v>
      </c>
    </row>
    <row r="213" spans="1:7" ht="280.5" hidden="1" x14ac:dyDescent="0.2">
      <c r="A213" s="26"/>
      <c r="B213" s="26" t="str">
        <f>B212</f>
        <v xml:space="preserve"> Prabhanda</v>
      </c>
      <c r="C213" s="26" t="s">
        <v>52</v>
      </c>
      <c r="D213" s="26">
        <v>5</v>
      </c>
      <c r="E213" s="26" t="s">
        <v>56</v>
      </c>
      <c r="F213" s="25" t="s">
        <v>398</v>
      </c>
      <c r="G213" s="25" t="str">
        <f t="shared" ref="G213:G220" si="44">_xlfn.CONCAT(C213," ",D213," ",E213," ",F213)</f>
        <v xml:space="preserve">Q1: 5 of 7.  You wrote, "Starbucks may use a social listening tool to track down clients who are mentioning the company on social media. They could then get in touch with these clients directly and provide them with special offers or discounts."  Data from these tools is almost always used at an aggregate level.  Attempts to use this data in real-time, or near real-time, for contact could result in one believing a firm is stalking.  This is not, in any way, shape or form, ideal business practice. Moreover, companies tend to want to avoid discounting since it diminishes brand equity and pricing power. </v>
      </c>
    </row>
    <row r="214" spans="1:7" ht="89.25" hidden="1" x14ac:dyDescent="0.2">
      <c r="A214" s="26"/>
      <c r="B214" s="26" t="str">
        <f t="shared" ref="B214:B221" si="45">B213</f>
        <v xml:space="preserve"> Prabhanda</v>
      </c>
      <c r="C214" s="26" t="s">
        <v>55</v>
      </c>
      <c r="D214" s="26">
        <v>7</v>
      </c>
      <c r="E214" s="26" t="s">
        <v>56</v>
      </c>
      <c r="F214" s="25" t="s">
        <v>408</v>
      </c>
      <c r="G214" s="25" t="str">
        <f t="shared" si="44"/>
        <v>Q2: 7 of 7.  The final step in STP is to use the data on product positioning for each target segment to develop a marketing mix plan for each target segment using the 4 or 7 P's.</v>
      </c>
    </row>
    <row r="215" spans="1:7" ht="408" hidden="1" x14ac:dyDescent="0.2">
      <c r="A215" s="26"/>
      <c r="B215" s="26" t="str">
        <f t="shared" si="45"/>
        <v xml:space="preserve"> Prabhanda</v>
      </c>
      <c r="C215" s="26" t="s">
        <v>58</v>
      </c>
      <c r="D215" s="26">
        <v>5.5</v>
      </c>
      <c r="E215" s="26" t="s">
        <v>56</v>
      </c>
      <c r="F215" s="25" t="s">
        <v>470</v>
      </c>
      <c r="G215" s="25" t="str">
        <f t="shared" si="44"/>
        <v>Q3: 5.5 of 7.  Your answer appears to be incomplete.  For example consider the following sentence fragment: "Creating targeted marketing campaigns: Cluster analysis can be utilized to create"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16" spans="1:7" ht="51" hidden="1" x14ac:dyDescent="0.2">
      <c r="A216" s="26"/>
      <c r="B216" s="26" t="str">
        <f>B215</f>
        <v xml:space="preserve"> Prabhanda</v>
      </c>
      <c r="C216" s="26" t="s">
        <v>60</v>
      </c>
      <c r="D216" s="26">
        <v>6.5</v>
      </c>
      <c r="E216" s="26" t="s">
        <v>56</v>
      </c>
      <c r="F216" s="25" t="s">
        <v>435</v>
      </c>
      <c r="G216" s="25" t="str">
        <f t="shared" si="44"/>
        <v>Q4: 6.5 of 7.  Your response was difficult to follow.  Please improve upon the flow and substance of your responses.</v>
      </c>
    </row>
    <row r="217" spans="1:7" hidden="1" x14ac:dyDescent="0.2">
      <c r="A217" s="26"/>
      <c r="B217" s="26" t="str">
        <f t="shared" si="45"/>
        <v xml:space="preserve"> Prabhanda</v>
      </c>
      <c r="C217" s="26" t="s">
        <v>62</v>
      </c>
      <c r="D217" s="26">
        <v>7</v>
      </c>
      <c r="E217" s="26" t="s">
        <v>56</v>
      </c>
      <c r="G217" s="25" t="str">
        <f t="shared" si="44"/>
        <v xml:space="preserve">Q5: 7 of 7.  </v>
      </c>
    </row>
    <row r="218" spans="1:7" ht="216.75" hidden="1" x14ac:dyDescent="0.2">
      <c r="A218" s="26"/>
      <c r="B218" s="26" t="str">
        <f t="shared" si="45"/>
        <v xml:space="preserve"> Prabhanda</v>
      </c>
      <c r="C218" s="26" t="s">
        <v>64</v>
      </c>
      <c r="D218" s="26">
        <v>7</v>
      </c>
      <c r="E218" s="26" t="s">
        <v>56</v>
      </c>
      <c r="F218" s="25" t="s">
        <v>442</v>
      </c>
      <c r="G218" s="25" t="str">
        <f t="shared" si="4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19" spans="1:7" ht="63.75" hidden="1" x14ac:dyDescent="0.2">
      <c r="A219" s="26"/>
      <c r="B219" s="26" t="str">
        <f t="shared" si="45"/>
        <v xml:space="preserve"> Prabhanda</v>
      </c>
      <c r="C219" s="26" t="s">
        <v>66</v>
      </c>
      <c r="D219" s="26">
        <v>7</v>
      </c>
      <c r="E219" s="26" t="s">
        <v>53</v>
      </c>
      <c r="F219" s="25" t="s">
        <v>451</v>
      </c>
      <c r="G219" s="25" t="str">
        <f t="shared" si="44"/>
        <v>Q7: 7 of 8.  Your response at places was not prose, it was bullet points.  Note the request mentioned that bullet points should not be used.</v>
      </c>
    </row>
    <row r="220" spans="1:7" x14ac:dyDescent="0.2">
      <c r="A220" s="26"/>
      <c r="B220" s="26" t="str">
        <f t="shared" si="45"/>
        <v xml:space="preserve"> Prabhanda</v>
      </c>
      <c r="C220" s="26" t="s">
        <v>68</v>
      </c>
      <c r="D220" s="26">
        <f>SUM(D213:D219)</f>
        <v>45</v>
      </c>
      <c r="E220" s="26" t="s">
        <v>69</v>
      </c>
      <c r="G220" s="25" t="str">
        <f t="shared" si="44"/>
        <v xml:space="preserve">Total: 45 of 50. </v>
      </c>
    </row>
    <row r="221" spans="1:7" ht="331.5" x14ac:dyDescent="0.2">
      <c r="A221" s="26"/>
      <c r="B221" s="26" t="str">
        <f t="shared" si="45"/>
        <v xml:space="preserve"> Prabhanda</v>
      </c>
      <c r="C221" s="26" t="s">
        <v>70</v>
      </c>
      <c r="D221" s="26"/>
      <c r="E221" s="26"/>
      <c r="G221" s="25" t="str">
        <f>_xlfn.CONCAT(G212," ",G213," ",G214," ",G215," ",G216," ",G217," ",G218," ",G219," ",G220)</f>
        <v xml:space="preserve"> Prabhanda, below are scores and comments for Homework 3. Q1: 5 of 7.  You wrote, "Starbucks may use a social listening tool to track down clients who are mentioning the company on social media. They could then get in touch with these clients directly and provide them with special offers or discounts."  Data from these tools is almost always used at an aggregate level.  Attempts to use this data in real-time, or near real-time, for contact could result in one believing a firm is stalking.  This is not, in any way, shape or form, ideal business practice. Moreover, companies tend to want to avoid discounting since it diminishes brand equity and pricing power.  Q2: 7 of 7.  The final step in STP is to use the data on product positioning for each target segment to develop a marketing mix plan for each target segment using the 4 or 7 P's. Q3: 5.5 of 7.  Your answer appears to be incomplete.  For example consider the following sentence fragment: "Creating targeted marketing campaigns: Cluster analysis can be utilized to create" …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6.5 of 7.  Your response was difficult to follow.  Please improve upon the flow and substance of your responses.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Your response at places was not prose, it was bullet points.  Note the request mentioned that bullet points should not be used. Total: 45 of 50. </v>
      </c>
    </row>
    <row r="222" spans="1:7" hidden="1" x14ac:dyDescent="0.2">
      <c r="A222" s="26" t="s">
        <v>23</v>
      </c>
      <c r="B222" s="26" t="str">
        <f t="shared" si="27"/>
        <v xml:space="preserve"> Rakesh</v>
      </c>
      <c r="C222" s="26" t="s">
        <v>345</v>
      </c>
      <c r="D222" s="26"/>
      <c r="E222" s="26"/>
      <c r="G222" s="25" t="str">
        <f t="shared" si="12"/>
        <v xml:space="preserve"> Rakesh, below are scores and comments for Homework 3.</v>
      </c>
    </row>
    <row r="223" spans="1:7" ht="165.75" hidden="1" x14ac:dyDescent="0.2">
      <c r="A223" s="26"/>
      <c r="B223" s="26" t="str">
        <f>B222</f>
        <v xml:space="preserve"> Rakesh</v>
      </c>
      <c r="C223" s="26" t="s">
        <v>52</v>
      </c>
      <c r="D223" s="26">
        <v>6</v>
      </c>
      <c r="E223" s="26" t="s">
        <v>56</v>
      </c>
      <c r="F223" s="25" t="s">
        <v>399</v>
      </c>
      <c r="G223" s="25" t="str">
        <f t="shared" ref="G223:G230" si="46">_xlfn.CONCAT(C223," ",D223," ",E223," ",F223)</f>
        <v>Q1: 6 of 7.  You wrote, "Spotify can create customized playlists for users by analyzing their social media activity."  While Spotify could use data from a social platform collected by a data aggregator, they would not use this data to create customized playlists since the data would be too noisy and they have higher quality data that is more predictive.</v>
      </c>
    </row>
    <row r="224" spans="1:7" ht="89.25" hidden="1" x14ac:dyDescent="0.2">
      <c r="A224" s="26"/>
      <c r="B224" s="26" t="str">
        <f t="shared" ref="B224:B231" si="47">B223</f>
        <v xml:space="preserve"> Rakesh</v>
      </c>
      <c r="C224" s="26" t="s">
        <v>55</v>
      </c>
      <c r="D224" s="26">
        <v>7</v>
      </c>
      <c r="E224" s="26" t="s">
        <v>56</v>
      </c>
      <c r="F224" s="25" t="s">
        <v>408</v>
      </c>
      <c r="G224" s="25" t="str">
        <f t="shared" si="46"/>
        <v>Q2: 7 of 7.  The final step in STP is to use the data on product positioning for each target segment to develop a marketing mix plan for each target segment using the 4 or 7 P's.</v>
      </c>
    </row>
    <row r="225" spans="1:7" ht="318.75" hidden="1" x14ac:dyDescent="0.2">
      <c r="A225" s="26"/>
      <c r="B225" s="26" t="str">
        <f t="shared" si="47"/>
        <v xml:space="preserve"> Rakesh</v>
      </c>
      <c r="C225" s="26" t="s">
        <v>58</v>
      </c>
      <c r="D225" s="26">
        <v>6</v>
      </c>
      <c r="E225" s="26" t="s">
        <v>56</v>
      </c>
      <c r="F225" s="25" t="s">
        <v>471</v>
      </c>
      <c r="G225" s="25" t="str">
        <f t="shared" si="46"/>
        <v>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26" spans="1:7" ht="293.25" hidden="1" x14ac:dyDescent="0.2">
      <c r="A226" s="26"/>
      <c r="B226" s="26" t="str">
        <f t="shared" si="47"/>
        <v xml:space="preserve"> Rakesh</v>
      </c>
      <c r="C226" s="26" t="s">
        <v>60</v>
      </c>
      <c r="D226" s="26">
        <v>7</v>
      </c>
      <c r="E226" s="26" t="s">
        <v>56</v>
      </c>
      <c r="F226" s="25" t="s">
        <v>429</v>
      </c>
      <c r="G226" s="25" t="str">
        <f t="shared" si="46"/>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27" spans="1:7" hidden="1" x14ac:dyDescent="0.2">
      <c r="A227" s="26"/>
      <c r="B227" s="26" t="str">
        <f t="shared" si="47"/>
        <v xml:space="preserve"> Rakesh</v>
      </c>
      <c r="C227" s="26" t="s">
        <v>62</v>
      </c>
      <c r="D227" s="26">
        <v>7</v>
      </c>
      <c r="E227" s="26" t="s">
        <v>56</v>
      </c>
      <c r="F227" s="25" t="s">
        <v>269</v>
      </c>
      <c r="G227" s="25" t="str">
        <f t="shared" si="46"/>
        <v>Q5: 7 of 7.  An insightful answer!</v>
      </c>
    </row>
    <row r="228" spans="1:7" ht="216.75" hidden="1" x14ac:dyDescent="0.2">
      <c r="A228" s="26"/>
      <c r="B228" s="26" t="str">
        <f t="shared" si="47"/>
        <v xml:space="preserve"> Rakesh</v>
      </c>
      <c r="C228" s="26" t="s">
        <v>64</v>
      </c>
      <c r="D228" s="26">
        <v>7</v>
      </c>
      <c r="E228" s="26" t="s">
        <v>56</v>
      </c>
      <c r="F228" s="25" t="s">
        <v>442</v>
      </c>
      <c r="G228" s="25" t="str">
        <f t="shared" si="4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29" spans="1:7" ht="89.25" hidden="1" x14ac:dyDescent="0.2">
      <c r="A229" s="26"/>
      <c r="B229" s="26" t="str">
        <f t="shared" si="47"/>
        <v xml:space="preserve"> Rakesh</v>
      </c>
      <c r="C229" s="26" t="s">
        <v>66</v>
      </c>
      <c r="D229" s="26">
        <v>7.5</v>
      </c>
      <c r="E229" s="26" t="s">
        <v>53</v>
      </c>
      <c r="F229" s="25" t="s">
        <v>450</v>
      </c>
      <c r="G229" s="25" t="str">
        <f t="shared" si="46"/>
        <v>Q7: 7.5 of 8.  You wrote, "We delved into the importance of social data in improving customer engagement and loyalty for companies such as Starbucks." I don't recall talking about Starbucks.</v>
      </c>
    </row>
    <row r="230" spans="1:7" x14ac:dyDescent="0.2">
      <c r="A230" s="26"/>
      <c r="B230" s="26" t="str">
        <f t="shared" si="47"/>
        <v xml:space="preserve"> Rakesh</v>
      </c>
      <c r="C230" s="26" t="s">
        <v>68</v>
      </c>
      <c r="D230" s="26">
        <f>SUM(D223:D229)</f>
        <v>47.5</v>
      </c>
      <c r="E230" s="26" t="s">
        <v>69</v>
      </c>
      <c r="G230" s="25" t="str">
        <f t="shared" si="46"/>
        <v xml:space="preserve">Total: 47.5 of 50. </v>
      </c>
    </row>
    <row r="231" spans="1:7" ht="344.25" x14ac:dyDescent="0.2">
      <c r="A231" s="26"/>
      <c r="B231" s="26" t="str">
        <f t="shared" si="47"/>
        <v xml:space="preserve"> Rakesh</v>
      </c>
      <c r="C231" s="26" t="s">
        <v>70</v>
      </c>
      <c r="D231" s="26"/>
      <c r="E231" s="26"/>
      <c r="G231" s="25" t="str">
        <f>_xlfn.CONCAT(G222," ",G223," ",G224," ",G225," ",G226," ",G227," ",G228," ",G229," ",G230)</f>
        <v xml:space="preserve"> Rakesh, below are scores and comments for Homework 3. Q1: 6 of 7.  You wrote, "Spotify can create customized playlists for users by analyzing their social media activity."  While Spotify could use data from a social platform collected by a data aggregator, they would not use this data to create customized playlists since the data would be too noisy and they have higher quality data that is more predictive. Q2: 7 of 7.  The final step in STP is to use the data on product positioning for each target segment to develop a marketing mix plan for each target segment using the 4 or 7 P's. Q3: 6 of 7.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An insightful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You wrote, "We delved into the importance of social data in improving customer engagement and loyalty for companies such as Starbucks." I don't recall talking about Starbucks. Total: 47.5 of 50. </v>
      </c>
    </row>
    <row r="232" spans="1:7" hidden="1" x14ac:dyDescent="0.2">
      <c r="A232" s="26" t="s">
        <v>24</v>
      </c>
      <c r="B232" s="26" t="s">
        <v>208</v>
      </c>
      <c r="C232" s="26" t="s">
        <v>345</v>
      </c>
      <c r="D232" s="26"/>
      <c r="E232" s="26"/>
      <c r="G232" s="25" t="str">
        <f t="shared" si="12"/>
        <v>Ravi Kumar, below are scores and comments for Homework 3.</v>
      </c>
    </row>
    <row r="233" spans="1:7" ht="229.5" hidden="1" x14ac:dyDescent="0.2">
      <c r="A233" s="26"/>
      <c r="B233" s="26" t="str">
        <f>B232</f>
        <v>Ravi Kumar</v>
      </c>
      <c r="C233" s="26" t="s">
        <v>52</v>
      </c>
      <c r="D233" s="26">
        <v>6</v>
      </c>
      <c r="E233" s="26" t="s">
        <v>56</v>
      </c>
      <c r="F233" s="25" t="s">
        <v>400</v>
      </c>
      <c r="G233" s="25" t="str">
        <f t="shared" ref="G233:G240" si="48">_xlfn.CONCAT(C233," ",D233," ",E233," ",F233)</f>
        <v>Q1: 6 of 7.  You wrote, "Apple can use social data to identify their most loyal and engaged customers."  Apple doesn't need this data, nor would they use it, to identify their most loyal and engaged customers since they know who has purchased their products and when it was done.  They also know by collected personally identifiable information (e.g., enable by a phone number, email address, Apple ID, ...) or first party cookies who is engaged with their sites.</v>
      </c>
    </row>
    <row r="234" spans="1:7" hidden="1" x14ac:dyDescent="0.2">
      <c r="A234" s="26"/>
      <c r="B234" s="26" t="str">
        <f t="shared" ref="B234:B241" si="49">B233</f>
        <v>Ravi Kumar</v>
      </c>
      <c r="C234" s="26" t="s">
        <v>55</v>
      </c>
      <c r="D234" s="26">
        <v>7</v>
      </c>
      <c r="E234" s="26" t="s">
        <v>56</v>
      </c>
      <c r="F234" s="25" t="s">
        <v>407</v>
      </c>
      <c r="G234" s="25" t="str">
        <f t="shared" si="48"/>
        <v>Q2: 7 of 7.  An excellent response!</v>
      </c>
    </row>
    <row r="235" spans="1:7" hidden="1" x14ac:dyDescent="0.2">
      <c r="A235" s="26"/>
      <c r="B235" s="26" t="str">
        <f t="shared" si="49"/>
        <v>Ravi Kumar</v>
      </c>
      <c r="C235" s="26" t="s">
        <v>58</v>
      </c>
      <c r="D235" s="26">
        <v>7</v>
      </c>
      <c r="E235" s="26" t="s">
        <v>56</v>
      </c>
      <c r="F235" s="25" t="s">
        <v>423</v>
      </c>
      <c r="G235" s="25" t="str">
        <f t="shared" si="48"/>
        <v>Q3: 7 of 7.  An excellent answer.</v>
      </c>
    </row>
    <row r="236" spans="1:7" ht="293.25" hidden="1" x14ac:dyDescent="0.2">
      <c r="A236" s="26"/>
      <c r="B236" s="26" t="str">
        <f t="shared" si="49"/>
        <v>Ravi Kumar</v>
      </c>
      <c r="C236" s="26" t="s">
        <v>60</v>
      </c>
      <c r="D236" s="26">
        <v>7</v>
      </c>
      <c r="E236" s="26" t="s">
        <v>56</v>
      </c>
      <c r="F236" s="25" t="s">
        <v>429</v>
      </c>
      <c r="G236" s="25" t="str">
        <f t="shared" si="48"/>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37" spans="1:7" hidden="1" x14ac:dyDescent="0.2">
      <c r="A237" s="26"/>
      <c r="B237" s="26" t="str">
        <f t="shared" si="49"/>
        <v>Ravi Kumar</v>
      </c>
      <c r="C237" s="26" t="s">
        <v>62</v>
      </c>
      <c r="D237" s="26">
        <v>7</v>
      </c>
      <c r="E237" s="26" t="s">
        <v>56</v>
      </c>
      <c r="G237" s="25" t="str">
        <f t="shared" si="48"/>
        <v xml:space="preserve">Q5: 7 of 7.  </v>
      </c>
    </row>
    <row r="238" spans="1:7" ht="216.75" hidden="1" x14ac:dyDescent="0.2">
      <c r="A238" s="26"/>
      <c r="B238" s="26" t="str">
        <f t="shared" si="49"/>
        <v>Ravi Kumar</v>
      </c>
      <c r="C238" s="26" t="s">
        <v>64</v>
      </c>
      <c r="D238" s="26">
        <v>7</v>
      </c>
      <c r="E238" s="26" t="s">
        <v>56</v>
      </c>
      <c r="F238" s="25" t="s">
        <v>442</v>
      </c>
      <c r="G238" s="25" t="str">
        <f t="shared" si="4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39" spans="1:7" hidden="1" x14ac:dyDescent="0.2">
      <c r="A239" s="26"/>
      <c r="B239" s="26" t="str">
        <f t="shared" si="49"/>
        <v>Ravi Kumar</v>
      </c>
      <c r="C239" s="26" t="s">
        <v>66</v>
      </c>
      <c r="D239" s="26">
        <v>8</v>
      </c>
      <c r="E239" s="26" t="s">
        <v>53</v>
      </c>
      <c r="G239" s="25" t="str">
        <f t="shared" si="48"/>
        <v xml:space="preserve">Q7: 8 of 8.  </v>
      </c>
    </row>
    <row r="240" spans="1:7" x14ac:dyDescent="0.2">
      <c r="A240" s="26"/>
      <c r="B240" s="26" t="str">
        <f t="shared" si="49"/>
        <v>Ravi Kumar</v>
      </c>
      <c r="C240" s="26" t="s">
        <v>68</v>
      </c>
      <c r="D240" s="26">
        <f>SUM(D233:D239)</f>
        <v>49</v>
      </c>
      <c r="E240" s="26" t="s">
        <v>69</v>
      </c>
      <c r="G240" s="25" t="str">
        <f t="shared" si="48"/>
        <v xml:space="preserve">Total: 49 of 50. </v>
      </c>
    </row>
    <row r="241" spans="1:7" ht="229.5" x14ac:dyDescent="0.2">
      <c r="A241" s="26"/>
      <c r="B241" s="26" t="str">
        <f t="shared" si="49"/>
        <v>Ravi Kumar</v>
      </c>
      <c r="C241" s="26" t="s">
        <v>70</v>
      </c>
      <c r="D241" s="26"/>
      <c r="E241" s="26"/>
      <c r="G241" s="25" t="str">
        <f>_xlfn.CONCAT(G232," ",G233," ",G234," ",G235," ",G236," ",G237," ",G238," ",G239," ",G240)</f>
        <v xml:space="preserve">Ravi Kumar, below are scores and comments for Homework 3. Q1: 6 of 7.  You wrote, "Apple can use social data to identify their most loyal and engaged customers."  Apple doesn't need this data, nor would they use it, to identify their most loyal and engaged customers since they know who has purchased their products and when it was done.  They also know by collected personally identifiable information (e.g., enable by a phone number, email address, Apple ID, ...) or first party cookies who is engaged with their sites. Q2: 7 of 7.  An excellent response! Q3: 7 of 7.  An excellent answer.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49 of 50. </v>
      </c>
    </row>
    <row r="242" spans="1:7" hidden="1" x14ac:dyDescent="0.2">
      <c r="A242" s="26" t="s">
        <v>25</v>
      </c>
      <c r="B242" s="26" t="str">
        <f t="shared" si="27"/>
        <v xml:space="preserve"> Tony</v>
      </c>
      <c r="C242" s="26" t="s">
        <v>345</v>
      </c>
      <c r="D242" s="26"/>
      <c r="E242" s="26"/>
      <c r="G242" s="25" t="str">
        <f t="shared" si="12"/>
        <v xml:space="preserve"> Tony, below are scores and comments for Homework 3.</v>
      </c>
    </row>
    <row r="243" spans="1:7" ht="76.5" hidden="1" x14ac:dyDescent="0.2">
      <c r="A243" s="26"/>
      <c r="B243" s="26" t="str">
        <f>B242</f>
        <v xml:space="preserve"> Tony</v>
      </c>
      <c r="C243" s="26" t="s">
        <v>52</v>
      </c>
      <c r="D243" s="26">
        <v>6</v>
      </c>
      <c r="E243" s="26" t="s">
        <v>56</v>
      </c>
      <c r="F243" s="25" t="s">
        <v>392</v>
      </c>
      <c r="G243" s="25" t="str">
        <f t="shared" ref="G243:G250" si="50">_xlfn.CONCAT(C243," ",D243," ",E243," ",F243)</f>
        <v xml:space="preserve">Q1: 6 of 7.  You need to expand on how the data collected from social media via a (say) social listening platforms, would be used to created targeted ads. </v>
      </c>
    </row>
    <row r="244" spans="1:7" hidden="1" x14ac:dyDescent="0.2">
      <c r="A244" s="26"/>
      <c r="B244" s="26" t="str">
        <f t="shared" ref="B244:B251" si="51">B243</f>
        <v xml:space="preserve"> Tony</v>
      </c>
      <c r="C244" s="26" t="s">
        <v>55</v>
      </c>
      <c r="D244" s="26">
        <v>7</v>
      </c>
      <c r="E244" s="26" t="s">
        <v>56</v>
      </c>
      <c r="G244" s="25" t="str">
        <f t="shared" si="50"/>
        <v xml:space="preserve">Q2: 7 of 7.  </v>
      </c>
    </row>
    <row r="245" spans="1:7" ht="127.5" hidden="1" x14ac:dyDescent="0.2">
      <c r="A245" s="26"/>
      <c r="B245" s="26" t="str">
        <f t="shared" si="51"/>
        <v xml:space="preserve"> Tony</v>
      </c>
      <c r="C245" s="26" t="s">
        <v>58</v>
      </c>
      <c r="D245" s="26">
        <v>6.5</v>
      </c>
      <c r="E245" s="26" t="s">
        <v>56</v>
      </c>
      <c r="F245" s="25" t="s">
        <v>426</v>
      </c>
      <c r="G245" s="25" t="str">
        <f t="shared" si="50"/>
        <v>Q3: 6.5 of 7.  Your answer should be expanded upon. For example, the creation of the distinct groups by segmentation enables targeting, and eventually positioning, from a business point of view.   Thus in totality one has segmentation, targeting and positioning, or simply STP.</v>
      </c>
    </row>
    <row r="246" spans="1:7" hidden="1" x14ac:dyDescent="0.2">
      <c r="A246" s="26"/>
      <c r="B246" s="26" t="str">
        <f t="shared" si="51"/>
        <v xml:space="preserve"> Tony</v>
      </c>
      <c r="C246" s="26" t="s">
        <v>60</v>
      </c>
      <c r="D246" s="26">
        <v>7</v>
      </c>
      <c r="E246" s="26" t="s">
        <v>56</v>
      </c>
      <c r="F246" s="25" t="s">
        <v>459</v>
      </c>
      <c r="G246" s="25" t="str">
        <f t="shared" si="50"/>
        <v>Q4: 7 of 7.  A sufficient answer.</v>
      </c>
    </row>
    <row r="247" spans="1:7" ht="63.75" hidden="1" x14ac:dyDescent="0.2">
      <c r="A247" s="26"/>
      <c r="B247" s="26" t="str">
        <f t="shared" si="51"/>
        <v xml:space="preserve"> Tony</v>
      </c>
      <c r="C247" s="26" t="s">
        <v>62</v>
      </c>
      <c r="D247" s="26">
        <v>6</v>
      </c>
      <c r="E247" s="26" t="s">
        <v>56</v>
      </c>
      <c r="F247" s="25" t="s">
        <v>439</v>
      </c>
      <c r="G247" s="25" t="str">
        <f t="shared" si="50"/>
        <v>Q5: 6 of 7.  Further insights on how a niche business and a category leader may differ in the targeting component of STP is warranted.</v>
      </c>
    </row>
    <row r="248" spans="1:7" ht="216.75" hidden="1" x14ac:dyDescent="0.2">
      <c r="A248" s="26"/>
      <c r="B248" s="26" t="str">
        <f t="shared" si="51"/>
        <v xml:space="preserve"> Tony</v>
      </c>
      <c r="C248" s="26" t="s">
        <v>64</v>
      </c>
      <c r="D248" s="26">
        <v>7</v>
      </c>
      <c r="E248" s="26" t="s">
        <v>56</v>
      </c>
      <c r="F248" s="25" t="s">
        <v>442</v>
      </c>
      <c r="G248" s="25" t="str">
        <f t="shared" si="5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49" spans="1:7" ht="127.5" hidden="1" x14ac:dyDescent="0.2">
      <c r="A249" s="26"/>
      <c r="B249" s="26" t="str">
        <f t="shared" si="51"/>
        <v xml:space="preserve"> Tony</v>
      </c>
      <c r="C249" s="26" t="s">
        <v>66</v>
      </c>
      <c r="D249" s="26">
        <v>7</v>
      </c>
      <c r="E249" s="26" t="s">
        <v>53</v>
      </c>
      <c r="F249" s="25" t="s">
        <v>449</v>
      </c>
      <c r="G249" s="25" t="str">
        <f t="shared" si="50"/>
        <v xml:space="preserve">Q7: 7 of 8.  We also discussed general marketing data extraction tools and resources, social listening tools, web analytics (via Google Analytics 4), content analysis tools, segmentation, targeting and positioning, and K-Means clustering. </v>
      </c>
    </row>
    <row r="250" spans="1:7" x14ac:dyDescent="0.2">
      <c r="A250" s="26"/>
      <c r="B250" s="26" t="str">
        <f t="shared" si="51"/>
        <v xml:space="preserve"> Tony</v>
      </c>
      <c r="C250" s="26" t="s">
        <v>68</v>
      </c>
      <c r="D250" s="26">
        <f>SUM(D243:D249)</f>
        <v>46.5</v>
      </c>
      <c r="E250" s="26" t="s">
        <v>69</v>
      </c>
      <c r="G250" s="25" t="str">
        <f t="shared" si="50"/>
        <v xml:space="preserve">Total: 46.5 of 50. </v>
      </c>
    </row>
    <row r="251" spans="1:7" ht="191.25" x14ac:dyDescent="0.2">
      <c r="A251" s="26"/>
      <c r="B251" s="26" t="str">
        <f t="shared" si="51"/>
        <v xml:space="preserve"> Tony</v>
      </c>
      <c r="C251" s="26" t="s">
        <v>70</v>
      </c>
      <c r="D251" s="26"/>
      <c r="E251" s="26"/>
      <c r="G251" s="25" t="str">
        <f>_xlfn.CONCAT(G242," ",G243," ",G244," ",G245," ",G246," ",G247," ",G248," ",G249," ",G250)</f>
        <v xml:space="preserve"> Tony, below are scores and comments for Homework 3. Q1: 6 of 7.  You need to expand on how the data collected from social media via a (say) social listening platforms, would be used to created targeted ads.  Q2: 7 of 7.   Q3: 6.5 of 7.  Your answer should be expanded upon. For example, the creation of the distinct groups by segmentation enables targeting, and eventually positioning, from a business point of view.   Thus in totality one has segmentation, targeting and positioning, or simply STP. Q4: 7 of 7.  A sufficient answer. Q5: 6 of 7.  Further insights on how a niche business and a category leader may differ in the targeting component of STP is warranted.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content analysis tools, segmentation, targeting and positioning, and K-Means clustering.  Total: 46.5 of 50. </v>
      </c>
    </row>
    <row r="252" spans="1:7" hidden="1" x14ac:dyDescent="0.2">
      <c r="A252" s="26" t="s">
        <v>26</v>
      </c>
      <c r="B252" s="26" t="s">
        <v>210</v>
      </c>
      <c r="C252" s="26" t="s">
        <v>345</v>
      </c>
      <c r="D252" s="26"/>
      <c r="E252" s="26"/>
      <c r="G252" s="25" t="str">
        <f t="shared" si="12"/>
        <v>Aravind Reddy, below are scores and comments for Homework 3.</v>
      </c>
    </row>
    <row r="253" spans="1:7" ht="178.5" hidden="1" x14ac:dyDescent="0.2">
      <c r="A253" s="26"/>
      <c r="B253" s="26" t="str">
        <f>B252</f>
        <v>Aravind Reddy</v>
      </c>
      <c r="C253" s="26" t="s">
        <v>52</v>
      </c>
      <c r="D253" s="26">
        <v>6</v>
      </c>
      <c r="E253" s="26" t="s">
        <v>56</v>
      </c>
      <c r="F253" s="25" t="s">
        <v>401</v>
      </c>
      <c r="G253" s="25" t="str">
        <f t="shared" ref="G253:G260" si="52">_xlfn.CONCAT(C253," ",D253," ",E253," ",F253)</f>
        <v>Q1: 6 of 7.  Sufficient information on how a recommendation system, that would "offer personalized product recommendations," wasn't provided.   Dependent on the social media data you are collecting and considering for use in a recommendation system, sparseness could be an issue.  When developing a recommendation system the volume of data is less important than the quality.</v>
      </c>
    </row>
    <row r="254" spans="1:7" ht="280.5" hidden="1" x14ac:dyDescent="0.2">
      <c r="A254" s="26"/>
      <c r="B254" s="26" t="str">
        <f t="shared" ref="B254:B261" si="53">B253</f>
        <v>Aravind Reddy</v>
      </c>
      <c r="C254" s="26" t="s">
        <v>55</v>
      </c>
      <c r="D254" s="26">
        <v>7</v>
      </c>
      <c r="E254" s="26" t="s">
        <v>56</v>
      </c>
      <c r="F254" s="25" t="s">
        <v>415</v>
      </c>
      <c r="G254" s="25" t="str">
        <f t="shared" si="52"/>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255" spans="1:7" ht="140.25" hidden="1" x14ac:dyDescent="0.2">
      <c r="A255" s="26"/>
      <c r="B255" s="26" t="str">
        <f t="shared" si="53"/>
        <v>Aravind Reddy</v>
      </c>
      <c r="C255" s="26" t="s">
        <v>58</v>
      </c>
      <c r="D255" s="26">
        <v>7</v>
      </c>
      <c r="E255" s="26" t="s">
        <v>56</v>
      </c>
      <c r="F255" s="25" t="s">
        <v>424</v>
      </c>
      <c r="G255" s="25" t="str">
        <f t="shared" si="52"/>
        <v>Q3: 7 of 7.  While your answer was a tad long, it addressed the question.  Note the creation of the distinct groups by segmentation enables targeting, and eventually positioning, from a business point of view.   Thus in totality one has segmentation, targeting and positioning, or simply STP.</v>
      </c>
    </row>
    <row r="256" spans="1:7" ht="293.25" hidden="1" x14ac:dyDescent="0.2">
      <c r="A256" s="26"/>
      <c r="B256" s="26" t="str">
        <f t="shared" si="53"/>
        <v>Aravind Reddy</v>
      </c>
      <c r="C256" s="26" t="s">
        <v>60</v>
      </c>
      <c r="D256" s="26">
        <v>7</v>
      </c>
      <c r="E256" s="26" t="s">
        <v>56</v>
      </c>
      <c r="F256" s="25" t="s">
        <v>429</v>
      </c>
      <c r="G256" s="25" t="str">
        <f t="shared" si="52"/>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57" spans="1:7" hidden="1" x14ac:dyDescent="0.2">
      <c r="A257" s="26"/>
      <c r="B257" s="26" t="str">
        <f t="shared" si="53"/>
        <v>Aravind Reddy</v>
      </c>
      <c r="C257" s="26" t="s">
        <v>62</v>
      </c>
      <c r="D257" s="26">
        <v>7</v>
      </c>
      <c r="E257" s="26" t="s">
        <v>56</v>
      </c>
      <c r="G257" s="25" t="str">
        <f t="shared" si="52"/>
        <v xml:space="preserve">Q5: 7 of 7.  </v>
      </c>
    </row>
    <row r="258" spans="1:7" ht="216.75" hidden="1" x14ac:dyDescent="0.2">
      <c r="A258" s="26"/>
      <c r="B258" s="26" t="str">
        <f t="shared" si="53"/>
        <v>Aravind Reddy</v>
      </c>
      <c r="C258" s="26" t="s">
        <v>64</v>
      </c>
      <c r="D258" s="26">
        <v>7</v>
      </c>
      <c r="E258" s="26" t="s">
        <v>56</v>
      </c>
      <c r="F258" s="25" t="s">
        <v>442</v>
      </c>
      <c r="G258" s="25" t="str">
        <f t="shared" si="52"/>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59" spans="1:7" ht="38.25" hidden="1" x14ac:dyDescent="0.2">
      <c r="A259" s="26"/>
      <c r="B259" s="26" t="str">
        <f t="shared" si="53"/>
        <v>Aravind Reddy</v>
      </c>
      <c r="C259" s="26" t="s">
        <v>66</v>
      </c>
      <c r="D259" s="26">
        <v>7</v>
      </c>
      <c r="E259" s="26" t="s">
        <v>53</v>
      </c>
      <c r="F259" s="25" t="s">
        <v>448</v>
      </c>
      <c r="G259" s="25" t="str">
        <f t="shared" si="52"/>
        <v xml:space="preserve">Q7: 7 of 8.  Your response at places was not prose, it was fragmented and disjointed phrases. </v>
      </c>
    </row>
    <row r="260" spans="1:7" x14ac:dyDescent="0.2">
      <c r="A260" s="26"/>
      <c r="B260" s="26" t="str">
        <f t="shared" si="53"/>
        <v>Aravind Reddy</v>
      </c>
      <c r="C260" s="26" t="s">
        <v>68</v>
      </c>
      <c r="D260" s="26">
        <f>SUM(D253:D259)</f>
        <v>48</v>
      </c>
      <c r="E260" s="26" t="s">
        <v>69</v>
      </c>
      <c r="G260" s="25" t="str">
        <f t="shared" si="52"/>
        <v xml:space="preserve">Total: 48 of 50. </v>
      </c>
    </row>
    <row r="261" spans="1:7" ht="344.25" x14ac:dyDescent="0.2">
      <c r="A261" s="26"/>
      <c r="B261" s="26" t="str">
        <f t="shared" si="53"/>
        <v>Aravind Reddy</v>
      </c>
      <c r="C261" s="26" t="s">
        <v>70</v>
      </c>
      <c r="D261" s="26"/>
      <c r="E261" s="26"/>
      <c r="G261" s="25" t="str">
        <f>_xlfn.CONCAT(G252," ",G253," ",G254," ",G255," ",G256," ",G257," ",G258," ",G259," ",G260)</f>
        <v xml:space="preserve">Aravind Reddy, below are scores and comments for Homework 3. Q1: 6 of 7.  Sufficient information on how a recommendation system, that would "offer personalized product recommendations," wasn't provided.   Dependent on the social media data you are collecting and considering for use in a recommendation system, sparseness could be an issue.  When developing a recommendation system the volume of data is less important than the quality.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7 of 7.  While your answer was a tad long, it addressed the question.  Note the creation of the distinct groups by segmentation enables targeting, and eventually positioning, from a business point of view.   Thus in totality one has segmentation, targeting and positioning, or simply STP.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Your response at places was not prose, it was fragmented and disjointed phrases.  Total: 48 of 50. </v>
      </c>
    </row>
    <row r="262" spans="1:7" hidden="1" x14ac:dyDescent="0.2">
      <c r="A262" s="26" t="s">
        <v>27</v>
      </c>
      <c r="B262" s="32" t="str">
        <f>MID(A262,FIND(",",A262)+1,FIND(" ",A262)+1)</f>
        <v xml:space="preserve"> Nayeem</v>
      </c>
      <c r="C262" s="32" t="s">
        <v>345</v>
      </c>
      <c r="D262" s="32"/>
      <c r="E262" s="32"/>
      <c r="G262" s="25" t="str">
        <f t="shared" si="12"/>
        <v xml:space="preserve"> Nayeem, below are scores and comments for Homework 3.</v>
      </c>
    </row>
    <row r="263" spans="1:7" ht="25.5" hidden="1" x14ac:dyDescent="0.2">
      <c r="A263" s="26"/>
      <c r="B263" s="32" t="str">
        <f>B262</f>
        <v xml:space="preserve"> Nayeem</v>
      </c>
      <c r="C263" s="32" t="s">
        <v>52</v>
      </c>
      <c r="D263" s="32">
        <v>0</v>
      </c>
      <c r="E263" s="32" t="s">
        <v>56</v>
      </c>
      <c r="F263" s="25" t="s">
        <v>393</v>
      </c>
      <c r="G263" s="25" t="str">
        <f t="shared" ref="G263:G270" si="54">_xlfn.CONCAT(C263," ",D263," ",E263," ",F263)</f>
        <v>Q1: 0 of 7.  You didn't provide and answer.</v>
      </c>
    </row>
    <row r="264" spans="1:7" ht="25.5" hidden="1" x14ac:dyDescent="0.2">
      <c r="A264" s="26"/>
      <c r="B264" s="32" t="str">
        <f t="shared" ref="B264:B271" si="55">B263</f>
        <v xml:space="preserve"> Nayeem</v>
      </c>
      <c r="C264" s="32" t="s">
        <v>55</v>
      </c>
      <c r="D264" s="32">
        <v>0</v>
      </c>
      <c r="E264" s="32" t="s">
        <v>56</v>
      </c>
      <c r="F264" s="25" t="s">
        <v>393</v>
      </c>
      <c r="G264" s="25" t="str">
        <f t="shared" si="54"/>
        <v>Q2: 0 of 7.  You didn't provide and answer.</v>
      </c>
    </row>
    <row r="265" spans="1:7" hidden="1" x14ac:dyDescent="0.2">
      <c r="A265" s="26"/>
      <c r="B265" s="32" t="str">
        <f t="shared" si="55"/>
        <v xml:space="preserve"> Nayeem</v>
      </c>
      <c r="C265" s="32" t="s">
        <v>58</v>
      </c>
      <c r="D265" s="32"/>
      <c r="E265" s="32" t="s">
        <v>56</v>
      </c>
      <c r="F265" s="25" t="s">
        <v>137</v>
      </c>
      <c r="G265" s="25" t="str">
        <f t="shared" si="54"/>
        <v>Q3:  of 7.  An answer was not provided.</v>
      </c>
    </row>
    <row r="266" spans="1:7" hidden="1" x14ac:dyDescent="0.2">
      <c r="A266" s="26"/>
      <c r="B266" s="32" t="str">
        <f t="shared" si="55"/>
        <v xml:space="preserve"> Nayeem</v>
      </c>
      <c r="C266" s="32" t="s">
        <v>60</v>
      </c>
      <c r="D266" s="32">
        <v>0</v>
      </c>
      <c r="E266" s="32" t="s">
        <v>56</v>
      </c>
      <c r="F266" s="25" t="s">
        <v>137</v>
      </c>
      <c r="G266" s="25" t="str">
        <f t="shared" si="54"/>
        <v>Q4: 0 of 7.  An answer was not provided.</v>
      </c>
    </row>
    <row r="267" spans="1:7" hidden="1" x14ac:dyDescent="0.2">
      <c r="A267" s="26"/>
      <c r="B267" s="32" t="str">
        <f t="shared" si="55"/>
        <v xml:space="preserve"> Nayeem</v>
      </c>
      <c r="C267" s="32" t="s">
        <v>62</v>
      </c>
      <c r="D267" s="32">
        <v>0</v>
      </c>
      <c r="E267" s="32" t="s">
        <v>56</v>
      </c>
      <c r="F267" s="25" t="s">
        <v>137</v>
      </c>
      <c r="G267" s="25" t="str">
        <f t="shared" si="54"/>
        <v>Q5: 0 of 7.  An answer was not provided.</v>
      </c>
    </row>
    <row r="268" spans="1:7" hidden="1" x14ac:dyDescent="0.2">
      <c r="A268" s="26"/>
      <c r="B268" s="32" t="str">
        <f t="shared" si="55"/>
        <v xml:space="preserve"> Nayeem</v>
      </c>
      <c r="C268" s="32" t="s">
        <v>64</v>
      </c>
      <c r="D268" s="32">
        <v>0</v>
      </c>
      <c r="E268" s="32" t="s">
        <v>56</v>
      </c>
      <c r="F268" s="25" t="s">
        <v>137</v>
      </c>
      <c r="G268" s="25" t="str">
        <f t="shared" si="54"/>
        <v>Q6: 0 of 7.  An answer was not provided.</v>
      </c>
    </row>
    <row r="269" spans="1:7" hidden="1" x14ac:dyDescent="0.2">
      <c r="A269" s="26"/>
      <c r="B269" s="32" t="str">
        <f t="shared" si="55"/>
        <v xml:space="preserve"> Nayeem</v>
      </c>
      <c r="C269" s="32" t="s">
        <v>66</v>
      </c>
      <c r="D269" s="32">
        <v>0</v>
      </c>
      <c r="E269" s="32" t="s">
        <v>53</v>
      </c>
      <c r="F269" s="25" t="s">
        <v>137</v>
      </c>
      <c r="G269" s="25" t="str">
        <f t="shared" si="54"/>
        <v>Q7: 0 of 8.  An answer was not provided.</v>
      </c>
    </row>
    <row r="270" spans="1:7" x14ac:dyDescent="0.2">
      <c r="A270" s="26"/>
      <c r="B270" s="32" t="str">
        <f t="shared" si="55"/>
        <v xml:space="preserve"> Nayeem</v>
      </c>
      <c r="C270" s="32" t="s">
        <v>68</v>
      </c>
      <c r="D270" s="32">
        <f>SUM(D263:D269)</f>
        <v>0</v>
      </c>
      <c r="E270" s="32" t="s">
        <v>69</v>
      </c>
      <c r="G270" s="25" t="str">
        <f t="shared" si="54"/>
        <v xml:space="preserve">Total: 0 of 50. </v>
      </c>
    </row>
    <row r="271" spans="1:7" ht="51" x14ac:dyDescent="0.2">
      <c r="A271" s="26"/>
      <c r="B271" s="32" t="str">
        <f t="shared" si="55"/>
        <v xml:space="preserve"> Nayeem</v>
      </c>
      <c r="C271" s="32" t="s">
        <v>70</v>
      </c>
      <c r="D271" s="32"/>
      <c r="E271" s="32"/>
      <c r="G271" s="25" t="str">
        <f>_xlfn.CONCAT(G262," ",G263," ",G264," ",G265," ",G266," ",G267," ",G268," ",G269," ",G270)</f>
        <v xml:space="preserve"> Nayeem, below are scores and comments for Homework 3. Q1: 0 of 7.  You didn't provide and answer. Q2: 0 of 7.  You didn't provide and answer. Q3:  of 7.  An answer was not provided. Q4: 0 of 7.  An answer was not provided. Q5: 0 of 7.  An answer was not provided. Q6: 0 of 7.  An answer was not provided. Q7: 0 of 8.  An answer was not provided. Total: 0 of 50. </v>
      </c>
    </row>
    <row r="272" spans="1:7" hidden="1" x14ac:dyDescent="0.2">
      <c r="A272" s="26" t="s">
        <v>28</v>
      </c>
      <c r="B272" s="26" t="str">
        <f t="shared" si="27"/>
        <v xml:space="preserve"> Deepika</v>
      </c>
      <c r="C272" s="26" t="s">
        <v>345</v>
      </c>
      <c r="D272" s="26"/>
      <c r="E272" s="26"/>
      <c r="G272" s="25" t="str">
        <f t="shared" si="12"/>
        <v xml:space="preserve"> Deepika, below are scores and comments for Homework 3.</v>
      </c>
    </row>
    <row r="273" spans="1:7" ht="191.25" hidden="1" x14ac:dyDescent="0.2">
      <c r="A273" s="26"/>
      <c r="B273" s="26" t="str">
        <f>B272</f>
        <v xml:space="preserve"> Deepika</v>
      </c>
      <c r="C273" s="26" t="s">
        <v>52</v>
      </c>
      <c r="D273" s="26">
        <v>6</v>
      </c>
      <c r="E273" s="26" t="s">
        <v>56</v>
      </c>
      <c r="F273" s="25" t="s">
        <v>402</v>
      </c>
      <c r="G273" s="25" t="str">
        <f t="shared" ref="G273:G280" si="56">_xlfn.CONCAT(C273," ",D273," ",E273," ",F273)</f>
        <v>Q1: 6 of 7.  Dependent on the social media data you are collecting and considering for use in a recommendation system, sparseness could be an issue.  When developing a recommendation system the volume of data is less important than the quality.  Moreover, Amazon has internal data that is more accurate in creating recommendations than that sourced from social media by a social listening tool.</v>
      </c>
    </row>
    <row r="274" spans="1:7" ht="114.75" hidden="1" x14ac:dyDescent="0.2">
      <c r="A274" s="26"/>
      <c r="B274" s="26" t="str">
        <f t="shared" ref="B274:B281" si="57">B273</f>
        <v xml:space="preserve"> Deepika</v>
      </c>
      <c r="C274" s="26" t="s">
        <v>55</v>
      </c>
      <c r="D274" s="26">
        <v>5.5</v>
      </c>
      <c r="E274" s="26" t="s">
        <v>56</v>
      </c>
      <c r="F274" s="25" t="s">
        <v>405</v>
      </c>
      <c r="G274" s="25" t="str">
        <f t="shared" si="56"/>
        <v>Q2: 5.5 of 7.  While providing examples were fine, they were truly not required.  You didn't address the request of explaining "why the process ordering of (1) Segmentation, (2) Targeting, and (3) Positioning is important to achieve maximum affect..."</v>
      </c>
    </row>
    <row r="275" spans="1:7" ht="102" hidden="1" x14ac:dyDescent="0.2">
      <c r="A275" s="26"/>
      <c r="B275" s="26" t="str">
        <f t="shared" si="57"/>
        <v xml:space="preserve"> Deepika</v>
      </c>
      <c r="C275" s="26" t="s">
        <v>58</v>
      </c>
      <c r="D275" s="26">
        <v>7</v>
      </c>
      <c r="E275" s="26" t="s">
        <v>56</v>
      </c>
      <c r="F275" s="25" t="s">
        <v>425</v>
      </c>
      <c r="G275" s="25" t="str">
        <f t="shared" si="56"/>
        <v>Q3: 7 of 7.  The creation of the distinct groups by segmentation enables targeting, and eventually positioning, from a business point of view.   Thus in totality one has segmentation, targeting and positioning, or simply STP.</v>
      </c>
    </row>
    <row r="276" spans="1:7" ht="382.5" hidden="1" x14ac:dyDescent="0.2">
      <c r="A276" s="26"/>
      <c r="B276" s="26" t="str">
        <f t="shared" si="57"/>
        <v xml:space="preserve"> Deepika</v>
      </c>
      <c r="C276" s="26" t="s">
        <v>60</v>
      </c>
      <c r="D276" s="26">
        <v>5</v>
      </c>
      <c r="E276" s="26" t="s">
        <v>56</v>
      </c>
      <c r="F276" s="25" t="s">
        <v>430</v>
      </c>
      <c r="G276" s="25" t="str">
        <f t="shared" si="56"/>
        <v>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277" spans="1:7" hidden="1" x14ac:dyDescent="0.2">
      <c r="A277" s="26"/>
      <c r="B277" s="26" t="str">
        <f t="shared" si="57"/>
        <v xml:space="preserve"> Deepika</v>
      </c>
      <c r="C277" s="26" t="s">
        <v>62</v>
      </c>
      <c r="D277" s="26">
        <v>7</v>
      </c>
      <c r="E277" s="26" t="s">
        <v>56</v>
      </c>
      <c r="G277" s="25" t="str">
        <f t="shared" si="56"/>
        <v xml:space="preserve">Q5: 7 of 7.  </v>
      </c>
    </row>
    <row r="278" spans="1:7" ht="216.75" hidden="1" x14ac:dyDescent="0.2">
      <c r="A278" s="26"/>
      <c r="B278" s="26" t="str">
        <f t="shared" si="57"/>
        <v xml:space="preserve"> Deepika</v>
      </c>
      <c r="C278" s="26" t="s">
        <v>64</v>
      </c>
      <c r="D278" s="26">
        <v>7</v>
      </c>
      <c r="E278" s="26" t="s">
        <v>56</v>
      </c>
      <c r="F278" s="25" t="s">
        <v>442</v>
      </c>
      <c r="G278" s="25" t="str">
        <f t="shared" si="56"/>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79" spans="1:7" hidden="1" x14ac:dyDescent="0.2">
      <c r="A279" s="26"/>
      <c r="B279" s="26" t="str">
        <f t="shared" si="57"/>
        <v xml:space="preserve"> Deepika</v>
      </c>
      <c r="C279" s="26" t="s">
        <v>66</v>
      </c>
      <c r="D279" s="26">
        <v>8</v>
      </c>
      <c r="E279" s="26" t="s">
        <v>53</v>
      </c>
      <c r="G279" s="25" t="str">
        <f t="shared" si="56"/>
        <v xml:space="preserve">Q7: 8 of 8.  </v>
      </c>
    </row>
    <row r="280" spans="1:7" x14ac:dyDescent="0.2">
      <c r="A280" s="26"/>
      <c r="B280" s="26" t="str">
        <f t="shared" si="57"/>
        <v xml:space="preserve"> Deepika</v>
      </c>
      <c r="C280" s="26" t="s">
        <v>68</v>
      </c>
      <c r="D280" s="26">
        <f>SUM(D273:D279)</f>
        <v>45.5</v>
      </c>
      <c r="E280" s="26" t="s">
        <v>69</v>
      </c>
      <c r="G280" s="25" t="str">
        <f t="shared" si="56"/>
        <v xml:space="preserve">Total: 45.5 of 50. </v>
      </c>
    </row>
    <row r="281" spans="1:7" ht="293.25" x14ac:dyDescent="0.2">
      <c r="A281" s="26"/>
      <c r="B281" s="26" t="str">
        <f t="shared" si="57"/>
        <v xml:space="preserve"> Deepika</v>
      </c>
      <c r="C281" s="26" t="s">
        <v>70</v>
      </c>
      <c r="D281" s="26"/>
      <c r="E281" s="26"/>
      <c r="G281" s="25" t="str">
        <f>_xlfn.CONCAT(G272," ",G273," ",G274," ",G275," ",G276," ",G277," ",G278," ",G279," ",G280)</f>
        <v xml:space="preserve"> Deepika, below are scores and comments for Homework 3. Q1: 6 of 7.  Dependent on the social media data you are collecting and considering for use in a recommendation system, sparseness could be an issue.  When developing a recommendation system the volume of data is less important than the quality.  Moreover, Amazon has internal data that is more accurate in creating recommendations than that sourced from social media by a social listening tool. Q2: 5.5 of 7.  While providing examples were fine, they were truly not required.  You didn't address the request of explaining "why the process ordering of (1) Segmentation, (2) Targeting, and (3) Positioning is important to achieve maximum affect..." Q3: 7 of 7.  The creation of the distinct groups by segmentation enables targeting, and eventually positioning, from a business point of view.   Thus in totality one has segmentation, targeting and positioning, or simply STP. 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45.5 of 50. </v>
      </c>
    </row>
    <row r="282" spans="1:7" hidden="1" x14ac:dyDescent="0.2">
      <c r="A282" s="26" t="s">
        <v>29</v>
      </c>
      <c r="B282" s="26" t="s">
        <v>213</v>
      </c>
      <c r="C282" s="26" t="s">
        <v>345</v>
      </c>
      <c r="D282" s="26"/>
      <c r="E282" s="26"/>
      <c r="G282" s="25" t="str">
        <f t="shared" si="12"/>
        <v>Ganesh Reddy, below are scores and comments for Homework 3.</v>
      </c>
    </row>
    <row r="283" spans="1:7" ht="191.25" hidden="1" x14ac:dyDescent="0.2">
      <c r="A283" s="26"/>
      <c r="B283" s="26" t="str">
        <f>B282</f>
        <v>Ganesh Reddy</v>
      </c>
      <c r="C283" s="26" t="s">
        <v>52</v>
      </c>
      <c r="D283" s="26">
        <v>6</v>
      </c>
      <c r="E283" s="26" t="s">
        <v>56</v>
      </c>
      <c r="F283" s="25" t="s">
        <v>403</v>
      </c>
      <c r="G283" s="25" t="str">
        <f t="shared" ref="G283:G290" si="58">_xlfn.CONCAT(C283," ",D283," ",E283," ",F283)</f>
        <v>Q1: 6 of 7.  Dependent on the social media data you are collecting and considering for use in a recommendation system, sparseness could be an issue.  When developing a recommendation system the volume of data is less important than the quality.  Moreover, Starbucks has internal data that is more accurate in creating recommendations than that sourced from social media by a social listening tool.</v>
      </c>
    </row>
    <row r="284" spans="1:7" ht="153" hidden="1" x14ac:dyDescent="0.2">
      <c r="A284" s="26"/>
      <c r="B284" s="26" t="str">
        <f t="shared" ref="B284:B291" si="59">B283</f>
        <v>Ganesh Reddy</v>
      </c>
      <c r="C284" s="26" t="s">
        <v>55</v>
      </c>
      <c r="D284" s="26">
        <v>7</v>
      </c>
      <c r="E284" s="26" t="s">
        <v>56</v>
      </c>
      <c r="F284" s="25" t="s">
        <v>406</v>
      </c>
      <c r="G284" s="25" t="str">
        <f t="shared" si="58"/>
        <v>Q2: 7 of 7.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v>
      </c>
    </row>
    <row r="285" spans="1:7" ht="102" hidden="1" x14ac:dyDescent="0.2">
      <c r="A285" s="26"/>
      <c r="B285" s="26" t="str">
        <f t="shared" si="59"/>
        <v>Ganesh Reddy</v>
      </c>
      <c r="C285" s="26" t="s">
        <v>58</v>
      </c>
      <c r="D285" s="26">
        <v>7</v>
      </c>
      <c r="E285" s="26" t="s">
        <v>56</v>
      </c>
      <c r="F285" s="25" t="s">
        <v>425</v>
      </c>
      <c r="G285" s="25" t="str">
        <f t="shared" si="58"/>
        <v>Q3: 7 of 7.  The creation of the distinct groups by segmentation enables targeting, and eventually positioning, from a business point of view.   Thus in totality one has segmentation, targeting and positioning, or simply STP.</v>
      </c>
    </row>
    <row r="286" spans="1:7" ht="293.25" hidden="1" x14ac:dyDescent="0.2">
      <c r="A286" s="26"/>
      <c r="B286" s="26" t="str">
        <f t="shared" si="59"/>
        <v>Ganesh Reddy</v>
      </c>
      <c r="C286" s="26" t="s">
        <v>60</v>
      </c>
      <c r="D286" s="26">
        <v>7</v>
      </c>
      <c r="E286" s="26" t="s">
        <v>56</v>
      </c>
      <c r="F286" s="25" t="s">
        <v>436</v>
      </c>
      <c r="G286" s="25" t="str">
        <f t="shared" si="58"/>
        <v xml:space="preserve">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v>
      </c>
    </row>
    <row r="287" spans="1:7" hidden="1" x14ac:dyDescent="0.2">
      <c r="A287" s="26"/>
      <c r="B287" s="26" t="str">
        <f t="shared" si="59"/>
        <v>Ganesh Reddy</v>
      </c>
      <c r="C287" s="26" t="s">
        <v>62</v>
      </c>
      <c r="D287" s="26">
        <v>7</v>
      </c>
      <c r="E287" s="26" t="s">
        <v>56</v>
      </c>
      <c r="F287" s="25" t="s">
        <v>318</v>
      </c>
      <c r="G287" s="25" t="str">
        <f t="shared" si="58"/>
        <v>Q5: 7 of 7.  A precise answer!</v>
      </c>
    </row>
    <row r="288" spans="1:7" ht="216.75" hidden="1" x14ac:dyDescent="0.2">
      <c r="A288" s="26"/>
      <c r="B288" s="26" t="str">
        <f t="shared" si="59"/>
        <v>Ganesh Reddy</v>
      </c>
      <c r="C288" s="26" t="s">
        <v>64</v>
      </c>
      <c r="D288" s="26">
        <v>7</v>
      </c>
      <c r="E288" s="26" t="s">
        <v>56</v>
      </c>
      <c r="F288" s="25" t="s">
        <v>442</v>
      </c>
      <c r="G288" s="25" t="str">
        <f t="shared" si="58"/>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89" spans="1:7" ht="89.25" hidden="1" x14ac:dyDescent="0.2">
      <c r="A289" s="26"/>
      <c r="B289" s="26" t="str">
        <f t="shared" si="59"/>
        <v>Ganesh Reddy</v>
      </c>
      <c r="C289" s="26" t="s">
        <v>66</v>
      </c>
      <c r="D289" s="26">
        <v>7</v>
      </c>
      <c r="E289" s="26" t="s">
        <v>53</v>
      </c>
      <c r="F289" s="25" t="s">
        <v>447</v>
      </c>
      <c r="G289" s="25" t="str">
        <f t="shared" si="58"/>
        <v>Q7: 7 of 8.  We also discussed general marketing data extraction tools and resources, social listening tools, web analytics (via Google Analytics 4), and content analysis tools.</v>
      </c>
    </row>
    <row r="290" spans="1:7" x14ac:dyDescent="0.2">
      <c r="A290" s="26"/>
      <c r="B290" s="26" t="str">
        <f t="shared" si="59"/>
        <v>Ganesh Reddy</v>
      </c>
      <c r="C290" s="26" t="s">
        <v>68</v>
      </c>
      <c r="D290" s="26">
        <f>SUM(D283:D289)</f>
        <v>48</v>
      </c>
      <c r="E290" s="26" t="s">
        <v>69</v>
      </c>
      <c r="G290" s="25" t="str">
        <f t="shared" si="58"/>
        <v xml:space="preserve">Total: 48 of 50. </v>
      </c>
    </row>
    <row r="291" spans="1:7" ht="318.75" x14ac:dyDescent="0.2">
      <c r="A291" s="26"/>
      <c r="B291" s="26" t="str">
        <f t="shared" si="59"/>
        <v>Ganesh Reddy</v>
      </c>
      <c r="C291" s="26" t="s">
        <v>70</v>
      </c>
      <c r="D291" s="26"/>
      <c r="E291" s="26"/>
      <c r="G291" s="25" t="str">
        <f>_xlfn.CONCAT(G282," ",G283," ",G284," ",G285," ",G286," ",G287," ",G288," ",G289," ",G290)</f>
        <v xml:space="preserve">Ganesh Reddy, below are scores and comments for Homework 3. Q1: 6 of 7.  Dependent on the social media data you are collecting and considering for use in a recommendation system, sparseness could be an issue.  When developing a recommendation system the volume of data is less important than the quality.  Moreover, Starbucks has internal data that is more accurate in creating recommendations than that sourced from social media by a social listening tool. Q2: 7 of 7.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Q3: 7 of 7.  The creation of the distinct groups by segmentation enables targeting, and eventually positioning, from a business point of view.   Thus in totality one has segmentation, targeting and positioning, or simply STP. Q4: 7 of 7.  The high-level step of K-means clustering include,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A precise answer!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 of 8.  We also discussed general marketing data extraction tools and resources, social listening tools, web analytics (via Google Analytics 4), and content analysis tools. Total: 48 of 50. </v>
      </c>
    </row>
    <row r="292" spans="1:7" hidden="1" x14ac:dyDescent="0.2">
      <c r="A292" s="26" t="s">
        <v>30</v>
      </c>
      <c r="B292" s="26" t="s">
        <v>214</v>
      </c>
      <c r="C292" s="26" t="s">
        <v>345</v>
      </c>
      <c r="D292" s="26"/>
      <c r="E292" s="26"/>
      <c r="G292" s="25" t="str">
        <f t="shared" si="12"/>
        <v>Arun Teja, below are scores and comments for Homework 3.</v>
      </c>
    </row>
    <row r="293" spans="1:7" ht="267.75" hidden="1" x14ac:dyDescent="0.2">
      <c r="A293" s="26"/>
      <c r="B293" s="26" t="str">
        <f>B292</f>
        <v>Arun Teja</v>
      </c>
      <c r="C293" s="26" t="s">
        <v>52</v>
      </c>
      <c r="D293" s="26">
        <v>5</v>
      </c>
      <c r="E293" s="26" t="s">
        <v>56</v>
      </c>
      <c r="F293" s="25" t="s">
        <v>394</v>
      </c>
      <c r="G293" s="25" t="str">
        <f t="shared" ref="G293:G300" si="60">_xlfn.CONCAT(C293," ",D293," ",E293," ",F293)</f>
        <v>Q1: 5 of 7.  You wrote, "As an illustration, one potential approach could involve the surveillance of dialogues in which individuals engage in discussions pertaining to their need for coffee, their regular patronage of cafes , or their affinity for particular coffee flavors. Starbucks has the potential to selectively focus on these individuals by means of customized advertisements or exclusive promotions."  This reads as you're suggesting the mentioned tools be used for stalking. This is not, in any way, shape or form, ideal business practice.</v>
      </c>
    </row>
    <row r="294" spans="1:7" ht="280.5" hidden="1" x14ac:dyDescent="0.2">
      <c r="A294" s="26"/>
      <c r="B294" s="26" t="str">
        <f t="shared" ref="B294:B301" si="61">B293</f>
        <v>Arun Teja</v>
      </c>
      <c r="C294" s="26" t="s">
        <v>55</v>
      </c>
      <c r="D294" s="26">
        <v>7</v>
      </c>
      <c r="E294" s="26" t="s">
        <v>56</v>
      </c>
      <c r="F294" s="25" t="s">
        <v>415</v>
      </c>
      <c r="G294" s="25" t="str">
        <f t="shared" si="60"/>
        <v>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295" spans="1:7" ht="344.25" hidden="1" x14ac:dyDescent="0.2">
      <c r="A295" s="26"/>
      <c r="B295" s="26" t="str">
        <f t="shared" si="61"/>
        <v>Arun Teja</v>
      </c>
      <c r="C295" s="26" t="s">
        <v>58</v>
      </c>
      <c r="D295" s="26">
        <v>6</v>
      </c>
      <c r="E295" s="26" t="s">
        <v>56</v>
      </c>
      <c r="F295" s="25" t="s">
        <v>472</v>
      </c>
      <c r="G295" s="25" t="str">
        <f t="shared" si="60"/>
        <v>Q3: 6 of 7.  Your answer is fragmented, and hence doesn't flow too well…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296" spans="1:7" ht="280.5" hidden="1" x14ac:dyDescent="0.2">
      <c r="A296" s="26"/>
      <c r="B296" s="26" t="str">
        <f t="shared" si="61"/>
        <v>Arun Teja</v>
      </c>
      <c r="C296" s="26" t="s">
        <v>60</v>
      </c>
      <c r="D296" s="26">
        <v>7</v>
      </c>
      <c r="E296" s="26" t="s">
        <v>56</v>
      </c>
      <c r="F296" s="25" t="s">
        <v>428</v>
      </c>
      <c r="G296" s="25" t="str">
        <f t="shared" si="60"/>
        <v>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v>
      </c>
    </row>
    <row r="297" spans="1:7" ht="25.5" hidden="1" x14ac:dyDescent="0.2">
      <c r="A297" s="26"/>
      <c r="B297" s="26" t="str">
        <f t="shared" si="61"/>
        <v>Arun Teja</v>
      </c>
      <c r="C297" s="26" t="s">
        <v>62</v>
      </c>
      <c r="D297" s="26">
        <v>7</v>
      </c>
      <c r="E297" s="26" t="s">
        <v>56</v>
      </c>
      <c r="F297" s="25" t="s">
        <v>438</v>
      </c>
      <c r="G297" s="25" t="str">
        <f t="shared" si="60"/>
        <v>Q5: 7 of 7.  I have never seen the phrase, "Chief of the Category."</v>
      </c>
    </row>
    <row r="298" spans="1:7" ht="216.75" hidden="1" x14ac:dyDescent="0.2">
      <c r="A298" s="26"/>
      <c r="B298" s="26" t="str">
        <f t="shared" si="61"/>
        <v>Arun Teja</v>
      </c>
      <c r="C298" s="26" t="s">
        <v>64</v>
      </c>
      <c r="D298" s="26">
        <v>7</v>
      </c>
      <c r="E298" s="26" t="s">
        <v>56</v>
      </c>
      <c r="F298" s="25" t="s">
        <v>442</v>
      </c>
      <c r="G298" s="25" t="str">
        <f t="shared" si="60"/>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299" spans="1:7" hidden="1" x14ac:dyDescent="0.2">
      <c r="A299" s="26"/>
      <c r="B299" s="26" t="str">
        <f t="shared" si="61"/>
        <v>Arun Teja</v>
      </c>
      <c r="C299" s="26" t="s">
        <v>66</v>
      </c>
      <c r="D299" s="26">
        <v>8</v>
      </c>
      <c r="E299" s="26" t="s">
        <v>53</v>
      </c>
      <c r="G299" s="25" t="str">
        <f t="shared" si="60"/>
        <v xml:space="preserve">Q7: 8 of 8.  </v>
      </c>
    </row>
    <row r="300" spans="1:7" x14ac:dyDescent="0.2">
      <c r="A300" s="26"/>
      <c r="B300" s="26" t="str">
        <f t="shared" si="61"/>
        <v>Arun Teja</v>
      </c>
      <c r="C300" s="26" t="s">
        <v>68</v>
      </c>
      <c r="D300" s="26">
        <f>SUM(D293:D299)</f>
        <v>47</v>
      </c>
      <c r="E300" s="26" t="s">
        <v>69</v>
      </c>
      <c r="G300" s="25" t="str">
        <f t="shared" si="60"/>
        <v xml:space="preserve">Total: 47 of 50. </v>
      </c>
    </row>
    <row r="301" spans="1:7" ht="409.5" x14ac:dyDescent="0.2">
      <c r="A301" s="26"/>
      <c r="B301" s="26" t="str">
        <f t="shared" si="61"/>
        <v>Arun Teja</v>
      </c>
      <c r="C301" s="26" t="s">
        <v>70</v>
      </c>
      <c r="D301" s="26"/>
      <c r="E301" s="26"/>
      <c r="G301" s="25" t="str">
        <f>_xlfn.CONCAT(G292," ",G293," ",G294," ",G295," ",G296," ",G297," ",G298," ",G299," ",G300)</f>
        <v xml:space="preserve">Arun Teja, below are scores and comments for Homework 3. Q1: 5 of 7.  You wrote, "As an illustration, one potential approach could involve the surveillance of dialogues in which individuals engage in discussions pertaining to their need for coffee, their regular patronage of cafes , or their affinity for particular coffee flavors. Starbucks has the potential to selectively focus on these individuals by means of customized advertisements or exclusive promotions."  This reads as you're suggesting the mentioned tools be used for stalking. This is not, in any way, shape or form, ideal business practice. Q2: 7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Your answer is fragmented, and hence doesn't flow too well…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7 of 7.  When conducting segmentation for a business, it's advisable to use the, "Managerial Approach to Choosing the Number of Clusters": (1) Determine the maximum number clusters that could be targeted. This is a function of company resources. (2) 2. After conducting a K-means cluster analysis, consider the proportion or number of people per cluster. If the proportion or number is too small to target, than reduce the number of clusters. (3) Ensure there is sufficient differentiation between segments. Thus measures of between segment variation are important to review. Q5: 7 of 7.  I have never seen the phrase, "Chief of the Category."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47 of 50. </v>
      </c>
    </row>
    <row r="302" spans="1:7" hidden="1" x14ac:dyDescent="0.2">
      <c r="A302" s="26" t="s">
        <v>31</v>
      </c>
      <c r="B302" s="26" t="s">
        <v>233</v>
      </c>
      <c r="C302" s="26" t="s">
        <v>345</v>
      </c>
      <c r="D302" s="26"/>
      <c r="E302" s="26"/>
      <c r="G302" s="25" t="str">
        <f t="shared" si="12"/>
        <v>Hiranmaya Datta, below are scores and comments for Homework 3.</v>
      </c>
    </row>
    <row r="303" spans="1:7" ht="127.5" hidden="1" x14ac:dyDescent="0.2">
      <c r="A303" s="26"/>
      <c r="B303" s="26" t="str">
        <f>B302</f>
        <v>Hiranmaya Datta</v>
      </c>
      <c r="C303" s="26" t="s">
        <v>52</v>
      </c>
      <c r="D303" s="26">
        <v>7</v>
      </c>
      <c r="E303" s="26" t="s">
        <v>56</v>
      </c>
      <c r="F303" s="25" t="s">
        <v>383</v>
      </c>
      <c r="G303" s="25" t="str">
        <f t="shared" ref="G303:G310" si="62">_xlfn.CONCAT(C303," ",D303," ",E303," ",F303)</f>
        <v>Q1: 7 of 7.  Keep top of mind that social listening platform tools,  data scraping tools, and content
analysis tools are frequently used to identify potential product features that end-users would value.  You alluded to this use case in your response!</v>
      </c>
    </row>
    <row r="304" spans="1:7" ht="357" hidden="1" x14ac:dyDescent="0.2">
      <c r="A304" s="26"/>
      <c r="B304" s="26" t="str">
        <f t="shared" ref="B304:B311" si="63">B303</f>
        <v>Hiranmaya Datta</v>
      </c>
      <c r="C304" s="26" t="s">
        <v>55</v>
      </c>
      <c r="D304" s="26">
        <v>5.5</v>
      </c>
      <c r="E304" s="26" t="s">
        <v>56</v>
      </c>
      <c r="F304" s="25" t="s">
        <v>416</v>
      </c>
      <c r="G304" s="25" t="str">
        <f t="shared" si="62"/>
        <v>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v>
      </c>
    </row>
    <row r="305" spans="1:7" ht="344.25" hidden="1" x14ac:dyDescent="0.2">
      <c r="A305" s="26"/>
      <c r="B305" s="26" t="str">
        <f t="shared" si="63"/>
        <v>Hiranmaya Datta</v>
      </c>
      <c r="C305" s="26" t="s">
        <v>58</v>
      </c>
      <c r="D305" s="26">
        <v>6</v>
      </c>
      <c r="E305" s="26" t="s">
        <v>56</v>
      </c>
      <c r="F305" s="25" t="s">
        <v>468</v>
      </c>
      <c r="G305" s="25" t="str">
        <f t="shared" si="62"/>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306" spans="1:7" ht="293.25" hidden="1" x14ac:dyDescent="0.2">
      <c r="A306" s="26"/>
      <c r="B306" s="26" t="str">
        <f t="shared" si="63"/>
        <v>Hiranmaya Datta</v>
      </c>
      <c r="C306" s="26" t="s">
        <v>60</v>
      </c>
      <c r="D306" s="26">
        <v>6</v>
      </c>
      <c r="E306" s="26" t="s">
        <v>56</v>
      </c>
      <c r="F306" s="25" t="s">
        <v>437</v>
      </c>
      <c r="G306" s="25" t="str">
        <f t="shared" si="62"/>
        <v>Q4: 6 of 7.  You didn't list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v>
      </c>
    </row>
    <row r="307" spans="1:7" hidden="1" x14ac:dyDescent="0.2">
      <c r="A307" s="26"/>
      <c r="B307" s="26" t="str">
        <f t="shared" si="63"/>
        <v>Hiranmaya Datta</v>
      </c>
      <c r="C307" s="26" t="s">
        <v>62</v>
      </c>
      <c r="D307" s="26">
        <v>7</v>
      </c>
      <c r="E307" s="26" t="s">
        <v>56</v>
      </c>
      <c r="G307" s="25" t="str">
        <f t="shared" si="62"/>
        <v xml:space="preserve">Q5: 7 of 7.  </v>
      </c>
    </row>
    <row r="308" spans="1:7" ht="216.75" hidden="1" x14ac:dyDescent="0.2">
      <c r="A308" s="26"/>
      <c r="B308" s="26" t="str">
        <f t="shared" si="63"/>
        <v>Hiranmaya Datta</v>
      </c>
      <c r="C308" s="26" t="s">
        <v>64</v>
      </c>
      <c r="D308" s="26">
        <v>7</v>
      </c>
      <c r="E308" s="26" t="s">
        <v>56</v>
      </c>
      <c r="F308" s="25" t="s">
        <v>442</v>
      </c>
      <c r="G308" s="25" t="str">
        <f t="shared" si="62"/>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309" spans="1:7" ht="63.75" hidden="1" x14ac:dyDescent="0.2">
      <c r="A309" s="26"/>
      <c r="B309" s="26" t="str">
        <f t="shared" si="63"/>
        <v>Hiranmaya Datta</v>
      </c>
      <c r="C309" s="26" t="s">
        <v>66</v>
      </c>
      <c r="D309" s="26">
        <v>7.5</v>
      </c>
      <c r="E309" s="26" t="s">
        <v>53</v>
      </c>
      <c r="F309" s="25" t="s">
        <v>446</v>
      </c>
      <c r="G309" s="25" t="str">
        <f t="shared" si="62"/>
        <v>Q7: 7.5 of 8.  You wrote, "Google Ads session with this little statement."  I don't know how this statement addresses the request.</v>
      </c>
    </row>
    <row r="310" spans="1:7" x14ac:dyDescent="0.2">
      <c r="A310" s="26"/>
      <c r="B310" s="26" t="str">
        <f t="shared" si="63"/>
        <v>Hiranmaya Datta</v>
      </c>
      <c r="C310" s="26" t="s">
        <v>68</v>
      </c>
      <c r="D310" s="26">
        <f>SUM(D303:D309)</f>
        <v>46</v>
      </c>
      <c r="E310" s="26" t="s">
        <v>69</v>
      </c>
      <c r="G310" s="25" t="str">
        <f t="shared" si="62"/>
        <v xml:space="preserve">Total: 46 of 50. </v>
      </c>
    </row>
    <row r="311" spans="1:7" ht="408" x14ac:dyDescent="0.2">
      <c r="A311" s="26"/>
      <c r="B311" s="26" t="str">
        <f t="shared" si="63"/>
        <v>Hiranmaya Datta</v>
      </c>
      <c r="C311" s="26" t="s">
        <v>70</v>
      </c>
      <c r="D311" s="26"/>
      <c r="E311" s="26"/>
      <c r="G311" s="25" t="str">
        <f>_xlfn.CONCAT(G302," ",G303," ",G304," ",G305," ",G306," ",G307," ",G308," ",G309," ",G310)</f>
        <v xml:space="preserve">Hiranmaya Datta, below are scores and comments for Homework 3. Q1: 7 of 7.  Keep top of mind that social listening platform tools,  data scraping tools, and content
analysis tools are frequently used to identify potential product features that end-users would value.  You alluded to this use case in your response! Q2: 5.5 of 7.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You didn't address the request of explaining "why the process ordering of (1) Segmentation, (2) Targeting, and (3) Positioning is important to achieve maximum affect..."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6 of 7.  You didn't list the high-level steps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7.5 of 8.  You wrote, "Google Ads session with this little statement."  I don't know how this statement addresses the request. Total: 46 of 50. </v>
      </c>
    </row>
    <row r="312" spans="1:7" hidden="1" x14ac:dyDescent="0.2">
      <c r="A312" s="26" t="s">
        <v>32</v>
      </c>
      <c r="B312" s="26" t="str">
        <f t="shared" si="27"/>
        <v xml:space="preserve"> Sandeep</v>
      </c>
      <c r="C312" s="26" t="s">
        <v>345</v>
      </c>
      <c r="D312" s="26"/>
      <c r="E312" s="26"/>
      <c r="G312" s="25" t="str">
        <f t="shared" si="12"/>
        <v xml:space="preserve"> Sandeep, below are scores and comments for Homework 3.</v>
      </c>
    </row>
    <row r="313" spans="1:7" ht="242.25" hidden="1" x14ac:dyDescent="0.2">
      <c r="A313" s="26"/>
      <c r="B313" s="26" t="str">
        <f>B312</f>
        <v xml:space="preserve"> Sandeep</v>
      </c>
      <c r="C313" s="26" t="s">
        <v>52</v>
      </c>
      <c r="D313" s="26">
        <v>7</v>
      </c>
      <c r="E313" s="26" t="s">
        <v>56</v>
      </c>
      <c r="F313" s="25" t="s">
        <v>404</v>
      </c>
      <c r="G313" s="25" t="str">
        <f t="shared" ref="G313:G320" si="64">_xlfn.CONCAT(C313," ",D313," ",E313," ",F313)</f>
        <v>Q1: 7 of 7.  You wrote, "Utilize data scraped from social media and reviews to inform personalized product recommendations. Recommend products based on what users are discussing positively and what features they are looking for in smartphones and accessories."  You need to explain the assumptions, tools used, data collected and method (i.e., mechanism) on how this would be implemented. For example, defining "inform" in the first sentence is warranted.</v>
      </c>
    </row>
    <row r="314" spans="1:7" ht="306" hidden="1" x14ac:dyDescent="0.2">
      <c r="A314" s="26"/>
      <c r="B314" s="26" t="str">
        <f t="shared" ref="B314:B321" si="65">B313</f>
        <v xml:space="preserve"> Sandeep</v>
      </c>
      <c r="C314" s="26" t="s">
        <v>55</v>
      </c>
      <c r="D314" s="26">
        <v>7</v>
      </c>
      <c r="E314" s="26" t="s">
        <v>56</v>
      </c>
      <c r="F314" s="25" t="s">
        <v>417</v>
      </c>
      <c r="G314" s="25" t="str">
        <f t="shared" si="64"/>
        <v>Q2: 7 of 7.  Please invoke spelling and grammar checkers.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v>
      </c>
    </row>
    <row r="315" spans="1:7" ht="344.25" hidden="1" x14ac:dyDescent="0.2">
      <c r="A315" s="26"/>
      <c r="B315" s="26" t="str">
        <f t="shared" si="65"/>
        <v xml:space="preserve"> Sandeep</v>
      </c>
      <c r="C315" s="26" t="s">
        <v>58</v>
      </c>
      <c r="D315" s="26">
        <v>6</v>
      </c>
      <c r="E315" s="26" t="s">
        <v>56</v>
      </c>
      <c r="F315" s="25" t="s">
        <v>468</v>
      </c>
      <c r="G315" s="25" t="str">
        <f t="shared" si="64"/>
        <v>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v>
      </c>
    </row>
    <row r="316" spans="1:7" ht="382.5" hidden="1" x14ac:dyDescent="0.2">
      <c r="A316" s="26"/>
      <c r="B316" s="26" t="str">
        <f t="shared" si="65"/>
        <v xml:space="preserve"> Sandeep</v>
      </c>
      <c r="C316" s="26" t="s">
        <v>60</v>
      </c>
      <c r="D316" s="26">
        <v>5</v>
      </c>
      <c r="E316" s="26" t="s">
        <v>56</v>
      </c>
      <c r="F316" s="25" t="s">
        <v>430</v>
      </c>
      <c r="G316" s="25" t="str">
        <f t="shared" si="64"/>
        <v>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v>
      </c>
    </row>
    <row r="317" spans="1:7" hidden="1" x14ac:dyDescent="0.2">
      <c r="A317" s="26"/>
      <c r="B317" s="26" t="str">
        <f t="shared" si="65"/>
        <v xml:space="preserve"> Sandeep</v>
      </c>
      <c r="C317" s="26" t="s">
        <v>62</v>
      </c>
      <c r="D317" s="26">
        <v>7</v>
      </c>
      <c r="E317" s="26" t="s">
        <v>56</v>
      </c>
      <c r="G317" s="25" t="str">
        <f t="shared" si="64"/>
        <v xml:space="preserve">Q5: 7 of 7.  </v>
      </c>
    </row>
    <row r="318" spans="1:7" ht="216.75" hidden="1" x14ac:dyDescent="0.2">
      <c r="A318" s="26"/>
      <c r="B318" s="26" t="str">
        <f t="shared" si="65"/>
        <v xml:space="preserve"> Sandeep</v>
      </c>
      <c r="C318" s="26" t="s">
        <v>64</v>
      </c>
      <c r="D318" s="26">
        <v>7</v>
      </c>
      <c r="E318" s="26" t="s">
        <v>56</v>
      </c>
      <c r="F318" s="25" t="s">
        <v>442</v>
      </c>
      <c r="G318" s="25" t="str">
        <f t="shared" si="64"/>
        <v>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v>
      </c>
    </row>
    <row r="319" spans="1:7" hidden="1" x14ac:dyDescent="0.2">
      <c r="A319" s="26"/>
      <c r="B319" s="26" t="str">
        <f t="shared" si="65"/>
        <v xml:space="preserve"> Sandeep</v>
      </c>
      <c r="C319" s="26" t="s">
        <v>66</v>
      </c>
      <c r="D319" s="26">
        <v>8</v>
      </c>
      <c r="E319" s="26" t="s">
        <v>53</v>
      </c>
      <c r="G319" s="25" t="str">
        <f t="shared" si="64"/>
        <v xml:space="preserve">Q7: 8 of 8.  </v>
      </c>
    </row>
    <row r="320" spans="1:7" x14ac:dyDescent="0.2">
      <c r="A320" s="26"/>
      <c r="B320" s="26" t="str">
        <f t="shared" si="65"/>
        <v xml:space="preserve"> Sandeep</v>
      </c>
      <c r="C320" s="26" t="s">
        <v>68</v>
      </c>
      <c r="D320" s="26">
        <f>SUM(D313:D319)</f>
        <v>47</v>
      </c>
      <c r="E320" s="26" t="s">
        <v>69</v>
      </c>
      <c r="G320" s="25" t="str">
        <f t="shared" si="64"/>
        <v xml:space="preserve">Total: 47 of 50. </v>
      </c>
    </row>
    <row r="321" spans="1:7" ht="409.5" x14ac:dyDescent="0.2">
      <c r="A321" s="26"/>
      <c r="B321" s="26" t="str">
        <f t="shared" si="65"/>
        <v xml:space="preserve"> Sandeep</v>
      </c>
      <c r="C321" s="26" t="s">
        <v>70</v>
      </c>
      <c r="D321" s="26"/>
      <c r="E321" s="26"/>
      <c r="G321" s="25" t="str">
        <f>_xlfn.CONCAT(G312," ",G313," ",G314," ",G315," ",G316," ",G317," ",G318," ",G319," ",G320)</f>
        <v xml:space="preserve"> Sandeep, below are scores and comments for Homework 3. Q1: 7 of 7.  You wrote, "Utilize data scraped from social media and reviews to inform personalized product recommendations. Recommend products based on what users are discussing positively and what features they are looking for in smartphones and accessories."  You need to explain the assumptions, tools used, data collected and method (i.e., mechanism) on how this would be implemented. For example, defining "inform" in the first sentence is warranted. Q2: 7 of 7.  Please invoke spelling and grammar checkers.  The fundamental objective of segmenting is to create homogeneous groups, and then to profile the groups. Targeting means appealing to particular segments of customers, where there are three main strategies for targeting: differentiated, concentrated, and undifferentiated targeting, where the latter is typically the least preferred. During targeting one will need to develop measures of segment attractiveness. The final step in STP is to use the data on product positioning for each target segment to develop a marketing mix plan for each target segment using the 4 or 7 P's. Q3: 6 of 7.  Your answer should be expanded upon. It should be noted that clustering algorithms partition observations (e.g., customers) into distinct groups so that the observations within each group are quite similar to each other, while observations in different groups are quite different from each other.  The word distinct is paramount.  Clustering algorithms use similarity (or dissimilarity) metrics to create the groups (or groups or partitions or clusters)... The creation of the distinct groups by segmentation enables targeting, and eventually positioning, from a business point of view.  Thus in totality one has segmentation, targeting and positioning, or simply STP. Q4: 5 of 7.  You didn't address the high-level step of K-means clustering, which includes: data collection, data processing, data transformation, data standardization, exploratory data analysis, outlier mitigation, choice of variables (i.e., "features"), potential use of principal components, (potentially) sampling, similarity (or dissimilarity) metric identification, seed setting, algorithm invocation, determining methods that may be used to identify the number of clusters, potentially conducting sensitivity analysis via perturbation, profiling the final segments, and scoring the population.  You also didn't address the question, "What are the key considerations in determining the number of clusters and variables to use?" Q5: 7 of 7.   Q6: 7 of 7.  For each targeted segment, variation on how the segments respond to different mixes of product, price, placement, promotion and possibly people, physical evidence and processes must be considered.  If the cross-segment responses don't vary, segment-level specific positioning is unwarranted. Thus an important question to address for each possible positioning element is, "Do responses differ across segments?" Q7: 8 of 8.   Total: 47 of 50. </v>
      </c>
    </row>
  </sheetData>
  <autoFilter ref="A1:G321" xr:uid="{E0018660-44D5-45A1-BB4D-2347B03F225C}">
    <filterColumn colId="2">
      <filters>
        <filter val="Final:"/>
        <filter val="Tot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section-rosters_BUSA_603-F1FF_9</vt:lpstr>
      <vt:lpstr>Students</vt:lpstr>
      <vt:lpstr>Grades</vt:lpstr>
      <vt:lpstr>HW1</vt:lpstr>
      <vt:lpstr>HW1-SP23</vt:lpstr>
      <vt:lpstr>Python_Labs_1</vt:lpstr>
      <vt:lpstr>HW2</vt:lpstr>
      <vt:lpstr>HW2-SP23</vt:lpstr>
      <vt:lpstr>HW3</vt:lpstr>
      <vt:lpstr>HW3-SP23</vt:lpstr>
      <vt:lpstr>Python_Labs_2</vt:lpstr>
      <vt:lpstr>HW4</vt:lpstr>
      <vt:lpstr>HW4-SP23</vt:lpstr>
      <vt:lpstr>HW5</vt:lpstr>
      <vt:lpstr>Python_Labs_3</vt:lpstr>
      <vt:lpstr>Google Practicum</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Weikel</cp:lastModifiedBy>
  <cp:lastPrinted>2023-09-27T22:33:38Z</cp:lastPrinted>
  <dcterms:created xsi:type="dcterms:W3CDTF">2023-09-27T22:25:20Z</dcterms:created>
  <dcterms:modified xsi:type="dcterms:W3CDTF">2024-03-24T13:35:07Z</dcterms:modified>
</cp:coreProperties>
</file>