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2140" yWindow="720" windowWidth="26540" windowHeight="12120"/>
  </bookViews>
  <sheets>
    <sheet name="Refere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58" i="1" l="1"/>
  <c r="AT58" i="1"/>
  <c r="AM58" i="1"/>
  <c r="AN58" i="1"/>
  <c r="AO58" i="1"/>
  <c r="AP58" i="1"/>
  <c r="AQ58" i="1"/>
  <c r="AJ58" i="1"/>
  <c r="AK58" i="1"/>
  <c r="AL58" i="1"/>
  <c r="AB58" i="1"/>
  <c r="AC58" i="1"/>
  <c r="AD58" i="1"/>
  <c r="AE58" i="1"/>
  <c r="AF58" i="1"/>
  <c r="AG58" i="1"/>
  <c r="AH58" i="1"/>
  <c r="AI58" i="1"/>
  <c r="Z58" i="1"/>
  <c r="Y58" i="1"/>
  <c r="X58" i="1"/>
  <c r="T58" i="1"/>
  <c r="U58" i="1"/>
  <c r="V58" i="1"/>
  <c r="W58" i="1"/>
  <c r="M58" i="1"/>
  <c r="N58" i="1"/>
  <c r="O58" i="1"/>
  <c r="P58" i="1"/>
  <c r="Q58" i="1"/>
  <c r="R58" i="1"/>
  <c r="L58" i="1"/>
  <c r="H58" i="1"/>
  <c r="AS57" i="1"/>
  <c r="AS59" i="1"/>
  <c r="AT57" i="1"/>
  <c r="AT59" i="1"/>
  <c r="AJ57" i="1"/>
  <c r="AJ59" i="1"/>
  <c r="AK57" i="1"/>
  <c r="AK59" i="1"/>
  <c r="AL57" i="1"/>
  <c r="AL59" i="1"/>
  <c r="AM57" i="1"/>
  <c r="AM59" i="1"/>
  <c r="AN57" i="1"/>
  <c r="AN59" i="1"/>
  <c r="AO57" i="1"/>
  <c r="AO59" i="1"/>
  <c r="AP57" i="1"/>
  <c r="AP59" i="1"/>
  <c r="AQ57" i="1"/>
  <c r="AQ59" i="1"/>
  <c r="AB57" i="1"/>
  <c r="AB59" i="1"/>
  <c r="AC57" i="1"/>
  <c r="AC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Z57" i="1"/>
  <c r="Z59" i="1"/>
  <c r="T57" i="1"/>
  <c r="T59" i="1"/>
  <c r="U57" i="1"/>
  <c r="U59" i="1"/>
  <c r="V57" i="1"/>
  <c r="V59" i="1"/>
  <c r="W57" i="1"/>
  <c r="W59" i="1"/>
  <c r="M57" i="1"/>
  <c r="M59" i="1"/>
  <c r="N57" i="1"/>
  <c r="N59" i="1"/>
  <c r="O57" i="1"/>
  <c r="O59" i="1"/>
  <c r="P57" i="1"/>
  <c r="P59" i="1"/>
  <c r="Q57" i="1"/>
  <c r="Q59" i="1"/>
  <c r="R57" i="1"/>
  <c r="R59" i="1"/>
  <c r="L57" i="1"/>
  <c r="L59" i="1"/>
  <c r="H57" i="1"/>
  <c r="H59" i="1"/>
  <c r="Y57" i="1"/>
  <c r="Y59" i="1"/>
  <c r="X57" i="1"/>
  <c r="X59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S55" i="1"/>
  <c r="AT55" i="1"/>
  <c r="Z55" i="1"/>
  <c r="Y55" i="1"/>
  <c r="X55" i="1"/>
  <c r="W55" i="1"/>
  <c r="M55" i="1"/>
  <c r="N55" i="1"/>
  <c r="O55" i="1"/>
  <c r="P55" i="1"/>
  <c r="Q55" i="1"/>
  <c r="R55" i="1"/>
  <c r="T55" i="1"/>
  <c r="U55" i="1"/>
  <c r="V55" i="1"/>
  <c r="L55" i="1"/>
  <c r="H55" i="1"/>
  <c r="AS53" i="1"/>
  <c r="AT53" i="1"/>
  <c r="AQ53" i="1"/>
  <c r="AM53" i="1"/>
  <c r="AN53" i="1"/>
  <c r="AO53" i="1"/>
  <c r="AP53" i="1"/>
  <c r="AJ53" i="1"/>
  <c r="AK53" i="1"/>
  <c r="AL53" i="1"/>
  <c r="AF53" i="1"/>
  <c r="AG53" i="1"/>
  <c r="AH53" i="1"/>
  <c r="AI53" i="1"/>
  <c r="AB53" i="1"/>
  <c r="AC53" i="1"/>
  <c r="AD53" i="1"/>
  <c r="AE53" i="1"/>
  <c r="Z53" i="1"/>
  <c r="Y53" i="1"/>
  <c r="X53" i="1"/>
  <c r="T53" i="1"/>
  <c r="U53" i="1"/>
  <c r="V53" i="1"/>
  <c r="W53" i="1"/>
  <c r="M53" i="1"/>
  <c r="N53" i="1"/>
  <c r="O53" i="1"/>
  <c r="P53" i="1"/>
  <c r="Q53" i="1"/>
  <c r="R53" i="1"/>
  <c r="L53" i="1"/>
  <c r="H53" i="1"/>
  <c r="AK52" i="1"/>
  <c r="AL52" i="1"/>
  <c r="AM52" i="1"/>
  <c r="AN52" i="1"/>
  <c r="AO52" i="1"/>
  <c r="AP52" i="1"/>
  <c r="AQ52" i="1"/>
  <c r="AS52" i="1"/>
  <c r="AT52" i="1"/>
  <c r="AC52" i="1"/>
  <c r="AD52" i="1"/>
  <c r="AE52" i="1"/>
  <c r="AF52" i="1"/>
  <c r="AG52" i="1"/>
  <c r="AH52" i="1"/>
  <c r="AI52" i="1"/>
  <c r="AJ52" i="1"/>
  <c r="AB52" i="1"/>
  <c r="Z52" i="1"/>
  <c r="Y52" i="1"/>
  <c r="X52" i="1"/>
  <c r="W52" i="1"/>
  <c r="V52" i="1"/>
  <c r="U52" i="1"/>
  <c r="T52" i="1"/>
  <c r="R52" i="1"/>
  <c r="Q52" i="1"/>
  <c r="O52" i="1"/>
  <c r="P52" i="1"/>
  <c r="M52" i="1"/>
  <c r="N52" i="1"/>
  <c r="L52" i="1"/>
  <c r="H52" i="1"/>
  <c r="AT48" i="1"/>
  <c r="AS48" i="1"/>
  <c r="AQ48" i="1"/>
  <c r="AJ48" i="1"/>
  <c r="AK48" i="1"/>
  <c r="AL48" i="1"/>
  <c r="AM48" i="1"/>
  <c r="AN48" i="1"/>
  <c r="AO48" i="1"/>
  <c r="AP48" i="1"/>
  <c r="AC48" i="1"/>
  <c r="AD48" i="1"/>
  <c r="AE48" i="1"/>
  <c r="AF48" i="1"/>
  <c r="AG48" i="1"/>
  <c r="AH48" i="1"/>
  <c r="AI48" i="1"/>
  <c r="AB48" i="1"/>
  <c r="Z48" i="1"/>
  <c r="Y48" i="1"/>
  <c r="X48" i="1"/>
  <c r="T48" i="1"/>
  <c r="U48" i="1"/>
  <c r="V48" i="1"/>
  <c r="W48" i="1"/>
  <c r="M48" i="1"/>
  <c r="N48" i="1"/>
  <c r="O48" i="1"/>
  <c r="P48" i="1"/>
  <c r="Q48" i="1"/>
  <c r="R48" i="1"/>
  <c r="L48" i="1"/>
  <c r="H48" i="1"/>
  <c r="AT46" i="1"/>
  <c r="AS46" i="1"/>
  <c r="AQ46" i="1"/>
  <c r="AM46" i="1"/>
  <c r="AN46" i="1"/>
  <c r="AO46" i="1"/>
  <c r="AP46" i="1"/>
  <c r="AJ46" i="1"/>
  <c r="AK46" i="1"/>
  <c r="AL46" i="1"/>
  <c r="AC46" i="1"/>
  <c r="AD46" i="1"/>
  <c r="AE46" i="1"/>
  <c r="AF46" i="1"/>
  <c r="AG46" i="1"/>
  <c r="AH46" i="1"/>
  <c r="AI46" i="1"/>
  <c r="AB46" i="1"/>
  <c r="Z46" i="1"/>
  <c r="Y46" i="1"/>
  <c r="X46" i="1"/>
  <c r="T46" i="1"/>
  <c r="U46" i="1"/>
  <c r="V46" i="1"/>
  <c r="W46" i="1"/>
  <c r="M46" i="1"/>
  <c r="N46" i="1"/>
  <c r="O46" i="1"/>
  <c r="P46" i="1"/>
  <c r="Q46" i="1"/>
  <c r="R46" i="1"/>
  <c r="L46" i="1"/>
  <c r="H46" i="1"/>
  <c r="AT45" i="1"/>
  <c r="AS45" i="1"/>
  <c r="AQ45" i="1"/>
  <c r="AM45" i="1"/>
  <c r="AN45" i="1"/>
  <c r="AO45" i="1"/>
  <c r="AP45" i="1"/>
  <c r="AH45" i="1"/>
  <c r="AI45" i="1"/>
  <c r="AJ45" i="1"/>
  <c r="AK45" i="1"/>
  <c r="AL45" i="1"/>
  <c r="AB45" i="1"/>
  <c r="AC45" i="1"/>
  <c r="AD45" i="1"/>
  <c r="AE45" i="1"/>
  <c r="AF45" i="1"/>
  <c r="AG45" i="1"/>
  <c r="Z45" i="1"/>
  <c r="Y45" i="1"/>
  <c r="X45" i="1"/>
  <c r="T45" i="1"/>
  <c r="U45" i="1"/>
  <c r="V45" i="1"/>
  <c r="W45" i="1"/>
  <c r="M45" i="1"/>
  <c r="N45" i="1"/>
  <c r="O45" i="1"/>
  <c r="P45" i="1"/>
  <c r="Q45" i="1"/>
  <c r="R45" i="1"/>
  <c r="L45" i="1"/>
  <c r="H45" i="1"/>
  <c r="AT42" i="1"/>
  <c r="AS41" i="1"/>
  <c r="AQ41" i="1"/>
  <c r="AM41" i="1"/>
  <c r="AN41" i="1"/>
  <c r="AO41" i="1"/>
  <c r="AP41" i="1"/>
  <c r="AK41" i="1"/>
  <c r="AL41" i="1"/>
  <c r="AC41" i="1"/>
  <c r="AD41" i="1"/>
  <c r="AE41" i="1"/>
  <c r="AF41" i="1"/>
  <c r="AG41" i="1"/>
  <c r="AH41" i="1"/>
  <c r="AI41" i="1"/>
  <c r="AJ41" i="1"/>
  <c r="AB41" i="1"/>
  <c r="Z41" i="1"/>
  <c r="Y41" i="1"/>
  <c r="X41" i="1"/>
  <c r="T41" i="1"/>
  <c r="U41" i="1"/>
  <c r="V41" i="1"/>
  <c r="W41" i="1"/>
  <c r="M41" i="1"/>
  <c r="N41" i="1"/>
  <c r="O41" i="1"/>
  <c r="P41" i="1"/>
  <c r="Q41" i="1"/>
  <c r="R41" i="1"/>
  <c r="L41" i="1"/>
  <c r="H41" i="1"/>
  <c r="AT34" i="1"/>
  <c r="AS34" i="1"/>
  <c r="AQ34" i="1"/>
  <c r="AM34" i="1"/>
  <c r="AN34" i="1"/>
  <c r="AO34" i="1"/>
  <c r="AP34" i="1"/>
  <c r="AH34" i="1"/>
  <c r="AI34" i="1"/>
  <c r="AJ34" i="1"/>
  <c r="AK34" i="1"/>
  <c r="AL34" i="1"/>
  <c r="AC34" i="1"/>
  <c r="AD34" i="1"/>
  <c r="AE34" i="1"/>
  <c r="AF34" i="1"/>
  <c r="AG34" i="1"/>
  <c r="AB34" i="1"/>
  <c r="Z34" i="1"/>
  <c r="Y34" i="1"/>
  <c r="X34" i="1"/>
  <c r="U34" i="1"/>
  <c r="V34" i="1"/>
  <c r="W34" i="1"/>
  <c r="T34" i="1"/>
  <c r="M34" i="1"/>
  <c r="N34" i="1"/>
  <c r="O34" i="1"/>
  <c r="P34" i="1"/>
  <c r="Q34" i="1"/>
  <c r="R34" i="1"/>
  <c r="L34" i="1"/>
  <c r="H34" i="1"/>
  <c r="AT25" i="1"/>
  <c r="AS25" i="1"/>
  <c r="AQ25" i="1"/>
  <c r="AM25" i="1"/>
  <c r="AN25" i="1"/>
  <c r="AO25" i="1"/>
  <c r="AP25" i="1"/>
  <c r="AJ25" i="1"/>
  <c r="AK25" i="1"/>
  <c r="AL25" i="1"/>
  <c r="AG25" i="1"/>
  <c r="AH25" i="1"/>
  <c r="AI25" i="1"/>
  <c r="AC25" i="1"/>
  <c r="AD25" i="1"/>
  <c r="AE25" i="1"/>
  <c r="AF25" i="1"/>
  <c r="AB25" i="1"/>
  <c r="Z25" i="1"/>
  <c r="Y25" i="1"/>
  <c r="X25" i="1"/>
  <c r="W25" i="1"/>
  <c r="U25" i="1"/>
  <c r="V25" i="1"/>
  <c r="T25" i="1"/>
  <c r="M25" i="1"/>
  <c r="N25" i="1"/>
  <c r="O25" i="1"/>
  <c r="P25" i="1"/>
  <c r="Q25" i="1"/>
  <c r="R25" i="1"/>
  <c r="L25" i="1"/>
  <c r="H25" i="1"/>
  <c r="AT23" i="1"/>
  <c r="AS23" i="1"/>
  <c r="AQ23" i="1"/>
  <c r="AL23" i="1"/>
  <c r="AM23" i="1"/>
  <c r="AN23" i="1"/>
  <c r="AO23" i="1"/>
  <c r="AP23" i="1"/>
  <c r="AJ23" i="1"/>
  <c r="AK23" i="1"/>
  <c r="AH23" i="1"/>
  <c r="AI23" i="1"/>
  <c r="AD23" i="1"/>
  <c r="AE23" i="1"/>
  <c r="AF23" i="1"/>
  <c r="AG23" i="1"/>
  <c r="AC23" i="1"/>
  <c r="AB23" i="1"/>
  <c r="Z23" i="1"/>
  <c r="Y23" i="1"/>
  <c r="X23" i="1"/>
  <c r="T23" i="1"/>
  <c r="U23" i="1"/>
  <c r="V23" i="1"/>
  <c r="W23" i="1"/>
  <c r="M23" i="1"/>
  <c r="N23" i="1"/>
  <c r="O23" i="1"/>
  <c r="P23" i="1"/>
  <c r="Q23" i="1"/>
  <c r="R23" i="1"/>
  <c r="L23" i="1"/>
  <c r="H23" i="1"/>
  <c r="AT22" i="1"/>
  <c r="AS22" i="1"/>
  <c r="AQ22" i="1"/>
  <c r="AO22" i="1"/>
  <c r="AP22" i="1"/>
  <c r="AN22" i="1"/>
  <c r="AK22" i="1"/>
  <c r="AL22" i="1"/>
  <c r="AI22" i="1"/>
  <c r="AJ22" i="1"/>
  <c r="AG22" i="1"/>
  <c r="AH22" i="1"/>
  <c r="AD22" i="1"/>
  <c r="AE22" i="1"/>
  <c r="AF22" i="1"/>
  <c r="AC22" i="1"/>
  <c r="AB22" i="1"/>
  <c r="Z22" i="1"/>
  <c r="Y22" i="1"/>
  <c r="W22" i="1"/>
  <c r="R22" i="1"/>
  <c r="T22" i="1"/>
  <c r="U22" i="1"/>
  <c r="V22" i="1"/>
  <c r="M22" i="1"/>
  <c r="N22" i="1"/>
  <c r="O22" i="1"/>
  <c r="P22" i="1"/>
  <c r="Q22" i="1"/>
  <c r="L22" i="1"/>
  <c r="H22" i="1"/>
  <c r="R17" i="1"/>
  <c r="V17" i="1"/>
  <c r="AS17" i="1"/>
  <c r="AQ17" i="1"/>
  <c r="AP17" i="1"/>
  <c r="AO17" i="1"/>
  <c r="AN17" i="1"/>
  <c r="AL17" i="1"/>
  <c r="AK17" i="1"/>
  <c r="AJ17" i="1"/>
  <c r="AI17" i="1"/>
  <c r="AH17" i="1"/>
  <c r="AG17" i="1"/>
  <c r="AF17" i="1"/>
  <c r="AE17" i="1"/>
  <c r="AD17" i="1"/>
  <c r="AC17" i="1"/>
  <c r="AB17" i="1"/>
  <c r="Z17" i="1"/>
  <c r="Y17" i="1"/>
  <c r="W17" i="1"/>
  <c r="U17" i="1"/>
  <c r="T17" i="1"/>
  <c r="AT7" i="1"/>
  <c r="AS7" i="1"/>
  <c r="AQ7" i="1"/>
  <c r="Y7" i="1"/>
  <c r="M17" i="1"/>
  <c r="N17" i="1"/>
  <c r="O17" i="1"/>
  <c r="P17" i="1"/>
  <c r="Q17" i="1"/>
  <c r="L17" i="1"/>
  <c r="H17" i="1"/>
  <c r="V7" i="1"/>
  <c r="W7" i="1"/>
  <c r="Z7" i="1"/>
  <c r="AB7" i="1"/>
  <c r="AC7" i="1"/>
  <c r="AD7" i="1"/>
  <c r="AE7" i="1"/>
  <c r="AF7" i="1"/>
  <c r="AG7" i="1"/>
  <c r="AH7" i="1"/>
  <c r="AI7" i="1"/>
  <c r="AJ7" i="1"/>
  <c r="AK7" i="1"/>
  <c r="AL7" i="1"/>
  <c r="AN7" i="1"/>
  <c r="AO7" i="1"/>
  <c r="AP7" i="1"/>
  <c r="P7" i="1"/>
  <c r="Q7" i="1"/>
  <c r="R7" i="1"/>
  <c r="T7" i="1"/>
  <c r="U7" i="1"/>
  <c r="M7" i="1"/>
  <c r="N7" i="1"/>
  <c r="O7" i="1"/>
  <c r="L7" i="1"/>
  <c r="H7" i="1"/>
  <c r="Y61" i="1"/>
  <c r="Y62" i="1"/>
  <c r="Y63" i="1"/>
  <c r="Y60" i="1"/>
  <c r="Y56" i="1"/>
  <c r="Y54" i="1"/>
  <c r="Y51" i="1"/>
  <c r="X63" i="1"/>
  <c r="X62" i="1"/>
  <c r="X61" i="1"/>
  <c r="X60" i="1"/>
  <c r="X56" i="1"/>
  <c r="X54" i="1"/>
  <c r="X51" i="1"/>
  <c r="X17" i="1"/>
  <c r="X7" i="1"/>
  <c r="X22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<sst xmlns="http://schemas.openxmlformats.org/spreadsheetml/2006/main" count="454" uniqueCount="353">
  <si>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</si>
  <si>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</si>
  <si>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</si>
  <si>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</si>
  <si>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</si>
  <si>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</si>
  <si>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</si>
  <si>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</si>
  <si>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</si>
  <si>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</si>
  <si>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</si>
  <si>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</si>
  <si>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</si>
  <si>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</si>
  <si>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</si>
  <si>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</si>
  <si>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</si>
  <si>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</si>
  <si>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</si>
  <si>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</si>
  <si>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</si>
  <si>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</si>
  <si>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</si>
  <si>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</si>
  <si>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</si>
  <si>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</si>
  <si>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</si>
  <si>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</si>
  <si>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</si>
  <si>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</si>
  <si>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</si>
  <si>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</si>
  <si>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</si>
  <si>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</si>
  <si>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</si>
  <si>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</si>
  <si>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</si>
  <si>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</si>
  <si>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</si>
  <si>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</si>
  <si>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</si>
  <si>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</si>
  <si>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</si>
  <si>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</si>
  <si>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</si>
  <si>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</si>
  <si>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</si>
  <si>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</si>
  <si>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</si>
  <si>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</si>
  <si>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</si>
  <si>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</si>
  <si>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</si>
  <si>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</si>
  <si>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</si>
  <si>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</si>
  <si>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</si>
  <si>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</si>
  <si>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</si>
  <si>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</si>
  <si>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</si>
  <si>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</si>
  <si>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</si>
  <si>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</si>
  <si>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</si>
  <si>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</si>
  <si>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</si>
  <si>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</si>
  <si>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</si>
  <si>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</si>
  <si>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</si>
  <si>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</si>
  <si>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</si>
  <si>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</si>
  <si>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</si>
  <si>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</si>
  <si>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</si>
  <si>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</si>
  <si>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</si>
  <si>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</si>
  <si>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</si>
  <si>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</si>
  <si>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</si>
  <si>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</si>
  <si>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</si>
  <si>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</si>
  <si>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</si>
  <si>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</si>
  <si>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</si>
  <si>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</si>
  <si>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</si>
  <si>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</si>
  <si>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</si>
  <si>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</si>
  <si>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</si>
  <si>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</si>
  <si>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</si>
  <si>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</si>
  <si>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</si>
  <si>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</si>
  <si>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</si>
  <si>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</si>
  <si>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</si>
  <si>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</si>
  <si>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</si>
  <si>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</si>
  <si>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</si>
  <si>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</si>
  <si>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</si>
  <si>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</si>
  <si>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</si>
  <si>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</si>
  <si>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</si>
  <si>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</si>
  <si>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</si>
  <si>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</si>
  <si>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</si>
  <si>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</si>
  <si>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</si>
  <si>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</si>
  <si>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</si>
  <si>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</si>
  <si>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</si>
  <si>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</si>
  <si>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</si>
  <si>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</si>
  <si>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</si>
  <si>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</si>
  <si>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</si>
  <si>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</si>
  <si>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</si>
  <si>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</si>
  <si>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</si>
  <si>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</si>
  <si>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</si>
  <si>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</si>
  <si>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</si>
  <si>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</si>
  <si>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</si>
  <si>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</si>
  <si>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</si>
  <si>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</si>
  <si>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</si>
  <si>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</si>
  <si>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</si>
  <si>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</si>
  <si>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</si>
  <si>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</si>
  <si>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</si>
  <si>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</si>
  <si>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</si>
  <si>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</si>
  <si>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</si>
  <si>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</si>
  <si>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</si>
  <si>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</si>
  <si>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</si>
  <si>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</si>
  <si>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</si>
  <si>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</si>
  <si>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</si>
  <si>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</si>
  <si>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</si>
  <si>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</si>
  <si>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</si>
  <si>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</si>
  <si>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</si>
  <si>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</si>
  <si>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</si>
  <si>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</si>
  <si>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</si>
  <si>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</si>
  <si>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vit_e_cr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</si>
  <si>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</si>
  <si>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</si>
  <si>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</si>
  <si>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</si>
  <si>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</si>
  <si>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</si>
  <si>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</si>
  <si>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</si>
  <si>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</si>
  <si>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</si>
  <si>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</si>
  <si>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</si>
  <si>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</si>
  <si>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</si>
  <si>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</si>
  <si>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</si>
  <si>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</si>
  <si>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vit_d_µg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</si>
  <si>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</si>
  <si>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</si>
  <si>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</si>
  <si>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</si>
  <si>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</si>
  <si>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</si>
  <si>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</si>
  <si>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</si>
  <si>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</si>
  <si>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</si>
  <si>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</si>
  <si>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</si>
  <si>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</si>
  <si>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</si>
  <si>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</si>
  <si>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</si>
  <si>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</si>
  <si>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</si>
  <si>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</si>
  <si>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</si>
  <si>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</si>
  <si>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</si>
  <si>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</si>
  <si>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</si>
  <si>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</si>
  <si>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</si>
  <si>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</si>
  <si>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</si>
  <si>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</si>
  <si>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</si>
  <si>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</si>
  <si>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</si>
  <si>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</si>
  <si>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</si>
  <si>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</si>
  <si>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</si>
  <si>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</si>
  <si>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</si>
  <si>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</si>
  <si>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</si>
  <si>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</si>
  <si>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</si>
  <si>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</si>
  <si>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</si>
  <si>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</si>
  <si>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</si>
  <si>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</si>
  <si>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</si>
  <si>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</si>
  <si>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</si>
  <si>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</si>
  <si>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</si>
  <si>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</si>
  <si>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</si>
  <si>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</si>
  <si>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</si>
  <si>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</si>
  <si>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</si>
  <si>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</si>
  <si>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</si>
  <si>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</si>
  <si>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</si>
  <si>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</si>
  <si>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</si>
  <si>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</si>
  <si>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</si>
  <si>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</si>
  <si>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</si>
  <si>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</si>
  <si>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</si>
  <si>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</si>
  <si>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</si>
  <si>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</si>
  <si>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</si>
  <si>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</si>
  <si>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</si>
  <si>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</si>
  <si>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</si>
  <si>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</si>
  <si>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</si>
  <si>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</si>
  <si>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</si>
  <si>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</si>
  <si>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</si>
  <si>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</si>
  <si>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</si>
  <si>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</si>
  <si>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</si>
  <si>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</si>
  <si>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</si>
  <si>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</si>
  <si>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</si>
  <si>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</si>
  <si>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</si>
  <si>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</si>
  <si>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</si>
  <si>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</si>
  <si>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</si>
  <si>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</si>
  <si>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</si>
  <si>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</si>
  <si>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</si>
  <si>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</si>
  <si>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</si>
  <si>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</si>
  <si>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</si>
  <si>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</si>
  <si>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</si>
  <si>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</si>
  <si>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</si>
  <si>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</si>
  <si>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</si>
  <si>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</si>
  <si>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</si>
  <si>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</si>
  <si>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</si>
  <si>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</si>
  <si>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</si>
  <si>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</si>
  <si>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</si>
  <si>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</si>
  <si>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</si>
  <si>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</si>
  <si>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</si>
  <si>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</si>
  <si>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</si>
  <si>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</si>
  <si>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</si>
  <si>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</si>
  <si>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</si>
  <si>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</si>
  <si>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</si>
  <si>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</si>
  <si>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</si>
  <si>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>proportion from orange sweet potato? No composition data on orange variety in USDA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</si>
  <si>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</si>
  <si>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</si>
  <si>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</si>
  <si>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sodium_g</t>
  </si>
  <si>
    <t>Taro, raw</t>
  </si>
  <si>
    <t>11518</t>
  </si>
  <si>
    <t xml:space="preserve">14% Ends and skin </t>
  </si>
  <si>
    <t/>
  </si>
  <si>
    <t>MARGARINE, FRIED</t>
  </si>
  <si>
    <t>NUTS,BROILED</t>
  </si>
  <si>
    <t>LAMB, ROASTED</t>
  </si>
  <si>
    <t>POTATOES,BOILED(PARED)DRAINED</t>
  </si>
  <si>
    <t>VEG,OTHER,BAKED</t>
  </si>
  <si>
    <t>SHELLFISH,W/SHELL,STEAMED</t>
  </si>
  <si>
    <t>SHELLFISH,WO/SHELL,STEAMED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</si>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</sst>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23" fillId="9" borderId="8" applyNumberFormat="0" applyAlignment="0" applyProtection="0"/>
    <xf numFmtId="0" fontId="24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0" borderId="0"/>
  </cellStyleXfs>
  <cellXfs count="87">
    <xf numFmtId="0" fontId="0" fillId="0" borderId="0" xfId="0"/>
    <xf numFmtId="164" fontId="2" fillId="0" borderId="0" xfId="0" applyNumberFormat="1" applyFont="1" applyFill="1" applyProtection="1">
      <protection locked="0"/>
    </xf>
    <xf numFmtId="0" fontId="7" fillId="0" borderId="0" xfId="0" applyFont="1"/>
    <xf numFmtId="164" fontId="2" fillId="0" borderId="0" xfId="0" applyNumberFormat="1" applyFont="1" applyFill="1" applyAlignment="1" applyProtection="1">
      <alignment vertical="top"/>
      <protection locked="0"/>
    </xf>
    <xf numFmtId="0" fontId="7" fillId="0" borderId="0" xfId="0" applyFont="1" applyAlignment="1">
      <alignment vertical="top"/>
    </xf>
    <xf numFmtId="0" fontId="2" fillId="0" borderId="0" xfId="0" applyFont="1" applyFill="1" applyAlignment="1">
      <alignment vertical="top" wrapText="1"/>
    </xf>
    <xf numFmtId="0" fontId="8" fillId="0" borderId="0" xfId="0" applyFont="1" applyFill="1"/>
    <xf numFmtId="0" fontId="8" fillId="0" borderId="0" xfId="0" applyFont="1" applyFill="1" applyAlignment="1">
      <alignment vertical="top"/>
    </xf>
    <xf numFmtId="2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 applyProtection="1">
      <alignment horizontal="right"/>
      <protection locked="0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5" fontId="2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vertical="top"/>
      <protection locked="0"/>
    </xf>
    <xf numFmtId="49" fontId="2" fillId="0" borderId="0" xfId="0" applyNumberFormat="1" applyFont="1" applyFill="1" applyProtection="1">
      <protection locked="0"/>
    </xf>
    <xf numFmtId="49" fontId="8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8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/>
    </xf>
    <xf numFmtId="165" fontId="0" fillId="0" borderId="0" xfId="108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/>
    <xf numFmtId="0" fontId="2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0" fontId="2" fillId="0" borderId="0" xfId="0" applyNumberFormat="1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 applyFill="1" applyAlignment="1"/>
    <xf numFmtId="49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>
      <alignment vertical="top"/>
    </xf>
    <xf numFmtId="0" fontId="28" fillId="0" borderId="0" xfId="1" applyNumberFormat="1" applyFont="1" applyFill="1" applyAlignment="1"/>
    <xf numFmtId="9" fontId="0" fillId="0" borderId="0" xfId="0" applyNumberFormat="1" applyFont="1" applyFill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Fill="1" applyAlignment="1"/>
    <xf numFmtId="49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wrapText="1"/>
    </xf>
    <xf numFmtId="0" fontId="0" fillId="0" borderId="1" xfId="0" applyFont="1" applyBorder="1" applyAlignment="1">
      <alignment wrapText="1"/>
    </xf>
    <xf numFmtId="165" fontId="0" fillId="0" borderId="0" xfId="0" applyNumberFormat="1" applyFont="1" applyFill="1" applyAlignment="1">
      <alignment wrapText="1"/>
    </xf>
    <xf numFmtId="165" fontId="28" fillId="0" borderId="0" xfId="1" applyNumberFormat="1" applyFont="1" applyFill="1" applyAlignment="1"/>
    <xf numFmtId="0" fontId="0" fillId="0" borderId="0" xfId="0" applyFont="1" applyFill="1" applyAlignment="1">
      <alignment wrapText="1"/>
    </xf>
    <xf numFmtId="0" fontId="0" fillId="2" borderId="0" xfId="0" applyFont="1" applyFill="1"/>
    <xf numFmtId="1" fontId="0" fillId="0" borderId="0" xfId="0" applyNumberFormat="1" applyFont="1" applyFill="1"/>
    <xf numFmtId="0" fontId="11" fillId="0" borderId="0" xfId="111" applyFont="1" applyFill="1" applyAlignment="1">
      <alignment horizontal="left" vertical="top" wrapText="1"/>
    </xf>
    <xf numFmtId="49" fontId="0" fillId="0" borderId="0" xfId="0" applyNumberFormat="1" applyFont="1"/>
    <xf numFmtId="0" fontId="0" fillId="0" borderId="0" xfId="0" applyNumberFormat="1" applyFont="1" applyFill="1" applyAlignment="1">
      <alignment horizontal="left" vertical="top"/>
    </xf>
    <xf numFmtId="0" fontId="0" fillId="3" borderId="0" xfId="0" applyFont="1" applyFill="1"/>
    <xf numFmtId="0" fontId="0" fillId="3" borderId="0" xfId="0" applyFont="1" applyFill="1" applyAlignment="1">
      <alignment horizontal="left" vertical="top"/>
    </xf>
    <xf numFmtId="164" fontId="0" fillId="2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vertical="top"/>
    </xf>
    <xf numFmtId="2" fontId="0" fillId="0" borderId="0" xfId="0" applyNumberFormat="1" applyFont="1"/>
    <xf numFmtId="0" fontId="0" fillId="2" borderId="0" xfId="0" applyFont="1" applyFill="1" applyAlignment="1">
      <alignment vertical="top"/>
    </xf>
    <xf numFmtId="0" fontId="8" fillId="0" borderId="0" xfId="153" applyFont="1"/>
    <xf numFmtId="165" fontId="7" fillId="0" borderId="0" xfId="0" applyNumberFormat="1" applyFont="1"/>
    <xf numFmtId="165" fontId="7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108" applyNumberFormat="1" applyFont="1" applyFill="1" applyAlignment="1">
      <alignment horizontal="right"/>
    </xf>
    <xf numFmtId="165" fontId="8" fillId="0" borderId="0" xfId="1" applyNumberFormat="1" applyFont="1" applyFill="1"/>
    <xf numFmtId="9" fontId="7" fillId="0" borderId="0" xfId="0" applyNumberFormat="1" applyFont="1"/>
    <xf numFmtId="0" fontId="7" fillId="0" borderId="0" xfId="0" applyFont="1" applyFill="1"/>
    <xf numFmtId="0" fontId="7" fillId="0" borderId="0" xfId="0" applyNumberFormat="1" applyFont="1"/>
    <xf numFmtId="0" fontId="7" fillId="0" borderId="0" xfId="0" applyNumberFormat="1" applyFont="1" applyFill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/>
    <xf numFmtId="164" fontId="0" fillId="3" borderId="0" xfId="0" applyNumberFormat="1" applyFont="1" applyFill="1"/>
    <xf numFmtId="165" fontId="7" fillId="3" borderId="0" xfId="0" applyNumberFormat="1" applyFont="1" applyFill="1"/>
    <xf numFmtId="164" fontId="8" fillId="3" borderId="0" xfId="1" applyNumberFormat="1" applyFont="1" applyFill="1"/>
    <xf numFmtId="164" fontId="8" fillId="3" borderId="0" xfId="1" applyNumberFormat="1" applyFont="1" applyFill="1" applyAlignment="1">
      <alignment horizontal="right"/>
    </xf>
    <xf numFmtId="164" fontId="8" fillId="3" borderId="0" xfId="1" applyNumberFormat="1" applyFont="1" applyFill="1" applyAlignment="1">
      <alignment wrapText="1"/>
    </xf>
    <xf numFmtId="0" fontId="8" fillId="3" borderId="0" xfId="153" applyFont="1" applyFill="1"/>
  </cellXfs>
  <cellStyles count="154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Beans/composite%20FCT_beans_cbe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Vegetables_Recalculated_FoodSupply_2011_FC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Crustaceans_Composite_2011-2013__USDAcodes_FCT_EPC_0129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Mollusks_Composite_2011-2013_USDAcodes_FCT_EPC_0129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Freshwater_Diadromous_Composite_2011-2013_USDAcodes_FCT_EPC_0129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Pelagic_Composite_2011-2013_USDAcodes_FCT_EPC_01291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Fish%20composites/Demersal_Composite_2011-2013_USDAcodes_FCT_EPC_012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lamb/composite%20FCT_mutton%20and%20goat_clam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Cereals_Recalculated_FoodSupply_2011_F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Pulses_Recalculated_FoodSupply_2011_F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thcrops_treenuts_Recalculated_FoodSupply_2011_F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rpol/composite%20FCT_rape%20and%20mustard%20oil_crpo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Trop_Recalculated_FoodSupply_2011_F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Fruits_Other_Recalculated_FoodSupply_2011_FC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ocuments/workspace/nutrientModeling/data-raw/NutrientData/USDA/Composite%20categories/Combined%20production%20and%20FCT%20files/Oilcrops_Recalculated_FoodSupply_2011_F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B16">
            <v>99.785714285714292</v>
          </cell>
          <cell r="E16">
            <v>21.26857142857143</v>
          </cell>
          <cell r="F16">
            <v>298.92857142857144</v>
          </cell>
          <cell r="G16">
            <v>19.247142857142855</v>
          </cell>
          <cell r="H16">
            <v>1.1249999999999998</v>
          </cell>
          <cell r="I16">
            <v>55.029285714285713</v>
          </cell>
          <cell r="J16">
            <v>16.149999999999999</v>
          </cell>
          <cell r="K16">
            <v>3.7100000000000004</v>
          </cell>
          <cell r="M16">
            <v>127.14285714285714</v>
          </cell>
          <cell r="N16">
            <v>5.7514285714285709</v>
          </cell>
          <cell r="O16">
            <v>157</v>
          </cell>
          <cell r="P16">
            <v>351.5</v>
          </cell>
          <cell r="R16">
            <v>1.2449999999999999</v>
          </cell>
          <cell r="T16">
            <v>1.2642857152968645E-2</v>
          </cell>
          <cell r="U16">
            <v>2.6507142857142858</v>
          </cell>
          <cell r="W16">
            <v>2.8923076923076922</v>
          </cell>
          <cell r="X16">
            <v>0.57735714285714301</v>
          </cell>
          <cell r="Y16">
            <v>0.21021428571428574</v>
          </cell>
          <cell r="Z16">
            <v>1.8097142857142856</v>
          </cell>
          <cell r="AA16">
            <v>0.36149999999999999</v>
          </cell>
          <cell r="AB16">
            <v>394.14285714285717</v>
          </cell>
          <cell r="AC16">
            <v>0</v>
          </cell>
          <cell r="AD16">
            <v>1.3571428571428572</v>
          </cell>
          <cell r="AF16">
            <v>0.31727272727272732</v>
          </cell>
          <cell r="AG16">
            <v>0</v>
          </cell>
          <cell r="AI16">
            <v>12.318181818181818</v>
          </cell>
          <cell r="AK16">
            <v>0.24271428571428569</v>
          </cell>
          <cell r="AL16">
            <v>0.10350000000000002</v>
          </cell>
          <cell r="AM16">
            <v>0.51492857142857151</v>
          </cell>
          <cell r="AN16">
            <v>0</v>
          </cell>
          <cell r="AO16">
            <v>0</v>
          </cell>
          <cell r="AQ16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g Production 2011"/>
      <sheetName val="FCT"/>
      <sheetName val="Weighted composition"/>
    </sheetNames>
    <sheetDataSet>
      <sheetData sheetId="0" refreshError="1"/>
      <sheetData sheetId="1" refreshError="1"/>
      <sheetData sheetId="2" refreshError="1">
        <row r="42">
          <cell r="B42">
            <v>84.61767667588596</v>
          </cell>
          <cell r="E42">
            <v>90.957372523949118</v>
          </cell>
          <cell r="F42">
            <v>30.464561227616471</v>
          </cell>
          <cell r="G42">
            <v>1.381108751026191</v>
          </cell>
          <cell r="H42">
            <v>0.18494916156864177</v>
          </cell>
          <cell r="I42">
            <v>6.8385202726824037</v>
          </cell>
          <cell r="J42">
            <v>1.7025784660032033</v>
          </cell>
          <cell r="K42">
            <v>2.8954762206718416</v>
          </cell>
          <cell r="M42">
            <v>29.690220424992738</v>
          </cell>
          <cell r="N42">
            <v>0.56375968088132067</v>
          </cell>
          <cell r="O42">
            <v>15.778656369349756</v>
          </cell>
          <cell r="P42">
            <v>36.054612185903288</v>
          </cell>
          <cell r="R42">
            <v>0.23937459221744675</v>
          </cell>
          <cell r="T42">
            <v>1.3970904461741526E-2</v>
          </cell>
          <cell r="U42">
            <v>0.25810930981575997</v>
          </cell>
          <cell r="W42">
            <v>25.375063392836413</v>
          </cell>
          <cell r="X42">
            <v>5.7142744092489969E-2</v>
          </cell>
          <cell r="Y42">
            <v>5.0825831565770072E-2</v>
          </cell>
          <cell r="Z42">
            <v>0.53383725822778638</v>
          </cell>
          <cell r="AA42">
            <v>0.15126849550576885</v>
          </cell>
          <cell r="AB42">
            <v>28.163355545553511</v>
          </cell>
          <cell r="AC42">
            <v>6.4629280800505406E-4</v>
          </cell>
          <cell r="AD42">
            <v>107.81469676933928</v>
          </cell>
          <cell r="AF42">
            <v>0.3957018956486803</v>
          </cell>
          <cell r="AG42">
            <v>3.8777568480303243E-3</v>
          </cell>
          <cell r="AI42">
            <v>37.826209847083121</v>
          </cell>
          <cell r="AJ42">
            <v>0</v>
          </cell>
          <cell r="AK42">
            <v>3.8175489080499357E-2</v>
          </cell>
          <cell r="AL42">
            <v>1.7151561961828415E-2</v>
          </cell>
          <cell r="AM42">
            <v>6.7033766720559024E-2</v>
          </cell>
          <cell r="AN42">
            <v>0</v>
          </cell>
          <cell r="AO42">
            <v>0</v>
          </cell>
          <cell r="AQ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taceans_2011-2013"/>
      <sheetName val="FCT"/>
      <sheetName val="Weighted Composition"/>
    </sheetNames>
    <sheetDataSet>
      <sheetData sheetId="0" refreshError="1"/>
      <sheetData sheetId="1" refreshError="1"/>
      <sheetData sheetId="2">
        <row r="201">
          <cell r="C201">
            <v>29.23661246758639</v>
          </cell>
          <cell r="D201">
            <v>81.727390854883822</v>
          </cell>
          <cell r="E201">
            <v>76.557150667619979</v>
          </cell>
          <cell r="F201">
            <v>15.259830959881256</v>
          </cell>
          <cell r="G201">
            <v>0.98267503418365965</v>
          </cell>
          <cell r="H201">
            <v>0.59461969204446496</v>
          </cell>
          <cell r="I201">
            <v>0</v>
          </cell>
          <cell r="J201">
            <v>0</v>
          </cell>
          <cell r="L201">
            <v>56.106908980002025</v>
          </cell>
          <cell r="M201">
            <v>0.44945868538484879</v>
          </cell>
          <cell r="N201">
            <v>28.192401192213886</v>
          </cell>
          <cell r="O201">
            <v>235.60939136845084</v>
          </cell>
          <cell r="R201">
            <v>2.0568075960040253</v>
          </cell>
          <cell r="T201">
            <v>1.3962035776674284</v>
          </cell>
          <cell r="U201">
            <v>3.6946468133033684E-2</v>
          </cell>
          <cell r="V201">
            <v>2.8100305097066548E-2</v>
          </cell>
          <cell r="W201">
            <v>1.9601674511384812</v>
          </cell>
          <cell r="X201">
            <v>0.1512207498145928</v>
          </cell>
          <cell r="Y201">
            <v>26.799910963491961</v>
          </cell>
          <cell r="Z201">
            <v>3.350429862379785</v>
          </cell>
          <cell r="AA201">
            <v>35.55800649857094</v>
          </cell>
          <cell r="AC201">
            <v>1.0756864663482004</v>
          </cell>
          <cell r="AD201">
            <v>5.911372430754798E-2</v>
          </cell>
          <cell r="AF201">
            <v>0.18685110627177409</v>
          </cell>
          <cell r="AG201">
            <v>0</v>
          </cell>
          <cell r="AH201">
            <v>0.22406343536629941</v>
          </cell>
          <cell r="AI201">
            <v>0.17583891421961592</v>
          </cell>
          <cell r="AJ201">
            <v>0.30179444834805486</v>
          </cell>
          <cell r="AK201">
            <v>107.1769312015176</v>
          </cell>
          <cell r="AM201">
            <v>0</v>
          </cell>
          <cell r="AN201">
            <v>1.0948371818372363E-2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usks_2011-2013"/>
      <sheetName val="FCT"/>
      <sheetName val="Weighted Composition"/>
    </sheetNames>
    <sheetDataSet>
      <sheetData sheetId="0"/>
      <sheetData sheetId="1"/>
      <sheetData sheetId="2">
        <row r="121">
          <cell r="C121">
            <v>17.064068774845886</v>
          </cell>
          <cell r="D121">
            <v>81.428025510234946</v>
          </cell>
          <cell r="E121">
            <v>75.841430735315157</v>
          </cell>
          <cell r="F121">
            <v>12.595564083170464</v>
          </cell>
          <cell r="G121">
            <v>0.90996632923289755</v>
          </cell>
          <cell r="H121">
            <v>3.4044521511654877</v>
          </cell>
          <cell r="I121">
            <v>0</v>
          </cell>
          <cell r="J121">
            <v>6.1462659413756726E-2</v>
          </cell>
          <cell r="L121">
            <v>24.004970946004551</v>
          </cell>
          <cell r="M121">
            <v>2.2069668657384724</v>
          </cell>
          <cell r="N121">
            <v>31.25844461790113</v>
          </cell>
          <cell r="O121">
            <v>242.23113386217454</v>
          </cell>
          <cell r="R121">
            <v>4.9402494024820438</v>
          </cell>
          <cell r="T121">
            <v>0.60268777190848744</v>
          </cell>
          <cell r="U121">
            <v>1.9156243734885565E-2</v>
          </cell>
          <cell r="V121">
            <v>5.5848112851728825E-2</v>
          </cell>
          <cell r="W121">
            <v>0.81180707340243352</v>
          </cell>
          <cell r="X121">
            <v>5.3730118737154609E-2</v>
          </cell>
          <cell r="Y121">
            <v>11.699304156304647</v>
          </cell>
          <cell r="Z121">
            <v>5.9067318641955122</v>
          </cell>
          <cell r="AA121">
            <v>34.037776648292351</v>
          </cell>
          <cell r="AC121">
            <v>0.5221469621884588</v>
          </cell>
          <cell r="AD121">
            <v>0</v>
          </cell>
          <cell r="AF121">
            <v>0.16911131683881231</v>
          </cell>
          <cell r="AG121">
            <v>0</v>
          </cell>
          <cell r="AH121">
            <v>0.20432380995601057</v>
          </cell>
          <cell r="AI121">
            <v>0.12337576184799949</v>
          </cell>
          <cell r="AJ121">
            <v>0.22340628659482328</v>
          </cell>
          <cell r="AK121">
            <v>29.131289569807244</v>
          </cell>
          <cell r="AM121">
            <v>0</v>
          </cell>
          <cell r="AN121">
            <v>1.003112962660422E-2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_Diadromous_2011-2013"/>
      <sheetName val="FCT"/>
      <sheetName val="Weighted Composition"/>
    </sheetNames>
    <sheetDataSet>
      <sheetData sheetId="0"/>
      <sheetData sheetId="1"/>
      <sheetData sheetId="2">
        <row r="382">
          <cell r="C382">
            <v>68.882594545694758</v>
          </cell>
          <cell r="D382">
            <v>75.996404005305493</v>
          </cell>
          <cell r="E382">
            <v>125.33933206380532</v>
          </cell>
          <cell r="F382">
            <v>18.290423299357453</v>
          </cell>
          <cell r="G382">
            <v>5.2883850967398525</v>
          </cell>
          <cell r="H382">
            <v>0</v>
          </cell>
          <cell r="I382">
            <v>0</v>
          </cell>
          <cell r="J382">
            <v>0</v>
          </cell>
          <cell r="L382">
            <v>33.259174796130026</v>
          </cell>
          <cell r="M382">
            <v>0.95354074843551617</v>
          </cell>
          <cell r="N382">
            <v>27.874909372008201</v>
          </cell>
          <cell r="O382">
            <v>336.71245098894894</v>
          </cell>
          <cell r="R382">
            <v>1.1235592184397938</v>
          </cell>
          <cell r="T382">
            <v>1.3421006519421721</v>
          </cell>
          <cell r="U382">
            <v>0.10834712178652665</v>
          </cell>
          <cell r="V382">
            <v>6.6871627724252453E-2</v>
          </cell>
          <cell r="W382">
            <v>2.6774753231461759</v>
          </cell>
          <cell r="X382">
            <v>0.22120012065917466</v>
          </cell>
          <cell r="Y382">
            <v>15.779507999053587</v>
          </cell>
          <cell r="Z382">
            <v>1.9056575867290351</v>
          </cell>
          <cell r="AA382">
            <v>20.221499751393296</v>
          </cell>
          <cell r="AC382">
            <v>0.70708858457846324</v>
          </cell>
          <cell r="AD382">
            <v>17.661633143028716</v>
          </cell>
          <cell r="AF382">
            <v>0.35480166470227265</v>
          </cell>
          <cell r="AG382">
            <v>0</v>
          </cell>
          <cell r="AH382">
            <v>1.1053563727355005</v>
          </cell>
          <cell r="AI382">
            <v>2.0620642020777482</v>
          </cell>
          <cell r="AJ382">
            <v>1.3509296881630963</v>
          </cell>
          <cell r="AK382">
            <v>62.468720133108249</v>
          </cell>
          <cell r="AM382">
            <v>0</v>
          </cell>
          <cell r="AN382">
            <v>2.575035460025338E-3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agic_2011-2013 Consol"/>
      <sheetName val="FCT"/>
      <sheetName val="Weighted Composition"/>
    </sheetNames>
    <sheetDataSet>
      <sheetData sheetId="0"/>
      <sheetData sheetId="1"/>
      <sheetData sheetId="2">
        <row r="236">
          <cell r="C236">
            <v>85.467093037261193</v>
          </cell>
          <cell r="D236">
            <v>71.651775297623104</v>
          </cell>
          <cell r="E236">
            <v>142.07477778130988</v>
          </cell>
          <cell r="F236">
            <v>20.173245098387131</v>
          </cell>
          <cell r="G236">
            <v>6.1557001931411426</v>
          </cell>
          <cell r="H236">
            <v>0</v>
          </cell>
          <cell r="I236">
            <v>0</v>
          </cell>
          <cell r="J236">
            <v>0</v>
          </cell>
          <cell r="L236">
            <v>72.917074101914821</v>
          </cell>
          <cell r="M236">
            <v>1.905792741686698</v>
          </cell>
          <cell r="N236">
            <v>36.99702036636242</v>
          </cell>
          <cell r="O236">
            <v>189.74877469575438</v>
          </cell>
          <cell r="R236">
            <v>1.0682853988217282</v>
          </cell>
          <cell r="T236">
            <v>0.67609125998123831</v>
          </cell>
          <cell r="U236">
            <v>8.2894919509380466E-2</v>
          </cell>
          <cell r="V236">
            <v>0.26587629254780121</v>
          </cell>
          <cell r="W236">
            <v>10.865870038602951</v>
          </cell>
          <cell r="X236">
            <v>0.36742490835442387</v>
          </cell>
          <cell r="Y236">
            <v>6.5403234902789844</v>
          </cell>
          <cell r="Z236">
            <v>4.4031285917662117</v>
          </cell>
          <cell r="AA236">
            <v>34.128294910246353</v>
          </cell>
          <cell r="AC236">
            <v>0.64161648625909673</v>
          </cell>
          <cell r="AD236">
            <v>3.3992182186857169</v>
          </cell>
          <cell r="AF236">
            <v>0.30808900212536938</v>
          </cell>
          <cell r="AG236">
            <v>0</v>
          </cell>
          <cell r="AH236">
            <v>1.6042738271370516</v>
          </cell>
          <cell r="AI236">
            <v>2.1209446999946184</v>
          </cell>
          <cell r="AJ236">
            <v>1.6059669103615561</v>
          </cell>
          <cell r="AK236">
            <v>55.374768010906621</v>
          </cell>
          <cell r="AM236">
            <v>0</v>
          </cell>
          <cell r="AN236">
            <v>9.1962916728105277E-4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ersal_2011-2013"/>
      <sheetName val="FCT"/>
      <sheetName val="Weighted Composite"/>
    </sheetNames>
    <sheetDataSet>
      <sheetData sheetId="0"/>
      <sheetData sheetId="1"/>
      <sheetData sheetId="2">
        <row r="944">
          <cell r="C944">
            <v>63.471665409781245</v>
          </cell>
          <cell r="D944">
            <v>77.98215126062216</v>
          </cell>
          <cell r="E944">
            <v>105.69893584776368</v>
          </cell>
          <cell r="F944">
            <v>18.047703941387788</v>
          </cell>
          <cell r="G944">
            <v>3.3444476339277753</v>
          </cell>
          <cell r="H944">
            <v>0</v>
          </cell>
          <cell r="I944">
            <v>0</v>
          </cell>
          <cell r="J944">
            <v>0</v>
          </cell>
          <cell r="L944">
            <v>20.464520756601413</v>
          </cell>
          <cell r="M944">
            <v>0.408983616068681</v>
          </cell>
          <cell r="N944">
            <v>31.281474207166216</v>
          </cell>
          <cell r="O944">
            <v>202.59312915280793</v>
          </cell>
          <cell r="R944">
            <v>0.63219703188539855</v>
          </cell>
          <cell r="T944">
            <v>0.63123067027125901</v>
          </cell>
          <cell r="U944">
            <v>6.3371555207111033E-2</v>
          </cell>
          <cell r="V944">
            <v>4.3624955630012292E-2</v>
          </cell>
          <cell r="W944">
            <v>2.2180678397290898</v>
          </cell>
          <cell r="X944">
            <v>0.16200097575585107</v>
          </cell>
          <cell r="Y944">
            <v>6.800240375843841</v>
          </cell>
          <cell r="Z944">
            <v>1.279635985520555</v>
          </cell>
          <cell r="AA944">
            <v>186.36690242688431</v>
          </cell>
          <cell r="AC944">
            <v>1.0351811529230088</v>
          </cell>
          <cell r="AD944">
            <v>4.9719582878775901</v>
          </cell>
          <cell r="AF944">
            <v>5.1245866740245068E-2</v>
          </cell>
          <cell r="AG944">
            <v>0</v>
          </cell>
          <cell r="AH944">
            <v>0.74678072857635758</v>
          </cell>
          <cell r="AI944">
            <v>1.6662288113019375</v>
          </cell>
          <cell r="AJ944">
            <v>0.48793328561607457</v>
          </cell>
          <cell r="AK944">
            <v>66.017715844859026</v>
          </cell>
          <cell r="AM944">
            <v>0</v>
          </cell>
          <cell r="AN944">
            <v>8.6493268828937407E-4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67.655000000000001</v>
          </cell>
          <cell r="F4">
            <v>195.5</v>
          </cell>
          <cell r="G4">
            <v>18.579999999999998</v>
          </cell>
          <cell r="H4">
            <v>12.86</v>
          </cell>
          <cell r="I4">
            <v>0</v>
          </cell>
          <cell r="J4">
            <v>0</v>
          </cell>
          <cell r="L4">
            <v>14.5</v>
          </cell>
          <cell r="M4">
            <v>2.19</v>
          </cell>
          <cell r="N4">
            <v>168.5</v>
          </cell>
          <cell r="P4">
            <v>0.30349999999999999</v>
          </cell>
          <cell r="R4">
            <v>7.0500001311302185E-2</v>
          </cell>
          <cell r="S4">
            <v>3.7050000000000001</v>
          </cell>
          <cell r="U4">
            <v>0</v>
          </cell>
          <cell r="V4">
            <v>0.11</v>
          </cell>
          <cell r="W4">
            <v>0.35</v>
          </cell>
          <cell r="X4">
            <v>4.8550000000000004</v>
          </cell>
          <cell r="Y4">
            <v>11.5</v>
          </cell>
          <cell r="Z4">
            <v>1.72</v>
          </cell>
          <cell r="AA4">
            <v>0</v>
          </cell>
          <cell r="AD4">
            <v>5.4499999999999993</v>
          </cell>
          <cell r="AE4">
            <v>5.3149999999999995</v>
          </cell>
          <cell r="AF4">
            <v>1.01</v>
          </cell>
          <cell r="AG4">
            <v>65</v>
          </cell>
          <cell r="AH4">
            <v>0</v>
          </cell>
          <cell r="AI4">
            <v>21</v>
          </cell>
          <cell r="AJ4">
            <v>0.13</v>
          </cell>
          <cell r="AK4">
            <v>0.2</v>
          </cell>
          <cell r="AL4">
            <v>0.1</v>
          </cell>
          <cell r="AN4">
            <v>3.6</v>
          </cell>
          <cell r="AP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eals 2011"/>
      <sheetName val="FCT"/>
      <sheetName val="Weighted composition"/>
      <sheetName val="Sheet3"/>
    </sheetNames>
    <sheetDataSet>
      <sheetData sheetId="0"/>
      <sheetData sheetId="1"/>
      <sheetData sheetId="2">
        <row r="11">
          <cell r="B11">
            <v>99.999999999999972</v>
          </cell>
          <cell r="E11">
            <v>9.8197676095528781</v>
          </cell>
          <cell r="F11">
            <v>353.5241761649969</v>
          </cell>
          <cell r="G11">
            <v>13.041230575020048</v>
          </cell>
          <cell r="H11">
            <v>3.4220316959960946</v>
          </cell>
          <cell r="I11">
            <v>71.943457656015894</v>
          </cell>
          <cell r="J11">
            <v>10.33598331898259</v>
          </cell>
          <cell r="K11">
            <v>0.43444411679949657</v>
          </cell>
          <cell r="M11">
            <v>35.798230963706601</v>
          </cell>
          <cell r="N11">
            <v>3.2485811295619471</v>
          </cell>
          <cell r="O11">
            <v>139.3960762378133</v>
          </cell>
          <cell r="P11">
            <v>397.07311119382825</v>
          </cell>
          <cell r="R11">
            <v>0.44578621449481892</v>
          </cell>
          <cell r="T11">
            <v>2.5992332720268154E-3</v>
          </cell>
          <cell r="U11">
            <v>3.2169142699849678</v>
          </cell>
          <cell r="W11">
            <v>0</v>
          </cell>
          <cell r="X11">
            <v>0.46708884302183729</v>
          </cell>
          <cell r="Y11">
            <v>0.1982641504168165</v>
          </cell>
          <cell r="Z11">
            <v>2.7484282759246494</v>
          </cell>
          <cell r="AA11">
            <v>0.20438102771979774</v>
          </cell>
          <cell r="AB11">
            <v>50.819449614909068</v>
          </cell>
          <cell r="AC11">
            <v>0</v>
          </cell>
          <cell r="AD11">
            <v>0.4446173441659122</v>
          </cell>
          <cell r="AF11">
            <v>0.56953965099556547</v>
          </cell>
          <cell r="AG11">
            <v>0</v>
          </cell>
          <cell r="AI11">
            <v>2.6155309072622752</v>
          </cell>
          <cell r="AK11">
            <v>0.56757501251073428</v>
          </cell>
          <cell r="AL11">
            <v>0.84818629425205705</v>
          </cell>
          <cell r="AM11">
            <v>1.3560598507877029</v>
          </cell>
          <cell r="AN11">
            <v>0</v>
          </cell>
          <cell r="AO11">
            <v>0</v>
          </cell>
          <cell r="AQ11">
            <v>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s"/>
      <sheetName val="FCT"/>
      <sheetName val="Weighted composition"/>
    </sheetNames>
    <sheetDataSet>
      <sheetData sheetId="0"/>
      <sheetData sheetId="1"/>
      <sheetData sheetId="2">
        <row r="14">
          <cell r="B14">
            <v>45.315590482412595</v>
          </cell>
          <cell r="E14">
            <v>70.78689192247306</v>
          </cell>
          <cell r="F14">
            <v>115.21808451451054</v>
          </cell>
          <cell r="G14">
            <v>9.0482968924868921</v>
          </cell>
          <cell r="H14">
            <v>1.5020583081569945</v>
          </cell>
          <cell r="I14">
            <v>17.508388795227972</v>
          </cell>
          <cell r="J14">
            <v>7.2575128123846175</v>
          </cell>
          <cell r="K14">
            <v>5.0009774510438794</v>
          </cell>
          <cell r="M14">
            <v>42.817002626521003</v>
          </cell>
          <cell r="N14">
            <v>1.811000911196329</v>
          </cell>
          <cell r="O14">
            <v>52.468910154807716</v>
          </cell>
          <cell r="P14">
            <v>147.17380709937066</v>
          </cell>
          <cell r="R14">
            <v>0.33473692066089172</v>
          </cell>
          <cell r="T14">
            <v>6.1799338106439377E-3</v>
          </cell>
          <cell r="U14">
            <v>1.6541568160204552</v>
          </cell>
          <cell r="W14">
            <v>35.846632500307685</v>
          </cell>
          <cell r="X14">
            <v>0.31012952968423085</v>
          </cell>
          <cell r="Y14">
            <v>0.14238341874923077</v>
          </cell>
          <cell r="Z14">
            <v>2.1017993394877621</v>
          </cell>
          <cell r="AA14">
            <v>0.19118275823699304</v>
          </cell>
          <cell r="AB14">
            <v>99.218084514510537</v>
          </cell>
          <cell r="AC14">
            <v>0</v>
          </cell>
          <cell r="AD14">
            <v>33.516250994650342</v>
          </cell>
          <cell r="AF14">
            <v>0.11466085866590907</v>
          </cell>
          <cell r="AG14">
            <v>0</v>
          </cell>
          <cell r="AI14">
            <v>21.873763807034958</v>
          </cell>
          <cell r="AJ14">
            <v>0</v>
          </cell>
          <cell r="AK14">
            <v>0.19902283344222044</v>
          </cell>
          <cell r="AL14">
            <v>0.49576420699711604</v>
          </cell>
          <cell r="AM14">
            <v>0.452721125264406</v>
          </cell>
          <cell r="AN14">
            <v>0</v>
          </cell>
          <cell r="AO14">
            <v>0</v>
          </cell>
          <cell r="AQ1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nuts"/>
      <sheetName val="FCT"/>
      <sheetName val="Weighted composition"/>
    </sheetNames>
    <sheetDataSet>
      <sheetData sheetId="0"/>
      <sheetData sheetId="1"/>
      <sheetData sheetId="2">
        <row r="10">
          <cell r="B10">
            <v>42.223327098045615</v>
          </cell>
          <cell r="E10">
            <v>10.639812831450318</v>
          </cell>
          <cell r="F10">
            <v>540.57390517583895</v>
          </cell>
          <cell r="G10">
            <v>15.906618924886978</v>
          </cell>
          <cell r="H10">
            <v>45.537996622056127</v>
          </cell>
          <cell r="I10">
            <v>25.634511949029129</v>
          </cell>
          <cell r="J10">
            <v>7.4866707112098183</v>
          </cell>
          <cell r="K10">
            <v>4.015825214054682</v>
          </cell>
          <cell r="M10">
            <v>107.42619584014683</v>
          </cell>
          <cell r="N10">
            <v>4.1068971813782555</v>
          </cell>
          <cell r="O10">
            <v>204.17352908805461</v>
          </cell>
          <cell r="P10">
            <v>423.01220483444104</v>
          </cell>
          <cell r="R10">
            <v>0.6291914451066899</v>
          </cell>
          <cell r="T10">
            <v>4.7782990046896434E-3</v>
          </cell>
          <cell r="U10">
            <v>3.473818570456717</v>
          </cell>
          <cell r="W10">
            <v>7.0016872667708414</v>
          </cell>
          <cell r="X10">
            <v>0.37430013947955915</v>
          </cell>
          <cell r="Y10">
            <v>0.32895872880376359</v>
          </cell>
          <cell r="Z10">
            <v>1.6743656562999347</v>
          </cell>
          <cell r="AA10">
            <v>0.46609211159694813</v>
          </cell>
          <cell r="AB10">
            <v>57.102052775144585</v>
          </cell>
          <cell r="AC10">
            <v>0</v>
          </cell>
          <cell r="AD10">
            <v>2.0450547914311765</v>
          </cell>
          <cell r="AF10">
            <v>6.8000723941191499</v>
          </cell>
          <cell r="AG10">
            <v>0</v>
          </cell>
          <cell r="AI10">
            <v>11.638484635106122</v>
          </cell>
          <cell r="AJ10">
            <v>0</v>
          </cell>
          <cell r="AK10">
            <v>5.3369843950895302</v>
          </cell>
          <cell r="AL10">
            <v>19.964261830963025</v>
          </cell>
          <cell r="AM10">
            <v>17.451191162661313</v>
          </cell>
          <cell r="AN10">
            <v>3.1336659951443826E-3</v>
          </cell>
          <cell r="AO10">
            <v>0</v>
          </cell>
          <cell r="AQ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100</v>
          </cell>
          <cell r="E4">
            <v>0</v>
          </cell>
          <cell r="F4">
            <v>884</v>
          </cell>
          <cell r="G4">
            <v>0</v>
          </cell>
          <cell r="H4">
            <v>100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R4">
            <v>0</v>
          </cell>
          <cell r="T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F4">
            <v>17.46</v>
          </cell>
          <cell r="AG4">
            <v>0</v>
          </cell>
          <cell r="AI4">
            <v>71.3</v>
          </cell>
          <cell r="AK4">
            <v>9.4735000000000014</v>
          </cell>
          <cell r="AL4">
            <v>61.231499999999997</v>
          </cell>
          <cell r="AM4">
            <v>24.686</v>
          </cell>
          <cell r="AN4">
            <v>0.39500000000000002</v>
          </cell>
          <cell r="AO4">
            <v>0</v>
          </cell>
          <cell r="AQ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Trop 2011"/>
      <sheetName val="FCT"/>
      <sheetName val="Weighted composition"/>
    </sheetNames>
    <sheetDataSet>
      <sheetData sheetId="0"/>
      <sheetData sheetId="1"/>
      <sheetData sheetId="2">
        <row r="38">
          <cell r="B38">
            <v>72.244325396722104</v>
          </cell>
          <cell r="E38">
            <v>83.19323823094561</v>
          </cell>
          <cell r="F38">
            <v>60.100854108291443</v>
          </cell>
          <cell r="G38">
            <v>1.0869787831386575</v>
          </cell>
          <cell r="H38">
            <v>0.505390064221381</v>
          </cell>
          <cell r="I38">
            <v>14.592009033288734</v>
          </cell>
          <cell r="J38">
            <v>2.3952033991893149</v>
          </cell>
          <cell r="K38">
            <v>10.853002272249595</v>
          </cell>
          <cell r="M38">
            <v>25.27936901566278</v>
          </cell>
          <cell r="N38">
            <v>0.28928394383264511</v>
          </cell>
          <cell r="O38">
            <v>13.66806756239364</v>
          </cell>
          <cell r="P38">
            <v>20.616434437813414</v>
          </cell>
          <cell r="R38">
            <v>0.23512064590499199</v>
          </cell>
          <cell r="T38">
            <v>3.2116548677887202E-3</v>
          </cell>
          <cell r="U38">
            <v>0.12801735935580866</v>
          </cell>
          <cell r="W38">
            <v>64.015616601545076</v>
          </cell>
          <cell r="X38">
            <v>6.4726105695187497E-2</v>
          </cell>
          <cell r="Y38">
            <v>3.9056709515717297E-2</v>
          </cell>
          <cell r="Z38">
            <v>0.5087139051973083</v>
          </cell>
          <cell r="AA38">
            <v>8.3551026218380786E-2</v>
          </cell>
          <cell r="AB38">
            <v>24.633961255390144</v>
          </cell>
          <cell r="AC38">
            <v>0</v>
          </cell>
          <cell r="AD38">
            <v>33.221040823045385</v>
          </cell>
          <cell r="AF38">
            <v>0.26494495774483506</v>
          </cell>
          <cell r="AG38">
            <v>0</v>
          </cell>
          <cell r="AI38">
            <v>3.1030466374365866</v>
          </cell>
          <cell r="AJ38">
            <v>0</v>
          </cell>
          <cell r="AK38">
            <v>9.483550946745524E-2</v>
          </cell>
          <cell r="AL38">
            <v>0.17944283409161393</v>
          </cell>
          <cell r="AM38">
            <v>0.12268674289786009</v>
          </cell>
          <cell r="AN38">
            <v>0</v>
          </cell>
          <cell r="AO38">
            <v>0</v>
          </cell>
          <cell r="AQ3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s Other 2011"/>
      <sheetName val="FCT"/>
      <sheetName val="Weighted composition"/>
    </sheetNames>
    <sheetDataSet>
      <sheetData sheetId="0"/>
      <sheetData sheetId="1"/>
      <sheetData sheetId="2">
        <row r="33">
          <cell r="B33">
            <v>75.097359899140429</v>
          </cell>
          <cell r="E33">
            <v>88.213129628586813</v>
          </cell>
          <cell r="F33">
            <v>41.936625116175833</v>
          </cell>
          <cell r="G33">
            <v>0.53901111564769644</v>
          </cell>
          <cell r="H33">
            <v>0.18022881260930962</v>
          </cell>
          <cell r="I33">
            <v>10.788127744531421</v>
          </cell>
          <cell r="J33">
            <v>1.4985231688816096</v>
          </cell>
          <cell r="K33">
            <v>8.2736100796646177</v>
          </cell>
          <cell r="M33">
            <v>7.4425857836151517</v>
          </cell>
          <cell r="N33">
            <v>0.21320754848858131</v>
          </cell>
          <cell r="O33">
            <v>8.2228921771652921</v>
          </cell>
          <cell r="P33">
            <v>12.975104098073137</v>
          </cell>
          <cell r="R33">
            <v>0.12654211275790012</v>
          </cell>
          <cell r="T33">
            <v>9.5475481022588523E-4</v>
          </cell>
          <cell r="U33">
            <v>9.2631374788476467E-2</v>
          </cell>
          <cell r="W33">
            <v>8.2073864086290271</v>
          </cell>
          <cell r="X33">
            <v>2.4979246626905878E-2</v>
          </cell>
          <cell r="Y33">
            <v>2.4907717151765561E-2</v>
          </cell>
          <cell r="Z33">
            <v>0.23189513544645013</v>
          </cell>
          <cell r="AA33">
            <v>4.0496125392143048E-2</v>
          </cell>
          <cell r="AB33">
            <v>4.302760033020224</v>
          </cell>
          <cell r="AC33">
            <v>0</v>
          </cell>
          <cell r="AD33">
            <v>16.652013428874415</v>
          </cell>
          <cell r="AF33">
            <v>0.18615339735910777</v>
          </cell>
          <cell r="AG33">
            <v>0</v>
          </cell>
          <cell r="AI33">
            <v>1.8917436303205861</v>
          </cell>
          <cell r="AJ33">
            <v>0</v>
          </cell>
          <cell r="AK33">
            <v>2.1067991970039831E-2</v>
          </cell>
          <cell r="AL33">
            <v>4.229947157369647E-2</v>
          </cell>
          <cell r="AM33">
            <v>6.2150990256307936E-2</v>
          </cell>
          <cell r="AN33">
            <v>0</v>
          </cell>
          <cell r="AO33">
            <v>0</v>
          </cell>
          <cell r="AQ3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crops"/>
      <sheetName val="FCT"/>
      <sheetName val="Weighted composition"/>
    </sheetNames>
    <sheetDataSet>
      <sheetData sheetId="0"/>
      <sheetData sheetId="1"/>
      <sheetData sheetId="2">
        <row r="25">
          <cell r="B25">
            <v>57.94255885677741</v>
          </cell>
          <cell r="E25">
            <v>47.99489962282567</v>
          </cell>
          <cell r="F25">
            <v>341.15933361577282</v>
          </cell>
          <cell r="G25">
            <v>3.951410732654292</v>
          </cell>
          <cell r="H25">
            <v>31.955272301998548</v>
          </cell>
          <cell r="I25">
            <v>14.778780783707774</v>
          </cell>
          <cell r="J25">
            <v>8.5113319592429271</v>
          </cell>
          <cell r="K25">
            <v>5.1805833089367894</v>
          </cell>
          <cell r="M25">
            <v>79.454146220553241</v>
          </cell>
          <cell r="N25">
            <v>3.2509018711015276</v>
          </cell>
          <cell r="O25">
            <v>48.780087747236792</v>
          </cell>
          <cell r="P25">
            <v>133.28594262432506</v>
          </cell>
          <cell r="R25">
            <v>0.32551954673126671</v>
          </cell>
          <cell r="T25">
            <v>9.7968755908543551E-2</v>
          </cell>
          <cell r="U25">
            <v>1.4095414201644854</v>
          </cell>
          <cell r="W25">
            <v>2.8345503062422077</v>
          </cell>
          <cell r="X25">
            <v>0.10498083890435407</v>
          </cell>
          <cell r="Y25">
            <v>3.2216610507549627E-2</v>
          </cell>
          <cell r="Z25">
            <v>0.7260216125142015</v>
          </cell>
          <cell r="AA25">
            <v>9.5193985049465066E-2</v>
          </cell>
          <cell r="AB25">
            <v>27.706127478131528</v>
          </cell>
          <cell r="AC25">
            <v>0</v>
          </cell>
          <cell r="AD25">
            <v>2.2044825945609627</v>
          </cell>
          <cell r="AF25">
            <v>0.39715912759082389</v>
          </cell>
          <cell r="AG25">
            <v>0</v>
          </cell>
          <cell r="AI25">
            <v>0.32121824351299266</v>
          </cell>
          <cell r="AJ25">
            <v>0</v>
          </cell>
          <cell r="AK25">
            <v>25.170962654480661</v>
          </cell>
          <cell r="AL25">
            <v>3.1731769514755523</v>
          </cell>
          <cell r="AM25">
            <v>1.7690373398926973</v>
          </cell>
          <cell r="AN25">
            <v>0</v>
          </cell>
          <cell r="AO25">
            <v>0</v>
          </cell>
          <cell r="AQ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5"/>
  <sheetViews>
    <sheetView tabSelected="1" workbookViewId="0">
      <pane xSplit="5" ySplit="3" topLeftCell="AD4" activePane="bottomRight" state="frozen"/>
      <selection pane="topRight" activeCell="F1" sqref="F1"/>
      <selection pane="bottomLeft" activeCell="A4" sqref="A4"/>
      <selection pane="bottomRight" activeCell="AL1" sqref="AL1:AL1048576"/>
    </sheetView>
  </sheetViews>
  <sheetFormatPr baseColWidth="10" defaultColWidth="8.6640625" defaultRowHeight="15" x14ac:dyDescent="0.2"/>
  <cols>
    <col min="1" max="1" width="31.6640625" style="13" customWidth="1"/>
    <col min="2" max="2" width="14.33203125" style="11" customWidth="1"/>
    <col min="3" max="3" width="11.5" style="25" customWidth="1"/>
    <col min="4" max="4" width="30.5" style="13" customWidth="1"/>
    <col min="5" max="5" width="15.83203125" style="13" customWidth="1"/>
    <col min="6" max="6" width="10.5" style="13" customWidth="1"/>
    <col min="7" max="7" width="23.83203125" style="13" customWidth="1"/>
    <col min="8" max="8" width="12.6640625" style="19" customWidth="1"/>
    <col min="9" max="9" width="13.5" style="13" customWidth="1"/>
    <col min="10" max="10" width="12.33203125" style="19" customWidth="1"/>
    <col min="11" max="11" width="9.1640625" style="13" customWidth="1"/>
    <col min="12" max="12" width="13.33203125" style="13" customWidth="1"/>
    <col min="13" max="13" width="11.6640625" style="13" customWidth="1"/>
    <col min="14" max="14" width="9.6640625" style="13" customWidth="1"/>
    <col min="15" max="15" width="7.6640625" style="50" customWidth="1"/>
    <col min="16" max="16" width="10.5" style="13" customWidth="1"/>
    <col min="17" max="18" width="8.1640625" style="13" customWidth="1"/>
    <col min="19" max="19" width="9" style="13" customWidth="1"/>
    <col min="20" max="20" width="10.33203125" style="13" customWidth="1"/>
    <col min="21" max="21" width="10" style="13" customWidth="1"/>
    <col min="22" max="22" width="11" style="13" customWidth="1"/>
    <col min="23" max="23" width="15.1640625" style="13" customWidth="1"/>
    <col min="24" max="25" width="9.6640625" style="13" customWidth="1"/>
    <col min="26" max="26" width="9.5" style="13" customWidth="1"/>
    <col min="27" max="27" width="8.1640625" style="13" customWidth="1"/>
    <col min="28" max="28" width="9.6640625" style="13" customWidth="1"/>
    <col min="29" max="29" width="10.1640625" style="13" customWidth="1"/>
    <col min="30" max="30" width="11.6640625" style="13" customWidth="1"/>
    <col min="31" max="31" width="9.5" style="13" customWidth="1"/>
    <col min="32" max="32" width="10.1640625" style="13" customWidth="1"/>
    <col min="33" max="33" width="10.5" style="13" customWidth="1"/>
    <col min="34" max="34" width="9.5" style="13" customWidth="1"/>
    <col min="35" max="36" width="10" style="13" customWidth="1"/>
    <col min="37" max="37" width="9.6640625" style="13" customWidth="1"/>
    <col min="38" max="38" width="10.5" style="13" customWidth="1"/>
    <col min="39" max="39" width="7.5" style="13" customWidth="1"/>
    <col min="40" max="40" width="10.5" style="13" customWidth="1"/>
    <col min="41" max="41" width="11.5" style="13" customWidth="1"/>
    <col min="42" max="42" width="11.1640625" style="13" customWidth="1"/>
    <col min="43" max="43" width="11" style="13" customWidth="1"/>
    <col min="44" max="45" width="9.6640625" style="13" customWidth="1"/>
    <col min="46" max="46" width="9.1640625" style="13" customWidth="1"/>
    <col min="47" max="47" width="9.1640625" style="32" customWidth="1"/>
    <col min="48" max="16384" width="8.6640625" style="13"/>
  </cols>
  <sheetData>
    <row r="1" spans="1:64" s="50" customFormat="1" ht="24.75" customHeight="1" x14ac:dyDescent="0.2">
      <c r="B1" s="12"/>
      <c r="C1" s="45"/>
      <c r="H1" s="48"/>
      <c r="J1" s="48"/>
      <c r="K1" s="50" t="s">
        <v>131</v>
      </c>
      <c r="L1" s="36" t="s">
        <v>94</v>
      </c>
      <c r="M1" s="36" t="s">
        <v>95</v>
      </c>
      <c r="N1" s="36" t="s">
        <v>96</v>
      </c>
      <c r="O1" s="43" t="s">
        <v>157</v>
      </c>
      <c r="P1" s="36" t="s">
        <v>97</v>
      </c>
      <c r="Q1" s="36" t="s">
        <v>98</v>
      </c>
      <c r="R1" s="36" t="s">
        <v>99</v>
      </c>
      <c r="S1" s="50" t="s">
        <v>100</v>
      </c>
      <c r="T1" s="36" t="s">
        <v>101</v>
      </c>
      <c r="U1" s="36" t="s">
        <v>102</v>
      </c>
      <c r="V1" s="36" t="s">
        <v>103</v>
      </c>
      <c r="W1" s="36" t="s">
        <v>104</v>
      </c>
      <c r="X1" s="36" t="s">
        <v>105</v>
      </c>
      <c r="Y1" s="36" t="s">
        <v>106</v>
      </c>
      <c r="Z1" s="36" t="s">
        <v>107</v>
      </c>
      <c r="AA1" s="50" t="s">
        <v>108</v>
      </c>
      <c r="AB1" s="36" t="s">
        <v>109</v>
      </c>
      <c r="AC1" s="36" t="s">
        <v>110</v>
      </c>
      <c r="AD1" s="36" t="s">
        <v>111</v>
      </c>
      <c r="AE1" s="36" t="s">
        <v>112</v>
      </c>
      <c r="AF1" s="36" t="s">
        <v>113</v>
      </c>
      <c r="AG1" s="36" t="s">
        <v>114</v>
      </c>
      <c r="AH1" s="36" t="s">
        <v>115</v>
      </c>
      <c r="AI1" s="36" t="s">
        <v>116</v>
      </c>
      <c r="AJ1" s="36" t="s">
        <v>117</v>
      </c>
      <c r="AK1" s="36" t="s">
        <v>118</v>
      </c>
      <c r="AL1" s="36" t="s">
        <v>119</v>
      </c>
      <c r="AM1" s="50" t="s">
        <v>120</v>
      </c>
      <c r="AN1" s="36" t="s">
        <v>121</v>
      </c>
      <c r="AO1" s="36" t="s">
        <v>122</v>
      </c>
      <c r="AP1" s="36" t="s">
        <v>123</v>
      </c>
      <c r="AQ1" s="36" t="s">
        <v>124</v>
      </c>
      <c r="AR1" s="50" t="s">
        <v>125</v>
      </c>
      <c r="AS1" s="36" t="s">
        <v>126</v>
      </c>
      <c r="AT1" s="50" t="s">
        <v>133</v>
      </c>
      <c r="AU1" s="46"/>
    </row>
    <row r="2" spans="1:64" s="44" customFormat="1" x14ac:dyDescent="0.2">
      <c r="B2" s="40"/>
      <c r="C2" s="39"/>
      <c r="D2" s="1" t="s">
        <v>132</v>
      </c>
      <c r="E2" s="1"/>
      <c r="F2" s="1" t="s">
        <v>342</v>
      </c>
      <c r="G2" s="1" t="s">
        <v>93</v>
      </c>
      <c r="H2" s="21" t="s">
        <v>170</v>
      </c>
      <c r="I2" s="1" t="s">
        <v>92</v>
      </c>
      <c r="J2" s="38" t="s">
        <v>171</v>
      </c>
      <c r="K2" s="13"/>
      <c r="L2" s="37" t="s">
        <v>127</v>
      </c>
      <c r="M2" s="37" t="s">
        <v>128</v>
      </c>
      <c r="N2" s="37" t="s">
        <v>127</v>
      </c>
      <c r="O2" s="43" t="s">
        <v>127</v>
      </c>
      <c r="P2" s="37" t="s">
        <v>127</v>
      </c>
      <c r="Q2" s="37" t="s">
        <v>127</v>
      </c>
      <c r="R2" s="37" t="s">
        <v>127</v>
      </c>
      <c r="S2" s="13"/>
      <c r="T2" s="37" t="s">
        <v>129</v>
      </c>
      <c r="U2" s="37" t="s">
        <v>129</v>
      </c>
      <c r="V2" s="37" t="s">
        <v>129</v>
      </c>
      <c r="W2" s="37" t="s">
        <v>129</v>
      </c>
      <c r="X2" s="37" t="s">
        <v>127</v>
      </c>
      <c r="Y2" s="37" t="s">
        <v>127</v>
      </c>
      <c r="Z2" s="37" t="s">
        <v>129</v>
      </c>
      <c r="AA2" s="13"/>
      <c r="AB2" s="37" t="s">
        <v>129</v>
      </c>
      <c r="AC2" s="37" t="s">
        <v>129</v>
      </c>
      <c r="AD2" s="37" t="s">
        <v>129</v>
      </c>
      <c r="AE2" s="37" t="s">
        <v>129</v>
      </c>
      <c r="AF2" s="37" t="s">
        <v>129</v>
      </c>
      <c r="AG2" s="37" t="s">
        <v>130</v>
      </c>
      <c r="AH2" s="37" t="s">
        <v>130</v>
      </c>
      <c r="AI2" s="37" t="s">
        <v>130</v>
      </c>
      <c r="AJ2" s="37" t="s">
        <v>129</v>
      </c>
      <c r="AK2" s="37" t="s">
        <v>130</v>
      </c>
      <c r="AL2" s="37" t="s">
        <v>130</v>
      </c>
      <c r="AM2" s="13"/>
      <c r="AN2" s="37" t="s">
        <v>127</v>
      </c>
      <c r="AO2" s="37" t="s">
        <v>127</v>
      </c>
      <c r="AP2" s="37" t="s">
        <v>127</v>
      </c>
      <c r="AQ2" s="37" t="s">
        <v>129</v>
      </c>
      <c r="AR2" s="13"/>
      <c r="AS2" s="37" t="s">
        <v>129</v>
      </c>
      <c r="AT2" s="5" t="s">
        <v>127</v>
      </c>
      <c r="AU2" s="33"/>
    </row>
    <row r="3" spans="1:64" s="44" customFormat="1" ht="16.5" customHeight="1" thickBot="1" x14ac:dyDescent="0.25">
      <c r="A3" s="1" t="s">
        <v>156</v>
      </c>
      <c r="B3" s="3" t="s">
        <v>38</v>
      </c>
      <c r="C3" s="22" t="s">
        <v>241</v>
      </c>
      <c r="D3" s="41" t="s">
        <v>145</v>
      </c>
      <c r="E3" s="41" t="s">
        <v>246</v>
      </c>
      <c r="F3" s="41" t="s">
        <v>146</v>
      </c>
      <c r="G3" s="41" t="s">
        <v>147</v>
      </c>
      <c r="H3" s="49" t="s">
        <v>148</v>
      </c>
      <c r="I3" s="41" t="s">
        <v>149</v>
      </c>
      <c r="J3" s="49" t="s">
        <v>150</v>
      </c>
      <c r="K3" s="41" t="s">
        <v>151</v>
      </c>
      <c r="L3" s="2" t="s">
        <v>173</v>
      </c>
      <c r="M3" s="37" t="s">
        <v>193</v>
      </c>
      <c r="N3" s="37" t="s">
        <v>194</v>
      </c>
      <c r="O3" s="47" t="s">
        <v>192</v>
      </c>
      <c r="P3" s="37" t="s">
        <v>195</v>
      </c>
      <c r="Q3" s="37" t="s">
        <v>191</v>
      </c>
      <c r="R3" s="37" t="s">
        <v>196</v>
      </c>
      <c r="S3" s="13" t="s">
        <v>197</v>
      </c>
      <c r="T3" s="37" t="s">
        <v>198</v>
      </c>
      <c r="U3" s="37" t="s">
        <v>199</v>
      </c>
      <c r="V3" s="37" t="s">
        <v>200</v>
      </c>
      <c r="W3" s="37" t="s">
        <v>174</v>
      </c>
      <c r="X3" s="37" t="s">
        <v>328</v>
      </c>
      <c r="Y3" s="37" t="s">
        <v>329</v>
      </c>
      <c r="Z3" s="37" t="s">
        <v>201</v>
      </c>
      <c r="AA3" s="13" t="s">
        <v>143</v>
      </c>
      <c r="AB3" s="37" t="s">
        <v>202</v>
      </c>
      <c r="AC3" s="37" t="s">
        <v>203</v>
      </c>
      <c r="AD3" s="37" t="s">
        <v>204</v>
      </c>
      <c r="AE3" s="37" t="s">
        <v>181</v>
      </c>
      <c r="AF3" s="37" t="s">
        <v>182</v>
      </c>
      <c r="AG3" s="37" t="s">
        <v>214</v>
      </c>
      <c r="AH3" s="37" t="s">
        <v>183</v>
      </c>
      <c r="AI3" s="37" t="s">
        <v>180</v>
      </c>
      <c r="AJ3" s="37" t="s">
        <v>184</v>
      </c>
      <c r="AK3" s="37" t="s">
        <v>190</v>
      </c>
      <c r="AL3" s="37" t="s">
        <v>185</v>
      </c>
      <c r="AM3" s="13" t="s">
        <v>144</v>
      </c>
      <c r="AN3" s="37" t="s">
        <v>186</v>
      </c>
      <c r="AO3" s="37" t="s">
        <v>187</v>
      </c>
      <c r="AP3" s="37" t="s">
        <v>188</v>
      </c>
      <c r="AQ3" s="37" t="s">
        <v>189</v>
      </c>
      <c r="AR3" s="13" t="s">
        <v>154</v>
      </c>
      <c r="AS3" s="37" t="s">
        <v>205</v>
      </c>
      <c r="AT3" s="11" t="s">
        <v>206</v>
      </c>
      <c r="AU3" s="34" t="s">
        <v>324</v>
      </c>
      <c r="AV3" s="63" t="s">
        <v>158</v>
      </c>
      <c r="AW3" s="63" t="s">
        <v>176</v>
      </c>
      <c r="AX3" s="63" t="s">
        <v>350</v>
      </c>
      <c r="AY3" s="63" t="s">
        <v>177</v>
      </c>
      <c r="AZ3" s="63" t="s">
        <v>178</v>
      </c>
      <c r="BA3" s="63" t="s">
        <v>179</v>
      </c>
      <c r="BB3" s="63" t="s">
        <v>207</v>
      </c>
      <c r="BC3" s="63" t="s">
        <v>208</v>
      </c>
      <c r="BD3" s="63" t="s">
        <v>352</v>
      </c>
      <c r="BE3" s="63" t="s">
        <v>213</v>
      </c>
      <c r="BF3" s="63" t="s">
        <v>209</v>
      </c>
      <c r="BG3" s="63" t="s">
        <v>212</v>
      </c>
      <c r="BH3" s="63" t="s">
        <v>210</v>
      </c>
      <c r="BI3" s="63" t="s">
        <v>351</v>
      </c>
      <c r="BJ3" s="63" t="s">
        <v>211</v>
      </c>
      <c r="BK3" s="63" t="s">
        <v>172</v>
      </c>
      <c r="BL3" s="63" t="s">
        <v>175</v>
      </c>
    </row>
    <row r="4" spans="1:64" s="1" customFormat="1" x14ac:dyDescent="0.2">
      <c r="C4" s="23"/>
      <c r="H4" s="21"/>
      <c r="J4" s="64"/>
      <c r="AJ4" s="10"/>
      <c r="AU4" s="35"/>
    </row>
    <row r="5" spans="1:64" x14ac:dyDescent="0.2">
      <c r="A5" s="13" t="s">
        <v>0</v>
      </c>
      <c r="B5" s="17" t="s">
        <v>39</v>
      </c>
      <c r="C5" s="27" t="s">
        <v>244</v>
      </c>
      <c r="D5" s="14" t="s">
        <v>242</v>
      </c>
      <c r="E5" s="14"/>
      <c r="F5" s="14">
        <v>16501002</v>
      </c>
      <c r="G5" s="9"/>
      <c r="H5" s="28">
        <v>64</v>
      </c>
      <c r="I5" s="9" t="s">
        <v>134</v>
      </c>
      <c r="J5" s="64"/>
      <c r="L5" s="37">
        <v>74.91</v>
      </c>
      <c r="M5" s="37">
        <v>89</v>
      </c>
      <c r="N5" s="37">
        <v>1.0900000000000001</v>
      </c>
      <c r="O5" s="36">
        <v>0.33</v>
      </c>
      <c r="P5" s="37">
        <v>22.84</v>
      </c>
      <c r="Q5" s="37">
        <v>2.6</v>
      </c>
      <c r="R5" s="37">
        <v>12.23</v>
      </c>
      <c r="T5" s="37">
        <v>5</v>
      </c>
      <c r="U5" s="37">
        <v>0.26</v>
      </c>
      <c r="V5" s="37">
        <v>27</v>
      </c>
      <c r="W5" s="37">
        <v>22</v>
      </c>
      <c r="X5" s="37">
        <v>0.35799999999999998</v>
      </c>
      <c r="Y5" s="37">
        <v>1E-3</v>
      </c>
      <c r="Z5" s="37">
        <v>0.15</v>
      </c>
      <c r="AB5" s="37">
        <v>8.6999999999999993</v>
      </c>
      <c r="AC5" s="37">
        <v>3.1E-2</v>
      </c>
      <c r="AD5" s="37">
        <v>7.2999999999999995E-2</v>
      </c>
      <c r="AE5" s="37">
        <v>0.66500000000000004</v>
      </c>
      <c r="AF5" s="37">
        <v>0.36699999999999999</v>
      </c>
      <c r="AG5" s="37">
        <v>20</v>
      </c>
      <c r="AH5" s="37">
        <v>0</v>
      </c>
      <c r="AI5" s="37">
        <v>3</v>
      </c>
      <c r="AJ5" s="37">
        <v>0.1</v>
      </c>
      <c r="AK5" s="37">
        <v>0</v>
      </c>
      <c r="AL5" s="37">
        <v>0.5</v>
      </c>
      <c r="AN5" s="37">
        <v>0.112</v>
      </c>
      <c r="AO5" s="37">
        <v>3.2000000000000001E-2</v>
      </c>
      <c r="AP5" s="37">
        <v>7.2999999999999995E-2</v>
      </c>
      <c r="AQ5" s="37">
        <v>0</v>
      </c>
      <c r="AS5" s="37">
        <v>0</v>
      </c>
      <c r="AV5" s="63" t="s">
        <v>333</v>
      </c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</row>
    <row r="6" spans="1:64" ht="15.75" customHeight="1" x14ac:dyDescent="0.2">
      <c r="A6" s="13" t="s">
        <v>1</v>
      </c>
      <c r="B6" s="17" t="s">
        <v>40</v>
      </c>
      <c r="C6" s="27" t="s">
        <v>253</v>
      </c>
      <c r="D6" s="14" t="s">
        <v>243</v>
      </c>
      <c r="E6" s="14"/>
      <c r="F6" s="14">
        <v>12101001</v>
      </c>
      <c r="G6" s="9" t="s">
        <v>326</v>
      </c>
      <c r="H6" s="28">
        <v>100</v>
      </c>
      <c r="I6" s="42"/>
      <c r="J6" s="64"/>
      <c r="L6" s="37">
        <v>9.44</v>
      </c>
      <c r="M6" s="37">
        <v>354</v>
      </c>
      <c r="N6" s="37">
        <v>12.48</v>
      </c>
      <c r="O6" s="36">
        <v>2.2999999999999998</v>
      </c>
      <c r="P6" s="37">
        <v>73.48</v>
      </c>
      <c r="Q6" s="37">
        <v>17.3</v>
      </c>
      <c r="R6" s="37">
        <v>0.8</v>
      </c>
      <c r="T6" s="37">
        <v>33</v>
      </c>
      <c r="U6" s="37">
        <v>3.6</v>
      </c>
      <c r="V6" s="37">
        <v>133</v>
      </c>
      <c r="W6" s="37">
        <v>264</v>
      </c>
      <c r="X6" s="37">
        <v>0.45200000000000001</v>
      </c>
      <c r="Y6" s="37">
        <v>1.2E-2</v>
      </c>
      <c r="Z6" s="37">
        <v>2.77</v>
      </c>
      <c r="AB6" s="37">
        <v>0</v>
      </c>
      <c r="AC6" s="37">
        <v>0.64600000000000002</v>
      </c>
      <c r="AD6" s="37">
        <v>0.28499999999999998</v>
      </c>
      <c r="AE6" s="37">
        <v>4.6040000000000001</v>
      </c>
      <c r="AF6" s="37">
        <v>0.318</v>
      </c>
      <c r="AG6" s="37">
        <v>19</v>
      </c>
      <c r="AH6" s="37">
        <v>0</v>
      </c>
      <c r="AI6" s="37">
        <v>1</v>
      </c>
      <c r="AJ6" s="37">
        <v>0.56999999999999995</v>
      </c>
      <c r="AK6" s="37">
        <v>0</v>
      </c>
      <c r="AL6" s="37">
        <v>2.2000000000000002</v>
      </c>
      <c r="AN6" s="37">
        <v>0.48199999999999998</v>
      </c>
      <c r="AO6" s="37">
        <v>0.29499999999999998</v>
      </c>
      <c r="AP6" s="37">
        <v>1.1080000000000001</v>
      </c>
      <c r="AQ6" s="37">
        <v>0</v>
      </c>
      <c r="AS6" s="37">
        <v>0</v>
      </c>
      <c r="AU6" s="32">
        <v>302</v>
      </c>
      <c r="AV6" s="63" t="s">
        <v>159</v>
      </c>
      <c r="AW6" s="63">
        <v>0.8</v>
      </c>
      <c r="AX6" s="63">
        <v>1</v>
      </c>
      <c r="AY6" s="63">
        <v>0.9</v>
      </c>
      <c r="AZ6" s="63">
        <v>0.9</v>
      </c>
      <c r="BA6" s="63">
        <v>0.9</v>
      </c>
      <c r="BB6" s="63">
        <v>1</v>
      </c>
      <c r="BC6" s="63">
        <v>1</v>
      </c>
      <c r="BD6" s="63">
        <v>0.7</v>
      </c>
      <c r="BE6" s="63">
        <v>1</v>
      </c>
      <c r="BF6" s="63">
        <v>1</v>
      </c>
      <c r="BG6" s="63">
        <v>1</v>
      </c>
      <c r="BH6" s="63">
        <v>1</v>
      </c>
      <c r="BI6" s="63">
        <v>0.9</v>
      </c>
      <c r="BJ6" s="63">
        <v>0.8</v>
      </c>
      <c r="BK6" s="63">
        <v>0.95</v>
      </c>
      <c r="BL6" s="63">
        <v>1</v>
      </c>
    </row>
    <row r="7" spans="1:64" x14ac:dyDescent="0.2">
      <c r="A7" s="13" t="s">
        <v>2</v>
      </c>
      <c r="B7" s="17" t="s">
        <v>41</v>
      </c>
      <c r="C7" s="27"/>
      <c r="D7" s="14" t="s">
        <v>245</v>
      </c>
      <c r="E7" s="14" t="s">
        <v>41</v>
      </c>
      <c r="F7" s="14"/>
      <c r="G7" s="9"/>
      <c r="H7" s="28">
        <f>[1]Sheet1!$B$16</f>
        <v>99.785714285714292</v>
      </c>
      <c r="I7" s="42"/>
      <c r="J7" s="64"/>
      <c r="L7" s="61">
        <f>[1]Sheet1!E16</f>
        <v>21.26857142857143</v>
      </c>
      <c r="M7" s="61">
        <f>[1]Sheet1!F16</f>
        <v>298.92857142857144</v>
      </c>
      <c r="N7" s="61">
        <f>[1]Sheet1!G16</f>
        <v>19.247142857142855</v>
      </c>
      <c r="O7" s="61">
        <f>[1]Sheet1!H16</f>
        <v>1.1249999999999998</v>
      </c>
      <c r="P7" s="61">
        <f>[1]Sheet1!I16</f>
        <v>55.029285714285713</v>
      </c>
      <c r="Q7" s="61">
        <f>[1]Sheet1!J16</f>
        <v>16.149999999999999</v>
      </c>
      <c r="R7" s="61">
        <f>[1]Sheet1!K16</f>
        <v>3.7100000000000004</v>
      </c>
      <c r="S7" s="16"/>
      <c r="T7" s="61">
        <f>[1]Sheet1!M16</f>
        <v>127.14285714285714</v>
      </c>
      <c r="U7" s="61">
        <f>[1]Sheet1!N16</f>
        <v>5.7514285714285709</v>
      </c>
      <c r="V7" s="61">
        <f>[1]Sheet1!O16</f>
        <v>157</v>
      </c>
      <c r="W7" s="61">
        <f>[1]Sheet1!P16</f>
        <v>351.5</v>
      </c>
      <c r="X7" s="61">
        <f>[1]Sheet1!$R$16</f>
        <v>1.2449999999999999</v>
      </c>
      <c r="Y7" s="61">
        <f>[1]Sheet1!$T$16</f>
        <v>1.2642857152968645E-2</v>
      </c>
      <c r="Z7" s="61">
        <f>[1]Sheet1!U16</f>
        <v>2.6507142857142858</v>
      </c>
      <c r="AA7" s="16"/>
      <c r="AB7" s="61">
        <f>[1]Sheet1!W16</f>
        <v>2.8923076923076922</v>
      </c>
      <c r="AC7" s="61">
        <f>[1]Sheet1!X16</f>
        <v>0.57735714285714301</v>
      </c>
      <c r="AD7" s="61">
        <f>[1]Sheet1!Y16</f>
        <v>0.21021428571428574</v>
      </c>
      <c r="AE7" s="61">
        <f>[1]Sheet1!Z16</f>
        <v>1.8097142857142856</v>
      </c>
      <c r="AF7" s="61">
        <f>[1]Sheet1!AA16</f>
        <v>0.36149999999999999</v>
      </c>
      <c r="AG7" s="61">
        <f>[1]Sheet1!AB16</f>
        <v>394.14285714285717</v>
      </c>
      <c r="AH7" s="61">
        <f>[1]Sheet1!AC16</f>
        <v>0</v>
      </c>
      <c r="AI7" s="61">
        <f>[1]Sheet1!AD16</f>
        <v>1.3571428571428572</v>
      </c>
      <c r="AJ7" s="61">
        <f>[1]Sheet1!AF16</f>
        <v>0.31727272727272732</v>
      </c>
      <c r="AK7" s="61">
        <f>[1]Sheet1!AG16</f>
        <v>0</v>
      </c>
      <c r="AL7" s="61">
        <f>[1]Sheet1!AI16</f>
        <v>12.318181818181818</v>
      </c>
      <c r="AM7" s="16"/>
      <c r="AN7" s="61">
        <f>[1]Sheet1!AK16</f>
        <v>0.24271428571428569</v>
      </c>
      <c r="AO7" s="61">
        <f>[1]Sheet1!AL16</f>
        <v>0.10350000000000002</v>
      </c>
      <c r="AP7" s="61">
        <f>[1]Sheet1!AM16</f>
        <v>0.51492857142857151</v>
      </c>
      <c r="AQ7" s="61">
        <f>[1]Sheet1!$AO$16</f>
        <v>0</v>
      </c>
      <c r="AR7" s="16"/>
      <c r="AS7" s="61">
        <f>[1]Sheet1!$AQ$16</f>
        <v>0</v>
      </c>
      <c r="AT7" s="61">
        <f>[1]Sheet1!$AN$16</f>
        <v>0</v>
      </c>
      <c r="AU7" s="32">
        <v>522</v>
      </c>
      <c r="AV7" s="63" t="s">
        <v>161</v>
      </c>
      <c r="AW7" s="63">
        <v>0.65</v>
      </c>
      <c r="AX7" s="63">
        <v>1</v>
      </c>
      <c r="AY7" s="63">
        <v>0.75</v>
      </c>
      <c r="AZ7" s="63">
        <v>0.7</v>
      </c>
      <c r="BA7" s="63">
        <v>0.7</v>
      </c>
      <c r="BB7" s="63">
        <v>0.9</v>
      </c>
      <c r="BC7" s="63">
        <v>0.85</v>
      </c>
      <c r="BD7" s="63">
        <v>0.5</v>
      </c>
      <c r="BE7" s="63">
        <v>0.75</v>
      </c>
      <c r="BF7" s="63">
        <v>0.8</v>
      </c>
      <c r="BG7" s="63">
        <v>0.75</v>
      </c>
      <c r="BH7" s="63">
        <v>0.9</v>
      </c>
      <c r="BI7" s="63">
        <v>0.9</v>
      </c>
      <c r="BJ7" s="63">
        <v>0.7</v>
      </c>
      <c r="BK7" s="63">
        <v>0.8</v>
      </c>
      <c r="BL7" s="63">
        <v>0.9</v>
      </c>
    </row>
    <row r="8" spans="1:64" ht="15.75" customHeight="1" x14ac:dyDescent="0.2">
      <c r="A8" s="13" t="s">
        <v>3</v>
      </c>
      <c r="B8" s="17" t="s">
        <v>42</v>
      </c>
      <c r="C8" s="27" t="s">
        <v>248</v>
      </c>
      <c r="D8" s="14" t="s">
        <v>247</v>
      </c>
      <c r="E8" s="14"/>
      <c r="F8" s="14">
        <v>18101045</v>
      </c>
      <c r="G8" s="9" t="s">
        <v>327</v>
      </c>
      <c r="H8" s="28">
        <v>100</v>
      </c>
      <c r="I8" s="9"/>
      <c r="J8" s="64">
        <v>69.5</v>
      </c>
      <c r="L8" s="37">
        <v>67.13</v>
      </c>
      <c r="M8" s="37">
        <v>192</v>
      </c>
      <c r="N8" s="37">
        <v>19.420000000000002</v>
      </c>
      <c r="O8" s="36">
        <v>12.73</v>
      </c>
      <c r="P8" s="37">
        <v>0</v>
      </c>
      <c r="Q8" s="37">
        <v>0</v>
      </c>
      <c r="R8" s="37">
        <v>0</v>
      </c>
      <c r="T8" s="37">
        <v>12</v>
      </c>
      <c r="U8" s="37">
        <v>1.99</v>
      </c>
      <c r="V8" s="37">
        <v>19</v>
      </c>
      <c r="W8" s="37">
        <v>175</v>
      </c>
      <c r="X8" s="37">
        <v>0.28899999999999998</v>
      </c>
      <c r="Y8" s="37">
        <v>6.8000000000000005E-2</v>
      </c>
      <c r="Z8" s="37">
        <v>4.55</v>
      </c>
      <c r="AB8" s="37">
        <v>0</v>
      </c>
      <c r="AC8" s="37">
        <v>4.9000000000000002E-2</v>
      </c>
      <c r="AD8" s="37">
        <v>0.154</v>
      </c>
      <c r="AE8" s="37">
        <v>4.8179999999999996</v>
      </c>
      <c r="AF8" s="37">
        <v>0.35499999999999998</v>
      </c>
      <c r="AG8" s="37">
        <v>6</v>
      </c>
      <c r="AH8" s="37">
        <v>1.97</v>
      </c>
      <c r="AI8" s="37">
        <v>0</v>
      </c>
      <c r="AJ8" s="37">
        <v>0.35</v>
      </c>
      <c r="AK8" s="37"/>
      <c r="AL8" s="37">
        <v>1.1000000000000001</v>
      </c>
      <c r="AN8" s="37">
        <v>5.335</v>
      </c>
      <c r="AO8" s="37">
        <v>4.8</v>
      </c>
      <c r="AP8" s="37">
        <v>0.53200000000000003</v>
      </c>
      <c r="AQ8" s="37">
        <v>62</v>
      </c>
      <c r="AS8" s="13">
        <v>0</v>
      </c>
      <c r="AT8" s="13">
        <v>0.751</v>
      </c>
      <c r="AU8" s="32">
        <v>601</v>
      </c>
      <c r="AV8" s="63" t="s">
        <v>163</v>
      </c>
      <c r="AW8" s="63">
        <v>0.55000000000000004</v>
      </c>
      <c r="AX8" s="63">
        <v>0.8</v>
      </c>
      <c r="AY8" s="63">
        <v>0.95</v>
      </c>
      <c r="AZ8" s="63">
        <v>0.75</v>
      </c>
      <c r="BA8" s="63">
        <v>0.5</v>
      </c>
      <c r="BB8" s="63">
        <v>0.9</v>
      </c>
      <c r="BC8" s="63">
        <v>1</v>
      </c>
      <c r="BD8" s="63">
        <v>0.95</v>
      </c>
      <c r="BE8" s="63">
        <v>0.8</v>
      </c>
      <c r="BF8" s="63">
        <v>0.85</v>
      </c>
      <c r="BG8" s="63">
        <v>0.85</v>
      </c>
      <c r="BH8" s="63">
        <v>0.85</v>
      </c>
      <c r="BI8" s="63">
        <v>0.75</v>
      </c>
      <c r="BJ8" s="63">
        <v>0.8</v>
      </c>
      <c r="BK8" s="63">
        <v>0.8</v>
      </c>
      <c r="BL8" s="63">
        <v>1</v>
      </c>
    </row>
    <row r="9" spans="1:64" x14ac:dyDescent="0.2">
      <c r="A9" s="13" t="s">
        <v>7</v>
      </c>
      <c r="B9" s="17" t="s">
        <v>43</v>
      </c>
      <c r="C9" s="27" t="s">
        <v>250</v>
      </c>
      <c r="D9" s="14" t="s">
        <v>249</v>
      </c>
      <c r="E9" s="14"/>
      <c r="F9" s="14">
        <v>11205001</v>
      </c>
      <c r="G9" s="9"/>
      <c r="H9" s="31">
        <v>100</v>
      </c>
      <c r="I9" s="42"/>
      <c r="J9" s="64"/>
      <c r="L9" s="37">
        <v>3.1</v>
      </c>
      <c r="M9" s="37">
        <v>353</v>
      </c>
      <c r="N9" s="37">
        <v>12.2</v>
      </c>
      <c r="O9" s="36">
        <v>0.5</v>
      </c>
      <c r="P9" s="37">
        <v>75.400000000000006</v>
      </c>
      <c r="Q9" s="37">
        <v>0</v>
      </c>
      <c r="R9" s="37">
        <v>0</v>
      </c>
      <c r="T9" s="37">
        <v>141</v>
      </c>
      <c r="U9" s="37">
        <v>4.41</v>
      </c>
      <c r="V9" s="37">
        <v>327</v>
      </c>
      <c r="W9" s="37">
        <v>303</v>
      </c>
      <c r="X9" s="37">
        <v>3.5350000000000001</v>
      </c>
      <c r="Y9" s="37">
        <v>3.6999999999999998E-2</v>
      </c>
      <c r="Z9" s="37">
        <v>0.35</v>
      </c>
      <c r="AB9" s="37">
        <v>0</v>
      </c>
      <c r="AC9" s="37">
        <v>8.0000000000000002E-3</v>
      </c>
      <c r="AD9" s="37">
        <v>7.3999999999999996E-2</v>
      </c>
      <c r="AE9" s="37">
        <v>28.172999999999998</v>
      </c>
      <c r="AF9" s="37">
        <v>2.9000000000000001E-2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1.9</v>
      </c>
      <c r="AN9" s="37">
        <v>0.19700000000000001</v>
      </c>
      <c r="AO9" s="37">
        <v>4.1000000000000002E-2</v>
      </c>
      <c r="AP9" s="37">
        <v>0.19600000000000001</v>
      </c>
      <c r="AQ9" s="37">
        <v>0</v>
      </c>
      <c r="AS9" s="37">
        <v>3142</v>
      </c>
      <c r="AV9" s="63" t="s">
        <v>333</v>
      </c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x14ac:dyDescent="0.2">
      <c r="A10" s="13" t="s">
        <v>4</v>
      </c>
      <c r="B10" s="17" t="s">
        <v>44</v>
      </c>
      <c r="C10" s="27" t="s">
        <v>252</v>
      </c>
      <c r="D10" s="14" t="s">
        <v>251</v>
      </c>
      <c r="E10" s="14"/>
      <c r="F10" s="14">
        <v>24302009</v>
      </c>
      <c r="G10" s="9"/>
      <c r="H10" s="28">
        <v>84</v>
      </c>
      <c r="I10" s="9" t="s">
        <v>135</v>
      </c>
      <c r="J10" s="64"/>
      <c r="L10" s="37">
        <v>59.68</v>
      </c>
      <c r="M10" s="37">
        <v>160</v>
      </c>
      <c r="N10" s="37">
        <v>1.36</v>
      </c>
      <c r="O10" s="36">
        <v>0.28000000000000003</v>
      </c>
      <c r="P10" s="37">
        <v>38.06</v>
      </c>
      <c r="Q10" s="37">
        <v>1.8</v>
      </c>
      <c r="R10" s="37">
        <v>1.7</v>
      </c>
      <c r="T10" s="37">
        <v>16</v>
      </c>
      <c r="U10" s="37">
        <v>0.27</v>
      </c>
      <c r="V10" s="37">
        <v>21</v>
      </c>
      <c r="W10" s="37">
        <v>27</v>
      </c>
      <c r="X10" s="37">
        <v>0.27100000000000002</v>
      </c>
      <c r="Y10" s="37">
        <v>1.4E-2</v>
      </c>
      <c r="Z10" s="37">
        <v>0.34</v>
      </c>
      <c r="AB10" s="37">
        <v>20.6</v>
      </c>
      <c r="AC10" s="37">
        <v>8.6999999999999994E-2</v>
      </c>
      <c r="AD10" s="37">
        <v>4.8000000000000001E-2</v>
      </c>
      <c r="AE10" s="37">
        <v>0.85399999999999998</v>
      </c>
      <c r="AF10" s="37">
        <v>8.7999999999999995E-2</v>
      </c>
      <c r="AG10" s="37">
        <v>27</v>
      </c>
      <c r="AH10" s="37">
        <v>0</v>
      </c>
      <c r="AI10" s="37">
        <v>1</v>
      </c>
      <c r="AJ10" s="37">
        <v>0.19</v>
      </c>
      <c r="AK10" s="37">
        <v>0</v>
      </c>
      <c r="AL10" s="37">
        <v>1.9</v>
      </c>
      <c r="AN10" s="37">
        <v>7.3999999999999996E-2</v>
      </c>
      <c r="AO10" s="37">
        <v>7.4999999999999997E-2</v>
      </c>
      <c r="AP10" s="37">
        <v>4.8000000000000001E-2</v>
      </c>
      <c r="AQ10" s="37">
        <v>0</v>
      </c>
      <c r="AS10" s="37">
        <v>0</v>
      </c>
      <c r="AU10" s="32">
        <v>3454</v>
      </c>
      <c r="AV10" s="63" t="s">
        <v>164</v>
      </c>
      <c r="AW10" s="63">
        <v>0.85</v>
      </c>
      <c r="AX10" s="63">
        <v>0.85</v>
      </c>
      <c r="AY10" s="63">
        <v>0.95</v>
      </c>
      <c r="AZ10" s="63">
        <v>0.95</v>
      </c>
      <c r="BA10" s="63">
        <v>0.95</v>
      </c>
      <c r="BB10" s="63">
        <v>0.95</v>
      </c>
      <c r="BC10" s="63">
        <v>0.95</v>
      </c>
      <c r="BD10" s="63">
        <v>0.7</v>
      </c>
      <c r="BE10" s="63">
        <v>0.9</v>
      </c>
      <c r="BF10" s="63">
        <v>0.95</v>
      </c>
      <c r="BG10" s="63">
        <v>0.95</v>
      </c>
      <c r="BH10" s="63">
        <v>0.9</v>
      </c>
      <c r="BI10" s="63">
        <v>0.9</v>
      </c>
      <c r="BJ10" s="63">
        <v>0.7</v>
      </c>
      <c r="BK10" s="63">
        <v>0.95</v>
      </c>
      <c r="BL10" s="63">
        <v>0.95</v>
      </c>
    </row>
    <row r="11" spans="1:64" x14ac:dyDescent="0.2">
      <c r="A11" s="13" t="s">
        <v>77</v>
      </c>
      <c r="B11" s="11" t="s">
        <v>78</v>
      </c>
      <c r="C11" s="25" t="s">
        <v>255</v>
      </c>
      <c r="D11" s="15" t="s">
        <v>254</v>
      </c>
      <c r="E11" s="15"/>
      <c r="F11" s="15"/>
      <c r="G11" s="15"/>
      <c r="H11" s="29">
        <v>100</v>
      </c>
      <c r="I11" s="15"/>
      <c r="J11" s="65"/>
      <c r="L11" s="13">
        <v>7.68</v>
      </c>
      <c r="M11" s="13">
        <v>378</v>
      </c>
      <c r="N11" s="13">
        <v>20.47</v>
      </c>
      <c r="O11" s="50">
        <v>6.04</v>
      </c>
      <c r="P11" s="13">
        <v>62.95</v>
      </c>
      <c r="Q11" s="13">
        <v>12.2</v>
      </c>
      <c r="R11" s="13">
        <v>10.7</v>
      </c>
      <c r="T11" s="13">
        <v>57</v>
      </c>
      <c r="U11" s="13">
        <v>4.3099999999999996</v>
      </c>
      <c r="V11" s="13">
        <v>79</v>
      </c>
      <c r="W11" s="13">
        <v>252</v>
      </c>
      <c r="X11" s="13">
        <v>0.71799999999999997</v>
      </c>
      <c r="Y11" s="13">
        <v>2.4E-2</v>
      </c>
      <c r="Z11" s="13">
        <v>2.76</v>
      </c>
      <c r="AB11" s="13">
        <v>4</v>
      </c>
      <c r="AC11" s="13">
        <v>0.47699999999999998</v>
      </c>
      <c r="AD11" s="13">
        <v>0.21199999999999999</v>
      </c>
      <c r="AE11" s="13">
        <v>1.5409999999999999</v>
      </c>
      <c r="AF11" s="13">
        <v>0.53500000000000003</v>
      </c>
      <c r="AG11" s="13">
        <v>557</v>
      </c>
      <c r="AH11" s="13">
        <v>0</v>
      </c>
      <c r="AI11" s="13">
        <v>3</v>
      </c>
      <c r="AJ11" s="13">
        <v>0.82</v>
      </c>
      <c r="AK11" s="13">
        <v>0</v>
      </c>
      <c r="AL11" s="13">
        <v>9</v>
      </c>
      <c r="AN11" s="13">
        <v>0.60299999999999998</v>
      </c>
      <c r="AO11" s="13">
        <v>1.377</v>
      </c>
      <c r="AP11" s="13">
        <v>2.7309999999999999</v>
      </c>
      <c r="AQ11" s="13">
        <v>0</v>
      </c>
      <c r="AS11" s="13">
        <v>0</v>
      </c>
      <c r="AU11" s="32">
        <v>522</v>
      </c>
      <c r="AV11" s="63" t="s">
        <v>161</v>
      </c>
      <c r="AW11" s="63">
        <v>0.65</v>
      </c>
      <c r="AX11" s="63">
        <v>1</v>
      </c>
      <c r="AY11" s="63">
        <v>0.75</v>
      </c>
      <c r="AZ11" s="63">
        <v>0.7</v>
      </c>
      <c r="BA11" s="63">
        <v>0.7</v>
      </c>
      <c r="BB11" s="63">
        <v>0.9</v>
      </c>
      <c r="BC11" s="63">
        <v>0.85</v>
      </c>
      <c r="BD11" s="63">
        <v>0.5</v>
      </c>
      <c r="BE11" s="63">
        <v>0.75</v>
      </c>
      <c r="BF11" s="63">
        <v>0.8</v>
      </c>
      <c r="BG11" s="63">
        <v>0.75</v>
      </c>
      <c r="BH11" s="63">
        <v>0.9</v>
      </c>
      <c r="BI11" s="63">
        <v>0.9</v>
      </c>
      <c r="BJ11" s="63">
        <v>0.7</v>
      </c>
      <c r="BK11" s="63">
        <v>0.8</v>
      </c>
      <c r="BL11" s="63">
        <v>0.9</v>
      </c>
    </row>
    <row r="12" spans="1:64" x14ac:dyDescent="0.2">
      <c r="A12" s="13" t="s">
        <v>6</v>
      </c>
      <c r="B12" s="17" t="s">
        <v>45</v>
      </c>
      <c r="C12" s="27" t="s">
        <v>257</v>
      </c>
      <c r="D12" s="14" t="s">
        <v>256</v>
      </c>
      <c r="E12" s="14"/>
      <c r="F12" s="14">
        <v>11804001</v>
      </c>
      <c r="G12" s="9"/>
      <c r="H12" s="28">
        <v>100</v>
      </c>
      <c r="I12" s="42"/>
      <c r="J12" s="64"/>
      <c r="L12" s="37">
        <v>3</v>
      </c>
      <c r="M12" s="37">
        <v>228</v>
      </c>
      <c r="N12" s="37">
        <v>19.600000000000001</v>
      </c>
      <c r="O12" s="36">
        <v>13.7</v>
      </c>
      <c r="P12" s="37">
        <v>57.9</v>
      </c>
      <c r="Q12" s="37">
        <v>37</v>
      </c>
      <c r="R12" s="37">
        <v>1.75</v>
      </c>
      <c r="T12" s="37">
        <v>128</v>
      </c>
      <c r="U12" s="37">
        <v>13.86</v>
      </c>
      <c r="V12" s="37">
        <v>499</v>
      </c>
      <c r="W12" s="37">
        <v>734</v>
      </c>
      <c r="X12" s="37">
        <v>1.524</v>
      </c>
      <c r="Y12" s="37">
        <v>2.1000000000000001E-2</v>
      </c>
      <c r="Z12" s="37">
        <v>6.81</v>
      </c>
      <c r="AB12" s="37">
        <v>0</v>
      </c>
      <c r="AC12" s="37">
        <v>7.8E-2</v>
      </c>
      <c r="AD12" s="37">
        <v>0.24099999999999999</v>
      </c>
      <c r="AE12" s="37">
        <v>2.1850000000000001</v>
      </c>
      <c r="AF12" s="37">
        <v>0.11799999999999999</v>
      </c>
      <c r="AG12" s="37">
        <v>32</v>
      </c>
      <c r="AH12" s="37">
        <v>0</v>
      </c>
      <c r="AI12" s="37">
        <v>0</v>
      </c>
      <c r="AJ12" s="37">
        <v>0.1</v>
      </c>
      <c r="AK12" s="37">
        <v>0</v>
      </c>
      <c r="AL12" s="37">
        <v>2.5</v>
      </c>
      <c r="AN12" s="37">
        <v>8.07</v>
      </c>
      <c r="AO12" s="37">
        <v>4.57</v>
      </c>
      <c r="AP12" s="37">
        <v>0.44</v>
      </c>
      <c r="AQ12" s="37">
        <v>0</v>
      </c>
      <c r="AS12" s="37">
        <v>230</v>
      </c>
      <c r="AV12" s="63" t="s">
        <v>333</v>
      </c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x14ac:dyDescent="0.2">
      <c r="A13" s="13" t="s">
        <v>79</v>
      </c>
      <c r="B13" s="11" t="s">
        <v>80</v>
      </c>
      <c r="C13" s="25" t="s">
        <v>259</v>
      </c>
      <c r="D13" s="15" t="s">
        <v>258</v>
      </c>
      <c r="E13" s="15"/>
      <c r="F13" s="66"/>
      <c r="G13" s="15"/>
      <c r="H13" s="29">
        <v>100</v>
      </c>
      <c r="I13" s="15"/>
      <c r="J13" s="65"/>
      <c r="L13" s="13">
        <v>11.05</v>
      </c>
      <c r="M13" s="13">
        <v>343</v>
      </c>
      <c r="N13" s="13">
        <v>23.85</v>
      </c>
      <c r="O13" s="50">
        <v>2.0699999999999998</v>
      </c>
      <c r="P13" s="13">
        <v>59.64</v>
      </c>
      <c r="Q13" s="13">
        <v>10.7</v>
      </c>
      <c r="T13" s="13">
        <v>85</v>
      </c>
      <c r="U13" s="13">
        <v>9.9499999999999993</v>
      </c>
      <c r="V13" s="13">
        <v>333</v>
      </c>
      <c r="W13" s="13">
        <v>438</v>
      </c>
      <c r="X13" s="13">
        <v>1.375</v>
      </c>
      <c r="Y13" s="13">
        <v>5.8000000000000003E-2</v>
      </c>
      <c r="Z13" s="13">
        <v>6.11</v>
      </c>
      <c r="AB13" s="13">
        <v>1.5</v>
      </c>
      <c r="AC13" s="13">
        <v>0.68</v>
      </c>
      <c r="AD13" s="13">
        <v>0.17</v>
      </c>
      <c r="AE13" s="13">
        <v>2.7949999999999999</v>
      </c>
      <c r="AF13" s="13">
        <v>0.36099999999999999</v>
      </c>
      <c r="AG13" s="13">
        <v>639</v>
      </c>
      <c r="AH13" s="13">
        <v>0</v>
      </c>
      <c r="AI13" s="13">
        <v>2</v>
      </c>
      <c r="AK13" s="13">
        <v>0</v>
      </c>
      <c r="AN13" s="13">
        <v>0.54200000000000004</v>
      </c>
      <c r="AO13" s="13">
        <v>0.17299999999999999</v>
      </c>
      <c r="AP13" s="13">
        <v>0.88900000000000001</v>
      </c>
      <c r="AQ13" s="13">
        <v>0</v>
      </c>
      <c r="AU13" s="32">
        <v>522</v>
      </c>
      <c r="AV13" s="63" t="s">
        <v>161</v>
      </c>
      <c r="AW13" s="63">
        <v>0.65</v>
      </c>
      <c r="AX13" s="63">
        <v>1</v>
      </c>
      <c r="AY13" s="63">
        <v>0.75</v>
      </c>
      <c r="AZ13" s="63">
        <v>0.7</v>
      </c>
      <c r="BA13" s="63">
        <v>0.7</v>
      </c>
      <c r="BB13" s="63">
        <v>0.9</v>
      </c>
      <c r="BC13" s="63">
        <v>0.85</v>
      </c>
      <c r="BD13" s="63">
        <v>0.5</v>
      </c>
      <c r="BE13" s="63">
        <v>0.75</v>
      </c>
      <c r="BF13" s="63">
        <v>0.8</v>
      </c>
      <c r="BG13" s="63">
        <v>0.75</v>
      </c>
      <c r="BH13" s="63">
        <v>0.9</v>
      </c>
      <c r="BI13" s="63">
        <v>0.9</v>
      </c>
      <c r="BJ13" s="63">
        <v>0.7</v>
      </c>
      <c r="BK13" s="63">
        <v>0.8</v>
      </c>
      <c r="BL13" s="63">
        <v>0.9</v>
      </c>
    </row>
    <row r="14" spans="1:64" x14ac:dyDescent="0.2">
      <c r="A14" s="13" t="s">
        <v>8</v>
      </c>
      <c r="B14" s="17" t="s">
        <v>46</v>
      </c>
      <c r="C14" s="27" t="s">
        <v>261</v>
      </c>
      <c r="D14" s="14" t="s">
        <v>260</v>
      </c>
      <c r="E14" s="14"/>
      <c r="F14" s="14">
        <v>17101001</v>
      </c>
      <c r="G14" s="9"/>
      <c r="H14" s="28">
        <v>88</v>
      </c>
      <c r="I14" s="9" t="s">
        <v>136</v>
      </c>
      <c r="J14" s="64"/>
      <c r="L14" s="37">
        <v>76.150000000000006</v>
      </c>
      <c r="M14" s="37">
        <v>143</v>
      </c>
      <c r="N14" s="37">
        <v>12.56</v>
      </c>
      <c r="O14" s="36">
        <v>9.51</v>
      </c>
      <c r="P14" s="37">
        <v>0.72</v>
      </c>
      <c r="Q14" s="37">
        <v>0</v>
      </c>
      <c r="R14" s="37">
        <v>0.37</v>
      </c>
      <c r="T14" s="37">
        <v>56</v>
      </c>
      <c r="U14" s="37">
        <v>1.75</v>
      </c>
      <c r="V14" s="37">
        <v>12</v>
      </c>
      <c r="W14" s="37">
        <v>198</v>
      </c>
      <c r="X14" s="37">
        <v>0.13800000000000001</v>
      </c>
      <c r="Y14" s="37">
        <v>0.14199999999999999</v>
      </c>
      <c r="Z14" s="37">
        <v>1.29</v>
      </c>
      <c r="AB14" s="37">
        <v>0</v>
      </c>
      <c r="AC14" s="37">
        <v>0.04</v>
      </c>
      <c r="AD14" s="37">
        <v>0.45700000000000002</v>
      </c>
      <c r="AE14" s="37">
        <v>7.4999999999999997E-2</v>
      </c>
      <c r="AF14" s="37">
        <v>0.17</v>
      </c>
      <c r="AG14" s="37">
        <v>47</v>
      </c>
      <c r="AH14" s="37">
        <v>0.89</v>
      </c>
      <c r="AI14" s="37">
        <v>160</v>
      </c>
      <c r="AJ14" s="37">
        <v>1.05</v>
      </c>
      <c r="AK14" s="37">
        <v>2</v>
      </c>
      <c r="AL14" s="37">
        <v>0.3</v>
      </c>
      <c r="AN14" s="37">
        <v>3.1259999999999999</v>
      </c>
      <c r="AO14" s="37">
        <v>3.6579999999999999</v>
      </c>
      <c r="AP14" s="37">
        <v>1.911</v>
      </c>
      <c r="AQ14" s="37">
        <v>372</v>
      </c>
      <c r="AS14" s="13">
        <v>0</v>
      </c>
      <c r="AT14" s="37">
        <v>3.7999999999999999E-2</v>
      </c>
      <c r="AU14" s="32">
        <v>105</v>
      </c>
      <c r="AV14" s="63" t="s">
        <v>162</v>
      </c>
      <c r="AW14" s="63">
        <v>0.85</v>
      </c>
      <c r="AX14" s="63">
        <v>0.85</v>
      </c>
      <c r="AY14" s="63">
        <v>0.95</v>
      </c>
      <c r="AZ14" s="63">
        <v>0.95</v>
      </c>
      <c r="BA14" s="63">
        <v>0.88</v>
      </c>
      <c r="BB14" s="63">
        <v>1</v>
      </c>
      <c r="BC14" s="63">
        <v>1</v>
      </c>
      <c r="BD14" s="63">
        <v>0.75</v>
      </c>
      <c r="BE14" s="63">
        <v>1</v>
      </c>
      <c r="BF14" s="63">
        <v>1</v>
      </c>
      <c r="BG14" s="63">
        <v>1</v>
      </c>
      <c r="BH14" s="63">
        <v>1</v>
      </c>
      <c r="BI14" s="63">
        <v>1</v>
      </c>
      <c r="BJ14" s="63">
        <v>0.8</v>
      </c>
      <c r="BK14" s="63">
        <v>0.9</v>
      </c>
      <c r="BL14" s="63">
        <v>1</v>
      </c>
    </row>
    <row r="15" spans="1:64" x14ac:dyDescent="0.2">
      <c r="A15" s="13" t="s">
        <v>10</v>
      </c>
      <c r="B15" s="17" t="s">
        <v>47</v>
      </c>
      <c r="C15" s="27" t="s">
        <v>263</v>
      </c>
      <c r="D15" s="14" t="s">
        <v>262</v>
      </c>
      <c r="E15" s="14"/>
      <c r="F15" s="14">
        <v>14402008</v>
      </c>
      <c r="G15" s="9"/>
      <c r="H15" s="31">
        <v>100</v>
      </c>
      <c r="I15" s="42"/>
      <c r="J15" s="64"/>
      <c r="L15" s="37">
        <v>0</v>
      </c>
      <c r="M15" s="37">
        <v>884</v>
      </c>
      <c r="N15" s="37">
        <v>0</v>
      </c>
      <c r="O15" s="36">
        <v>100</v>
      </c>
      <c r="P15" s="37">
        <v>0</v>
      </c>
      <c r="Q15" s="37">
        <v>0</v>
      </c>
      <c r="R15" s="37">
        <v>0</v>
      </c>
      <c r="T15" s="37">
        <v>0</v>
      </c>
      <c r="U15" s="37">
        <v>0.03</v>
      </c>
      <c r="V15" s="37">
        <v>0</v>
      </c>
      <c r="W15" s="37">
        <v>0</v>
      </c>
      <c r="X15" s="37">
        <v>0</v>
      </c>
      <c r="Y15" s="37">
        <v>0</v>
      </c>
      <c r="Z15" s="37">
        <v>0.01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15.69</v>
      </c>
      <c r="AK15" s="37">
        <v>0</v>
      </c>
      <c r="AL15" s="37">
        <v>0.7</v>
      </c>
      <c r="AN15" s="37">
        <v>16.899999999999999</v>
      </c>
      <c r="AO15" s="37">
        <v>46.2</v>
      </c>
      <c r="AP15" s="37">
        <v>32</v>
      </c>
      <c r="AQ15" s="37">
        <v>0</v>
      </c>
      <c r="AS15" s="37">
        <v>0</v>
      </c>
      <c r="AU15" s="32">
        <v>5019</v>
      </c>
      <c r="AV15" s="63" t="s">
        <v>334</v>
      </c>
      <c r="AW15" s="63">
        <v>1</v>
      </c>
      <c r="AX15" s="63">
        <v>1</v>
      </c>
      <c r="AY15" s="63">
        <v>1</v>
      </c>
      <c r="AZ15" s="63">
        <v>1</v>
      </c>
      <c r="BA15" s="63">
        <v>1</v>
      </c>
      <c r="BB15" s="63">
        <v>1</v>
      </c>
      <c r="BC15" s="63">
        <v>1</v>
      </c>
      <c r="BD15" s="63">
        <v>1</v>
      </c>
      <c r="BE15" s="63">
        <v>1</v>
      </c>
      <c r="BF15" s="63">
        <v>1</v>
      </c>
      <c r="BG15" s="63">
        <v>1</v>
      </c>
      <c r="BH15" s="63">
        <v>1</v>
      </c>
      <c r="BI15" s="63">
        <v>0.6</v>
      </c>
      <c r="BJ15" s="63">
        <v>1</v>
      </c>
      <c r="BK15" s="63">
        <v>0.9</v>
      </c>
      <c r="BL15" s="63">
        <v>1</v>
      </c>
    </row>
    <row r="16" spans="1:64" x14ac:dyDescent="0.2">
      <c r="A16" s="13" t="s">
        <v>155</v>
      </c>
      <c r="B16" s="11" t="s">
        <v>48</v>
      </c>
      <c r="C16" s="25" t="s">
        <v>265</v>
      </c>
      <c r="D16" s="14" t="s">
        <v>264</v>
      </c>
      <c r="E16" s="14"/>
      <c r="F16" s="14">
        <v>22201001</v>
      </c>
      <c r="G16" s="9"/>
      <c r="H16" s="31">
        <v>100</v>
      </c>
      <c r="I16" s="42"/>
      <c r="J16" s="65"/>
      <c r="L16" s="13">
        <v>6.5</v>
      </c>
      <c r="M16" s="13">
        <v>567</v>
      </c>
      <c r="N16" s="13">
        <v>25.8</v>
      </c>
      <c r="O16" s="50">
        <v>49.24</v>
      </c>
      <c r="P16" s="13">
        <v>16.13</v>
      </c>
      <c r="Q16" s="13">
        <v>8.5</v>
      </c>
      <c r="R16" s="13">
        <v>4.72</v>
      </c>
      <c r="T16" s="13">
        <v>92</v>
      </c>
      <c r="U16" s="13">
        <v>4.58</v>
      </c>
      <c r="V16" s="13">
        <v>168</v>
      </c>
      <c r="W16" s="13">
        <v>376</v>
      </c>
      <c r="X16" s="13">
        <v>0.70499999999999996</v>
      </c>
      <c r="Y16" s="13">
        <v>1.7999999999999999E-2</v>
      </c>
      <c r="Z16" s="13">
        <v>3.27</v>
      </c>
      <c r="AB16" s="13">
        <v>0</v>
      </c>
      <c r="AC16" s="13">
        <v>0.64</v>
      </c>
      <c r="AD16" s="13">
        <v>0.13500000000000001</v>
      </c>
      <c r="AE16" s="13">
        <v>12.066000000000001</v>
      </c>
      <c r="AF16" s="13">
        <v>0.34799999999999998</v>
      </c>
      <c r="AG16" s="13">
        <v>240</v>
      </c>
      <c r="AH16" s="13">
        <v>0</v>
      </c>
      <c r="AI16" s="13">
        <v>0</v>
      </c>
      <c r="AJ16" s="13">
        <v>8.33</v>
      </c>
      <c r="AK16" s="13">
        <v>0</v>
      </c>
      <c r="AL16" s="13">
        <v>0</v>
      </c>
      <c r="AN16" s="13">
        <v>6.2789999999999999</v>
      </c>
      <c r="AO16" s="13">
        <v>24.425999999999998</v>
      </c>
      <c r="AP16" s="13">
        <v>15.558</v>
      </c>
      <c r="AQ16" s="13">
        <v>0</v>
      </c>
      <c r="AS16" s="13">
        <v>0</v>
      </c>
      <c r="AU16" s="32">
        <v>2202</v>
      </c>
      <c r="AV16" s="63" t="s">
        <v>335</v>
      </c>
      <c r="AW16" s="63">
        <v>0.85</v>
      </c>
      <c r="AX16" s="63">
        <v>1</v>
      </c>
      <c r="AY16" s="63">
        <v>0.95</v>
      </c>
      <c r="AZ16" s="63">
        <v>0.95</v>
      </c>
      <c r="BA16" s="63">
        <v>0.95</v>
      </c>
      <c r="BB16" s="63">
        <v>1</v>
      </c>
      <c r="BC16" s="63">
        <v>1</v>
      </c>
      <c r="BD16" s="63">
        <v>0.8</v>
      </c>
      <c r="BE16" s="63">
        <v>1</v>
      </c>
      <c r="BF16" s="63">
        <v>1</v>
      </c>
      <c r="BG16" s="63">
        <v>1</v>
      </c>
      <c r="BH16" s="63">
        <v>1</v>
      </c>
      <c r="BI16" s="63">
        <v>0.95</v>
      </c>
      <c r="BJ16" s="63">
        <v>0.8</v>
      </c>
      <c r="BK16" s="63">
        <v>0.9</v>
      </c>
      <c r="BL16" s="63">
        <v>1</v>
      </c>
    </row>
    <row r="17" spans="1:64" ht="17.25" customHeight="1" x14ac:dyDescent="0.2">
      <c r="A17" s="13" t="s">
        <v>13</v>
      </c>
      <c r="B17" s="17" t="s">
        <v>49</v>
      </c>
      <c r="C17" s="27"/>
      <c r="D17" s="14" t="s">
        <v>245</v>
      </c>
      <c r="E17" s="14" t="s">
        <v>49</v>
      </c>
      <c r="F17" s="14">
        <v>18102056</v>
      </c>
      <c r="G17" s="9" t="s">
        <v>327</v>
      </c>
      <c r="H17" s="28">
        <f>[2]Sheet1!$B$4</f>
        <v>100</v>
      </c>
      <c r="I17" s="9"/>
      <c r="J17" s="64">
        <v>65.8</v>
      </c>
      <c r="L17" s="61">
        <f>[2]Sheet1!E4</f>
        <v>67.655000000000001</v>
      </c>
      <c r="M17" s="61">
        <f>[2]Sheet1!F4</f>
        <v>195.5</v>
      </c>
      <c r="N17" s="61">
        <f>[2]Sheet1!G4</f>
        <v>18.579999999999998</v>
      </c>
      <c r="O17" s="61">
        <f>[2]Sheet1!H4</f>
        <v>12.86</v>
      </c>
      <c r="P17" s="61">
        <f>[2]Sheet1!I4</f>
        <v>0</v>
      </c>
      <c r="Q17" s="61">
        <f>[2]Sheet1!J4</f>
        <v>0</v>
      </c>
      <c r="R17" s="61">
        <f>[2]Sheet1!$AH$4</f>
        <v>0</v>
      </c>
      <c r="S17" s="16"/>
      <c r="T17" s="61">
        <f>[2]Sheet1!$L$4</f>
        <v>14.5</v>
      </c>
      <c r="U17" s="61">
        <f>[2]Sheet1!$M$4</f>
        <v>2.19</v>
      </c>
      <c r="V17" s="61">
        <f>[2]Sheet1!$AI$4</f>
        <v>21</v>
      </c>
      <c r="W17" s="61">
        <f>[2]Sheet1!$N$4</f>
        <v>168.5</v>
      </c>
      <c r="X17" s="61">
        <f>[2]Sheet1!$P$4</f>
        <v>0.30349999999999999</v>
      </c>
      <c r="Y17" s="61">
        <f>[2]Sheet1!$R$4</f>
        <v>7.0500001311302185E-2</v>
      </c>
      <c r="Z17" s="61">
        <f>[2]Sheet1!$S$4</f>
        <v>3.7050000000000001</v>
      </c>
      <c r="AA17" s="16"/>
      <c r="AB17" s="61">
        <f>[2]Sheet1!$U$4</f>
        <v>0</v>
      </c>
      <c r="AC17" s="61">
        <f>[2]Sheet1!$V$4</f>
        <v>0.11</v>
      </c>
      <c r="AD17" s="61">
        <f>[2]Sheet1!$W$4</f>
        <v>0.35</v>
      </c>
      <c r="AE17" s="61">
        <f>[2]Sheet1!$X$4</f>
        <v>4.8550000000000004</v>
      </c>
      <c r="AF17" s="61">
        <f>[2]Sheet1!$AJ$4</f>
        <v>0.13</v>
      </c>
      <c r="AG17" s="61">
        <f>[2]Sheet1!$Y$4</f>
        <v>11.5</v>
      </c>
      <c r="AH17" s="61">
        <f>[2]Sheet1!$Z$4</f>
        <v>1.72</v>
      </c>
      <c r="AI17" s="61">
        <f>[2]Sheet1!$AA$4</f>
        <v>0</v>
      </c>
      <c r="AJ17" s="61">
        <f>[2]Sheet1!$AK$4</f>
        <v>0.2</v>
      </c>
      <c r="AK17" s="61">
        <f>[2]Sheet1!$AL$4</f>
        <v>0.1</v>
      </c>
      <c r="AL17" s="61">
        <f>[2]Sheet1!$AN$4</f>
        <v>3.6</v>
      </c>
      <c r="AM17" s="16"/>
      <c r="AN17" s="61">
        <f>[2]Sheet1!$AD$4</f>
        <v>5.4499999999999993</v>
      </c>
      <c r="AO17" s="61">
        <f>[2]Sheet1!$AE$4</f>
        <v>5.3149999999999995</v>
      </c>
      <c r="AP17" s="61">
        <f>[2]Sheet1!$AF$4</f>
        <v>1.01</v>
      </c>
      <c r="AQ17" s="61">
        <f>[2]Sheet1!$AG$4</f>
        <v>65</v>
      </c>
      <c r="AR17" s="16"/>
      <c r="AS17" s="61">
        <f>[2]Sheet1!$AP$4</f>
        <v>0</v>
      </c>
      <c r="AT17" s="61"/>
      <c r="AU17" s="32">
        <v>1004</v>
      </c>
      <c r="AV17" s="63" t="s">
        <v>336</v>
      </c>
      <c r="AW17" s="63">
        <v>0.6</v>
      </c>
      <c r="AX17" s="63">
        <v>0.75</v>
      </c>
      <c r="AY17" s="63">
        <v>0.9</v>
      </c>
      <c r="AZ17" s="63">
        <v>0.8</v>
      </c>
      <c r="BA17" s="63">
        <v>0.75</v>
      </c>
      <c r="BB17" s="63">
        <v>1</v>
      </c>
      <c r="BC17" s="63">
        <v>1</v>
      </c>
      <c r="BD17" s="63">
        <v>0.85</v>
      </c>
      <c r="BE17" s="63">
        <v>0.75</v>
      </c>
      <c r="BF17" s="63">
        <v>0.8</v>
      </c>
      <c r="BG17" s="63">
        <v>0.75</v>
      </c>
      <c r="BH17" s="63">
        <v>0.85</v>
      </c>
      <c r="BI17" s="63">
        <v>0.75</v>
      </c>
      <c r="BJ17" s="63">
        <v>0.8</v>
      </c>
      <c r="BK17" s="63">
        <v>0.8</v>
      </c>
      <c r="BL17" s="63">
        <v>1</v>
      </c>
    </row>
    <row r="18" spans="1:64" x14ac:dyDescent="0.2">
      <c r="A18" s="13" t="s">
        <v>36</v>
      </c>
      <c r="B18" s="11" t="s">
        <v>81</v>
      </c>
      <c r="C18" s="25" t="s">
        <v>267</v>
      </c>
      <c r="D18" s="14" t="s">
        <v>266</v>
      </c>
      <c r="E18" s="14"/>
      <c r="F18" s="14">
        <v>25101012</v>
      </c>
      <c r="G18" s="9"/>
      <c r="H18" s="31">
        <v>100</v>
      </c>
      <c r="I18" s="42"/>
      <c r="J18" s="65"/>
      <c r="L18" s="37">
        <v>8.26</v>
      </c>
      <c r="M18" s="37">
        <v>352</v>
      </c>
      <c r="N18" s="37">
        <v>24.63</v>
      </c>
      <c r="O18" s="36">
        <v>1.06</v>
      </c>
      <c r="P18" s="37">
        <v>63.35</v>
      </c>
      <c r="Q18" s="37">
        <v>10.7</v>
      </c>
      <c r="R18" s="37">
        <v>2.0299999999999998</v>
      </c>
      <c r="T18" s="37">
        <v>35</v>
      </c>
      <c r="U18" s="37">
        <v>6.51</v>
      </c>
      <c r="V18" s="37">
        <v>47</v>
      </c>
      <c r="W18" s="37">
        <v>281</v>
      </c>
      <c r="X18" s="37">
        <v>0.67700000000000005</v>
      </c>
      <c r="Y18" s="37">
        <v>6.0000000000000001E-3</v>
      </c>
      <c r="Z18" s="37">
        <v>3.27</v>
      </c>
      <c r="AB18" s="37">
        <v>4.5</v>
      </c>
      <c r="AC18" s="37">
        <v>0.873</v>
      </c>
      <c r="AD18" s="37">
        <v>0.21099999999999999</v>
      </c>
      <c r="AE18" s="37">
        <v>2.605</v>
      </c>
      <c r="AF18" s="37">
        <v>0.54</v>
      </c>
      <c r="AG18" s="37">
        <v>479</v>
      </c>
      <c r="AH18" s="37">
        <v>0</v>
      </c>
      <c r="AI18" s="37">
        <v>2</v>
      </c>
      <c r="AJ18" s="37">
        <v>0.49</v>
      </c>
      <c r="AK18" s="37">
        <v>0</v>
      </c>
      <c r="AL18" s="37">
        <v>5</v>
      </c>
      <c r="AN18" s="37">
        <v>0.154</v>
      </c>
      <c r="AO18" s="37">
        <v>0.193</v>
      </c>
      <c r="AP18" s="37">
        <v>0.52600000000000002</v>
      </c>
      <c r="AQ18" s="37">
        <v>0</v>
      </c>
      <c r="AS18" s="37">
        <v>0</v>
      </c>
      <c r="AU18" s="32">
        <v>502</v>
      </c>
      <c r="AV18" s="63" t="s">
        <v>160</v>
      </c>
      <c r="AW18" s="63">
        <v>0.7</v>
      </c>
      <c r="AX18" s="63">
        <v>1</v>
      </c>
      <c r="AY18" s="63">
        <v>0.8</v>
      </c>
      <c r="AZ18" s="63">
        <v>0.75</v>
      </c>
      <c r="BA18" s="63">
        <v>0.75</v>
      </c>
      <c r="BB18" s="63">
        <v>0.9</v>
      </c>
      <c r="BC18" s="63">
        <v>0.9</v>
      </c>
      <c r="BD18" s="63">
        <v>0.65</v>
      </c>
      <c r="BE18" s="63">
        <v>0.8</v>
      </c>
      <c r="BF18" s="63">
        <v>0.85</v>
      </c>
      <c r="BG18" s="63">
        <v>0.8</v>
      </c>
      <c r="BH18" s="63">
        <v>0.95</v>
      </c>
      <c r="BI18" s="63">
        <v>0.9</v>
      </c>
      <c r="BJ18" s="63">
        <v>0.7</v>
      </c>
      <c r="BK18" s="63">
        <v>0.8</v>
      </c>
      <c r="BL18" s="63">
        <v>0.9</v>
      </c>
    </row>
    <row r="19" spans="1:64" x14ac:dyDescent="0.2">
      <c r="A19" s="13" t="s">
        <v>11</v>
      </c>
      <c r="B19" s="11" t="s">
        <v>50</v>
      </c>
      <c r="C19" s="25" t="s">
        <v>269</v>
      </c>
      <c r="D19" s="15" t="s">
        <v>268</v>
      </c>
      <c r="E19" s="15"/>
      <c r="F19" s="59">
        <v>12101009</v>
      </c>
      <c r="G19" s="15"/>
      <c r="H19" s="31">
        <v>100</v>
      </c>
      <c r="I19" s="15"/>
      <c r="J19" s="65">
        <v>77</v>
      </c>
      <c r="K19" s="15"/>
      <c r="L19" s="13">
        <v>10.26</v>
      </c>
      <c r="M19" s="13">
        <v>362</v>
      </c>
      <c r="N19" s="13">
        <v>8.1199999999999992</v>
      </c>
      <c r="O19" s="50">
        <v>3.59</v>
      </c>
      <c r="P19" s="13">
        <v>76.89</v>
      </c>
      <c r="Q19" s="13">
        <v>7.3</v>
      </c>
      <c r="R19" s="13">
        <v>0.64</v>
      </c>
      <c r="T19" s="13">
        <v>6</v>
      </c>
      <c r="U19" s="13">
        <v>3.45</v>
      </c>
      <c r="V19" s="13">
        <v>127</v>
      </c>
      <c r="W19" s="13">
        <v>241</v>
      </c>
      <c r="X19" s="13">
        <v>0.28699999999999998</v>
      </c>
      <c r="Y19" s="13">
        <v>3.5000000000000003E-2</v>
      </c>
      <c r="Z19" s="13">
        <v>1.82</v>
      </c>
      <c r="AB19" s="13">
        <v>0</v>
      </c>
      <c r="AC19" s="13">
        <v>0.38500000000000001</v>
      </c>
      <c r="AD19" s="13">
        <v>0.20100000000000001</v>
      </c>
      <c r="AE19" s="13">
        <v>3.6320000000000001</v>
      </c>
      <c r="AF19" s="13">
        <v>0.30399999999999999</v>
      </c>
      <c r="AG19" s="13">
        <v>25</v>
      </c>
      <c r="AH19" s="13">
        <v>0</v>
      </c>
      <c r="AI19" s="13">
        <v>11</v>
      </c>
      <c r="AJ19" s="13">
        <v>0.42</v>
      </c>
      <c r="AK19" s="13">
        <v>0</v>
      </c>
      <c r="AL19" s="13">
        <v>0.3</v>
      </c>
      <c r="AN19" s="13">
        <v>0.505</v>
      </c>
      <c r="AO19" s="13">
        <v>0.94799999999999995</v>
      </c>
      <c r="AP19" s="13">
        <v>1.6379999999999999</v>
      </c>
      <c r="AQ19" s="13">
        <v>0</v>
      </c>
      <c r="AS19" s="13">
        <v>0</v>
      </c>
      <c r="AU19" s="32">
        <v>302</v>
      </c>
      <c r="AV19" s="63" t="s">
        <v>159</v>
      </c>
      <c r="AW19" s="63">
        <v>0.8</v>
      </c>
      <c r="AX19" s="63">
        <v>1</v>
      </c>
      <c r="AY19" s="63">
        <v>0.9</v>
      </c>
      <c r="AZ19" s="63">
        <v>0.9</v>
      </c>
      <c r="BA19" s="63">
        <v>0.9</v>
      </c>
      <c r="BB19" s="63">
        <v>1</v>
      </c>
      <c r="BC19" s="63">
        <v>1</v>
      </c>
      <c r="BD19" s="63">
        <v>0.7</v>
      </c>
      <c r="BE19" s="63">
        <v>1</v>
      </c>
      <c r="BF19" s="63">
        <v>1</v>
      </c>
      <c r="BG19" s="63">
        <v>1</v>
      </c>
      <c r="BH19" s="63">
        <v>1</v>
      </c>
      <c r="BI19" s="63">
        <v>0.9</v>
      </c>
      <c r="BJ19" s="63">
        <v>0.8</v>
      </c>
      <c r="BK19" s="63">
        <v>0.95</v>
      </c>
      <c r="BL19" s="63">
        <v>1</v>
      </c>
    </row>
    <row r="20" spans="1:64" s="6" customFormat="1" x14ac:dyDescent="0.2">
      <c r="A20" s="6" t="s">
        <v>91</v>
      </c>
      <c r="B20" s="7" t="s">
        <v>51</v>
      </c>
      <c r="C20" s="24" t="s">
        <v>271</v>
      </c>
      <c r="D20" s="14" t="s">
        <v>270</v>
      </c>
      <c r="E20" s="14"/>
      <c r="F20" s="14">
        <v>19101004</v>
      </c>
      <c r="G20" s="9"/>
      <c r="H20" s="31">
        <v>100</v>
      </c>
      <c r="I20" s="42"/>
      <c r="J20" s="67"/>
      <c r="K20" s="13"/>
      <c r="L20" s="37">
        <v>87.69</v>
      </c>
      <c r="M20" s="37">
        <v>64</v>
      </c>
      <c r="N20" s="37">
        <v>3.28</v>
      </c>
      <c r="O20" s="36">
        <v>3.66</v>
      </c>
      <c r="P20" s="37">
        <v>4.6500000000000004</v>
      </c>
      <c r="Q20" s="37">
        <v>0</v>
      </c>
      <c r="R20" s="37"/>
      <c r="S20" s="13"/>
      <c r="T20" s="37">
        <v>119</v>
      </c>
      <c r="U20" s="37">
        <v>0.05</v>
      </c>
      <c r="V20" s="37">
        <v>13</v>
      </c>
      <c r="W20" s="37">
        <v>93</v>
      </c>
      <c r="X20" s="37">
        <v>0.151</v>
      </c>
      <c r="Y20" s="37">
        <v>4.9000000000000002E-2</v>
      </c>
      <c r="Z20" s="37">
        <v>0.38</v>
      </c>
      <c r="AA20" s="13"/>
      <c r="AB20" s="37">
        <v>1.5</v>
      </c>
      <c r="AC20" s="37">
        <v>3.7999999999999999E-2</v>
      </c>
      <c r="AD20" s="37">
        <v>0.161</v>
      </c>
      <c r="AE20" s="37">
        <v>8.4000000000000005E-2</v>
      </c>
      <c r="AF20" s="37">
        <v>4.2000000000000003E-2</v>
      </c>
      <c r="AG20" s="37">
        <v>5</v>
      </c>
      <c r="AH20" s="37">
        <v>0.36</v>
      </c>
      <c r="AI20" s="37">
        <v>33</v>
      </c>
      <c r="AJ20" s="37"/>
      <c r="AK20" s="37"/>
      <c r="AL20" s="37"/>
      <c r="AM20" s="13"/>
      <c r="AN20" s="13">
        <v>2.278</v>
      </c>
      <c r="AO20" s="13">
        <v>1.0569999999999999</v>
      </c>
      <c r="AP20" s="13">
        <v>0.13600000000000001</v>
      </c>
      <c r="AQ20" s="13">
        <v>14</v>
      </c>
      <c r="AR20" s="13"/>
      <c r="AS20" s="13"/>
      <c r="AT20" s="13"/>
      <c r="AU20" s="32"/>
      <c r="AV20" s="63" t="s">
        <v>333</v>
      </c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x14ac:dyDescent="0.2">
      <c r="A21" s="13" t="s">
        <v>12</v>
      </c>
      <c r="B21" s="17" t="s">
        <v>52</v>
      </c>
      <c r="C21" s="27" t="s">
        <v>272</v>
      </c>
      <c r="D21" s="14" t="s">
        <v>273</v>
      </c>
      <c r="E21" s="14"/>
      <c r="F21" s="14">
        <v>12101014</v>
      </c>
      <c r="G21" s="9"/>
      <c r="H21" s="31">
        <v>100</v>
      </c>
      <c r="I21" s="42"/>
      <c r="J21" s="64"/>
      <c r="L21" s="37">
        <v>8.67</v>
      </c>
      <c r="M21" s="37">
        <v>378</v>
      </c>
      <c r="N21" s="37">
        <v>11.02</v>
      </c>
      <c r="O21" s="36">
        <v>4.22</v>
      </c>
      <c r="P21" s="37">
        <v>72.849999999999994</v>
      </c>
      <c r="Q21" s="37">
        <v>8.5</v>
      </c>
      <c r="R21" s="37"/>
      <c r="T21" s="37">
        <v>8</v>
      </c>
      <c r="U21" s="37">
        <v>3.01</v>
      </c>
      <c r="V21" s="37">
        <v>114</v>
      </c>
      <c r="W21" s="37">
        <v>285</v>
      </c>
      <c r="X21" s="37">
        <v>0.19500000000000001</v>
      </c>
      <c r="Y21" s="37">
        <v>5.0000000000000001E-3</v>
      </c>
      <c r="Z21" s="37">
        <v>1.68</v>
      </c>
      <c r="AB21" s="37">
        <v>0</v>
      </c>
      <c r="AC21" s="37">
        <v>0.42099999999999999</v>
      </c>
      <c r="AD21" s="37">
        <v>0.28999999999999998</v>
      </c>
      <c r="AE21" s="37">
        <v>4.72</v>
      </c>
      <c r="AF21" s="37">
        <v>0.38400000000000001</v>
      </c>
      <c r="AG21" s="37">
        <v>85</v>
      </c>
      <c r="AH21" s="37">
        <v>0</v>
      </c>
      <c r="AI21" s="37">
        <v>0</v>
      </c>
      <c r="AJ21" s="37">
        <v>0.05</v>
      </c>
      <c r="AK21" s="37">
        <v>0</v>
      </c>
      <c r="AL21" s="37">
        <v>0.9</v>
      </c>
      <c r="AN21" s="37">
        <v>0.72299999999999998</v>
      </c>
      <c r="AO21" s="37">
        <v>0.77300000000000002</v>
      </c>
      <c r="AP21" s="37">
        <v>2.1339999999999999</v>
      </c>
      <c r="AQ21" s="13">
        <v>0</v>
      </c>
      <c r="AU21" s="32">
        <v>302</v>
      </c>
      <c r="AV21" s="63" t="s">
        <v>159</v>
      </c>
      <c r="AW21" s="63">
        <v>0.8</v>
      </c>
      <c r="AX21" s="63">
        <v>1</v>
      </c>
      <c r="AY21" s="63">
        <v>0.9</v>
      </c>
      <c r="AZ21" s="63">
        <v>0.9</v>
      </c>
      <c r="BA21" s="63">
        <v>0.9</v>
      </c>
      <c r="BB21" s="63">
        <v>1</v>
      </c>
      <c r="BC21" s="63">
        <v>1</v>
      </c>
      <c r="BD21" s="63">
        <v>0.7</v>
      </c>
      <c r="BE21" s="63">
        <v>1</v>
      </c>
      <c r="BF21" s="63">
        <v>1</v>
      </c>
      <c r="BG21" s="63">
        <v>1</v>
      </c>
      <c r="BH21" s="63">
        <v>1</v>
      </c>
      <c r="BI21" s="63">
        <v>0.9</v>
      </c>
      <c r="BJ21" s="63">
        <v>0.8</v>
      </c>
      <c r="BK21" s="63">
        <v>0.95</v>
      </c>
      <c r="BL21" s="63">
        <v>1</v>
      </c>
    </row>
    <row r="22" spans="1:64" x14ac:dyDescent="0.2">
      <c r="A22" s="13" t="s">
        <v>5</v>
      </c>
      <c r="B22" s="11" t="s">
        <v>53</v>
      </c>
      <c r="D22" s="14" t="s">
        <v>245</v>
      </c>
      <c r="E22" s="15" t="s">
        <v>53</v>
      </c>
      <c r="F22" s="15"/>
      <c r="G22" s="15"/>
      <c r="H22" s="29">
        <f>'[3]Weighted composition'!$B$11</f>
        <v>99.999999999999972</v>
      </c>
      <c r="I22" s="18"/>
      <c r="J22" s="65"/>
      <c r="K22" s="19"/>
      <c r="L22" s="16">
        <f>'[3]Weighted composition'!E11</f>
        <v>9.8197676095528781</v>
      </c>
      <c r="M22" s="16">
        <f>'[3]Weighted composition'!F11</f>
        <v>353.5241761649969</v>
      </c>
      <c r="N22" s="16">
        <f>'[3]Weighted composition'!G11</f>
        <v>13.041230575020048</v>
      </c>
      <c r="O22" s="16">
        <f>'[3]Weighted composition'!H11</f>
        <v>3.4220316959960946</v>
      </c>
      <c r="P22" s="16">
        <f>'[3]Weighted composition'!I11</f>
        <v>71.943457656015894</v>
      </c>
      <c r="Q22" s="16">
        <f>'[3]Weighted composition'!J11</f>
        <v>10.33598331898259</v>
      </c>
      <c r="R22" s="16">
        <f>'[3]Weighted composition'!K11</f>
        <v>0.43444411679949657</v>
      </c>
      <c r="S22" s="16"/>
      <c r="T22" s="16">
        <f>'[3]Weighted composition'!M11</f>
        <v>35.798230963706601</v>
      </c>
      <c r="U22" s="16">
        <f>'[3]Weighted composition'!N11</f>
        <v>3.2485811295619471</v>
      </c>
      <c r="V22" s="16">
        <f>'[3]Weighted composition'!O11</f>
        <v>139.3960762378133</v>
      </c>
      <c r="W22" s="16">
        <f>'[3]Weighted composition'!P11</f>
        <v>397.07311119382825</v>
      </c>
      <c r="X22" s="16">
        <f>'[3]Weighted composition'!$R$11</f>
        <v>0.44578621449481892</v>
      </c>
      <c r="Y22" s="16">
        <f>'[3]Weighted composition'!$T$11</f>
        <v>2.5992332720268154E-3</v>
      </c>
      <c r="Z22" s="16">
        <f>'[3]Weighted composition'!$U$11</f>
        <v>3.2169142699849678</v>
      </c>
      <c r="AA22" s="16"/>
      <c r="AB22" s="16">
        <f>'[3]Weighted composition'!$W$11</f>
        <v>0</v>
      </c>
      <c r="AC22" s="16">
        <f>'[3]Weighted composition'!X11</f>
        <v>0.46708884302183729</v>
      </c>
      <c r="AD22" s="16">
        <f>'[3]Weighted composition'!Y11</f>
        <v>0.1982641504168165</v>
      </c>
      <c r="AE22" s="16">
        <f>'[3]Weighted composition'!Z11</f>
        <v>2.7484282759246494</v>
      </c>
      <c r="AF22" s="16">
        <f>'[3]Weighted composition'!AA11</f>
        <v>0.20438102771979774</v>
      </c>
      <c r="AG22" s="16">
        <f>'[3]Weighted composition'!AB11</f>
        <v>50.819449614909068</v>
      </c>
      <c r="AH22" s="16">
        <f>'[3]Weighted composition'!AC11</f>
        <v>0</v>
      </c>
      <c r="AI22" s="16">
        <f>'[3]Weighted composition'!AD11</f>
        <v>0.4446173441659122</v>
      </c>
      <c r="AJ22" s="16">
        <f>'[3]Weighted composition'!AF11</f>
        <v>0.56953965099556547</v>
      </c>
      <c r="AK22" s="16">
        <f>'[3]Weighted composition'!AG11</f>
        <v>0</v>
      </c>
      <c r="AL22" s="16">
        <f>'[3]Weighted composition'!AI11</f>
        <v>2.6155309072622752</v>
      </c>
      <c r="AM22" s="16"/>
      <c r="AN22" s="16">
        <f>'[3]Weighted composition'!AK11</f>
        <v>0.56757501251073428</v>
      </c>
      <c r="AO22" s="16">
        <f>'[3]Weighted composition'!AL11</f>
        <v>0.84818629425205705</v>
      </c>
      <c r="AP22" s="16">
        <f>'[3]Weighted composition'!AM11</f>
        <v>1.3560598507877029</v>
      </c>
      <c r="AQ22" s="16">
        <f>'[3]Weighted composition'!$AO$11</f>
        <v>0</v>
      </c>
      <c r="AR22" s="16"/>
      <c r="AS22" s="16">
        <f>'[3]Weighted composition'!$AQ$11</f>
        <v>0</v>
      </c>
      <c r="AT22" s="16">
        <f>'[3]Weighted composition'!$AN$11</f>
        <v>0</v>
      </c>
      <c r="AU22" s="32">
        <v>302</v>
      </c>
      <c r="AV22" s="63" t="s">
        <v>159</v>
      </c>
      <c r="AW22" s="63">
        <v>0.8</v>
      </c>
      <c r="AX22" s="63">
        <v>1</v>
      </c>
      <c r="AY22" s="63">
        <v>0.9</v>
      </c>
      <c r="AZ22" s="63">
        <v>0.9</v>
      </c>
      <c r="BA22" s="63">
        <v>0.9</v>
      </c>
      <c r="BB22" s="63">
        <v>1</v>
      </c>
      <c r="BC22" s="63">
        <v>1</v>
      </c>
      <c r="BD22" s="63">
        <v>0.7</v>
      </c>
      <c r="BE22" s="63">
        <v>1</v>
      </c>
      <c r="BF22" s="63">
        <v>1</v>
      </c>
      <c r="BG22" s="63">
        <v>1</v>
      </c>
      <c r="BH22" s="63">
        <v>1</v>
      </c>
      <c r="BI22" s="63">
        <v>0.9</v>
      </c>
      <c r="BJ22" s="63">
        <v>0.8</v>
      </c>
      <c r="BK22" s="63">
        <v>0.95</v>
      </c>
      <c r="BL22" s="63">
        <v>1</v>
      </c>
    </row>
    <row r="23" spans="1:64" x14ac:dyDescent="0.2">
      <c r="A23" s="13" t="s">
        <v>20</v>
      </c>
      <c r="B23" s="11" t="s">
        <v>54</v>
      </c>
      <c r="D23" s="14" t="s">
        <v>245</v>
      </c>
      <c r="E23" s="15" t="s">
        <v>54</v>
      </c>
      <c r="F23" s="15"/>
      <c r="G23" s="15"/>
      <c r="H23" s="29">
        <f>'[4]Weighted composition'!$B$14</f>
        <v>45.315590482412595</v>
      </c>
      <c r="I23" s="18"/>
      <c r="J23" s="65"/>
      <c r="K23" s="19"/>
      <c r="L23" s="16">
        <f>'[4]Weighted composition'!E14</f>
        <v>70.78689192247306</v>
      </c>
      <c r="M23" s="16">
        <f>'[4]Weighted composition'!F14</f>
        <v>115.21808451451054</v>
      </c>
      <c r="N23" s="16">
        <f>'[4]Weighted composition'!G14</f>
        <v>9.0482968924868921</v>
      </c>
      <c r="O23" s="16">
        <f>'[4]Weighted composition'!H14</f>
        <v>1.5020583081569945</v>
      </c>
      <c r="P23" s="16">
        <f>'[4]Weighted composition'!I14</f>
        <v>17.508388795227972</v>
      </c>
      <c r="Q23" s="16">
        <f>'[4]Weighted composition'!J14</f>
        <v>7.2575128123846175</v>
      </c>
      <c r="R23" s="16">
        <f>'[4]Weighted composition'!K14</f>
        <v>5.0009774510438794</v>
      </c>
      <c r="S23" s="16"/>
      <c r="T23" s="16">
        <f>'[4]Weighted composition'!M14</f>
        <v>42.817002626521003</v>
      </c>
      <c r="U23" s="16">
        <f>'[4]Weighted composition'!N14</f>
        <v>1.811000911196329</v>
      </c>
      <c r="V23" s="16">
        <f>'[4]Weighted composition'!O14</f>
        <v>52.468910154807716</v>
      </c>
      <c r="W23" s="16">
        <f>'[4]Weighted composition'!P14</f>
        <v>147.17380709937066</v>
      </c>
      <c r="X23" s="16">
        <f>'[4]Weighted composition'!$R$14</f>
        <v>0.33473692066089172</v>
      </c>
      <c r="Y23" s="16">
        <f>'[4]Weighted composition'!$T$14</f>
        <v>6.1799338106439377E-3</v>
      </c>
      <c r="Z23" s="16">
        <f>'[4]Weighted composition'!$U$14</f>
        <v>1.6541568160204552</v>
      </c>
      <c r="AB23" s="16">
        <f>'[4]Weighted composition'!W14</f>
        <v>35.846632500307685</v>
      </c>
      <c r="AC23" s="16">
        <f>'[4]Weighted composition'!X14</f>
        <v>0.31012952968423085</v>
      </c>
      <c r="AD23" s="16">
        <f>'[4]Weighted composition'!Y14</f>
        <v>0.14238341874923077</v>
      </c>
      <c r="AE23" s="16">
        <f>'[4]Weighted composition'!Z14</f>
        <v>2.1017993394877621</v>
      </c>
      <c r="AF23" s="16">
        <f>'[4]Weighted composition'!AA14</f>
        <v>0.19118275823699304</v>
      </c>
      <c r="AG23" s="16">
        <f>'[4]Weighted composition'!AB14</f>
        <v>99.218084514510537</v>
      </c>
      <c r="AH23" s="16">
        <f>'[4]Weighted composition'!AC14</f>
        <v>0</v>
      </c>
      <c r="AI23" s="16">
        <f>'[4]Weighted composition'!AD14</f>
        <v>33.516250994650342</v>
      </c>
      <c r="AJ23" s="16">
        <f>'[4]Weighted composition'!AF14</f>
        <v>0.11466085866590907</v>
      </c>
      <c r="AK23" s="16">
        <f>'[4]Weighted composition'!AG14</f>
        <v>0</v>
      </c>
      <c r="AL23" s="16">
        <f>'[4]Weighted composition'!AI14</f>
        <v>21.873763807034958</v>
      </c>
      <c r="AM23" s="16">
        <f>'[4]Weighted composition'!AJ14</f>
        <v>0</v>
      </c>
      <c r="AN23" s="16">
        <f>'[4]Weighted composition'!AK14</f>
        <v>0.19902283344222044</v>
      </c>
      <c r="AO23" s="16">
        <f>'[4]Weighted composition'!AL14</f>
        <v>0.49576420699711604</v>
      </c>
      <c r="AP23" s="16">
        <f>'[4]Weighted composition'!AM14</f>
        <v>0.452721125264406</v>
      </c>
      <c r="AQ23" s="16">
        <f>'[4]Weighted composition'!$AO$14</f>
        <v>0</v>
      </c>
      <c r="AS23" s="16">
        <f>'[4]Weighted composition'!$AQ$14</f>
        <v>0</v>
      </c>
      <c r="AT23" s="16">
        <f>'[4]Weighted composition'!$AN$14</f>
        <v>0</v>
      </c>
      <c r="AU23" s="32">
        <v>522</v>
      </c>
      <c r="AV23" s="63" t="s">
        <v>161</v>
      </c>
      <c r="AW23" s="63">
        <v>0.65</v>
      </c>
      <c r="AX23" s="63">
        <v>1</v>
      </c>
      <c r="AY23" s="63">
        <v>0.75</v>
      </c>
      <c r="AZ23" s="63">
        <v>0.7</v>
      </c>
      <c r="BA23" s="63">
        <v>0.7</v>
      </c>
      <c r="BB23" s="63">
        <v>0.9</v>
      </c>
      <c r="BC23" s="63">
        <v>0.85</v>
      </c>
      <c r="BD23" s="63">
        <v>0.5</v>
      </c>
      <c r="BE23" s="63">
        <v>0.75</v>
      </c>
      <c r="BF23" s="63">
        <v>0.8</v>
      </c>
      <c r="BG23" s="63">
        <v>0.75</v>
      </c>
      <c r="BH23" s="63">
        <v>0.9</v>
      </c>
      <c r="BI23" s="63">
        <v>0.9</v>
      </c>
      <c r="BJ23" s="63">
        <v>0.7</v>
      </c>
      <c r="BK23" s="63">
        <v>0.8</v>
      </c>
      <c r="BL23" s="63">
        <v>0.9</v>
      </c>
    </row>
    <row r="24" spans="1:64" x14ac:dyDescent="0.2">
      <c r="A24" s="13" t="s">
        <v>26</v>
      </c>
      <c r="B24" s="11" t="s">
        <v>83</v>
      </c>
      <c r="C24" s="25" t="s">
        <v>331</v>
      </c>
      <c r="D24" s="14" t="s">
        <v>330</v>
      </c>
      <c r="E24" s="14"/>
      <c r="F24" s="15"/>
      <c r="G24" s="15"/>
      <c r="H24" s="30">
        <v>86</v>
      </c>
      <c r="I24" s="15" t="s">
        <v>332</v>
      </c>
      <c r="J24" s="65"/>
      <c r="L24" s="37">
        <v>70.64</v>
      </c>
      <c r="M24" s="37">
        <v>112</v>
      </c>
      <c r="N24" s="37">
        <v>1.5</v>
      </c>
      <c r="O24" s="37">
        <v>0.2</v>
      </c>
      <c r="P24" s="37">
        <v>26.46</v>
      </c>
      <c r="Q24" s="37">
        <v>4.0999999999999996</v>
      </c>
      <c r="R24" s="37">
        <v>0.4</v>
      </c>
      <c r="S24" s="37"/>
      <c r="T24" s="37">
        <v>43</v>
      </c>
      <c r="U24" s="37">
        <v>0.55000000000000004</v>
      </c>
      <c r="V24" s="37">
        <v>33</v>
      </c>
      <c r="W24" s="37">
        <v>84</v>
      </c>
      <c r="X24" s="37">
        <v>591</v>
      </c>
      <c r="Y24" s="37">
        <v>11</v>
      </c>
      <c r="Z24" s="37">
        <v>0.23</v>
      </c>
      <c r="AA24" s="37"/>
      <c r="AB24" s="37">
        <v>4.5</v>
      </c>
      <c r="AC24" s="37">
        <v>9.5000000000000001E-2</v>
      </c>
      <c r="AD24" s="37">
        <v>2.5000000000000001E-2</v>
      </c>
      <c r="AE24" s="37">
        <v>0.6</v>
      </c>
      <c r="AF24" s="37">
        <v>0.28299999999999997</v>
      </c>
      <c r="AG24" s="37">
        <v>22</v>
      </c>
      <c r="AH24" s="37">
        <v>0</v>
      </c>
      <c r="AI24" s="37">
        <v>4</v>
      </c>
      <c r="AJ24" s="37">
        <v>2.38</v>
      </c>
      <c r="AK24" s="37">
        <v>0</v>
      </c>
      <c r="AL24" s="37">
        <v>1</v>
      </c>
      <c r="AM24" s="37"/>
      <c r="AN24" s="37">
        <v>4.1000000000000002E-2</v>
      </c>
      <c r="AO24" s="37">
        <v>1.6E-2</v>
      </c>
      <c r="AP24" s="37">
        <v>8.3000000000000004E-2</v>
      </c>
      <c r="AQ24" s="37">
        <v>0</v>
      </c>
      <c r="AR24" s="37">
        <v>0</v>
      </c>
      <c r="AS24" s="37"/>
      <c r="AT24" s="37">
        <v>0</v>
      </c>
      <c r="AU24" s="32">
        <v>3454</v>
      </c>
      <c r="AV24" s="63" t="s">
        <v>164</v>
      </c>
      <c r="AW24" s="63">
        <v>0.85</v>
      </c>
      <c r="AX24" s="63">
        <v>0.85</v>
      </c>
      <c r="AY24" s="63">
        <v>0.95</v>
      </c>
      <c r="AZ24" s="63">
        <v>0.95</v>
      </c>
      <c r="BA24" s="63">
        <v>0.95</v>
      </c>
      <c r="BB24" s="63">
        <v>0.95</v>
      </c>
      <c r="BC24" s="63">
        <v>0.95</v>
      </c>
      <c r="BD24" s="63">
        <v>0.7</v>
      </c>
      <c r="BE24" s="63">
        <v>0.9</v>
      </c>
      <c r="BF24" s="63">
        <v>0.95</v>
      </c>
      <c r="BG24" s="63">
        <v>0.95</v>
      </c>
      <c r="BH24" s="63">
        <v>0.9</v>
      </c>
      <c r="BI24" s="63">
        <v>0.9</v>
      </c>
      <c r="BJ24" s="63">
        <v>0.7</v>
      </c>
      <c r="BK24" s="63">
        <v>0.95</v>
      </c>
      <c r="BL24" s="63">
        <v>0.95</v>
      </c>
    </row>
    <row r="25" spans="1:64" x14ac:dyDescent="0.2">
      <c r="A25" s="13" t="s">
        <v>82</v>
      </c>
      <c r="B25" s="11" t="s">
        <v>84</v>
      </c>
      <c r="D25" s="14" t="s">
        <v>245</v>
      </c>
      <c r="E25" s="15" t="s">
        <v>84</v>
      </c>
      <c r="F25" s="15"/>
      <c r="G25" s="15"/>
      <c r="H25" s="29">
        <f>'[5]Weighted composition'!$B$10</f>
        <v>42.223327098045615</v>
      </c>
      <c r="I25" s="15"/>
      <c r="J25" s="65"/>
      <c r="L25" s="16">
        <f>'[5]Weighted composition'!E10</f>
        <v>10.639812831450318</v>
      </c>
      <c r="M25" s="16">
        <f>'[5]Weighted composition'!F10</f>
        <v>540.57390517583895</v>
      </c>
      <c r="N25" s="16">
        <f>'[5]Weighted composition'!G10</f>
        <v>15.906618924886978</v>
      </c>
      <c r="O25" s="16">
        <f>'[5]Weighted composition'!H10</f>
        <v>45.537996622056127</v>
      </c>
      <c r="P25" s="16">
        <f>'[5]Weighted composition'!I10</f>
        <v>25.634511949029129</v>
      </c>
      <c r="Q25" s="16">
        <f>'[5]Weighted composition'!J10</f>
        <v>7.4866707112098183</v>
      </c>
      <c r="R25" s="16">
        <f>'[5]Weighted composition'!K10</f>
        <v>4.015825214054682</v>
      </c>
      <c r="S25" s="16"/>
      <c r="T25" s="16">
        <f>'[5]Weighted composition'!M10</f>
        <v>107.42619584014683</v>
      </c>
      <c r="U25" s="16">
        <f>'[5]Weighted composition'!N10</f>
        <v>4.1068971813782555</v>
      </c>
      <c r="V25" s="16">
        <f>'[5]Weighted composition'!O10</f>
        <v>204.17352908805461</v>
      </c>
      <c r="W25" s="16">
        <f>'[5]Weighted composition'!P10</f>
        <v>423.01220483444104</v>
      </c>
      <c r="X25" s="16">
        <f>'[5]Weighted composition'!$R$10</f>
        <v>0.6291914451066899</v>
      </c>
      <c r="Y25" s="16">
        <f>'[5]Weighted composition'!$T$10</f>
        <v>4.7782990046896434E-3</v>
      </c>
      <c r="Z25" s="16">
        <f>'[5]Weighted composition'!$U$10</f>
        <v>3.473818570456717</v>
      </c>
      <c r="AB25" s="16">
        <f>'[5]Weighted composition'!W10</f>
        <v>7.0016872667708414</v>
      </c>
      <c r="AC25" s="16">
        <f>'[5]Weighted composition'!X10</f>
        <v>0.37430013947955915</v>
      </c>
      <c r="AD25" s="16">
        <f>'[5]Weighted composition'!Y10</f>
        <v>0.32895872880376359</v>
      </c>
      <c r="AE25" s="16">
        <f>'[5]Weighted composition'!Z10</f>
        <v>1.6743656562999347</v>
      </c>
      <c r="AF25" s="16">
        <f>'[5]Weighted composition'!AA10</f>
        <v>0.46609211159694813</v>
      </c>
      <c r="AG25" s="16">
        <f>'[5]Weighted composition'!AB10</f>
        <v>57.102052775144585</v>
      </c>
      <c r="AH25" s="16">
        <f>'[5]Weighted composition'!AC10</f>
        <v>0</v>
      </c>
      <c r="AI25" s="16">
        <f>'[5]Weighted composition'!AD10</f>
        <v>2.0450547914311765</v>
      </c>
      <c r="AJ25" s="16">
        <f>'[5]Weighted composition'!AF10</f>
        <v>6.8000723941191499</v>
      </c>
      <c r="AK25" s="16">
        <f>'[5]Weighted composition'!AG10</f>
        <v>0</v>
      </c>
      <c r="AL25" s="16">
        <f>'[5]Weighted composition'!AI10</f>
        <v>11.638484635106122</v>
      </c>
      <c r="AM25" s="16">
        <f>'[5]Weighted composition'!AJ10</f>
        <v>0</v>
      </c>
      <c r="AN25" s="16">
        <f>'[5]Weighted composition'!AK10</f>
        <v>5.3369843950895302</v>
      </c>
      <c r="AO25" s="16">
        <f>'[5]Weighted composition'!AL10</f>
        <v>19.964261830963025</v>
      </c>
      <c r="AP25" s="16">
        <f>'[5]Weighted composition'!AM10</f>
        <v>17.451191162661313</v>
      </c>
      <c r="AQ25" s="16">
        <f>'[5]Weighted composition'!$AO$10</f>
        <v>0</v>
      </c>
      <c r="AS25" s="16">
        <f>'[5]Weighted composition'!$AQ$10</f>
        <v>0</v>
      </c>
      <c r="AT25" s="16">
        <f>'[5]Weighted composition'!$AN$10</f>
        <v>3.1336659951443826E-3</v>
      </c>
      <c r="AU25" s="32">
        <v>2202</v>
      </c>
      <c r="AV25" s="63" t="s">
        <v>335</v>
      </c>
      <c r="AW25" s="63">
        <v>0.85</v>
      </c>
      <c r="AX25" s="63">
        <v>1</v>
      </c>
      <c r="AY25" s="63">
        <v>0.95</v>
      </c>
      <c r="AZ25" s="63">
        <v>0.95</v>
      </c>
      <c r="BA25" s="63">
        <v>0.95</v>
      </c>
      <c r="BB25" s="63">
        <v>1</v>
      </c>
      <c r="BC25" s="63">
        <v>1</v>
      </c>
      <c r="BD25" s="63">
        <v>0.8</v>
      </c>
      <c r="BE25" s="63">
        <v>1</v>
      </c>
      <c r="BF25" s="63">
        <v>1</v>
      </c>
      <c r="BG25" s="63">
        <v>1</v>
      </c>
      <c r="BH25" s="63">
        <v>1</v>
      </c>
      <c r="BI25" s="63">
        <v>0.95</v>
      </c>
      <c r="BJ25" s="63">
        <v>0.8</v>
      </c>
      <c r="BK25" s="63">
        <v>0.9</v>
      </c>
      <c r="BL25" s="63">
        <v>1</v>
      </c>
    </row>
    <row r="26" spans="1:64" x14ac:dyDescent="0.2">
      <c r="A26" s="13" t="s">
        <v>85</v>
      </c>
      <c r="B26" s="11" t="s">
        <v>86</v>
      </c>
      <c r="C26" s="25" t="s">
        <v>275</v>
      </c>
      <c r="D26" s="15" t="s">
        <v>274</v>
      </c>
      <c r="E26" s="15"/>
      <c r="F26" s="15"/>
      <c r="G26" s="15"/>
      <c r="H26" s="31">
        <v>100</v>
      </c>
      <c r="I26" s="15"/>
      <c r="J26" s="65"/>
      <c r="L26" s="13">
        <v>10.59</v>
      </c>
      <c r="M26" s="13">
        <v>343</v>
      </c>
      <c r="N26" s="13">
        <v>21.7</v>
      </c>
      <c r="O26" s="50">
        <v>1.49</v>
      </c>
      <c r="P26" s="13">
        <v>62.78</v>
      </c>
      <c r="Q26" s="13">
        <v>15</v>
      </c>
      <c r="T26" s="13">
        <v>130</v>
      </c>
      <c r="U26" s="13">
        <v>5.23</v>
      </c>
      <c r="V26" s="13">
        <v>183</v>
      </c>
      <c r="W26" s="13">
        <v>367</v>
      </c>
      <c r="X26" s="13">
        <v>1.3919999999999999</v>
      </c>
      <c r="Y26" s="13">
        <v>1.7000000000000001E-2</v>
      </c>
      <c r="Z26" s="13">
        <v>2.76</v>
      </c>
      <c r="AB26" s="13">
        <v>0</v>
      </c>
      <c r="AC26" s="13">
        <v>0.64300000000000002</v>
      </c>
      <c r="AD26" s="13">
        <v>0.187</v>
      </c>
      <c r="AE26" s="13">
        <v>2.9649999999999999</v>
      </c>
      <c r="AF26" s="13">
        <v>0.28299999999999997</v>
      </c>
      <c r="AG26" s="13">
        <v>456</v>
      </c>
      <c r="AH26" s="13">
        <v>0</v>
      </c>
      <c r="AI26" s="13">
        <v>1</v>
      </c>
      <c r="AK26" s="13">
        <v>0</v>
      </c>
      <c r="AN26" s="13">
        <v>0.33</v>
      </c>
      <c r="AO26" s="13">
        <v>1.2E-2</v>
      </c>
      <c r="AP26" s="13">
        <v>0.81399999999999995</v>
      </c>
      <c r="AQ26" s="13">
        <v>0</v>
      </c>
      <c r="AU26" s="32">
        <v>522</v>
      </c>
      <c r="AV26" s="63" t="s">
        <v>161</v>
      </c>
      <c r="AW26" s="63">
        <v>0.65</v>
      </c>
      <c r="AX26" s="63">
        <v>1</v>
      </c>
      <c r="AY26" s="63">
        <v>0.75</v>
      </c>
      <c r="AZ26" s="63">
        <v>0.7</v>
      </c>
      <c r="BA26" s="63">
        <v>0.7</v>
      </c>
      <c r="BB26" s="63">
        <v>0.9</v>
      </c>
      <c r="BC26" s="63">
        <v>0.85</v>
      </c>
      <c r="BD26" s="63">
        <v>0.5</v>
      </c>
      <c r="BE26" s="63">
        <v>0.75</v>
      </c>
      <c r="BF26" s="63">
        <v>0.8</v>
      </c>
      <c r="BG26" s="63">
        <v>0.75</v>
      </c>
      <c r="BH26" s="63">
        <v>0.9</v>
      </c>
      <c r="BI26" s="63">
        <v>0.9</v>
      </c>
      <c r="BJ26" s="63">
        <v>0.7</v>
      </c>
      <c r="BK26" s="63">
        <v>0.8</v>
      </c>
      <c r="BL26" s="63">
        <v>0.9</v>
      </c>
    </row>
    <row r="27" spans="1:64" x14ac:dyDescent="0.2">
      <c r="A27" s="13" t="s">
        <v>16</v>
      </c>
      <c r="B27" s="11" t="s">
        <v>56</v>
      </c>
      <c r="C27" s="25" t="s">
        <v>277</v>
      </c>
      <c r="D27" s="15" t="s">
        <v>276</v>
      </c>
      <c r="E27" s="15"/>
      <c r="F27" s="15"/>
      <c r="G27" s="15"/>
      <c r="H27" s="31">
        <v>100</v>
      </c>
      <c r="I27" s="15"/>
      <c r="J27" s="65"/>
      <c r="L27" s="13">
        <v>0</v>
      </c>
      <c r="M27" s="13">
        <v>862</v>
      </c>
      <c r="N27" s="13">
        <v>0</v>
      </c>
      <c r="O27" s="50">
        <v>100</v>
      </c>
      <c r="P27" s="13">
        <v>0</v>
      </c>
      <c r="Q27" s="13">
        <v>0</v>
      </c>
      <c r="R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3.81</v>
      </c>
      <c r="AK27" s="13">
        <v>0</v>
      </c>
      <c r="AL27" s="13">
        <v>24.7</v>
      </c>
      <c r="AN27" s="13">
        <v>81.5</v>
      </c>
      <c r="AO27" s="13">
        <v>11.4</v>
      </c>
      <c r="AP27" s="13">
        <v>1.6</v>
      </c>
      <c r="AQ27" s="13">
        <v>0</v>
      </c>
      <c r="AS27" s="13">
        <v>0</v>
      </c>
      <c r="AU27" s="32">
        <v>5019</v>
      </c>
      <c r="AV27" s="63" t="s">
        <v>334</v>
      </c>
      <c r="AW27" s="63">
        <v>1</v>
      </c>
      <c r="AX27" s="63">
        <v>1</v>
      </c>
      <c r="AY27" s="63">
        <v>1</v>
      </c>
      <c r="AZ27" s="63">
        <v>1</v>
      </c>
      <c r="BA27" s="63">
        <v>1</v>
      </c>
      <c r="BB27" s="63">
        <v>1</v>
      </c>
      <c r="BC27" s="63">
        <v>1</v>
      </c>
      <c r="BD27" s="63">
        <v>1</v>
      </c>
      <c r="BE27" s="63">
        <v>1</v>
      </c>
      <c r="BF27" s="63">
        <v>1</v>
      </c>
      <c r="BG27" s="63">
        <v>1</v>
      </c>
      <c r="BH27" s="63">
        <v>1</v>
      </c>
      <c r="BI27" s="63">
        <v>0.6</v>
      </c>
      <c r="BJ27" s="63">
        <v>1</v>
      </c>
      <c r="BK27" s="63">
        <v>0.9</v>
      </c>
      <c r="BL27" s="63">
        <v>1</v>
      </c>
    </row>
    <row r="28" spans="1:64" x14ac:dyDescent="0.2">
      <c r="A28" s="13" t="s">
        <v>17</v>
      </c>
      <c r="B28" s="11" t="s">
        <v>76</v>
      </c>
      <c r="C28" s="25" t="s">
        <v>279</v>
      </c>
      <c r="D28" s="15" t="s">
        <v>278</v>
      </c>
      <c r="E28" s="15"/>
      <c r="F28" s="68"/>
      <c r="G28" s="68"/>
      <c r="H28" s="69">
        <v>65</v>
      </c>
      <c r="I28" s="68" t="s">
        <v>138</v>
      </c>
      <c r="J28" s="70"/>
      <c r="L28" s="13">
        <v>65.28</v>
      </c>
      <c r="M28" s="13">
        <v>122</v>
      </c>
      <c r="N28" s="13">
        <v>1.3</v>
      </c>
      <c r="O28" s="50">
        <v>0.37</v>
      </c>
      <c r="P28" s="13">
        <v>31.89</v>
      </c>
      <c r="Q28" s="13">
        <v>2.2999999999999998</v>
      </c>
      <c r="R28" s="13">
        <v>15</v>
      </c>
      <c r="T28" s="13">
        <v>3</v>
      </c>
      <c r="U28" s="13">
        <v>0.6</v>
      </c>
      <c r="V28" s="13">
        <v>37</v>
      </c>
      <c r="W28" s="13">
        <v>34</v>
      </c>
      <c r="X28" s="13">
        <v>0.499</v>
      </c>
      <c r="Y28" s="13">
        <v>4.0000000000000001E-3</v>
      </c>
      <c r="Z28" s="13">
        <v>0.14000000000000001</v>
      </c>
      <c r="AB28" s="13">
        <v>18.399999999999999</v>
      </c>
      <c r="AC28" s="13">
        <v>5.1999999999999998E-2</v>
      </c>
      <c r="AD28" s="13">
        <v>5.3999999999999999E-2</v>
      </c>
      <c r="AE28" s="13">
        <v>0.68600000000000005</v>
      </c>
      <c r="AF28" s="13">
        <v>0.29899999999999999</v>
      </c>
      <c r="AG28" s="13">
        <v>22</v>
      </c>
      <c r="AH28" s="13">
        <v>0</v>
      </c>
      <c r="AI28" s="13">
        <v>56</v>
      </c>
      <c r="AJ28" s="13">
        <v>0.14000000000000001</v>
      </c>
      <c r="AK28" s="13">
        <v>0</v>
      </c>
      <c r="AL28" s="13">
        <v>0.7</v>
      </c>
      <c r="AN28" s="13">
        <v>0.14299999999999999</v>
      </c>
      <c r="AO28" s="13">
        <v>3.2000000000000001E-2</v>
      </c>
      <c r="AP28" s="13">
        <v>6.9000000000000006E-2</v>
      </c>
      <c r="AQ28" s="13">
        <v>0</v>
      </c>
      <c r="AS28" s="13">
        <v>0</v>
      </c>
      <c r="AU28" s="32">
        <v>153</v>
      </c>
      <c r="AV28" s="63" t="s">
        <v>165</v>
      </c>
      <c r="AW28" s="63">
        <v>0.8</v>
      </c>
      <c r="AX28" s="63">
        <v>1</v>
      </c>
      <c r="AY28" s="63">
        <v>0.9</v>
      </c>
      <c r="AZ28" s="63">
        <v>0.9</v>
      </c>
      <c r="BA28" s="63">
        <v>0.9</v>
      </c>
      <c r="BB28" s="63">
        <v>0.95</v>
      </c>
      <c r="BC28" s="63">
        <v>1</v>
      </c>
      <c r="BD28" s="63">
        <v>0.5</v>
      </c>
      <c r="BE28" s="63">
        <v>0.9</v>
      </c>
      <c r="BF28" s="63">
        <v>1</v>
      </c>
      <c r="BG28" s="63">
        <v>1</v>
      </c>
      <c r="BH28" s="63">
        <v>1</v>
      </c>
      <c r="BI28" s="63">
        <v>0.75</v>
      </c>
      <c r="BJ28" s="63">
        <v>0.7</v>
      </c>
      <c r="BK28" s="63">
        <v>0.95</v>
      </c>
      <c r="BL28" s="63">
        <v>1</v>
      </c>
    </row>
    <row r="29" spans="1:64" x14ac:dyDescent="0.2">
      <c r="A29" s="13" t="s">
        <v>15</v>
      </c>
      <c r="B29" s="17" t="s">
        <v>57</v>
      </c>
      <c r="C29" s="27" t="s">
        <v>281</v>
      </c>
      <c r="D29" s="14" t="s">
        <v>280</v>
      </c>
      <c r="E29" s="14"/>
      <c r="F29" s="14">
        <v>14502003</v>
      </c>
      <c r="G29" s="9"/>
      <c r="H29" s="31">
        <v>100</v>
      </c>
      <c r="I29" s="42"/>
      <c r="J29" s="64"/>
      <c r="L29" s="37">
        <v>0</v>
      </c>
      <c r="M29" s="37">
        <v>884</v>
      </c>
      <c r="N29" s="37">
        <v>0</v>
      </c>
      <c r="O29" s="36">
        <v>100</v>
      </c>
      <c r="P29" s="37">
        <v>0</v>
      </c>
      <c r="Q29" s="37">
        <v>0</v>
      </c>
      <c r="R29" s="37">
        <v>0</v>
      </c>
      <c r="T29" s="37">
        <v>0</v>
      </c>
      <c r="U29" s="37">
        <v>0.01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B29" s="37">
        <v>0</v>
      </c>
      <c r="AC29" s="37">
        <v>0</v>
      </c>
      <c r="AD29" s="37">
        <v>0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15.94</v>
      </c>
      <c r="AK29" s="37"/>
      <c r="AL29" s="37">
        <v>8</v>
      </c>
      <c r="AN29" s="37">
        <v>49.3</v>
      </c>
      <c r="AO29" s="37">
        <v>37</v>
      </c>
      <c r="AP29" s="37">
        <v>9.3000000000000007</v>
      </c>
      <c r="AQ29" s="37">
        <v>0</v>
      </c>
      <c r="AS29" s="13">
        <v>0</v>
      </c>
      <c r="AU29" s="32">
        <v>5019</v>
      </c>
      <c r="AV29" s="63" t="s">
        <v>334</v>
      </c>
      <c r="AW29" s="63">
        <v>1</v>
      </c>
      <c r="AX29" s="63">
        <v>1</v>
      </c>
      <c r="AY29" s="63">
        <v>1</v>
      </c>
      <c r="AZ29" s="63">
        <v>1</v>
      </c>
      <c r="BA29" s="63">
        <v>1</v>
      </c>
      <c r="BB29" s="63">
        <v>1</v>
      </c>
      <c r="BC29" s="63">
        <v>1</v>
      </c>
      <c r="BD29" s="63">
        <v>1</v>
      </c>
      <c r="BE29" s="63">
        <v>1</v>
      </c>
      <c r="BF29" s="63">
        <v>1</v>
      </c>
      <c r="BG29" s="63">
        <v>1</v>
      </c>
      <c r="BH29" s="63">
        <v>1</v>
      </c>
      <c r="BI29" s="63">
        <v>0.6</v>
      </c>
      <c r="BJ29" s="63">
        <v>1</v>
      </c>
      <c r="BK29" s="63">
        <v>0.9</v>
      </c>
      <c r="BL29" s="63">
        <v>1</v>
      </c>
    </row>
    <row r="30" spans="1:64" ht="16.5" customHeight="1" x14ac:dyDescent="0.2">
      <c r="A30" s="2" t="s">
        <v>37</v>
      </c>
      <c r="B30" s="4" t="s">
        <v>58</v>
      </c>
      <c r="C30" s="26" t="s">
        <v>283</v>
      </c>
      <c r="D30" s="14" t="s">
        <v>282</v>
      </c>
      <c r="E30" s="14"/>
      <c r="F30" s="14">
        <v>18103095</v>
      </c>
      <c r="G30" s="9" t="s">
        <v>327</v>
      </c>
      <c r="H30" s="31">
        <v>100</v>
      </c>
      <c r="I30" s="42"/>
      <c r="J30" s="64">
        <v>72.900000000000006</v>
      </c>
      <c r="L30" s="37">
        <v>61.06</v>
      </c>
      <c r="M30" s="37">
        <v>263</v>
      </c>
      <c r="N30" s="37">
        <v>16.88</v>
      </c>
      <c r="O30" s="36">
        <v>21.19</v>
      </c>
      <c r="P30" s="37">
        <v>0</v>
      </c>
      <c r="Q30" s="37">
        <v>0</v>
      </c>
      <c r="R30" s="37"/>
      <c r="T30" s="37">
        <v>14</v>
      </c>
      <c r="U30" s="37">
        <v>0.88</v>
      </c>
      <c r="V30" s="37">
        <v>19</v>
      </c>
      <c r="W30" s="37">
        <v>175</v>
      </c>
      <c r="X30" s="37">
        <v>0.28699999999999998</v>
      </c>
      <c r="Y30" s="37">
        <v>5.6000000000000001E-2</v>
      </c>
      <c r="Z30" s="37">
        <v>2.2000000000000002</v>
      </c>
      <c r="AB30" s="37">
        <v>0.7</v>
      </c>
      <c r="AC30" s="37">
        <v>0.73199999999999998</v>
      </c>
      <c r="AD30" s="37">
        <v>0.23499999999999999</v>
      </c>
      <c r="AE30" s="37">
        <v>4.3380000000000001</v>
      </c>
      <c r="AF30" s="37">
        <v>0.38300000000000001</v>
      </c>
      <c r="AG30" s="37">
        <v>5</v>
      </c>
      <c r="AH30" s="37">
        <v>0.7</v>
      </c>
      <c r="AI30" s="37">
        <v>2</v>
      </c>
      <c r="AJ30" s="37"/>
      <c r="AK30" s="37"/>
      <c r="AL30" s="37"/>
      <c r="AN30" s="13">
        <v>7.87</v>
      </c>
      <c r="AO30" s="13">
        <v>9.44</v>
      </c>
      <c r="AP30" s="13">
        <v>1.91</v>
      </c>
      <c r="AQ30" s="13">
        <v>72</v>
      </c>
      <c r="AU30" s="32">
        <v>1254</v>
      </c>
      <c r="AV30" s="63" t="s">
        <v>166</v>
      </c>
      <c r="AW30" s="63">
        <v>0.6</v>
      </c>
      <c r="AX30" s="63">
        <v>0.8</v>
      </c>
      <c r="AY30" s="63">
        <v>0.95</v>
      </c>
      <c r="AZ30" s="63">
        <v>0.85</v>
      </c>
      <c r="BA30" s="63">
        <v>0.73</v>
      </c>
      <c r="BB30" s="63">
        <v>0.95</v>
      </c>
      <c r="BC30" s="63">
        <v>1</v>
      </c>
      <c r="BD30" s="63">
        <v>0.95</v>
      </c>
      <c r="BE30" s="63">
        <v>0.8</v>
      </c>
      <c r="BF30" s="63">
        <v>0.75</v>
      </c>
      <c r="BG30" s="63">
        <v>0.8</v>
      </c>
      <c r="BH30" s="63">
        <v>0.85</v>
      </c>
      <c r="BI30" s="63">
        <v>0.75</v>
      </c>
      <c r="BJ30" s="63">
        <v>0.8</v>
      </c>
      <c r="BK30" s="63">
        <v>0.8</v>
      </c>
      <c r="BL30" s="63">
        <v>1</v>
      </c>
    </row>
    <row r="31" spans="1:64" x14ac:dyDescent="0.2">
      <c r="A31" s="13" t="s">
        <v>18</v>
      </c>
      <c r="B31" s="17" t="s">
        <v>59</v>
      </c>
      <c r="C31" s="27" t="s">
        <v>285</v>
      </c>
      <c r="D31" s="14" t="s">
        <v>284</v>
      </c>
      <c r="E31" s="14"/>
      <c r="F31" s="14">
        <v>24101031</v>
      </c>
      <c r="G31" s="9"/>
      <c r="H31" s="31">
        <v>75</v>
      </c>
      <c r="I31" s="42" t="s">
        <v>137</v>
      </c>
      <c r="J31" s="64"/>
      <c r="L31" s="37">
        <v>79.34</v>
      </c>
      <c r="M31" s="37">
        <v>77</v>
      </c>
      <c r="N31" s="37">
        <v>2.02</v>
      </c>
      <c r="O31" s="36">
        <v>0.09</v>
      </c>
      <c r="P31" s="37">
        <v>17.47</v>
      </c>
      <c r="Q31" s="37">
        <v>2.2000000000000002</v>
      </c>
      <c r="R31" s="37">
        <v>0.78</v>
      </c>
      <c r="T31" s="37">
        <v>12</v>
      </c>
      <c r="U31" s="37">
        <v>0.78</v>
      </c>
      <c r="V31" s="37">
        <v>23</v>
      </c>
      <c r="W31" s="37">
        <v>57</v>
      </c>
      <c r="X31" s="37">
        <v>0.42099999999999999</v>
      </c>
      <c r="Y31" s="37">
        <v>6.0000000000000001E-3</v>
      </c>
      <c r="Z31" s="37">
        <v>0.28999999999999998</v>
      </c>
      <c r="AB31" s="37">
        <v>19.7</v>
      </c>
      <c r="AC31" s="37">
        <v>0.08</v>
      </c>
      <c r="AD31" s="37">
        <v>3.2000000000000001E-2</v>
      </c>
      <c r="AE31" s="37">
        <v>1.054</v>
      </c>
      <c r="AF31" s="37">
        <v>0.29499999999999998</v>
      </c>
      <c r="AG31" s="37">
        <v>16</v>
      </c>
      <c r="AH31" s="37">
        <v>0</v>
      </c>
      <c r="AI31" s="37">
        <v>0</v>
      </c>
      <c r="AJ31" s="37">
        <v>0.01</v>
      </c>
      <c r="AK31" s="37">
        <v>0</v>
      </c>
      <c r="AL31" s="37">
        <v>1.9</v>
      </c>
      <c r="AN31" s="37">
        <v>2.5999999999999999E-2</v>
      </c>
      <c r="AO31" s="37">
        <v>2E-3</v>
      </c>
      <c r="AP31" s="37">
        <v>4.2999999999999997E-2</v>
      </c>
      <c r="AQ31" s="37">
        <v>0</v>
      </c>
      <c r="AS31" s="37">
        <v>0</v>
      </c>
      <c r="AU31" s="32">
        <v>3308</v>
      </c>
      <c r="AV31" s="63" t="s">
        <v>337</v>
      </c>
      <c r="AW31" s="63">
        <v>0.8</v>
      </c>
      <c r="AX31" s="63">
        <v>0.85</v>
      </c>
      <c r="AY31" s="63">
        <v>0.95</v>
      </c>
      <c r="AZ31" s="63">
        <v>0.95</v>
      </c>
      <c r="BA31" s="63">
        <v>0.83</v>
      </c>
      <c r="BB31" s="63">
        <v>0.95</v>
      </c>
      <c r="BC31" s="63">
        <v>0.95</v>
      </c>
      <c r="BD31" s="63">
        <v>0.75</v>
      </c>
      <c r="BE31" s="63">
        <v>0.9</v>
      </c>
      <c r="BF31" s="63">
        <v>0.95</v>
      </c>
      <c r="BG31" s="63">
        <v>0.95</v>
      </c>
      <c r="BH31" s="63">
        <v>0.95</v>
      </c>
      <c r="BI31" s="63">
        <v>1</v>
      </c>
      <c r="BJ31" s="63">
        <v>0.75</v>
      </c>
      <c r="BK31" s="63">
        <v>0.95</v>
      </c>
      <c r="BL31" s="63">
        <v>0.95</v>
      </c>
    </row>
    <row r="32" spans="1:64" x14ac:dyDescent="0.2">
      <c r="A32" s="13" t="s">
        <v>19</v>
      </c>
      <c r="B32" s="17" t="s">
        <v>60</v>
      </c>
      <c r="C32" s="27" t="s">
        <v>287</v>
      </c>
      <c r="D32" s="14" t="s">
        <v>286</v>
      </c>
      <c r="E32" s="14"/>
      <c r="F32" s="14">
        <v>18301073</v>
      </c>
      <c r="G32" s="14"/>
      <c r="H32" s="31">
        <v>70</v>
      </c>
      <c r="I32" s="14" t="s">
        <v>139</v>
      </c>
      <c r="J32" s="64">
        <v>61</v>
      </c>
      <c r="L32" s="37">
        <v>61.84</v>
      </c>
      <c r="M32" s="37">
        <v>258</v>
      </c>
      <c r="N32" s="37">
        <v>17.55</v>
      </c>
      <c r="O32" s="36">
        <v>20.329999999999998</v>
      </c>
      <c r="P32" s="37">
        <v>0</v>
      </c>
      <c r="Q32" s="37">
        <v>0</v>
      </c>
      <c r="R32" s="37">
        <v>0</v>
      </c>
      <c r="T32" s="37">
        <v>10</v>
      </c>
      <c r="U32" s="37">
        <v>1.04</v>
      </c>
      <c r="V32" s="37">
        <v>20</v>
      </c>
      <c r="W32" s="37">
        <v>172</v>
      </c>
      <c r="X32" s="37">
        <v>0.20399999999999999</v>
      </c>
      <c r="Y32" s="37">
        <v>7.0999999999999994E-2</v>
      </c>
      <c r="Z32" s="37">
        <v>1.19</v>
      </c>
      <c r="AB32" s="37">
        <v>0</v>
      </c>
      <c r="AC32" s="37">
        <v>0.114</v>
      </c>
      <c r="AD32" s="37">
        <v>0.16700000000000001</v>
      </c>
      <c r="AE32" s="37">
        <v>6.2619999999999996</v>
      </c>
      <c r="AF32" s="37">
        <v>0.33</v>
      </c>
      <c r="AG32" s="37">
        <v>6</v>
      </c>
      <c r="AH32" s="37">
        <v>0.32</v>
      </c>
      <c r="AI32" s="37">
        <v>52</v>
      </c>
      <c r="AJ32" s="37">
        <v>0.33</v>
      </c>
      <c r="AK32" s="37"/>
      <c r="AL32" s="37">
        <v>2.4</v>
      </c>
      <c r="AN32" s="37">
        <v>5.71</v>
      </c>
      <c r="AO32" s="37">
        <v>8.24</v>
      </c>
      <c r="AP32" s="37">
        <v>4.4400000000000004</v>
      </c>
      <c r="AQ32" s="37">
        <v>71</v>
      </c>
      <c r="AS32" s="13">
        <v>0</v>
      </c>
      <c r="AU32" s="32">
        <v>805</v>
      </c>
      <c r="AV32" s="63" t="s">
        <v>167</v>
      </c>
      <c r="AW32" s="63">
        <v>0.7</v>
      </c>
      <c r="AX32" s="63">
        <v>0.73</v>
      </c>
      <c r="AY32" s="63">
        <v>0.9</v>
      </c>
      <c r="AZ32" s="63">
        <v>0.8</v>
      </c>
      <c r="BA32" s="63">
        <v>0.8</v>
      </c>
      <c r="BB32" s="63">
        <v>0.95</v>
      </c>
      <c r="BC32" s="63">
        <v>0.9</v>
      </c>
      <c r="BD32" s="63">
        <v>0.6</v>
      </c>
      <c r="BE32" s="63">
        <v>0.8</v>
      </c>
      <c r="BF32" s="63">
        <v>0.75</v>
      </c>
      <c r="BG32" s="63">
        <v>0.8</v>
      </c>
      <c r="BH32" s="63">
        <v>0.8</v>
      </c>
      <c r="BI32" s="63">
        <v>0.75</v>
      </c>
      <c r="BJ32" s="63">
        <v>0.8</v>
      </c>
      <c r="BK32" s="63">
        <v>0.8</v>
      </c>
      <c r="BL32" s="63">
        <v>1</v>
      </c>
    </row>
    <row r="33" spans="1:64" x14ac:dyDescent="0.2">
      <c r="A33" s="13" t="s">
        <v>22</v>
      </c>
      <c r="B33" s="11" t="s">
        <v>61</v>
      </c>
      <c r="C33" s="25" t="s">
        <v>289</v>
      </c>
      <c r="D33" s="14" t="s">
        <v>288</v>
      </c>
      <c r="E33" s="14"/>
      <c r="F33" s="14">
        <v>12102002</v>
      </c>
      <c r="G33" s="14"/>
      <c r="H33" s="31">
        <v>100</v>
      </c>
      <c r="I33" s="14"/>
      <c r="J33" s="65"/>
      <c r="L33" s="37">
        <v>11.62</v>
      </c>
      <c r="M33" s="37">
        <v>365</v>
      </c>
      <c r="N33" s="37">
        <v>7.13</v>
      </c>
      <c r="O33" s="36">
        <v>0.66</v>
      </c>
      <c r="P33" s="37">
        <v>79.95</v>
      </c>
      <c r="Q33" s="37">
        <v>1.3</v>
      </c>
      <c r="R33" s="37">
        <v>0.12</v>
      </c>
      <c r="T33" s="37">
        <v>28</v>
      </c>
      <c r="U33" s="37">
        <v>0.8</v>
      </c>
      <c r="V33" s="37">
        <v>25</v>
      </c>
      <c r="W33" s="37">
        <v>115</v>
      </c>
      <c r="X33" s="37">
        <v>0.115</v>
      </c>
      <c r="Y33" s="37">
        <v>5.0000000000000001E-3</v>
      </c>
      <c r="Z33" s="37">
        <v>1.0900000000000001</v>
      </c>
      <c r="AB33" s="37">
        <v>0</v>
      </c>
      <c r="AC33" s="37">
        <v>7.0000000000000007E-2</v>
      </c>
      <c r="AD33" s="37">
        <v>4.9000000000000002E-2</v>
      </c>
      <c r="AE33" s="37">
        <v>1.6</v>
      </c>
      <c r="AF33" s="37">
        <v>0.16400000000000001</v>
      </c>
      <c r="AG33" s="37">
        <v>8</v>
      </c>
      <c r="AH33" s="37">
        <v>0</v>
      </c>
      <c r="AI33" s="37">
        <v>0</v>
      </c>
      <c r="AJ33" s="37">
        <v>0.11</v>
      </c>
      <c r="AK33" s="37">
        <v>0</v>
      </c>
      <c r="AL33" s="37">
        <v>0.1</v>
      </c>
      <c r="AN33" s="37">
        <v>0.18</v>
      </c>
      <c r="AO33" s="37">
        <v>0.20599999999999999</v>
      </c>
      <c r="AP33" s="37">
        <v>0.17699999999999999</v>
      </c>
      <c r="AQ33" s="37">
        <v>0</v>
      </c>
      <c r="AS33" s="37">
        <v>0</v>
      </c>
      <c r="AU33" s="32">
        <v>432</v>
      </c>
      <c r="AV33" s="63" t="s">
        <v>168</v>
      </c>
      <c r="AW33" s="63">
        <v>0.8</v>
      </c>
      <c r="AX33" s="63">
        <v>1</v>
      </c>
      <c r="AY33" s="63">
        <v>0.9</v>
      </c>
      <c r="AZ33" s="63">
        <v>1</v>
      </c>
      <c r="BA33" s="63">
        <v>0.95</v>
      </c>
      <c r="BB33" s="63">
        <v>1</v>
      </c>
      <c r="BC33" s="63">
        <v>0.95</v>
      </c>
      <c r="BD33" s="63">
        <v>0.7</v>
      </c>
      <c r="BE33" s="63">
        <v>0.95</v>
      </c>
      <c r="BF33" s="63">
        <v>1</v>
      </c>
      <c r="BG33" s="63">
        <v>0.95</v>
      </c>
      <c r="BH33" s="63">
        <v>0.95</v>
      </c>
      <c r="BI33" s="63">
        <v>0.95</v>
      </c>
      <c r="BJ33" s="63">
        <v>0.8</v>
      </c>
      <c r="BK33" s="63">
        <v>0.95</v>
      </c>
      <c r="BL33" s="63">
        <v>1</v>
      </c>
    </row>
    <row r="34" spans="1:64" x14ac:dyDescent="0.2">
      <c r="A34" s="13" t="s">
        <v>21</v>
      </c>
      <c r="B34" s="11" t="s">
        <v>75</v>
      </c>
      <c r="D34" s="14" t="s">
        <v>245</v>
      </c>
      <c r="E34" s="14" t="s">
        <v>75</v>
      </c>
      <c r="F34" s="14"/>
      <c r="G34" s="14"/>
      <c r="H34" s="31">
        <f>[6]Sheet1!$B$4</f>
        <v>100</v>
      </c>
      <c r="I34" s="14"/>
      <c r="L34" s="37">
        <f>[6]Sheet1!E4</f>
        <v>0</v>
      </c>
      <c r="M34" s="37">
        <f>[6]Sheet1!F4</f>
        <v>884</v>
      </c>
      <c r="N34" s="37">
        <f>[6]Sheet1!G4</f>
        <v>0</v>
      </c>
      <c r="O34" s="37">
        <f>[6]Sheet1!H4</f>
        <v>100</v>
      </c>
      <c r="P34" s="37">
        <f>[6]Sheet1!I4</f>
        <v>0</v>
      </c>
      <c r="Q34" s="37">
        <f>[6]Sheet1!J4</f>
        <v>0</v>
      </c>
      <c r="R34" s="37">
        <f>[6]Sheet1!K4</f>
        <v>0</v>
      </c>
      <c r="T34" s="37">
        <f>[6]Sheet1!M4</f>
        <v>0</v>
      </c>
      <c r="U34" s="37">
        <f>[6]Sheet1!N4</f>
        <v>0</v>
      </c>
      <c r="V34" s="37">
        <f>[6]Sheet1!O4</f>
        <v>0</v>
      </c>
      <c r="W34" s="37">
        <f>[6]Sheet1!P4</f>
        <v>0</v>
      </c>
      <c r="X34" s="37">
        <f>[6]Sheet1!$R$4</f>
        <v>0</v>
      </c>
      <c r="Y34" s="37">
        <f>[6]Sheet1!$T$4</f>
        <v>0</v>
      </c>
      <c r="Z34" s="37">
        <f>[6]Sheet1!$U$4</f>
        <v>0</v>
      </c>
      <c r="AB34" s="37">
        <f>[6]Sheet1!W4</f>
        <v>0</v>
      </c>
      <c r="AC34" s="37">
        <f>[6]Sheet1!X4</f>
        <v>0</v>
      </c>
      <c r="AD34" s="37">
        <f>[6]Sheet1!Y4</f>
        <v>0</v>
      </c>
      <c r="AE34" s="37">
        <f>[6]Sheet1!Z4</f>
        <v>0</v>
      </c>
      <c r="AF34" s="37">
        <f>[6]Sheet1!AA4</f>
        <v>0</v>
      </c>
      <c r="AG34" s="37">
        <f>[6]Sheet1!AB4</f>
        <v>0</v>
      </c>
      <c r="AH34" s="37">
        <f>[6]Sheet1!AC4</f>
        <v>0</v>
      </c>
      <c r="AI34" s="37">
        <f>[6]Sheet1!AD4</f>
        <v>0</v>
      </c>
      <c r="AJ34" s="37">
        <f>[6]Sheet1!AF4</f>
        <v>17.46</v>
      </c>
      <c r="AK34" s="37">
        <f>[6]Sheet1!AG4</f>
        <v>0</v>
      </c>
      <c r="AL34" s="37">
        <f>[6]Sheet1!AI4</f>
        <v>71.3</v>
      </c>
      <c r="AM34" s="13">
        <f>[6]Sheet1!AJ4</f>
        <v>0</v>
      </c>
      <c r="AN34" s="37">
        <f>[6]Sheet1!AK4</f>
        <v>9.4735000000000014</v>
      </c>
      <c r="AO34" s="37">
        <f>[6]Sheet1!AL4</f>
        <v>61.231499999999997</v>
      </c>
      <c r="AP34" s="37">
        <f>[6]Sheet1!AM4</f>
        <v>24.686</v>
      </c>
      <c r="AQ34" s="37">
        <f>[6]Sheet1!$AO$4</f>
        <v>0</v>
      </c>
      <c r="AS34" s="37">
        <f>[6]Sheet1!$AQ$4</f>
        <v>0</v>
      </c>
      <c r="AT34" s="37">
        <f>[6]Sheet1!$AN$4</f>
        <v>0.39500000000000002</v>
      </c>
      <c r="AU34" s="32">
        <v>5019</v>
      </c>
      <c r="AV34" s="63" t="s">
        <v>334</v>
      </c>
      <c r="AW34" s="63">
        <v>1</v>
      </c>
      <c r="AX34" s="63">
        <v>1</v>
      </c>
      <c r="AY34" s="63">
        <v>1</v>
      </c>
      <c r="AZ34" s="63">
        <v>1</v>
      </c>
      <c r="BA34" s="63">
        <v>1</v>
      </c>
      <c r="BB34" s="63">
        <v>1</v>
      </c>
      <c r="BC34" s="63">
        <v>1</v>
      </c>
      <c r="BD34" s="63">
        <v>1</v>
      </c>
      <c r="BE34" s="63">
        <v>1</v>
      </c>
      <c r="BF34" s="63">
        <v>1</v>
      </c>
      <c r="BG34" s="63">
        <v>1</v>
      </c>
      <c r="BH34" s="63">
        <v>1</v>
      </c>
      <c r="BI34" s="63">
        <v>0.6</v>
      </c>
      <c r="BJ34" s="63">
        <v>1</v>
      </c>
      <c r="BK34" s="63">
        <v>0.9</v>
      </c>
      <c r="BL34" s="63">
        <v>1</v>
      </c>
    </row>
    <row r="35" spans="1:64" s="51" customFormat="1" x14ac:dyDescent="0.2">
      <c r="A35" s="51" t="s">
        <v>87</v>
      </c>
      <c r="B35" s="62" t="s">
        <v>88</v>
      </c>
      <c r="C35" s="60"/>
      <c r="D35" s="58"/>
      <c r="E35" s="58"/>
      <c r="F35" s="58"/>
      <c r="G35" s="58"/>
      <c r="H35" s="77">
        <v>100</v>
      </c>
      <c r="I35" s="81"/>
      <c r="J35" s="82"/>
      <c r="K35" s="83"/>
      <c r="L35" s="84">
        <v>8.5399999999999991</v>
      </c>
      <c r="M35" s="83">
        <v>446</v>
      </c>
      <c r="N35" s="83">
        <v>36.49</v>
      </c>
      <c r="O35" s="85">
        <v>19.940000000000001</v>
      </c>
      <c r="P35" s="83">
        <v>30.16</v>
      </c>
      <c r="Q35" s="83">
        <v>9.3000000000000007</v>
      </c>
      <c r="R35" s="83">
        <v>7.33</v>
      </c>
      <c r="S35" s="83"/>
      <c r="T35" s="83">
        <v>277</v>
      </c>
      <c r="U35" s="83">
        <v>15.7</v>
      </c>
      <c r="V35" s="83">
        <v>280</v>
      </c>
      <c r="W35" s="83">
        <v>704</v>
      </c>
      <c r="X35" s="83">
        <v>1.7969999999999999</v>
      </c>
      <c r="Y35" s="83">
        <v>2E-3</v>
      </c>
      <c r="Z35" s="83">
        <v>4.8899999999999997</v>
      </c>
      <c r="AA35" s="83"/>
      <c r="AB35" s="84">
        <v>6</v>
      </c>
      <c r="AC35" s="83">
        <v>0.874</v>
      </c>
      <c r="AD35" s="83">
        <v>0.87</v>
      </c>
      <c r="AE35" s="84">
        <v>1.623</v>
      </c>
      <c r="AF35" s="83">
        <v>0.377</v>
      </c>
      <c r="AG35" s="84">
        <v>375</v>
      </c>
      <c r="AH35" s="83">
        <v>0</v>
      </c>
      <c r="AI35" s="84">
        <v>1</v>
      </c>
      <c r="AJ35" s="56">
        <v>0.85</v>
      </c>
      <c r="AK35" s="56">
        <v>0</v>
      </c>
      <c r="AL35" s="56">
        <v>47</v>
      </c>
      <c r="AM35" s="56"/>
      <c r="AN35" s="56">
        <v>2.8839999999999999</v>
      </c>
      <c r="AO35" s="56">
        <v>4.4039999999999999</v>
      </c>
      <c r="AP35" s="56">
        <v>11.255000000000001</v>
      </c>
      <c r="AQ35" s="56">
        <v>0</v>
      </c>
      <c r="AR35" s="56"/>
      <c r="AS35" s="56">
        <v>0</v>
      </c>
      <c r="AT35" s="56"/>
      <c r="AU35" s="80">
        <v>522</v>
      </c>
      <c r="AV35" s="86" t="s">
        <v>161</v>
      </c>
      <c r="AW35" s="86">
        <v>0.65</v>
      </c>
      <c r="AX35" s="86">
        <v>1</v>
      </c>
      <c r="AY35" s="86">
        <v>0.75</v>
      </c>
      <c r="AZ35" s="86">
        <v>0.7</v>
      </c>
      <c r="BA35" s="86">
        <v>0.7</v>
      </c>
      <c r="BB35" s="86">
        <v>0.9</v>
      </c>
      <c r="BC35" s="86">
        <v>0.85</v>
      </c>
      <c r="BD35" s="86">
        <v>0.5</v>
      </c>
      <c r="BE35" s="86">
        <v>0.75</v>
      </c>
      <c r="BF35" s="86">
        <v>0.8</v>
      </c>
      <c r="BG35" s="86">
        <v>0.75</v>
      </c>
      <c r="BH35" s="86">
        <v>0.9</v>
      </c>
      <c r="BI35" s="86">
        <v>0.9</v>
      </c>
      <c r="BJ35" s="86">
        <v>0.7</v>
      </c>
      <c r="BK35" s="86">
        <v>0.8</v>
      </c>
      <c r="BL35" s="86">
        <v>0.9</v>
      </c>
    </row>
    <row r="36" spans="1:64" x14ac:dyDescent="0.2">
      <c r="A36" s="13" t="s">
        <v>24</v>
      </c>
      <c r="B36" s="11" t="s">
        <v>62</v>
      </c>
      <c r="C36" s="25" t="s">
        <v>291</v>
      </c>
      <c r="D36" s="14" t="s">
        <v>290</v>
      </c>
      <c r="E36" s="14"/>
      <c r="F36" s="14">
        <v>14401008</v>
      </c>
      <c r="G36" s="14"/>
      <c r="H36" s="31">
        <v>100</v>
      </c>
      <c r="I36" s="14"/>
      <c r="J36" s="65"/>
      <c r="L36" s="37">
        <v>0</v>
      </c>
      <c r="M36" s="37">
        <v>884</v>
      </c>
      <c r="N36" s="37">
        <v>0</v>
      </c>
      <c r="O36" s="36">
        <v>100</v>
      </c>
      <c r="P36" s="37">
        <v>0</v>
      </c>
      <c r="Q36" s="37">
        <v>0</v>
      </c>
      <c r="R36" s="37">
        <v>0</v>
      </c>
      <c r="T36" s="37">
        <v>0</v>
      </c>
      <c r="U36" s="37">
        <v>0.05</v>
      </c>
      <c r="V36" s="37">
        <v>0</v>
      </c>
      <c r="W36" s="37">
        <v>0</v>
      </c>
      <c r="X36" s="37">
        <v>0</v>
      </c>
      <c r="Y36" s="37">
        <v>0</v>
      </c>
      <c r="Z36" s="37">
        <v>0.01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8.18</v>
      </c>
      <c r="AK36" s="37">
        <v>0</v>
      </c>
      <c r="AL36" s="37">
        <v>183.9</v>
      </c>
      <c r="AN36" s="37">
        <v>15.65</v>
      </c>
      <c r="AO36" s="37">
        <v>22.783000000000001</v>
      </c>
      <c r="AP36" s="37">
        <v>57.74</v>
      </c>
      <c r="AQ36" s="37">
        <v>0</v>
      </c>
      <c r="AS36" s="37">
        <v>0</v>
      </c>
      <c r="AT36" s="37">
        <v>0.53300000000000003</v>
      </c>
      <c r="AU36" s="32">
        <v>5019</v>
      </c>
      <c r="AV36" s="63" t="s">
        <v>334</v>
      </c>
      <c r="AW36" s="63">
        <v>1</v>
      </c>
      <c r="AX36" s="63">
        <v>1</v>
      </c>
      <c r="AY36" s="63">
        <v>1</v>
      </c>
      <c r="AZ36" s="63">
        <v>1</v>
      </c>
      <c r="BA36" s="63">
        <v>1</v>
      </c>
      <c r="BB36" s="63">
        <v>1</v>
      </c>
      <c r="BC36" s="63">
        <v>1</v>
      </c>
      <c r="BD36" s="63">
        <v>1</v>
      </c>
      <c r="BE36" s="63">
        <v>1</v>
      </c>
      <c r="BF36" s="63">
        <v>1</v>
      </c>
      <c r="BG36" s="63">
        <v>1</v>
      </c>
      <c r="BH36" s="63">
        <v>1</v>
      </c>
      <c r="BI36" s="63">
        <v>0.6</v>
      </c>
      <c r="BJ36" s="63">
        <v>1</v>
      </c>
      <c r="BK36" s="63">
        <v>0.9</v>
      </c>
      <c r="BL36" s="63">
        <v>1</v>
      </c>
    </row>
    <row r="37" spans="1:64" x14ac:dyDescent="0.2">
      <c r="A37" s="13" t="s">
        <v>29</v>
      </c>
      <c r="B37" s="17" t="s">
        <v>63</v>
      </c>
      <c r="C37" s="27" t="s">
        <v>293</v>
      </c>
      <c r="D37" s="14" t="s">
        <v>292</v>
      </c>
      <c r="E37" s="14"/>
      <c r="F37" s="14">
        <v>14401009</v>
      </c>
      <c r="G37" s="14"/>
      <c r="H37" s="31">
        <v>100</v>
      </c>
      <c r="I37" s="14"/>
      <c r="J37" s="64"/>
      <c r="L37" s="37">
        <v>0</v>
      </c>
      <c r="M37" s="37">
        <v>884</v>
      </c>
      <c r="N37" s="37">
        <v>0</v>
      </c>
      <c r="O37" s="36">
        <v>100</v>
      </c>
      <c r="P37" s="37">
        <v>0</v>
      </c>
      <c r="Q37" s="37">
        <v>0</v>
      </c>
      <c r="R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41.08</v>
      </c>
      <c r="AK37" s="37">
        <v>0</v>
      </c>
      <c r="AL37" s="37">
        <v>5.4</v>
      </c>
      <c r="AN37" s="37">
        <v>10.3</v>
      </c>
      <c r="AO37" s="37">
        <v>19.5</v>
      </c>
      <c r="AP37" s="37">
        <v>65.7</v>
      </c>
      <c r="AQ37" s="37">
        <v>0</v>
      </c>
      <c r="AS37" s="37">
        <v>0</v>
      </c>
      <c r="AU37" s="32">
        <v>5019</v>
      </c>
      <c r="AV37" s="63" t="s">
        <v>334</v>
      </c>
      <c r="AW37" s="63">
        <v>1</v>
      </c>
      <c r="AX37" s="63">
        <v>1</v>
      </c>
      <c r="AY37" s="63">
        <v>1</v>
      </c>
      <c r="AZ37" s="63">
        <v>1</v>
      </c>
      <c r="BA37" s="63">
        <v>1</v>
      </c>
      <c r="BB37" s="63">
        <v>1</v>
      </c>
      <c r="BC37" s="63">
        <v>1</v>
      </c>
      <c r="BD37" s="63">
        <v>1</v>
      </c>
      <c r="BE37" s="63">
        <v>1</v>
      </c>
      <c r="BF37" s="63">
        <v>1</v>
      </c>
      <c r="BG37" s="63">
        <v>1</v>
      </c>
      <c r="BH37" s="63">
        <v>1</v>
      </c>
      <c r="BI37" s="63">
        <v>0.6</v>
      </c>
      <c r="BJ37" s="63">
        <v>1</v>
      </c>
      <c r="BK37" s="63">
        <v>0.9</v>
      </c>
      <c r="BL37" s="63">
        <v>1</v>
      </c>
    </row>
    <row r="38" spans="1:64" x14ac:dyDescent="0.2">
      <c r="A38" s="13" t="s">
        <v>28</v>
      </c>
      <c r="B38" s="17" t="s">
        <v>64</v>
      </c>
      <c r="C38" s="27" t="s">
        <v>295</v>
      </c>
      <c r="D38" s="14" t="s">
        <v>294</v>
      </c>
      <c r="E38" s="14"/>
      <c r="F38" s="14">
        <v>22101008</v>
      </c>
      <c r="G38" s="14"/>
      <c r="H38" s="31">
        <v>54</v>
      </c>
      <c r="I38" s="14" t="s">
        <v>140</v>
      </c>
      <c r="J38" s="64"/>
      <c r="L38" s="37">
        <v>4.7300000000000004</v>
      </c>
      <c r="M38" s="37">
        <v>584</v>
      </c>
      <c r="N38" s="37">
        <v>20.78</v>
      </c>
      <c r="O38" s="36">
        <v>51.46</v>
      </c>
      <c r="P38" s="37">
        <v>20</v>
      </c>
      <c r="Q38" s="37">
        <v>8.6</v>
      </c>
      <c r="R38" s="37">
        <v>2.62</v>
      </c>
      <c r="T38" s="37">
        <v>78</v>
      </c>
      <c r="U38" s="37">
        <v>5.25</v>
      </c>
      <c r="V38" s="37">
        <v>325</v>
      </c>
      <c r="W38" s="37">
        <v>660</v>
      </c>
      <c r="X38" s="37">
        <v>0.64500000000000002</v>
      </c>
      <c r="Y38" s="37">
        <v>8.9999999999999993E-3</v>
      </c>
      <c r="Z38" s="37">
        <v>5</v>
      </c>
      <c r="AB38" s="37">
        <v>1.4</v>
      </c>
      <c r="AC38" s="37">
        <v>1.48</v>
      </c>
      <c r="AD38" s="37">
        <v>0.35499999999999998</v>
      </c>
      <c r="AE38" s="37">
        <v>8.3350000000000009</v>
      </c>
      <c r="AF38" s="37">
        <v>1.345</v>
      </c>
      <c r="AG38" s="37">
        <v>227</v>
      </c>
      <c r="AH38" s="37">
        <v>0</v>
      </c>
      <c r="AI38" s="37">
        <v>3</v>
      </c>
      <c r="AJ38" s="37">
        <v>35.17</v>
      </c>
      <c r="AK38" s="37">
        <v>0</v>
      </c>
      <c r="AL38" s="37">
        <v>0</v>
      </c>
      <c r="AN38" s="37">
        <v>4.4550000000000001</v>
      </c>
      <c r="AO38" s="37">
        <v>18.527999999999999</v>
      </c>
      <c r="AP38" s="37">
        <v>23.137</v>
      </c>
      <c r="AQ38" s="37">
        <v>0</v>
      </c>
      <c r="AS38" s="37">
        <v>0</v>
      </c>
      <c r="AV38" s="63" t="s">
        <v>333</v>
      </c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x14ac:dyDescent="0.2">
      <c r="A39" s="13" t="s">
        <v>23</v>
      </c>
      <c r="B39" s="11" t="s">
        <v>65</v>
      </c>
      <c r="C39" s="25" t="s">
        <v>297</v>
      </c>
      <c r="D39" s="15" t="s">
        <v>296</v>
      </c>
      <c r="E39" s="15"/>
      <c r="F39" s="15"/>
      <c r="G39" s="15"/>
      <c r="H39" s="31">
        <v>100</v>
      </c>
      <c r="I39" s="15"/>
      <c r="J39" s="65"/>
      <c r="L39" s="13">
        <v>12.4</v>
      </c>
      <c r="M39" s="13">
        <v>329</v>
      </c>
      <c r="N39" s="13">
        <v>10.62</v>
      </c>
      <c r="O39" s="50">
        <v>3.46</v>
      </c>
      <c r="P39" s="13">
        <v>72.09</v>
      </c>
      <c r="Q39" s="13">
        <v>6.7</v>
      </c>
      <c r="R39" s="13">
        <v>2.5299999999999998</v>
      </c>
      <c r="T39" s="13">
        <v>13</v>
      </c>
      <c r="U39" s="13">
        <v>3.36</v>
      </c>
      <c r="V39" s="13">
        <v>165</v>
      </c>
      <c r="W39" s="13">
        <v>289</v>
      </c>
      <c r="X39" s="13">
        <v>0.36299999999999999</v>
      </c>
      <c r="Y39" s="13">
        <v>2E-3</v>
      </c>
      <c r="Z39" s="13">
        <v>1.67</v>
      </c>
      <c r="AB39" s="13">
        <v>0</v>
      </c>
      <c r="AC39" s="13">
        <v>0.33200000000000002</v>
      </c>
      <c r="AD39" s="13">
        <v>9.6000000000000002E-2</v>
      </c>
      <c r="AE39" s="13">
        <v>3.6880000000000002</v>
      </c>
      <c r="AF39" s="13">
        <v>0.443</v>
      </c>
      <c r="AG39" s="13">
        <v>20</v>
      </c>
      <c r="AH39" s="13">
        <v>0</v>
      </c>
      <c r="AI39" s="13">
        <v>0</v>
      </c>
      <c r="AJ39" s="13">
        <v>0.5</v>
      </c>
      <c r="AK39" s="13">
        <v>0</v>
      </c>
      <c r="AN39" s="13">
        <v>0.61</v>
      </c>
      <c r="AO39" s="13">
        <v>1.131</v>
      </c>
      <c r="AP39" s="13">
        <v>1.5580000000000001</v>
      </c>
      <c r="AQ39" s="13">
        <v>0</v>
      </c>
      <c r="AT39" s="13">
        <v>5.0000000000000001E-3</v>
      </c>
      <c r="AU39" s="32">
        <v>302</v>
      </c>
      <c r="AV39" s="63" t="s">
        <v>159</v>
      </c>
      <c r="AW39" s="63">
        <v>0.8</v>
      </c>
      <c r="AX39" s="63">
        <v>1</v>
      </c>
      <c r="AY39" s="63">
        <v>0.9</v>
      </c>
      <c r="AZ39" s="63">
        <v>0.9</v>
      </c>
      <c r="BA39" s="63">
        <v>0.9</v>
      </c>
      <c r="BB39" s="63">
        <v>1</v>
      </c>
      <c r="BC39" s="63">
        <v>1</v>
      </c>
      <c r="BD39" s="63">
        <v>0.7</v>
      </c>
      <c r="BE39" s="63">
        <v>1</v>
      </c>
      <c r="BF39" s="63">
        <v>1</v>
      </c>
      <c r="BG39" s="63">
        <v>1</v>
      </c>
      <c r="BH39" s="63">
        <v>1</v>
      </c>
      <c r="BI39" s="63">
        <v>0.9</v>
      </c>
      <c r="BJ39" s="63">
        <v>0.8</v>
      </c>
      <c r="BK39" s="63">
        <v>0.95</v>
      </c>
      <c r="BL39" s="63">
        <v>1</v>
      </c>
    </row>
    <row r="40" spans="1:64" x14ac:dyDescent="0.2">
      <c r="A40" s="13" t="s">
        <v>25</v>
      </c>
      <c r="B40" s="11" t="s">
        <v>74</v>
      </c>
      <c r="C40" s="25" t="s">
        <v>299</v>
      </c>
      <c r="D40" s="14" t="s">
        <v>298</v>
      </c>
      <c r="E40" s="14"/>
      <c r="F40" s="14">
        <v>25101009</v>
      </c>
      <c r="G40" s="14"/>
      <c r="H40" s="31">
        <v>100</v>
      </c>
      <c r="I40" s="14"/>
      <c r="J40" s="65"/>
      <c r="L40" s="37">
        <v>8.5399999999999991</v>
      </c>
      <c r="M40" s="37">
        <v>446</v>
      </c>
      <c r="N40" s="37">
        <v>36.49</v>
      </c>
      <c r="O40" s="36">
        <v>19.940000000000001</v>
      </c>
      <c r="P40" s="37">
        <v>30.16</v>
      </c>
      <c r="Q40" s="37">
        <v>9.3000000000000007</v>
      </c>
      <c r="R40" s="37">
        <v>7.33</v>
      </c>
      <c r="T40" s="37">
        <v>277</v>
      </c>
      <c r="U40" s="37">
        <v>15.7</v>
      </c>
      <c r="V40" s="37">
        <v>280</v>
      </c>
      <c r="W40" s="37">
        <v>704</v>
      </c>
      <c r="X40" s="37">
        <v>1.7969999999999999</v>
      </c>
      <c r="Y40" s="37">
        <v>2E-3</v>
      </c>
      <c r="Z40" s="37">
        <v>4.8899999999999997</v>
      </c>
      <c r="AB40" s="37">
        <v>6</v>
      </c>
      <c r="AC40" s="37">
        <v>0.874</v>
      </c>
      <c r="AD40" s="37">
        <v>0.87</v>
      </c>
      <c r="AE40" s="37">
        <v>1.623</v>
      </c>
      <c r="AF40" s="37">
        <v>0.377</v>
      </c>
      <c r="AG40" s="37">
        <v>375</v>
      </c>
      <c r="AH40" s="37">
        <v>0</v>
      </c>
      <c r="AI40" s="37">
        <v>1</v>
      </c>
      <c r="AJ40" s="37">
        <v>0.85</v>
      </c>
      <c r="AK40" s="37">
        <v>0</v>
      </c>
      <c r="AL40" s="37">
        <v>47</v>
      </c>
      <c r="AN40" s="37">
        <v>2.8839999999999999</v>
      </c>
      <c r="AO40" s="37">
        <v>4.4039999999999999</v>
      </c>
      <c r="AP40" s="37">
        <v>11.255000000000001</v>
      </c>
      <c r="AQ40" s="37">
        <v>0</v>
      </c>
      <c r="AS40" s="37">
        <v>0</v>
      </c>
      <c r="AU40" s="32">
        <v>522</v>
      </c>
      <c r="AV40" s="63" t="s">
        <v>161</v>
      </c>
      <c r="AW40" s="63">
        <v>0.65</v>
      </c>
      <c r="AX40" s="63">
        <v>1</v>
      </c>
      <c r="AY40" s="63">
        <v>0.75</v>
      </c>
      <c r="AZ40" s="63">
        <v>0.7</v>
      </c>
      <c r="BA40" s="63">
        <v>0.7</v>
      </c>
      <c r="BB40" s="63">
        <v>0.9</v>
      </c>
      <c r="BC40" s="63">
        <v>0.85</v>
      </c>
      <c r="BD40" s="63">
        <v>0.5</v>
      </c>
      <c r="BE40" s="63">
        <v>0.75</v>
      </c>
      <c r="BF40" s="63">
        <v>0.8</v>
      </c>
      <c r="BG40" s="63">
        <v>0.75</v>
      </c>
      <c r="BH40" s="63">
        <v>0.9</v>
      </c>
      <c r="BI40" s="63">
        <v>0.9</v>
      </c>
      <c r="BJ40" s="63">
        <v>0.7</v>
      </c>
      <c r="BK40" s="63">
        <v>0.8</v>
      </c>
      <c r="BL40" s="63">
        <v>0.9</v>
      </c>
    </row>
    <row r="41" spans="1:64" x14ac:dyDescent="0.2">
      <c r="A41" s="13" t="s">
        <v>89</v>
      </c>
      <c r="B41" s="11" t="s">
        <v>90</v>
      </c>
      <c r="D41" s="14" t="s">
        <v>245</v>
      </c>
      <c r="E41" s="14" t="s">
        <v>90</v>
      </c>
      <c r="F41" s="14"/>
      <c r="G41" s="14"/>
      <c r="H41" s="31">
        <f>'[7]Weighted composition'!$B$38</f>
        <v>72.244325396722104</v>
      </c>
      <c r="I41" s="14"/>
      <c r="K41" s="16"/>
      <c r="L41" s="8">
        <f>'[7]Weighted composition'!E38</f>
        <v>83.19323823094561</v>
      </c>
      <c r="M41" s="8">
        <f>'[7]Weighted composition'!F38</f>
        <v>60.100854108291443</v>
      </c>
      <c r="N41" s="8">
        <f>'[7]Weighted composition'!G38</f>
        <v>1.0869787831386575</v>
      </c>
      <c r="O41" s="8">
        <f>'[7]Weighted composition'!H38</f>
        <v>0.505390064221381</v>
      </c>
      <c r="P41" s="8">
        <f>'[7]Weighted composition'!I38</f>
        <v>14.592009033288734</v>
      </c>
      <c r="Q41" s="8">
        <f>'[7]Weighted composition'!J38</f>
        <v>2.3952033991893149</v>
      </c>
      <c r="R41" s="8">
        <f>'[7]Weighted composition'!K38</f>
        <v>10.853002272249595</v>
      </c>
      <c r="S41" s="8"/>
      <c r="T41" s="8">
        <f>'[7]Weighted composition'!M38</f>
        <v>25.27936901566278</v>
      </c>
      <c r="U41" s="8">
        <f>'[7]Weighted composition'!N38</f>
        <v>0.28928394383264511</v>
      </c>
      <c r="V41" s="8">
        <f>'[7]Weighted composition'!O38</f>
        <v>13.66806756239364</v>
      </c>
      <c r="W41" s="8">
        <f>'[7]Weighted composition'!P38</f>
        <v>20.616434437813414</v>
      </c>
      <c r="X41" s="16">
        <f>'[7]Weighted composition'!$R$38</f>
        <v>0.23512064590499199</v>
      </c>
      <c r="Y41" s="16">
        <f>'[7]Weighted composition'!$T$38</f>
        <v>3.2116548677887202E-3</v>
      </c>
      <c r="Z41" s="16">
        <f>'[7]Weighted composition'!$U$38</f>
        <v>0.12801735935580866</v>
      </c>
      <c r="AA41" s="16"/>
      <c r="AB41" s="8">
        <f>'[7]Weighted composition'!W38</f>
        <v>64.015616601545076</v>
      </c>
      <c r="AC41" s="8">
        <f>'[7]Weighted composition'!X38</f>
        <v>6.4726105695187497E-2</v>
      </c>
      <c r="AD41" s="8">
        <f>'[7]Weighted composition'!Y38</f>
        <v>3.9056709515717297E-2</v>
      </c>
      <c r="AE41" s="8">
        <f>'[7]Weighted composition'!Z38</f>
        <v>0.5087139051973083</v>
      </c>
      <c r="AF41" s="8">
        <f>'[7]Weighted composition'!AA38</f>
        <v>8.3551026218380786E-2</v>
      </c>
      <c r="AG41" s="8">
        <f>'[7]Weighted composition'!AB38</f>
        <v>24.633961255390144</v>
      </c>
      <c r="AH41" s="8">
        <f>'[7]Weighted composition'!AC38</f>
        <v>0</v>
      </c>
      <c r="AI41" s="8">
        <f>'[7]Weighted composition'!AD38</f>
        <v>33.221040823045385</v>
      </c>
      <c r="AJ41" s="8">
        <f>'[7]Weighted composition'!AF38</f>
        <v>0.26494495774483506</v>
      </c>
      <c r="AK41" s="8">
        <f>'[7]Weighted composition'!AG38</f>
        <v>0</v>
      </c>
      <c r="AL41" s="8">
        <f>'[7]Weighted composition'!AI38</f>
        <v>3.1030466374365866</v>
      </c>
      <c r="AM41" s="8">
        <f>'[7]Weighted composition'!AJ38</f>
        <v>0</v>
      </c>
      <c r="AN41" s="8">
        <f>'[7]Weighted composition'!AK38</f>
        <v>9.483550946745524E-2</v>
      </c>
      <c r="AO41" s="8">
        <f>'[7]Weighted composition'!AL38</f>
        <v>0.17944283409161393</v>
      </c>
      <c r="AP41" s="8">
        <f>'[7]Weighted composition'!AM38</f>
        <v>0.12268674289786009</v>
      </c>
      <c r="AQ41" s="16">
        <f>'[7]Weighted composition'!$AO$38</f>
        <v>0</v>
      </c>
      <c r="AR41" s="16"/>
      <c r="AS41" s="16">
        <f>'[7]Weighted composition'!$AQ$38</f>
        <v>0</v>
      </c>
      <c r="AT41" s="16"/>
      <c r="AV41" s="63" t="s">
        <v>333</v>
      </c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x14ac:dyDescent="0.2">
      <c r="A42" s="13" t="s">
        <v>27</v>
      </c>
      <c r="B42" s="17" t="s">
        <v>73</v>
      </c>
      <c r="C42" s="27" t="s">
        <v>301</v>
      </c>
      <c r="D42" s="14" t="s">
        <v>300</v>
      </c>
      <c r="E42" s="14"/>
      <c r="F42" s="14">
        <v>27101006</v>
      </c>
      <c r="G42" s="14"/>
      <c r="H42" s="31">
        <v>100</v>
      </c>
      <c r="I42" s="14"/>
      <c r="L42" s="37">
        <v>0.02</v>
      </c>
      <c r="M42" s="37">
        <v>387</v>
      </c>
      <c r="N42" s="37">
        <v>0</v>
      </c>
      <c r="O42" s="36">
        <v>0</v>
      </c>
      <c r="P42" s="37">
        <v>99.98</v>
      </c>
      <c r="Q42" s="37">
        <v>0</v>
      </c>
      <c r="R42" s="37">
        <v>99.8</v>
      </c>
      <c r="T42" s="37">
        <v>1</v>
      </c>
      <c r="U42" s="37">
        <v>0.05</v>
      </c>
      <c r="V42" s="37">
        <v>0</v>
      </c>
      <c r="W42" s="37">
        <v>0</v>
      </c>
      <c r="X42" s="37">
        <v>2E-3</v>
      </c>
      <c r="Y42" s="37">
        <v>1E-3</v>
      </c>
      <c r="Z42" s="37">
        <v>0.01</v>
      </c>
      <c r="AB42" s="37">
        <v>0</v>
      </c>
      <c r="AC42" s="37">
        <v>0</v>
      </c>
      <c r="AD42" s="37">
        <v>1.9E-2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N42" s="37">
        <v>0</v>
      </c>
      <c r="AO42" s="37">
        <v>0</v>
      </c>
      <c r="AP42" s="37">
        <v>0</v>
      </c>
      <c r="AQ42" s="37">
        <v>0</v>
      </c>
      <c r="AS42" s="37">
        <v>0</v>
      </c>
      <c r="AT42" s="16">
        <f>'[7]Weighted composition'!$AN$38</f>
        <v>0</v>
      </c>
      <c r="AV42" s="63" t="s">
        <v>333</v>
      </c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x14ac:dyDescent="0.2">
      <c r="A43" s="13" t="s">
        <v>30</v>
      </c>
      <c r="B43" s="17" t="s">
        <v>66</v>
      </c>
      <c r="C43" s="27" t="s">
        <v>303</v>
      </c>
      <c r="D43" s="14" t="s">
        <v>302</v>
      </c>
      <c r="E43" s="14"/>
      <c r="F43" s="14">
        <v>24302043</v>
      </c>
      <c r="G43" s="57" t="s">
        <v>325</v>
      </c>
      <c r="H43" s="31">
        <v>72</v>
      </c>
      <c r="I43" s="14" t="s">
        <v>141</v>
      </c>
      <c r="J43" s="64"/>
      <c r="L43" s="37">
        <v>77.28</v>
      </c>
      <c r="M43" s="37">
        <v>86</v>
      </c>
      <c r="N43" s="37">
        <v>1.57</v>
      </c>
      <c r="O43" s="36">
        <v>0.05</v>
      </c>
      <c r="P43" s="37">
        <v>20.12</v>
      </c>
      <c r="Q43" s="37">
        <v>3</v>
      </c>
      <c r="R43" s="37">
        <v>4.18</v>
      </c>
      <c r="T43" s="37">
        <v>30</v>
      </c>
      <c r="U43" s="37">
        <v>0.61</v>
      </c>
      <c r="V43" s="37">
        <v>25</v>
      </c>
      <c r="W43" s="37">
        <v>47</v>
      </c>
      <c r="X43" s="37">
        <v>0.33700000000000002</v>
      </c>
      <c r="Y43" s="37">
        <v>5.5E-2</v>
      </c>
      <c r="Z43" s="37">
        <v>0.3</v>
      </c>
      <c r="AB43" s="37">
        <v>2.4</v>
      </c>
      <c r="AC43" s="37">
        <v>7.8E-2</v>
      </c>
      <c r="AD43" s="37">
        <v>6.0999999999999999E-2</v>
      </c>
      <c r="AE43" s="37">
        <v>0.55700000000000005</v>
      </c>
      <c r="AF43" s="37">
        <v>0.20899999999999999</v>
      </c>
      <c r="AG43" s="37">
        <v>11</v>
      </c>
      <c r="AH43" s="37">
        <v>0</v>
      </c>
      <c r="AI43" s="56">
        <v>709</v>
      </c>
      <c r="AJ43" s="37">
        <v>0.26</v>
      </c>
      <c r="AK43" s="37">
        <v>0</v>
      </c>
      <c r="AL43" s="37">
        <v>1.8</v>
      </c>
      <c r="AN43" s="37">
        <v>1.7999999999999999E-2</v>
      </c>
      <c r="AO43" s="37">
        <v>1E-3</v>
      </c>
      <c r="AP43" s="37">
        <v>1.4E-2</v>
      </c>
      <c r="AQ43" s="37">
        <v>0</v>
      </c>
      <c r="AS43" s="37">
        <v>0</v>
      </c>
      <c r="AU43" s="32">
        <v>3708</v>
      </c>
      <c r="AV43" s="63" t="s">
        <v>169</v>
      </c>
      <c r="AW43" s="63">
        <v>0.8</v>
      </c>
      <c r="AX43" s="63">
        <v>0.85</v>
      </c>
      <c r="AY43" s="63">
        <v>0.95</v>
      </c>
      <c r="AZ43" s="63">
        <v>0.95</v>
      </c>
      <c r="BA43" s="63">
        <v>0.83</v>
      </c>
      <c r="BB43" s="63">
        <v>0.95</v>
      </c>
      <c r="BC43" s="63">
        <v>0.95</v>
      </c>
      <c r="BD43" s="63">
        <v>0.75</v>
      </c>
      <c r="BE43" s="63">
        <v>0.9</v>
      </c>
      <c r="BF43" s="63">
        <v>0.95</v>
      </c>
      <c r="BG43" s="63">
        <v>0.95</v>
      </c>
      <c r="BH43" s="63">
        <v>0.95</v>
      </c>
      <c r="BI43" s="63">
        <v>0.85</v>
      </c>
      <c r="BJ43" s="63">
        <v>0.75</v>
      </c>
      <c r="BK43" s="63">
        <v>0.95</v>
      </c>
      <c r="BL43" s="63">
        <v>0.95</v>
      </c>
    </row>
    <row r="44" spans="1:64" x14ac:dyDescent="0.2">
      <c r="A44" s="13" t="s">
        <v>31</v>
      </c>
      <c r="B44" s="11" t="s">
        <v>67</v>
      </c>
      <c r="D44" s="15" t="s">
        <v>152</v>
      </c>
      <c r="E44" s="15"/>
      <c r="F44" s="55">
        <v>11101001</v>
      </c>
      <c r="G44" s="15" t="s">
        <v>153</v>
      </c>
      <c r="H44" s="29"/>
      <c r="I44" s="15"/>
      <c r="J44" s="65"/>
      <c r="K44" s="15"/>
      <c r="L44" s="15"/>
      <c r="M44" s="32">
        <v>95</v>
      </c>
      <c r="N44" s="32">
        <v>6.67</v>
      </c>
      <c r="O44" s="46">
        <v>6.67</v>
      </c>
      <c r="P44" s="32">
        <v>0</v>
      </c>
      <c r="Q44" s="32">
        <v>0</v>
      </c>
      <c r="R44" s="32">
        <v>0</v>
      </c>
      <c r="S44" s="32"/>
      <c r="T44" s="32">
        <v>0</v>
      </c>
      <c r="U44" s="32">
        <v>0</v>
      </c>
      <c r="V44" s="32">
        <v>0</v>
      </c>
      <c r="W44" s="32">
        <v>0</v>
      </c>
      <c r="X44" s="32">
        <v>0.4</v>
      </c>
      <c r="Y44" s="32">
        <v>0</v>
      </c>
      <c r="Z44" s="32">
        <v>0</v>
      </c>
      <c r="AA44" s="15"/>
      <c r="AB44" s="32">
        <v>0</v>
      </c>
      <c r="AC44" s="32">
        <v>0</v>
      </c>
      <c r="AD44" s="32">
        <v>0.33</v>
      </c>
      <c r="AE44" s="32">
        <v>0</v>
      </c>
      <c r="AF44" s="32">
        <v>0</v>
      </c>
      <c r="AG44" s="32">
        <v>733</v>
      </c>
      <c r="AH44" s="32">
        <v>0</v>
      </c>
      <c r="AI44" s="32">
        <v>0</v>
      </c>
      <c r="AJ44" s="13">
        <v>0</v>
      </c>
      <c r="AN44" s="13">
        <v>0</v>
      </c>
      <c r="AO44" s="13">
        <v>0</v>
      </c>
      <c r="AP44" s="13">
        <v>0</v>
      </c>
      <c r="AQ44" s="13">
        <v>0</v>
      </c>
      <c r="AS44" s="13">
        <v>1267</v>
      </c>
      <c r="AT44" s="13">
        <v>0</v>
      </c>
      <c r="AV44" s="63" t="s">
        <v>333</v>
      </c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x14ac:dyDescent="0.2">
      <c r="A45" s="13" t="s">
        <v>9</v>
      </c>
      <c r="B45" s="17" t="s">
        <v>72</v>
      </c>
      <c r="C45" s="27"/>
      <c r="D45" s="14" t="s">
        <v>245</v>
      </c>
      <c r="E45" s="15" t="s">
        <v>72</v>
      </c>
      <c r="F45" s="14"/>
      <c r="G45" s="14"/>
      <c r="H45" s="31">
        <f>'[8]Weighted composition'!$B$33</f>
        <v>75.097359899140429</v>
      </c>
      <c r="I45" s="14"/>
      <c r="K45" s="16"/>
      <c r="L45" s="16">
        <f>'[8]Weighted composition'!E33</f>
        <v>88.213129628586813</v>
      </c>
      <c r="M45" s="16">
        <f>'[8]Weighted composition'!F33</f>
        <v>41.936625116175833</v>
      </c>
      <c r="N45" s="16">
        <f>'[8]Weighted composition'!G33</f>
        <v>0.53901111564769644</v>
      </c>
      <c r="O45" s="16">
        <f>'[8]Weighted composition'!H33</f>
        <v>0.18022881260930962</v>
      </c>
      <c r="P45" s="16">
        <f>'[8]Weighted composition'!I33</f>
        <v>10.788127744531421</v>
      </c>
      <c r="Q45" s="16">
        <f>'[8]Weighted composition'!J33</f>
        <v>1.4985231688816096</v>
      </c>
      <c r="R45" s="16">
        <f>'[8]Weighted composition'!K33</f>
        <v>8.2736100796646177</v>
      </c>
      <c r="S45" s="16"/>
      <c r="T45" s="16">
        <f>'[8]Weighted composition'!M33</f>
        <v>7.4425857836151517</v>
      </c>
      <c r="U45" s="16">
        <f>'[8]Weighted composition'!N33</f>
        <v>0.21320754848858131</v>
      </c>
      <c r="V45" s="16">
        <f>'[8]Weighted composition'!O33</f>
        <v>8.2228921771652921</v>
      </c>
      <c r="W45" s="16">
        <f>'[8]Weighted composition'!P33</f>
        <v>12.975104098073137</v>
      </c>
      <c r="X45" s="16">
        <f>'[8]Weighted composition'!$R$33</f>
        <v>0.12654211275790012</v>
      </c>
      <c r="Y45" s="16">
        <f>'[8]Weighted composition'!$T$33</f>
        <v>9.5475481022588523E-4</v>
      </c>
      <c r="Z45" s="16">
        <f>'[8]Weighted composition'!U33</f>
        <v>9.2631374788476467E-2</v>
      </c>
      <c r="AA45" s="16"/>
      <c r="AB45" s="16">
        <f>'[8]Weighted composition'!W33</f>
        <v>8.2073864086290271</v>
      </c>
      <c r="AC45" s="16">
        <f>'[8]Weighted composition'!X33</f>
        <v>2.4979246626905878E-2</v>
      </c>
      <c r="AD45" s="16">
        <f>'[8]Weighted composition'!Y33</f>
        <v>2.4907717151765561E-2</v>
      </c>
      <c r="AE45" s="16">
        <f>'[8]Weighted composition'!Z33</f>
        <v>0.23189513544645013</v>
      </c>
      <c r="AF45" s="16">
        <f>'[8]Weighted composition'!AA33</f>
        <v>4.0496125392143048E-2</v>
      </c>
      <c r="AG45" s="16">
        <f>'[8]Weighted composition'!AB33</f>
        <v>4.302760033020224</v>
      </c>
      <c r="AH45" s="16">
        <f>'[8]Weighted composition'!AC33</f>
        <v>0</v>
      </c>
      <c r="AI45" s="16">
        <f>'[8]Weighted composition'!AD33</f>
        <v>16.652013428874415</v>
      </c>
      <c r="AJ45" s="16">
        <f>'[8]Weighted composition'!AF33</f>
        <v>0.18615339735910777</v>
      </c>
      <c r="AK45" s="16">
        <f>'[8]Weighted composition'!AG33</f>
        <v>0</v>
      </c>
      <c r="AL45" s="16">
        <f>'[8]Weighted composition'!AI33</f>
        <v>1.8917436303205861</v>
      </c>
      <c r="AM45" s="16">
        <f>'[8]Weighted composition'!AJ33</f>
        <v>0</v>
      </c>
      <c r="AN45" s="16">
        <f>'[8]Weighted composition'!AK33</f>
        <v>2.1067991970039831E-2</v>
      </c>
      <c r="AO45" s="16">
        <f>'[8]Weighted composition'!AL33</f>
        <v>4.229947157369647E-2</v>
      </c>
      <c r="AP45" s="16">
        <f>'[8]Weighted composition'!AM33</f>
        <v>6.2150990256307936E-2</v>
      </c>
      <c r="AQ45" s="16">
        <f>'[8]Weighted composition'!$AO$33</f>
        <v>0</v>
      </c>
      <c r="AR45" s="16"/>
      <c r="AS45" s="16">
        <f>'[8]Weighted composition'!$AQ$33</f>
        <v>0</v>
      </c>
      <c r="AT45" s="16">
        <f>'[8]Weighted composition'!$AN$33</f>
        <v>0</v>
      </c>
      <c r="AV45" s="63" t="s">
        <v>333</v>
      </c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x14ac:dyDescent="0.2">
      <c r="A46" s="13" t="s">
        <v>14</v>
      </c>
      <c r="B46" s="11" t="s">
        <v>69</v>
      </c>
      <c r="D46" s="14" t="s">
        <v>245</v>
      </c>
      <c r="E46" s="20" t="s">
        <v>69</v>
      </c>
      <c r="F46" s="15"/>
      <c r="G46" s="15"/>
      <c r="H46" s="29">
        <f>'[9]Weighted composition'!$B$25</f>
        <v>57.94255885677741</v>
      </c>
      <c r="I46" s="15"/>
      <c r="K46" s="15"/>
      <c r="L46" s="16">
        <f>'[9]Weighted composition'!E25</f>
        <v>47.99489962282567</v>
      </c>
      <c r="M46" s="16">
        <f>'[9]Weighted composition'!F25</f>
        <v>341.15933361577282</v>
      </c>
      <c r="N46" s="16">
        <f>'[9]Weighted composition'!G25</f>
        <v>3.951410732654292</v>
      </c>
      <c r="O46" s="16">
        <f>'[9]Weighted composition'!H25</f>
        <v>31.955272301998548</v>
      </c>
      <c r="P46" s="16">
        <f>'[9]Weighted composition'!I25</f>
        <v>14.778780783707774</v>
      </c>
      <c r="Q46" s="16">
        <f>'[9]Weighted composition'!J25</f>
        <v>8.5113319592429271</v>
      </c>
      <c r="R46" s="16">
        <f>'[9]Weighted composition'!K25</f>
        <v>5.1805833089367894</v>
      </c>
      <c r="S46" s="16"/>
      <c r="T46" s="16">
        <f>'[9]Weighted composition'!M25</f>
        <v>79.454146220553241</v>
      </c>
      <c r="U46" s="16">
        <f>'[9]Weighted composition'!N25</f>
        <v>3.2509018711015276</v>
      </c>
      <c r="V46" s="16">
        <f>'[9]Weighted composition'!O25</f>
        <v>48.780087747236792</v>
      </c>
      <c r="W46" s="16">
        <f>'[9]Weighted composition'!P25</f>
        <v>133.28594262432506</v>
      </c>
      <c r="X46" s="16">
        <f>'[9]Weighted composition'!$R$25</f>
        <v>0.32551954673126671</v>
      </c>
      <c r="Y46" s="16">
        <f>'[9]Weighted composition'!$T$25</f>
        <v>9.7968755908543551E-2</v>
      </c>
      <c r="Z46" s="16">
        <f>'[9]Weighted composition'!$U$25</f>
        <v>1.4095414201644854</v>
      </c>
      <c r="AA46" s="16"/>
      <c r="AB46" s="16">
        <f>'[9]Weighted composition'!W25</f>
        <v>2.8345503062422077</v>
      </c>
      <c r="AC46" s="16">
        <f>'[9]Weighted composition'!X25</f>
        <v>0.10498083890435407</v>
      </c>
      <c r="AD46" s="16">
        <f>'[9]Weighted composition'!Y25</f>
        <v>3.2216610507549627E-2</v>
      </c>
      <c r="AE46" s="16">
        <f>'[9]Weighted composition'!Z25</f>
        <v>0.7260216125142015</v>
      </c>
      <c r="AF46" s="16">
        <f>'[9]Weighted composition'!AA25</f>
        <v>9.5193985049465066E-2</v>
      </c>
      <c r="AG46" s="16">
        <f>'[9]Weighted composition'!AB25</f>
        <v>27.706127478131528</v>
      </c>
      <c r="AH46" s="16">
        <f>'[9]Weighted composition'!AC25</f>
        <v>0</v>
      </c>
      <c r="AI46" s="16">
        <f>'[9]Weighted composition'!AD25</f>
        <v>2.2044825945609627</v>
      </c>
      <c r="AJ46" s="16">
        <f>'[9]Weighted composition'!AF25</f>
        <v>0.39715912759082389</v>
      </c>
      <c r="AK46" s="16">
        <f>'[9]Weighted composition'!AG25</f>
        <v>0</v>
      </c>
      <c r="AL46" s="16">
        <f>'[9]Weighted composition'!AI25</f>
        <v>0.32121824351299266</v>
      </c>
      <c r="AM46" s="16">
        <f>'[9]Weighted composition'!AJ25</f>
        <v>0</v>
      </c>
      <c r="AN46" s="16">
        <f>'[9]Weighted composition'!AK25</f>
        <v>25.170962654480661</v>
      </c>
      <c r="AO46" s="16">
        <f>'[9]Weighted composition'!AL25</f>
        <v>3.1731769514755523</v>
      </c>
      <c r="AP46" s="16">
        <f>'[9]Weighted composition'!AM25</f>
        <v>1.7690373398926973</v>
      </c>
      <c r="AQ46" s="16">
        <f>'[9]Weighted composition'!$AO$25</f>
        <v>0</v>
      </c>
      <c r="AR46" s="16"/>
      <c r="AS46" s="16">
        <f>'[9]Weighted composition'!$AQ$25</f>
        <v>0</v>
      </c>
      <c r="AT46" s="16">
        <f>'[9]Weighted composition'!$AN$25</f>
        <v>0</v>
      </c>
      <c r="AU46" s="32">
        <v>5019</v>
      </c>
      <c r="AV46" s="63" t="s">
        <v>334</v>
      </c>
      <c r="AW46" s="63">
        <v>1</v>
      </c>
      <c r="AX46" s="63">
        <v>1</v>
      </c>
      <c r="AY46" s="63">
        <v>1</v>
      </c>
      <c r="AZ46" s="63">
        <v>1</v>
      </c>
      <c r="BA46" s="63">
        <v>1</v>
      </c>
      <c r="BB46" s="63">
        <v>1</v>
      </c>
      <c r="BC46" s="63">
        <v>1</v>
      </c>
      <c r="BD46" s="63">
        <v>1</v>
      </c>
      <c r="BE46" s="63">
        <v>1</v>
      </c>
      <c r="BF46" s="63">
        <v>1</v>
      </c>
      <c r="BG46" s="63">
        <v>1</v>
      </c>
      <c r="BH46" s="63">
        <v>1</v>
      </c>
      <c r="BI46" s="63">
        <v>0.6</v>
      </c>
      <c r="BJ46" s="63">
        <v>1</v>
      </c>
      <c r="BK46" s="63">
        <v>0.9</v>
      </c>
      <c r="BL46" s="63">
        <v>1</v>
      </c>
    </row>
    <row r="47" spans="1:64" x14ac:dyDescent="0.2">
      <c r="A47" s="13" t="s">
        <v>32</v>
      </c>
      <c r="B47" s="11" t="s">
        <v>68</v>
      </c>
      <c r="C47" s="25" t="s">
        <v>305</v>
      </c>
      <c r="D47" s="14" t="s">
        <v>304</v>
      </c>
      <c r="E47" s="14"/>
      <c r="F47" s="14">
        <v>14401010</v>
      </c>
      <c r="G47" s="14"/>
      <c r="H47" s="31">
        <v>100</v>
      </c>
      <c r="I47" s="14"/>
      <c r="L47" s="37">
        <v>0</v>
      </c>
      <c r="M47" s="37">
        <v>884</v>
      </c>
      <c r="N47" s="37">
        <v>0</v>
      </c>
      <c r="O47" s="36">
        <v>100</v>
      </c>
      <c r="P47" s="37">
        <v>0</v>
      </c>
      <c r="Q47" s="37">
        <v>0</v>
      </c>
      <c r="R47" s="37">
        <v>0</v>
      </c>
      <c r="T47" s="37">
        <v>0</v>
      </c>
      <c r="U47" s="37">
        <v>0.02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37">
        <v>9.2100000000000009</v>
      </c>
      <c r="AK47" s="37"/>
      <c r="AL47" s="37">
        <v>197.6</v>
      </c>
      <c r="AN47" s="37">
        <v>7.4290000000000003</v>
      </c>
      <c r="AO47" s="37">
        <v>22.73</v>
      </c>
      <c r="AP47" s="37">
        <v>65.138000000000005</v>
      </c>
      <c r="AQ47" s="37">
        <v>0</v>
      </c>
      <c r="AS47" s="13">
        <v>0</v>
      </c>
      <c r="AT47" s="13">
        <v>2.577</v>
      </c>
      <c r="AU47" s="32">
        <v>5019</v>
      </c>
      <c r="AV47" s="63" t="s">
        <v>334</v>
      </c>
      <c r="AW47" s="63">
        <v>1</v>
      </c>
      <c r="AX47" s="63">
        <v>1</v>
      </c>
      <c r="AY47" s="63">
        <v>1</v>
      </c>
      <c r="AZ47" s="63">
        <v>1</v>
      </c>
      <c r="BA47" s="63">
        <v>1</v>
      </c>
      <c r="BB47" s="63">
        <v>1</v>
      </c>
      <c r="BC47" s="63">
        <v>1</v>
      </c>
      <c r="BD47" s="63">
        <v>1</v>
      </c>
      <c r="BE47" s="63">
        <v>1</v>
      </c>
      <c r="BF47" s="63">
        <v>1</v>
      </c>
      <c r="BG47" s="63">
        <v>1</v>
      </c>
      <c r="BH47" s="63">
        <v>1</v>
      </c>
      <c r="BI47" s="63">
        <v>0.6</v>
      </c>
      <c r="BJ47" s="63">
        <v>1</v>
      </c>
      <c r="BK47" s="63">
        <v>0.9</v>
      </c>
      <c r="BL47" s="63">
        <v>1</v>
      </c>
    </row>
    <row r="48" spans="1:64" x14ac:dyDescent="0.2">
      <c r="A48" s="13" t="s">
        <v>33</v>
      </c>
      <c r="B48" s="17" t="s">
        <v>70</v>
      </c>
      <c r="C48" s="27"/>
      <c r="D48" s="14" t="s">
        <v>245</v>
      </c>
      <c r="E48" s="15" t="s">
        <v>70</v>
      </c>
      <c r="F48" s="14"/>
      <c r="G48" s="14"/>
      <c r="H48" s="31">
        <f>'[10]Weighted composition'!$B$42</f>
        <v>84.61767667588596</v>
      </c>
      <c r="I48" s="14"/>
      <c r="K48" s="16"/>
      <c r="L48" s="16">
        <f>'[10]Weighted composition'!E42</f>
        <v>90.957372523949118</v>
      </c>
      <c r="M48" s="16">
        <f>'[10]Weighted composition'!F42</f>
        <v>30.464561227616471</v>
      </c>
      <c r="N48" s="16">
        <f>'[10]Weighted composition'!G42</f>
        <v>1.381108751026191</v>
      </c>
      <c r="O48" s="16">
        <f>'[10]Weighted composition'!H42</f>
        <v>0.18494916156864177</v>
      </c>
      <c r="P48" s="16">
        <f>'[10]Weighted composition'!I42</f>
        <v>6.8385202726824037</v>
      </c>
      <c r="Q48" s="16">
        <f>'[10]Weighted composition'!J42</f>
        <v>1.7025784660032033</v>
      </c>
      <c r="R48" s="16">
        <f>'[10]Weighted composition'!K42</f>
        <v>2.8954762206718416</v>
      </c>
      <c r="S48" s="16"/>
      <c r="T48" s="16">
        <f>'[10]Weighted composition'!M42</f>
        <v>29.690220424992738</v>
      </c>
      <c r="U48" s="16">
        <f>'[10]Weighted composition'!N42</f>
        <v>0.56375968088132067</v>
      </c>
      <c r="V48" s="16">
        <f>'[10]Weighted composition'!O42</f>
        <v>15.778656369349756</v>
      </c>
      <c r="W48" s="16">
        <f>'[10]Weighted composition'!P42</f>
        <v>36.054612185903288</v>
      </c>
      <c r="X48" s="16">
        <f>'[10]Weighted composition'!$R$42</f>
        <v>0.23937459221744675</v>
      </c>
      <c r="Y48" s="16">
        <f>'[10]Weighted composition'!$T$42</f>
        <v>1.3970904461741526E-2</v>
      </c>
      <c r="Z48" s="16">
        <f>'[10]Weighted composition'!$U$42</f>
        <v>0.25810930981575997</v>
      </c>
      <c r="AA48" s="16"/>
      <c r="AB48" s="16">
        <f>'[10]Weighted composition'!W42</f>
        <v>25.375063392836413</v>
      </c>
      <c r="AC48" s="16">
        <f>'[10]Weighted composition'!X42</f>
        <v>5.7142744092489969E-2</v>
      </c>
      <c r="AD48" s="16">
        <f>'[10]Weighted composition'!Y42</f>
        <v>5.0825831565770072E-2</v>
      </c>
      <c r="AE48" s="16">
        <f>'[10]Weighted composition'!Z42</f>
        <v>0.53383725822778638</v>
      </c>
      <c r="AF48" s="16">
        <f>'[10]Weighted composition'!AA42</f>
        <v>0.15126849550576885</v>
      </c>
      <c r="AG48" s="16">
        <f>'[10]Weighted composition'!AB42</f>
        <v>28.163355545553511</v>
      </c>
      <c r="AH48" s="16">
        <f>'[10]Weighted composition'!AC42</f>
        <v>6.4629280800505406E-4</v>
      </c>
      <c r="AI48" s="16">
        <f>'[10]Weighted composition'!AD42</f>
        <v>107.81469676933928</v>
      </c>
      <c r="AJ48" s="16">
        <f>'[10]Weighted composition'!AF42</f>
        <v>0.3957018956486803</v>
      </c>
      <c r="AK48" s="16">
        <f>'[10]Weighted composition'!AG42</f>
        <v>3.8777568480303243E-3</v>
      </c>
      <c r="AL48" s="16">
        <f>'[10]Weighted composition'!AI42</f>
        <v>37.826209847083121</v>
      </c>
      <c r="AM48" s="16">
        <f>'[10]Weighted composition'!AJ42</f>
        <v>0</v>
      </c>
      <c r="AN48" s="16">
        <f>'[10]Weighted composition'!AK42</f>
        <v>3.8175489080499357E-2</v>
      </c>
      <c r="AO48" s="16">
        <f>'[10]Weighted composition'!AL42</f>
        <v>1.7151561961828415E-2</v>
      </c>
      <c r="AP48" s="16">
        <f>'[10]Weighted composition'!AM42</f>
        <v>6.7033766720559024E-2</v>
      </c>
      <c r="AQ48" s="16">
        <f>'[10]Weighted composition'!$AO$42</f>
        <v>0</v>
      </c>
      <c r="AR48" s="16"/>
      <c r="AS48" s="16">
        <f>'[10]Weighted composition'!$AQ$42</f>
        <v>0</v>
      </c>
      <c r="AT48" s="16">
        <f>'[10]Weighted composition'!$AN$42</f>
        <v>0</v>
      </c>
      <c r="AU48" s="32">
        <v>3771</v>
      </c>
      <c r="AV48" s="63" t="s">
        <v>338</v>
      </c>
      <c r="AW48" s="63">
        <v>0.9</v>
      </c>
      <c r="AX48" s="63">
        <v>0.85</v>
      </c>
      <c r="AY48" s="63">
        <v>0.95</v>
      </c>
      <c r="AZ48" s="63">
        <v>0.95</v>
      </c>
      <c r="BA48" s="63">
        <v>0.95</v>
      </c>
      <c r="BB48" s="63">
        <v>1</v>
      </c>
      <c r="BC48" s="63">
        <v>1</v>
      </c>
      <c r="BD48" s="63">
        <v>0.85</v>
      </c>
      <c r="BE48" s="63">
        <v>1</v>
      </c>
      <c r="BF48" s="63">
        <v>1</v>
      </c>
      <c r="BG48" s="63">
        <v>1</v>
      </c>
      <c r="BH48" s="63">
        <v>1</v>
      </c>
      <c r="BI48" s="63">
        <v>0.95</v>
      </c>
      <c r="BJ48" s="63">
        <v>0.85</v>
      </c>
      <c r="BK48" s="63">
        <v>0.95</v>
      </c>
      <c r="BL48" s="63">
        <v>1</v>
      </c>
    </row>
    <row r="49" spans="1:64" x14ac:dyDescent="0.2">
      <c r="A49" s="13" t="s">
        <v>34</v>
      </c>
      <c r="B49" s="17" t="s">
        <v>71</v>
      </c>
      <c r="C49" s="27" t="s">
        <v>307</v>
      </c>
      <c r="D49" s="14" t="s">
        <v>306</v>
      </c>
      <c r="E49" s="14"/>
      <c r="F49" s="14">
        <v>12103014</v>
      </c>
      <c r="G49" s="14"/>
      <c r="H49" s="31">
        <v>100</v>
      </c>
      <c r="I49" s="14"/>
      <c r="L49" s="37">
        <v>10.94</v>
      </c>
      <c r="M49" s="37">
        <v>339</v>
      </c>
      <c r="N49" s="37">
        <v>13.68</v>
      </c>
      <c r="O49" s="36">
        <v>2.4700000000000002</v>
      </c>
      <c r="P49" s="37">
        <v>71.13</v>
      </c>
      <c r="Q49" s="37"/>
      <c r="R49" s="37"/>
      <c r="T49" s="37">
        <v>34</v>
      </c>
      <c r="U49" s="37">
        <v>3.52</v>
      </c>
      <c r="V49" s="37">
        <v>144</v>
      </c>
      <c r="W49" s="37">
        <v>508</v>
      </c>
      <c r="X49" s="37">
        <v>0.43099999999999999</v>
      </c>
      <c r="Y49" s="37">
        <v>2E-3</v>
      </c>
      <c r="Z49" s="37">
        <v>4.16</v>
      </c>
      <c r="AB49" s="37">
        <v>0</v>
      </c>
      <c r="AC49" s="37">
        <v>0.41899999999999998</v>
      </c>
      <c r="AD49" s="37">
        <v>0.121</v>
      </c>
      <c r="AE49" s="37">
        <v>6.7380000000000004</v>
      </c>
      <c r="AF49" s="37">
        <v>0.41899999999999998</v>
      </c>
      <c r="AG49" s="37">
        <v>43</v>
      </c>
      <c r="AH49" s="37">
        <v>0</v>
      </c>
      <c r="AI49" s="37">
        <v>0</v>
      </c>
      <c r="AJ49" s="37"/>
      <c r="AK49" s="37">
        <v>0</v>
      </c>
      <c r="AL49" s="37"/>
      <c r="AN49" s="13">
        <v>0.45400000000000001</v>
      </c>
      <c r="AO49" s="13">
        <v>0.34399999999999997</v>
      </c>
      <c r="AP49" s="13">
        <v>0.97799999999999998</v>
      </c>
      <c r="AQ49" s="13">
        <v>0</v>
      </c>
      <c r="AU49" s="32">
        <v>302</v>
      </c>
      <c r="AV49" s="63" t="s">
        <v>159</v>
      </c>
      <c r="AW49" s="63">
        <v>0.8</v>
      </c>
      <c r="AX49" s="63">
        <v>1</v>
      </c>
      <c r="AY49" s="63">
        <v>0.9</v>
      </c>
      <c r="AZ49" s="63">
        <v>0.9</v>
      </c>
      <c r="BA49" s="63">
        <v>0.9</v>
      </c>
      <c r="BB49" s="63">
        <v>1</v>
      </c>
      <c r="BC49" s="63">
        <v>1</v>
      </c>
      <c r="BD49" s="63">
        <v>0.7</v>
      </c>
      <c r="BE49" s="63">
        <v>1</v>
      </c>
      <c r="BF49" s="63">
        <v>1</v>
      </c>
      <c r="BG49" s="63">
        <v>1</v>
      </c>
      <c r="BH49" s="63">
        <v>1</v>
      </c>
      <c r="BI49" s="63">
        <v>0.9</v>
      </c>
      <c r="BJ49" s="63">
        <v>0.8</v>
      </c>
      <c r="BK49" s="63">
        <v>0.95</v>
      </c>
      <c r="BL49" s="63">
        <v>1</v>
      </c>
    </row>
    <row r="50" spans="1:64" x14ac:dyDescent="0.2">
      <c r="A50" s="13" t="s">
        <v>35</v>
      </c>
      <c r="B50" s="17" t="s">
        <v>55</v>
      </c>
      <c r="C50" s="27" t="s">
        <v>309</v>
      </c>
      <c r="D50" s="14" t="s">
        <v>308</v>
      </c>
      <c r="E50" s="14"/>
      <c r="F50" s="14">
        <v>24302034</v>
      </c>
      <c r="G50" s="14"/>
      <c r="H50" s="31">
        <v>86</v>
      </c>
      <c r="I50" s="14" t="s">
        <v>142</v>
      </c>
      <c r="J50" s="64"/>
      <c r="L50" s="37">
        <v>69.599999999999994</v>
      </c>
      <c r="M50" s="37">
        <v>118</v>
      </c>
      <c r="N50" s="37">
        <v>1.53</v>
      </c>
      <c r="O50" s="36">
        <v>0.17</v>
      </c>
      <c r="P50" s="37">
        <v>27.88</v>
      </c>
      <c r="Q50" s="37">
        <v>4.0999999999999996</v>
      </c>
      <c r="R50" s="37">
        <v>0.5</v>
      </c>
      <c r="T50" s="37">
        <v>17</v>
      </c>
      <c r="U50" s="37">
        <v>0.54</v>
      </c>
      <c r="V50" s="37">
        <v>21</v>
      </c>
      <c r="W50" s="37">
        <v>55</v>
      </c>
      <c r="X50" s="37">
        <v>0.81599999999999995</v>
      </c>
      <c r="Y50" s="37">
        <v>8.9999999999999993E-3</v>
      </c>
      <c r="Z50" s="37">
        <v>0.24</v>
      </c>
      <c r="AB50" s="37">
        <v>17.100000000000001</v>
      </c>
      <c r="AC50" s="37">
        <v>0.112</v>
      </c>
      <c r="AD50" s="37">
        <v>3.2000000000000001E-2</v>
      </c>
      <c r="AE50" s="37">
        <v>0.55200000000000005</v>
      </c>
      <c r="AF50" s="37">
        <v>0.29299999999999998</v>
      </c>
      <c r="AG50" s="37">
        <v>23</v>
      </c>
      <c r="AH50" s="37">
        <v>0</v>
      </c>
      <c r="AI50" s="37">
        <v>7</v>
      </c>
      <c r="AJ50" s="37">
        <v>0.35</v>
      </c>
      <c r="AK50" s="37">
        <v>0</v>
      </c>
      <c r="AL50" s="37">
        <v>2.2999999999999998</v>
      </c>
      <c r="AN50" s="37">
        <v>3.6999999999999998E-2</v>
      </c>
      <c r="AO50" s="37">
        <v>6.0000000000000001E-3</v>
      </c>
      <c r="AP50" s="37">
        <v>7.5999999999999998E-2</v>
      </c>
      <c r="AQ50" s="37">
        <v>0</v>
      </c>
      <c r="AS50" s="37">
        <v>0</v>
      </c>
      <c r="AU50" s="32">
        <v>3708</v>
      </c>
      <c r="AV50" s="63" t="s">
        <v>169</v>
      </c>
      <c r="AW50" s="63">
        <v>0.8</v>
      </c>
      <c r="AX50" s="63">
        <v>0.85</v>
      </c>
      <c r="AY50" s="63">
        <v>0.95</v>
      </c>
      <c r="AZ50" s="63">
        <v>0.95</v>
      </c>
      <c r="BA50" s="63">
        <v>0.83</v>
      </c>
      <c r="BB50" s="63">
        <v>0.95</v>
      </c>
      <c r="BC50" s="63">
        <v>0.95</v>
      </c>
      <c r="BD50" s="63">
        <v>0.75</v>
      </c>
      <c r="BE50" s="63">
        <v>0.9</v>
      </c>
      <c r="BF50" s="63">
        <v>0.95</v>
      </c>
      <c r="BG50" s="63">
        <v>0.95</v>
      </c>
      <c r="BH50" s="63">
        <v>0.95</v>
      </c>
      <c r="BI50" s="63">
        <v>0.85</v>
      </c>
      <c r="BJ50" s="63">
        <v>0.75</v>
      </c>
      <c r="BK50" s="63">
        <v>0.95</v>
      </c>
      <c r="BL50" s="63">
        <v>0.95</v>
      </c>
    </row>
    <row r="51" spans="1:64" x14ac:dyDescent="0.2">
      <c r="A51" s="14" t="s">
        <v>224</v>
      </c>
      <c r="B51" s="11" t="s">
        <v>238</v>
      </c>
      <c r="C51" s="25" t="s">
        <v>311</v>
      </c>
      <c r="D51" s="14" t="s">
        <v>310</v>
      </c>
      <c r="E51" s="14"/>
      <c r="F51" s="53"/>
      <c r="H51" s="29">
        <v>87</v>
      </c>
      <c r="I51" s="71" t="s">
        <v>237</v>
      </c>
      <c r="L51" s="2">
        <v>83.01</v>
      </c>
      <c r="M51" s="2">
        <v>71</v>
      </c>
      <c r="N51" s="2">
        <v>13.61</v>
      </c>
      <c r="O51" s="2">
        <v>1.01</v>
      </c>
      <c r="P51" s="2">
        <v>0.91</v>
      </c>
      <c r="Q51" s="72">
        <v>0</v>
      </c>
      <c r="R51" s="72">
        <v>0</v>
      </c>
      <c r="T51" s="2">
        <v>54</v>
      </c>
      <c r="U51" s="2">
        <v>0.21</v>
      </c>
      <c r="V51" s="2">
        <v>22</v>
      </c>
      <c r="W51" s="2">
        <v>244</v>
      </c>
      <c r="X51" s="13" t="e">
        <f>#REF!/1000</f>
        <v>#REF!</v>
      </c>
      <c r="Y51" s="13" t="e">
        <f>#REF!/1000</f>
        <v>#REF!</v>
      </c>
      <c r="Z51" s="2">
        <v>0.97</v>
      </c>
      <c r="AB51" s="72">
        <v>0</v>
      </c>
      <c r="AC51" s="2">
        <v>0.02</v>
      </c>
      <c r="AD51" s="2">
        <v>1.4999999999999999E-2</v>
      </c>
      <c r="AE51" s="2">
        <v>1.778</v>
      </c>
      <c r="AF51" s="2">
        <v>0.161</v>
      </c>
      <c r="AG51" s="2">
        <v>19</v>
      </c>
      <c r="AH51" s="2">
        <v>1.1100000000000001</v>
      </c>
      <c r="AI51" s="2">
        <v>54</v>
      </c>
      <c r="AJ51" s="2">
        <v>1.32</v>
      </c>
      <c r="AK51" s="2">
        <v>0.1</v>
      </c>
      <c r="AL51" s="72">
        <v>0.3</v>
      </c>
      <c r="AN51" s="2">
        <v>0.26100000000000001</v>
      </c>
      <c r="AO51" s="2">
        <v>0.18099999999999999</v>
      </c>
      <c r="AP51" s="2">
        <v>0.29499999999999998</v>
      </c>
      <c r="AQ51" s="2">
        <v>126</v>
      </c>
      <c r="AS51" s="72">
        <v>0</v>
      </c>
      <c r="AT51" s="2">
        <v>1.7999999999999999E-2</v>
      </c>
      <c r="AU51" s="73">
        <v>2753</v>
      </c>
      <c r="AV51" s="63" t="s">
        <v>240</v>
      </c>
      <c r="AW51" s="63">
        <v>0.9</v>
      </c>
      <c r="AX51" s="63">
        <v>0.95</v>
      </c>
      <c r="AY51" s="63">
        <v>0.8</v>
      </c>
      <c r="AZ51" s="63">
        <v>0.95</v>
      </c>
      <c r="BA51" s="63">
        <v>0.95</v>
      </c>
      <c r="BB51" s="63">
        <v>1</v>
      </c>
      <c r="BC51" s="63">
        <v>1</v>
      </c>
      <c r="BD51" s="63">
        <v>0.95</v>
      </c>
      <c r="BE51" s="63">
        <v>1</v>
      </c>
      <c r="BF51" s="63">
        <v>1</v>
      </c>
      <c r="BG51" s="63">
        <v>1</v>
      </c>
      <c r="BH51" s="63">
        <v>1</v>
      </c>
      <c r="BI51" s="63">
        <v>0.85</v>
      </c>
      <c r="BJ51" s="63">
        <v>0.95</v>
      </c>
      <c r="BK51" s="63">
        <v>1</v>
      </c>
      <c r="BL51" s="63">
        <v>1</v>
      </c>
    </row>
    <row r="52" spans="1:64" x14ac:dyDescent="0.2">
      <c r="A52" s="14" t="s">
        <v>225</v>
      </c>
      <c r="B52" s="37" t="s">
        <v>215</v>
      </c>
      <c r="C52" s="54"/>
      <c r="D52" s="14" t="s">
        <v>245</v>
      </c>
      <c r="E52" s="37" t="s">
        <v>215</v>
      </c>
      <c r="H52" s="29">
        <f>'[11]Weighted Composition'!$C$201</f>
        <v>29.23661246758639</v>
      </c>
      <c r="L52" s="16">
        <f>'[11]Weighted Composition'!$D$201</f>
        <v>81.727390854883822</v>
      </c>
      <c r="M52" s="16">
        <f>'[11]Weighted Composition'!$E$201</f>
        <v>76.557150667619979</v>
      </c>
      <c r="N52" s="16">
        <f>'[11]Weighted Composition'!$F$201</f>
        <v>15.259830959881256</v>
      </c>
      <c r="O52" s="16">
        <f>'[11]Weighted Composition'!$G$201</f>
        <v>0.98267503418365965</v>
      </c>
      <c r="P52" s="16">
        <f>'[11]Weighted Composition'!$H$201</f>
        <v>0.59461969204446496</v>
      </c>
      <c r="Q52" s="16">
        <f>'[11]Weighted Composition'!$I$201</f>
        <v>0</v>
      </c>
      <c r="R52" s="16">
        <f>'[11]Weighted Composition'!$J$201</f>
        <v>0</v>
      </c>
      <c r="S52" s="16"/>
      <c r="T52" s="16">
        <f>'[11]Weighted Composition'!$L$201</f>
        <v>56.106908980002025</v>
      </c>
      <c r="U52" s="16">
        <f>'[11]Weighted Composition'!$M$201</f>
        <v>0.44945868538484879</v>
      </c>
      <c r="V52" s="16">
        <f>'[11]Weighted Composition'!$N$201</f>
        <v>28.192401192213886</v>
      </c>
      <c r="W52" s="16">
        <f>'[11]Weighted Composition'!$O$201</f>
        <v>235.60939136845084</v>
      </c>
      <c r="X52" s="16" t="e">
        <f>#REF!/1000</f>
        <v>#REF!</v>
      </c>
      <c r="Y52" s="15" t="e">
        <f>#REF!/1000</f>
        <v>#REF!</v>
      </c>
      <c r="Z52" s="16">
        <f>'[11]Weighted Composition'!R201</f>
        <v>2.0568075960040253</v>
      </c>
      <c r="AA52" s="16"/>
      <c r="AB52" s="16">
        <f>'[11]Weighted Composition'!T201</f>
        <v>1.3962035776674284</v>
      </c>
      <c r="AC52" s="16">
        <f>'[11]Weighted Composition'!U201</f>
        <v>3.6946468133033684E-2</v>
      </c>
      <c r="AD52" s="16">
        <f>'[11]Weighted Composition'!V201</f>
        <v>2.8100305097066548E-2</v>
      </c>
      <c r="AE52" s="16">
        <f>'[11]Weighted Composition'!W201</f>
        <v>1.9601674511384812</v>
      </c>
      <c r="AF52" s="16">
        <f>'[11]Weighted Composition'!X201</f>
        <v>0.1512207498145928</v>
      </c>
      <c r="AG52" s="16">
        <f>'[11]Weighted Composition'!Y201</f>
        <v>26.799910963491961</v>
      </c>
      <c r="AH52" s="16">
        <f>'[11]Weighted Composition'!Z201</f>
        <v>3.350429862379785</v>
      </c>
      <c r="AI52" s="16">
        <f>'[11]Weighted Composition'!AA201</f>
        <v>35.55800649857094</v>
      </c>
      <c r="AJ52" s="16">
        <f>'[11]Weighted Composition'!AC201</f>
        <v>1.0756864663482004</v>
      </c>
      <c r="AK52" s="16">
        <f>'[11]Weighted Composition'!AD201</f>
        <v>5.911372430754798E-2</v>
      </c>
      <c r="AL52" s="16">
        <f>'[11]Weighted Composition'!AF201</f>
        <v>0.18685110627177409</v>
      </c>
      <c r="AM52" s="16">
        <f>'[11]Weighted Composition'!AG201</f>
        <v>0</v>
      </c>
      <c r="AN52" s="16">
        <f>'[11]Weighted Composition'!AH201</f>
        <v>0.22406343536629941</v>
      </c>
      <c r="AO52" s="16">
        <f>'[11]Weighted Composition'!AI201</f>
        <v>0.17583891421961592</v>
      </c>
      <c r="AP52" s="16">
        <f>'[11]Weighted Composition'!AJ201</f>
        <v>0.30179444834805486</v>
      </c>
      <c r="AQ52" s="16">
        <f>'[11]Weighted Composition'!AK201</f>
        <v>107.1769312015176</v>
      </c>
      <c r="AR52" s="16"/>
      <c r="AS52" s="16">
        <f>'[11]Weighted Composition'!AM201</f>
        <v>0</v>
      </c>
      <c r="AT52" s="16">
        <f>'[11]Weighted Composition'!AN201</f>
        <v>1.0948371818372363E-2</v>
      </c>
      <c r="AU52" s="52">
        <v>2702</v>
      </c>
      <c r="AV52" s="63" t="s">
        <v>339</v>
      </c>
      <c r="AW52" s="63">
        <v>0.95</v>
      </c>
      <c r="AX52" s="63">
        <v>0.9</v>
      </c>
      <c r="AY52" s="63">
        <v>0.95</v>
      </c>
      <c r="AZ52" s="63">
        <v>0.9</v>
      </c>
      <c r="BA52" s="63">
        <v>0.95</v>
      </c>
      <c r="BB52" s="63">
        <v>1</v>
      </c>
      <c r="BC52" s="63">
        <v>0.9</v>
      </c>
      <c r="BD52" s="63">
        <v>0.75</v>
      </c>
      <c r="BE52" s="63">
        <v>0.9</v>
      </c>
      <c r="BF52" s="63">
        <v>1</v>
      </c>
      <c r="BG52" s="63">
        <v>0.9</v>
      </c>
      <c r="BH52" s="63">
        <v>0.75</v>
      </c>
      <c r="BI52" s="63">
        <v>0.9</v>
      </c>
      <c r="BJ52" s="63">
        <v>0.8</v>
      </c>
      <c r="BK52" s="63">
        <v>1</v>
      </c>
      <c r="BL52" s="63">
        <v>1</v>
      </c>
    </row>
    <row r="53" spans="1:64" x14ac:dyDescent="0.2">
      <c r="A53" s="14" t="s">
        <v>226</v>
      </c>
      <c r="B53" s="37" t="s">
        <v>216</v>
      </c>
      <c r="C53" s="54"/>
      <c r="D53" s="14" t="s">
        <v>245</v>
      </c>
      <c r="E53" s="37" t="s">
        <v>216</v>
      </c>
      <c r="H53" s="29">
        <f>'[12]Weighted Composition'!$C$121</f>
        <v>17.064068774845886</v>
      </c>
      <c r="L53" s="16">
        <f>'[12]Weighted Composition'!D121</f>
        <v>81.428025510234946</v>
      </c>
      <c r="M53" s="16">
        <f>'[12]Weighted Composition'!E121</f>
        <v>75.841430735315157</v>
      </c>
      <c r="N53" s="16">
        <f>'[12]Weighted Composition'!F121</f>
        <v>12.595564083170464</v>
      </c>
      <c r="O53" s="16">
        <f>'[12]Weighted Composition'!G121</f>
        <v>0.90996632923289755</v>
      </c>
      <c r="P53" s="16">
        <f>'[12]Weighted Composition'!H121</f>
        <v>3.4044521511654877</v>
      </c>
      <c r="Q53" s="16">
        <f>'[12]Weighted Composition'!I121</f>
        <v>0</v>
      </c>
      <c r="R53" s="16">
        <f>'[12]Weighted Composition'!J121</f>
        <v>6.1462659413756726E-2</v>
      </c>
      <c r="S53" s="16"/>
      <c r="T53" s="16">
        <f>'[12]Weighted Composition'!L121</f>
        <v>24.004970946004551</v>
      </c>
      <c r="U53" s="16">
        <f>'[12]Weighted Composition'!M121</f>
        <v>2.2069668657384724</v>
      </c>
      <c r="V53" s="16">
        <f>'[12]Weighted Composition'!N121</f>
        <v>31.25844461790113</v>
      </c>
      <c r="W53" s="16">
        <f>'[12]Weighted Composition'!O121</f>
        <v>242.23113386217454</v>
      </c>
      <c r="X53" s="16" t="e">
        <f>#REF!/1000</f>
        <v>#REF!</v>
      </c>
      <c r="Y53" s="16" t="e">
        <f>#REF!/1000</f>
        <v>#REF!</v>
      </c>
      <c r="Z53" s="16">
        <f>'[12]Weighted Composition'!R121</f>
        <v>4.9402494024820438</v>
      </c>
      <c r="AA53" s="16"/>
      <c r="AB53" s="16">
        <f>'[12]Weighted Composition'!T121</f>
        <v>0.60268777190848744</v>
      </c>
      <c r="AC53" s="16">
        <f>'[12]Weighted Composition'!U121</f>
        <v>1.9156243734885565E-2</v>
      </c>
      <c r="AD53" s="16">
        <f>'[12]Weighted Composition'!V121</f>
        <v>5.5848112851728825E-2</v>
      </c>
      <c r="AE53" s="16">
        <f>'[12]Weighted Composition'!W121</f>
        <v>0.81180707340243352</v>
      </c>
      <c r="AF53" s="16">
        <f>'[12]Weighted Composition'!X121</f>
        <v>5.3730118737154609E-2</v>
      </c>
      <c r="AG53" s="16">
        <f>'[12]Weighted Composition'!Y121</f>
        <v>11.699304156304647</v>
      </c>
      <c r="AH53" s="16">
        <f>'[12]Weighted Composition'!Z121</f>
        <v>5.9067318641955122</v>
      </c>
      <c r="AI53" s="16">
        <f>'[12]Weighted Composition'!AA121</f>
        <v>34.037776648292351</v>
      </c>
      <c r="AJ53" s="16">
        <f>'[12]Weighted Composition'!AC121</f>
        <v>0.5221469621884588</v>
      </c>
      <c r="AK53" s="16">
        <f>'[12]Weighted Composition'!AD121</f>
        <v>0</v>
      </c>
      <c r="AL53" s="16">
        <f>'[12]Weighted Composition'!AF121</f>
        <v>0.16911131683881231</v>
      </c>
      <c r="AM53" s="16">
        <f>'[12]Weighted Composition'!AG121</f>
        <v>0</v>
      </c>
      <c r="AN53" s="16">
        <f>'[12]Weighted Composition'!AH121</f>
        <v>0.20432380995601057</v>
      </c>
      <c r="AO53" s="16">
        <f>'[12]Weighted Composition'!AI121</f>
        <v>0.12337576184799949</v>
      </c>
      <c r="AP53" s="16">
        <f>'[12]Weighted Composition'!AJ121</f>
        <v>0.22340628659482328</v>
      </c>
      <c r="AQ53" s="16">
        <f>'[12]Weighted Composition'!AK121</f>
        <v>29.131289569807244</v>
      </c>
      <c r="AR53" s="16"/>
      <c r="AS53" s="16">
        <f>'[12]Weighted Composition'!AM121</f>
        <v>0</v>
      </c>
      <c r="AT53" s="16">
        <f>'[12]Weighted Composition'!AN121</f>
        <v>1.003112962660422E-2</v>
      </c>
      <c r="AU53" s="32">
        <v>2770</v>
      </c>
      <c r="AV53" s="63" t="s">
        <v>340</v>
      </c>
      <c r="AW53" s="63">
        <v>0.95</v>
      </c>
      <c r="AX53" s="63">
        <v>0.9</v>
      </c>
      <c r="AY53" s="63">
        <v>0.95</v>
      </c>
      <c r="AZ53" s="63">
        <v>0.9</v>
      </c>
      <c r="BA53" s="63">
        <v>0.8</v>
      </c>
      <c r="BB53" s="63">
        <v>1</v>
      </c>
      <c r="BC53" s="63">
        <v>0.9</v>
      </c>
      <c r="BD53" s="63">
        <v>0.75</v>
      </c>
      <c r="BE53" s="63">
        <v>0.9</v>
      </c>
      <c r="BF53" s="63">
        <v>1</v>
      </c>
      <c r="BG53" s="63">
        <v>0.9</v>
      </c>
      <c r="BH53" s="63">
        <v>0.75</v>
      </c>
      <c r="BI53" s="63">
        <v>0.9</v>
      </c>
      <c r="BJ53" s="63">
        <v>0.8</v>
      </c>
      <c r="BK53" s="63">
        <v>1</v>
      </c>
      <c r="BL53" s="63">
        <v>1</v>
      </c>
    </row>
    <row r="54" spans="1:64" x14ac:dyDescent="0.2">
      <c r="A54" s="14" t="s">
        <v>227</v>
      </c>
      <c r="B54" s="37" t="s">
        <v>217</v>
      </c>
      <c r="C54" s="54" t="s">
        <v>313</v>
      </c>
      <c r="D54" s="14" t="s">
        <v>312</v>
      </c>
      <c r="E54" s="14"/>
      <c r="H54" s="29">
        <v>76.900000000000006</v>
      </c>
      <c r="L54" s="2">
        <v>68.5</v>
      </c>
      <c r="M54" s="2">
        <v>142</v>
      </c>
      <c r="N54" s="2">
        <v>19.84</v>
      </c>
      <c r="O54" s="2">
        <v>6.34</v>
      </c>
      <c r="P54" s="72">
        <v>0</v>
      </c>
      <c r="Q54" s="72">
        <v>0</v>
      </c>
      <c r="R54" s="72">
        <v>0</v>
      </c>
      <c r="T54" s="2">
        <v>12</v>
      </c>
      <c r="U54" s="2">
        <v>0.8</v>
      </c>
      <c r="V54" s="2">
        <v>29</v>
      </c>
      <c r="W54" s="2">
        <v>200</v>
      </c>
      <c r="X54" s="13" t="e">
        <f>#REF!/1000</f>
        <v>#REF!</v>
      </c>
      <c r="Y54" s="13" t="e">
        <f>#REF!/1000</f>
        <v>#REF!</v>
      </c>
      <c r="Z54" s="2">
        <v>0.64</v>
      </c>
      <c r="AB54" s="72">
        <v>0</v>
      </c>
      <c r="AC54" s="2">
        <v>0.22600000000000001</v>
      </c>
      <c r="AD54" s="2">
        <v>0.38</v>
      </c>
      <c r="AE54" s="2">
        <v>7.86</v>
      </c>
      <c r="AF54" s="2">
        <v>0.81799999999999995</v>
      </c>
      <c r="AG54" s="2">
        <v>25</v>
      </c>
      <c r="AH54" s="2">
        <v>3.18</v>
      </c>
      <c r="AI54" s="2">
        <v>12</v>
      </c>
      <c r="AN54" s="2">
        <v>0.98099999999999998</v>
      </c>
      <c r="AO54" s="2">
        <v>2.1030000000000002</v>
      </c>
      <c r="AP54" s="2">
        <v>2.5390000000000001</v>
      </c>
      <c r="AQ54" s="2">
        <v>55</v>
      </c>
      <c r="AU54" s="32">
        <v>2455</v>
      </c>
      <c r="AV54" s="63" t="s">
        <v>239</v>
      </c>
      <c r="AW54" s="63">
        <v>0.95</v>
      </c>
      <c r="AX54" s="63">
        <v>0.83</v>
      </c>
      <c r="AY54" s="63">
        <v>1</v>
      </c>
      <c r="AZ54" s="63">
        <v>1</v>
      </c>
      <c r="BA54" s="63">
        <v>0.9</v>
      </c>
      <c r="BB54" s="63">
        <v>1</v>
      </c>
      <c r="BC54" s="63">
        <v>1</v>
      </c>
      <c r="BD54" s="63">
        <v>0.9</v>
      </c>
      <c r="BE54" s="63">
        <v>1</v>
      </c>
      <c r="BF54" s="63">
        <v>1</v>
      </c>
      <c r="BG54" s="63">
        <v>1</v>
      </c>
      <c r="BH54" s="63">
        <v>1</v>
      </c>
      <c r="BI54" s="63">
        <v>0.85</v>
      </c>
      <c r="BJ54" s="63">
        <v>0.8</v>
      </c>
      <c r="BK54" s="63">
        <v>1</v>
      </c>
      <c r="BL54" s="63">
        <v>1</v>
      </c>
    </row>
    <row r="55" spans="1:64" x14ac:dyDescent="0.2">
      <c r="A55" s="14" t="s">
        <v>228</v>
      </c>
      <c r="B55" s="37" t="s">
        <v>218</v>
      </c>
      <c r="C55" s="54"/>
      <c r="D55" s="14" t="s">
        <v>245</v>
      </c>
      <c r="E55" s="37" t="s">
        <v>218</v>
      </c>
      <c r="H55" s="29">
        <f>'[13]Weighted Composition'!$C$382</f>
        <v>68.882594545694758</v>
      </c>
      <c r="L55" s="16">
        <f>'[13]Weighted Composition'!D382</f>
        <v>75.996404005305493</v>
      </c>
      <c r="M55" s="16">
        <f>'[13]Weighted Composition'!E382</f>
        <v>125.33933206380532</v>
      </c>
      <c r="N55" s="16">
        <f>'[13]Weighted Composition'!F382</f>
        <v>18.290423299357453</v>
      </c>
      <c r="O55" s="16">
        <f>'[13]Weighted Composition'!G382</f>
        <v>5.2883850967398525</v>
      </c>
      <c r="P55" s="16">
        <f>'[13]Weighted Composition'!H382</f>
        <v>0</v>
      </c>
      <c r="Q55" s="16">
        <f>'[13]Weighted Composition'!I382</f>
        <v>0</v>
      </c>
      <c r="R55" s="16">
        <f>'[13]Weighted Composition'!J382</f>
        <v>0</v>
      </c>
      <c r="S55" s="16"/>
      <c r="T55" s="16">
        <f>'[13]Weighted Composition'!L382</f>
        <v>33.259174796130026</v>
      </c>
      <c r="U55" s="16">
        <f>'[13]Weighted Composition'!M382</f>
        <v>0.95354074843551617</v>
      </c>
      <c r="V55" s="16">
        <f>'[13]Weighted Composition'!N382</f>
        <v>27.874909372008201</v>
      </c>
      <c r="W55" s="16">
        <f>'[13]Weighted Composition'!O382</f>
        <v>336.71245098894894</v>
      </c>
      <c r="X55" s="15" t="e">
        <f>#REF!/1000</f>
        <v>#REF!</v>
      </c>
      <c r="Y55" s="15" t="e">
        <f>#REF!/1000</f>
        <v>#REF!</v>
      </c>
      <c r="Z55" s="16">
        <f>'[13]Weighted Composition'!R382</f>
        <v>1.1235592184397938</v>
      </c>
      <c r="AA55" s="16"/>
      <c r="AB55" s="16">
        <f>'[13]Weighted Composition'!T382</f>
        <v>1.3421006519421721</v>
      </c>
      <c r="AC55" s="16">
        <f>'[13]Weighted Composition'!U382</f>
        <v>0.10834712178652665</v>
      </c>
      <c r="AD55" s="16">
        <f>'[13]Weighted Composition'!V382</f>
        <v>6.6871627724252453E-2</v>
      </c>
      <c r="AE55" s="16">
        <f>'[13]Weighted Composition'!W382</f>
        <v>2.6774753231461759</v>
      </c>
      <c r="AF55" s="16">
        <f>'[13]Weighted Composition'!X382</f>
        <v>0.22120012065917466</v>
      </c>
      <c r="AG55" s="16">
        <f>'[13]Weighted Composition'!Y382</f>
        <v>15.779507999053587</v>
      </c>
      <c r="AH55" s="16">
        <f>'[13]Weighted Composition'!Z382</f>
        <v>1.9056575867290351</v>
      </c>
      <c r="AI55" s="16">
        <f>'[13]Weighted Composition'!AA382</f>
        <v>20.221499751393296</v>
      </c>
      <c r="AJ55" s="16">
        <f>'[13]Weighted Composition'!AC382</f>
        <v>0.70708858457846324</v>
      </c>
      <c r="AK55" s="16">
        <f>'[13]Weighted Composition'!AD382</f>
        <v>17.661633143028716</v>
      </c>
      <c r="AL55" s="16">
        <f>'[13]Weighted Composition'!AF382</f>
        <v>0.35480166470227265</v>
      </c>
      <c r="AM55" s="16">
        <f>'[13]Weighted Composition'!AG382</f>
        <v>0</v>
      </c>
      <c r="AN55" s="16">
        <f>'[13]Weighted Composition'!AH382</f>
        <v>1.1053563727355005</v>
      </c>
      <c r="AO55" s="16">
        <f>'[13]Weighted Composition'!AI382</f>
        <v>2.0620642020777482</v>
      </c>
      <c r="AP55" s="16">
        <f>'[13]Weighted Composition'!AJ382</f>
        <v>1.3509296881630963</v>
      </c>
      <c r="AQ55" s="16">
        <f>'[13]Weighted Composition'!AK382</f>
        <v>62.468720133108249</v>
      </c>
      <c r="AR55" s="16"/>
      <c r="AS55" s="16">
        <f>'[13]Weighted Composition'!AM382</f>
        <v>0</v>
      </c>
      <c r="AT55" s="16">
        <f>'[13]Weighted Composition'!AN382</f>
        <v>2.575035460025338E-3</v>
      </c>
      <c r="AU55" s="32">
        <v>2305</v>
      </c>
      <c r="AV55" s="63" t="s">
        <v>341</v>
      </c>
      <c r="AW55" s="63">
        <v>0.9</v>
      </c>
      <c r="AX55" s="63">
        <v>0.9</v>
      </c>
      <c r="AY55" s="63">
        <v>0.95</v>
      </c>
      <c r="AZ55" s="63">
        <v>0.95</v>
      </c>
      <c r="BA55" s="63">
        <v>0.9</v>
      </c>
      <c r="BB55" s="63">
        <v>1</v>
      </c>
      <c r="BC55" s="63">
        <v>1</v>
      </c>
      <c r="BD55" s="63">
        <v>0.9</v>
      </c>
      <c r="BE55" s="63">
        <v>1</v>
      </c>
      <c r="BF55" s="63">
        <v>1</v>
      </c>
      <c r="BG55" s="63">
        <v>1</v>
      </c>
      <c r="BH55" s="63">
        <v>1</v>
      </c>
      <c r="BI55" s="63">
        <v>0.9</v>
      </c>
      <c r="BJ55" s="63">
        <v>0.8</v>
      </c>
      <c r="BK55" s="63">
        <v>1</v>
      </c>
      <c r="BL55" s="63">
        <v>1</v>
      </c>
    </row>
    <row r="56" spans="1:64" x14ac:dyDescent="0.2">
      <c r="A56" s="14" t="s">
        <v>229</v>
      </c>
      <c r="B56" s="37" t="s">
        <v>219</v>
      </c>
      <c r="C56" s="54" t="s">
        <v>315</v>
      </c>
      <c r="D56" s="37" t="s">
        <v>314</v>
      </c>
      <c r="E56" s="37"/>
      <c r="F56" s="37"/>
      <c r="H56" s="29">
        <v>73.5</v>
      </c>
      <c r="L56" s="2">
        <v>70.58</v>
      </c>
      <c r="M56" s="2">
        <v>103</v>
      </c>
      <c r="N56" s="2">
        <v>22</v>
      </c>
      <c r="O56" s="2">
        <v>1.01</v>
      </c>
      <c r="P56" s="72">
        <v>0</v>
      </c>
      <c r="Q56" s="72">
        <v>0</v>
      </c>
      <c r="R56" s="72">
        <v>0</v>
      </c>
      <c r="T56" s="2">
        <v>29</v>
      </c>
      <c r="U56" s="2">
        <v>1.25</v>
      </c>
      <c r="V56" s="2">
        <v>34</v>
      </c>
      <c r="W56" s="2">
        <v>222</v>
      </c>
      <c r="X56" s="13" t="e">
        <f>#REF!/1000</f>
        <v>#REF!</v>
      </c>
      <c r="Y56" s="13" t="e">
        <f>#REF!/1000</f>
        <v>#REF!</v>
      </c>
      <c r="Z56" s="2">
        <v>0.82</v>
      </c>
      <c r="AB56" s="2">
        <v>1</v>
      </c>
      <c r="AC56" s="2">
        <v>3.3000000000000002E-2</v>
      </c>
      <c r="AD56" s="2">
        <v>0.1</v>
      </c>
      <c r="AE56" s="2">
        <v>15.4</v>
      </c>
      <c r="AF56" s="2">
        <v>0.85</v>
      </c>
      <c r="AG56" s="2">
        <v>9</v>
      </c>
      <c r="AH56" s="2">
        <v>1.9</v>
      </c>
      <c r="AI56" s="2">
        <v>16</v>
      </c>
      <c r="AN56" s="2">
        <v>0.32800000000000001</v>
      </c>
      <c r="AO56" s="2">
        <v>0.19</v>
      </c>
      <c r="AP56" s="2">
        <v>0.315</v>
      </c>
      <c r="AQ56" s="2">
        <v>47</v>
      </c>
      <c r="AS56" s="72"/>
      <c r="AU56" s="32">
        <v>2305</v>
      </c>
      <c r="AV56" s="63" t="s">
        <v>341</v>
      </c>
      <c r="AW56" s="63">
        <v>0.9</v>
      </c>
      <c r="AX56" s="63">
        <v>0.9</v>
      </c>
      <c r="AY56" s="63">
        <v>0.95</v>
      </c>
      <c r="AZ56" s="63">
        <v>0.95</v>
      </c>
      <c r="BA56" s="63">
        <v>0.9</v>
      </c>
      <c r="BB56" s="63">
        <v>1</v>
      </c>
      <c r="BC56" s="63">
        <v>1</v>
      </c>
      <c r="BD56" s="63">
        <v>0.9</v>
      </c>
      <c r="BE56" s="63">
        <v>1</v>
      </c>
      <c r="BF56" s="63">
        <v>1</v>
      </c>
      <c r="BG56" s="63">
        <v>1</v>
      </c>
      <c r="BH56" s="63">
        <v>1</v>
      </c>
      <c r="BI56" s="63">
        <v>0.9</v>
      </c>
      <c r="BJ56" s="63">
        <v>0.8</v>
      </c>
      <c r="BK56" s="63">
        <v>1</v>
      </c>
      <c r="BL56" s="63">
        <v>1</v>
      </c>
    </row>
    <row r="57" spans="1:64" x14ac:dyDescent="0.2">
      <c r="A57" s="14" t="s">
        <v>230</v>
      </c>
      <c r="B57" s="37" t="s">
        <v>220</v>
      </c>
      <c r="C57" s="54"/>
      <c r="D57" s="14" t="s">
        <v>245</v>
      </c>
      <c r="E57" s="37" t="s">
        <v>220</v>
      </c>
      <c r="H57" s="29">
        <f>'[14]Weighted Composition'!$C$236</f>
        <v>85.467093037261193</v>
      </c>
      <c r="L57" s="16">
        <f>'[14]Weighted Composition'!D236</f>
        <v>71.651775297623104</v>
      </c>
      <c r="M57" s="16">
        <f>'[14]Weighted Composition'!E236</f>
        <v>142.07477778130988</v>
      </c>
      <c r="N57" s="16">
        <f>'[14]Weighted Composition'!F236</f>
        <v>20.173245098387131</v>
      </c>
      <c r="O57" s="16">
        <f>'[14]Weighted Composition'!G236</f>
        <v>6.1557001931411426</v>
      </c>
      <c r="P57" s="16">
        <f>'[14]Weighted Composition'!H236</f>
        <v>0</v>
      </c>
      <c r="Q57" s="16">
        <f>'[14]Weighted Composition'!I236</f>
        <v>0</v>
      </c>
      <c r="R57" s="16">
        <f>'[14]Weighted Composition'!J236</f>
        <v>0</v>
      </c>
      <c r="S57" s="16"/>
      <c r="T57" s="16">
        <f>'[14]Weighted Composition'!L236</f>
        <v>72.917074101914821</v>
      </c>
      <c r="U57" s="16">
        <f>'[14]Weighted Composition'!M236</f>
        <v>1.905792741686698</v>
      </c>
      <c r="V57" s="16">
        <f>'[14]Weighted Composition'!N236</f>
        <v>36.99702036636242</v>
      </c>
      <c r="W57" s="16">
        <f>'[14]Weighted Composition'!O236</f>
        <v>189.74877469575438</v>
      </c>
      <c r="X57" s="15" t="e">
        <f>#REF!/1000</f>
        <v>#REF!</v>
      </c>
      <c r="Y57" s="15" t="e">
        <f>#REF!/1000</f>
        <v>#REF!</v>
      </c>
      <c r="Z57" s="16">
        <f>'[14]Weighted Composition'!R236</f>
        <v>1.0682853988217282</v>
      </c>
      <c r="AA57" s="16"/>
      <c r="AB57" s="16">
        <f>'[14]Weighted Composition'!T236</f>
        <v>0.67609125998123831</v>
      </c>
      <c r="AC57" s="16">
        <f>'[14]Weighted Composition'!U236</f>
        <v>8.2894919509380466E-2</v>
      </c>
      <c r="AD57" s="16">
        <f>'[14]Weighted Composition'!V236</f>
        <v>0.26587629254780121</v>
      </c>
      <c r="AE57" s="16">
        <f>'[14]Weighted Composition'!W236</f>
        <v>10.865870038602951</v>
      </c>
      <c r="AF57" s="16">
        <f>'[14]Weighted Composition'!X236</f>
        <v>0.36742490835442387</v>
      </c>
      <c r="AG57" s="16">
        <f>'[14]Weighted Composition'!Y236</f>
        <v>6.5403234902789844</v>
      </c>
      <c r="AH57" s="16">
        <f>'[14]Weighted Composition'!Z236</f>
        <v>4.4031285917662117</v>
      </c>
      <c r="AI57" s="16">
        <f>'[14]Weighted Composition'!AA236</f>
        <v>34.128294910246353</v>
      </c>
      <c r="AJ57" s="16">
        <f>'[14]Weighted Composition'!AC236</f>
        <v>0.64161648625909673</v>
      </c>
      <c r="AK57" s="16">
        <f>'[14]Weighted Composition'!AD236</f>
        <v>3.3992182186857169</v>
      </c>
      <c r="AL57" s="16">
        <f>'[14]Weighted Composition'!AF236</f>
        <v>0.30808900212536938</v>
      </c>
      <c r="AM57" s="16">
        <f>'[14]Weighted Composition'!AG236</f>
        <v>0</v>
      </c>
      <c r="AN57" s="16">
        <f>'[14]Weighted Composition'!AH236</f>
        <v>1.6042738271370516</v>
      </c>
      <c r="AO57" s="16">
        <f>'[14]Weighted Composition'!AI236</f>
        <v>2.1209446999946184</v>
      </c>
      <c r="AP57" s="16">
        <f>'[14]Weighted Composition'!AJ236</f>
        <v>1.6059669103615561</v>
      </c>
      <c r="AQ57" s="16">
        <f>'[14]Weighted Composition'!AK236</f>
        <v>55.374768010906621</v>
      </c>
      <c r="AR57" s="16"/>
      <c r="AS57" s="16">
        <f>'[14]Weighted Composition'!AM236</f>
        <v>0</v>
      </c>
      <c r="AT57" s="16">
        <f>'[14]Weighted Composition'!AN236</f>
        <v>9.1962916728105277E-4</v>
      </c>
      <c r="AU57" s="32">
        <v>2305</v>
      </c>
      <c r="AV57" s="63" t="s">
        <v>341</v>
      </c>
      <c r="AW57" s="63">
        <v>0.9</v>
      </c>
      <c r="AX57" s="63">
        <v>0.9</v>
      </c>
      <c r="AY57" s="63">
        <v>0.95</v>
      </c>
      <c r="AZ57" s="63">
        <v>0.95</v>
      </c>
      <c r="BA57" s="63">
        <v>0.9</v>
      </c>
      <c r="BB57" s="63">
        <v>1</v>
      </c>
      <c r="BC57" s="63">
        <v>1</v>
      </c>
      <c r="BD57" s="63">
        <v>0.9</v>
      </c>
      <c r="BE57" s="63">
        <v>1</v>
      </c>
      <c r="BF57" s="63">
        <v>1</v>
      </c>
      <c r="BG57" s="63">
        <v>1</v>
      </c>
      <c r="BH57" s="63">
        <v>1</v>
      </c>
      <c r="BI57" s="63">
        <v>0.9</v>
      </c>
      <c r="BJ57" s="63">
        <v>0.8</v>
      </c>
      <c r="BK57" s="63">
        <v>1</v>
      </c>
      <c r="BL57" s="63">
        <v>1</v>
      </c>
    </row>
    <row r="58" spans="1:64" x14ac:dyDescent="0.2">
      <c r="A58" s="14" t="s">
        <v>231</v>
      </c>
      <c r="B58" s="37" t="s">
        <v>221</v>
      </c>
      <c r="C58" s="54"/>
      <c r="D58" s="14" t="s">
        <v>245</v>
      </c>
      <c r="E58" s="37" t="s">
        <v>221</v>
      </c>
      <c r="H58" s="29">
        <f>'[15]Weighted Composite'!$C$944</f>
        <v>63.471665409781245</v>
      </c>
      <c r="L58" s="16">
        <f>'[15]Weighted Composite'!D944</f>
        <v>77.98215126062216</v>
      </c>
      <c r="M58" s="16">
        <f>'[15]Weighted Composite'!E944</f>
        <v>105.69893584776368</v>
      </c>
      <c r="N58" s="16">
        <f>'[15]Weighted Composite'!F944</f>
        <v>18.047703941387788</v>
      </c>
      <c r="O58" s="16">
        <f>'[15]Weighted Composite'!G944</f>
        <v>3.3444476339277753</v>
      </c>
      <c r="P58" s="16">
        <f>'[15]Weighted Composite'!H944</f>
        <v>0</v>
      </c>
      <c r="Q58" s="16">
        <f>'[15]Weighted Composite'!I944</f>
        <v>0</v>
      </c>
      <c r="R58" s="16">
        <f>'[15]Weighted Composite'!J944</f>
        <v>0</v>
      </c>
      <c r="S58" s="16"/>
      <c r="T58" s="16">
        <f>'[15]Weighted Composite'!L944</f>
        <v>20.464520756601413</v>
      </c>
      <c r="U58" s="16">
        <f>'[15]Weighted Composite'!M944</f>
        <v>0.408983616068681</v>
      </c>
      <c r="V58" s="16">
        <f>'[15]Weighted Composite'!N944</f>
        <v>31.281474207166216</v>
      </c>
      <c r="W58" s="16">
        <f>'[15]Weighted Composite'!O944</f>
        <v>202.59312915280793</v>
      </c>
      <c r="X58" s="15" t="e">
        <f>#REF!/1000</f>
        <v>#REF!</v>
      </c>
      <c r="Y58" s="15" t="e">
        <f>#REF!/1000</f>
        <v>#REF!</v>
      </c>
      <c r="Z58" s="16">
        <f>'[15]Weighted Composite'!R944</f>
        <v>0.63219703188539855</v>
      </c>
      <c r="AA58" s="16"/>
      <c r="AB58" s="16">
        <f>'[15]Weighted Composite'!T944</f>
        <v>0.63123067027125901</v>
      </c>
      <c r="AC58" s="16">
        <f>'[15]Weighted Composite'!U944</f>
        <v>6.3371555207111033E-2</v>
      </c>
      <c r="AD58" s="16">
        <f>'[15]Weighted Composite'!V944</f>
        <v>4.3624955630012292E-2</v>
      </c>
      <c r="AE58" s="16">
        <f>'[15]Weighted Composite'!W944</f>
        <v>2.2180678397290898</v>
      </c>
      <c r="AF58" s="16">
        <f>'[15]Weighted Composite'!X944</f>
        <v>0.16200097575585107</v>
      </c>
      <c r="AG58" s="16">
        <f>'[15]Weighted Composite'!Y944</f>
        <v>6.800240375843841</v>
      </c>
      <c r="AH58" s="16">
        <f>'[15]Weighted Composite'!Z944</f>
        <v>1.279635985520555</v>
      </c>
      <c r="AI58" s="16">
        <f>'[15]Weighted Composite'!AA944</f>
        <v>186.36690242688431</v>
      </c>
      <c r="AJ58" s="16">
        <f>'[15]Weighted Composite'!AC944</f>
        <v>1.0351811529230088</v>
      </c>
      <c r="AK58" s="16">
        <f>'[15]Weighted Composite'!AD944</f>
        <v>4.9719582878775901</v>
      </c>
      <c r="AL58" s="16">
        <f>'[15]Weighted Composite'!AF944</f>
        <v>5.1245866740245068E-2</v>
      </c>
      <c r="AM58" s="16">
        <f>'[15]Weighted Composite'!AG944</f>
        <v>0</v>
      </c>
      <c r="AN58" s="16">
        <f>'[15]Weighted Composite'!AH944</f>
        <v>0.74678072857635758</v>
      </c>
      <c r="AO58" s="16">
        <f>'[15]Weighted Composite'!AI944</f>
        <v>1.6662288113019375</v>
      </c>
      <c r="AP58" s="16">
        <f>'[15]Weighted Composite'!AJ944</f>
        <v>0.48793328561607457</v>
      </c>
      <c r="AQ58" s="16">
        <f>'[15]Weighted Composite'!AK944</f>
        <v>66.017715844859026</v>
      </c>
      <c r="AR58" s="16"/>
      <c r="AS58" s="16">
        <f>'[15]Weighted Composite'!AM944</f>
        <v>0</v>
      </c>
      <c r="AT58" s="16">
        <f>'[15]Weighted Composite'!AN944</f>
        <v>8.6493268828937407E-4</v>
      </c>
      <c r="AU58" s="32">
        <v>2305</v>
      </c>
      <c r="AV58" s="63" t="s">
        <v>341</v>
      </c>
      <c r="AW58" s="63">
        <v>0.9</v>
      </c>
      <c r="AX58" s="63">
        <v>0.9</v>
      </c>
      <c r="AY58" s="63">
        <v>0.95</v>
      </c>
      <c r="AZ58" s="63">
        <v>0.95</v>
      </c>
      <c r="BA58" s="63">
        <v>0.9</v>
      </c>
      <c r="BB58" s="63">
        <v>1</v>
      </c>
      <c r="BC58" s="63">
        <v>1</v>
      </c>
      <c r="BD58" s="63">
        <v>0.9</v>
      </c>
      <c r="BE58" s="63">
        <v>1</v>
      </c>
      <c r="BF58" s="63">
        <v>1</v>
      </c>
      <c r="BG58" s="63">
        <v>1</v>
      </c>
      <c r="BH58" s="63">
        <v>1</v>
      </c>
      <c r="BI58" s="63">
        <v>0.9</v>
      </c>
      <c r="BJ58" s="63">
        <v>0.8</v>
      </c>
      <c r="BK58" s="63">
        <v>1</v>
      </c>
      <c r="BL58" s="63">
        <v>1</v>
      </c>
    </row>
    <row r="59" spans="1:64" x14ac:dyDescent="0.2">
      <c r="A59" s="14" t="s">
        <v>232</v>
      </c>
      <c r="B59" s="37" t="s">
        <v>222</v>
      </c>
      <c r="C59" s="54"/>
      <c r="D59" s="14" t="s">
        <v>245</v>
      </c>
      <c r="E59" s="37" t="s">
        <v>222</v>
      </c>
      <c r="H59" s="29">
        <f>AVERAGE(H57:H58)</f>
        <v>74.469379223521216</v>
      </c>
      <c r="L59" s="29">
        <f>AVERAGE(L57:L58)</f>
        <v>74.816963279122632</v>
      </c>
      <c r="M59" s="29">
        <f t="shared" ref="M59:V59" si="0">AVERAGE(M57:M58)</f>
        <v>123.88685681453677</v>
      </c>
      <c r="N59" s="29">
        <f t="shared" si="0"/>
        <v>19.110474519887461</v>
      </c>
      <c r="O59" s="29">
        <f t="shared" si="0"/>
        <v>4.7500739135344592</v>
      </c>
      <c r="P59" s="29">
        <f t="shared" si="0"/>
        <v>0</v>
      </c>
      <c r="Q59" s="29">
        <f t="shared" si="0"/>
        <v>0</v>
      </c>
      <c r="R59" s="29">
        <f t="shared" si="0"/>
        <v>0</v>
      </c>
      <c r="S59" s="29"/>
      <c r="T59" s="29">
        <f t="shared" si="0"/>
        <v>46.690797429258119</v>
      </c>
      <c r="U59" s="29">
        <f t="shared" si="0"/>
        <v>1.1573881788776894</v>
      </c>
      <c r="V59" s="29">
        <f t="shared" si="0"/>
        <v>34.139247286764316</v>
      </c>
      <c r="W59" s="29">
        <f>AVERAGE(W57:W58)</f>
        <v>196.17095192428116</v>
      </c>
      <c r="X59" s="29" t="e">
        <f t="shared" ref="X59" si="1">AVERAGE(X57:X58)</f>
        <v>#REF!</v>
      </c>
      <c r="Y59" s="29" t="e">
        <f t="shared" ref="Y59" si="2">AVERAGE(Y57:Y58)</f>
        <v>#REF!</v>
      </c>
      <c r="Z59" s="29">
        <f>AVERAGE(Z57:Z58)</f>
        <v>0.85024121535356345</v>
      </c>
      <c r="AA59" s="29"/>
      <c r="AB59" s="29">
        <f t="shared" ref="AB59" si="3">AVERAGE(AB57:AB58)</f>
        <v>0.65366096512624861</v>
      </c>
      <c r="AC59" s="29">
        <f t="shared" ref="AC59" si="4">AVERAGE(AC57:AC58)</f>
        <v>7.3133237358245756E-2</v>
      </c>
      <c r="AD59" s="29">
        <f t="shared" ref="AD59" si="5">AVERAGE(AD57:AD58)</f>
        <v>0.15475062408890675</v>
      </c>
      <c r="AE59" s="29">
        <f t="shared" ref="AE59" si="6">AVERAGE(AE57:AE58)</f>
        <v>6.5419689391660203</v>
      </c>
      <c r="AF59" s="29">
        <f t="shared" ref="AF59" si="7">AVERAGE(AF57:AF58)</f>
        <v>0.26471294205513746</v>
      </c>
      <c r="AG59" s="29">
        <f t="shared" ref="AG59" si="8">AVERAGE(AG57:AG58)</f>
        <v>6.6702819330614123</v>
      </c>
      <c r="AH59" s="29">
        <f t="shared" ref="AH59" si="9">AVERAGE(AH57:AH58)</f>
        <v>2.8413822886433833</v>
      </c>
      <c r="AI59" s="29">
        <f t="shared" ref="AI59" si="10">AVERAGE(AI57:AI58)</f>
        <v>110.24759866856533</v>
      </c>
      <c r="AJ59" s="29">
        <f t="shared" ref="AJ59" si="11">AVERAGE(AJ57:AJ58)</f>
        <v>0.83839881959105278</v>
      </c>
      <c r="AK59" s="29">
        <f t="shared" ref="AK59" si="12">AVERAGE(AK57:AK58)</f>
        <v>4.1855882532816535</v>
      </c>
      <c r="AL59" s="29">
        <f t="shared" ref="AL59" si="13">AVERAGE(AL57:AL58)</f>
        <v>0.17966743443280722</v>
      </c>
      <c r="AM59" s="29">
        <f t="shared" ref="AM59" si="14">AVERAGE(AM57:AM58)</f>
        <v>0</v>
      </c>
      <c r="AN59" s="29">
        <f t="shared" ref="AN59" si="15">AVERAGE(AN57:AN58)</f>
        <v>1.1755272778567045</v>
      </c>
      <c r="AO59" s="29">
        <f t="shared" ref="AO59" si="16">AVERAGE(AO57:AO58)</f>
        <v>1.8935867556482779</v>
      </c>
      <c r="AP59" s="29">
        <f>AVERAGE(AP57:AP58)</f>
        <v>1.0469500979888153</v>
      </c>
      <c r="AQ59" s="29">
        <f t="shared" ref="AQ59" si="17">AVERAGE(AQ57:AQ58)</f>
        <v>60.696241927882824</v>
      </c>
      <c r="AR59" s="29"/>
      <c r="AS59" s="29">
        <f t="shared" ref="AS59" si="18">AVERAGE(AS57:AS58)</f>
        <v>0</v>
      </c>
      <c r="AT59" s="29">
        <f t="shared" ref="AT59" si="19">AVERAGE(AT57:AT58)</f>
        <v>8.9228092778521342E-4</v>
      </c>
      <c r="AU59" s="32">
        <v>2305</v>
      </c>
      <c r="AV59" s="63" t="s">
        <v>341</v>
      </c>
      <c r="AW59" s="63">
        <v>0.9</v>
      </c>
      <c r="AX59" s="63">
        <v>0.9</v>
      </c>
      <c r="AY59" s="63">
        <v>0.95</v>
      </c>
      <c r="AZ59" s="63">
        <v>0.95</v>
      </c>
      <c r="BA59" s="63">
        <v>0.9</v>
      </c>
      <c r="BB59" s="63">
        <v>1</v>
      </c>
      <c r="BC59" s="63">
        <v>1</v>
      </c>
      <c r="BD59" s="63">
        <v>0.9</v>
      </c>
      <c r="BE59" s="63">
        <v>1</v>
      </c>
      <c r="BF59" s="63">
        <v>1</v>
      </c>
      <c r="BG59" s="63">
        <v>1</v>
      </c>
      <c r="BH59" s="63">
        <v>1</v>
      </c>
      <c r="BI59" s="63">
        <v>0.9</v>
      </c>
      <c r="BJ59" s="63">
        <v>0.8</v>
      </c>
      <c r="BK59" s="63">
        <v>1</v>
      </c>
      <c r="BL59" s="63">
        <v>1</v>
      </c>
    </row>
    <row r="60" spans="1:64" ht="17" customHeight="1" x14ac:dyDescent="0.2">
      <c r="A60" s="14" t="s">
        <v>233</v>
      </c>
      <c r="B60" s="37" t="s">
        <v>223</v>
      </c>
      <c r="C60" s="54" t="s">
        <v>316</v>
      </c>
      <c r="D60" s="14" t="s">
        <v>323</v>
      </c>
      <c r="E60" s="14"/>
      <c r="F60" s="53"/>
      <c r="H60" s="31">
        <v>100</v>
      </c>
      <c r="L60" s="13">
        <v>0</v>
      </c>
      <c r="M60" s="2">
        <v>902</v>
      </c>
      <c r="N60" s="13">
        <v>0</v>
      </c>
      <c r="O60" s="50">
        <v>100</v>
      </c>
      <c r="P60" s="13">
        <v>0</v>
      </c>
      <c r="Q60" s="13">
        <v>0</v>
      </c>
      <c r="R60" s="13">
        <v>0</v>
      </c>
      <c r="T60" s="13">
        <v>0</v>
      </c>
      <c r="U60" s="13">
        <v>0</v>
      </c>
      <c r="V60" s="13">
        <v>0</v>
      </c>
      <c r="W60" s="13">
        <v>0</v>
      </c>
      <c r="X60" s="13" t="e">
        <f>#REF!/1000</f>
        <v>#REF!</v>
      </c>
      <c r="Y60" s="13" t="e">
        <f>#REF!/1000</f>
        <v>#REF!</v>
      </c>
      <c r="Z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K60" s="2">
        <v>8.3000000000000007</v>
      </c>
      <c r="AN60" s="2">
        <v>29.891999999999999</v>
      </c>
      <c r="AO60" s="2">
        <v>33.841000000000001</v>
      </c>
      <c r="AP60" s="2">
        <v>31.867000000000001</v>
      </c>
      <c r="AQ60" s="2">
        <v>710</v>
      </c>
      <c r="AV60" s="63" t="s">
        <v>333</v>
      </c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x14ac:dyDescent="0.2">
      <c r="A61" s="75" t="s">
        <v>234</v>
      </c>
      <c r="B61" s="76" t="s">
        <v>343</v>
      </c>
      <c r="C61" s="25" t="s">
        <v>318</v>
      </c>
      <c r="D61" s="14" t="s">
        <v>317</v>
      </c>
      <c r="E61" s="14"/>
      <c r="H61" s="31">
        <v>100</v>
      </c>
      <c r="L61" s="2">
        <v>91.96</v>
      </c>
      <c r="M61" s="2">
        <v>43</v>
      </c>
      <c r="N61" s="2">
        <v>0.46</v>
      </c>
      <c r="O61" s="50">
        <v>0</v>
      </c>
      <c r="P61" s="2">
        <v>3.55</v>
      </c>
      <c r="Q61" s="72">
        <v>0</v>
      </c>
      <c r="R61" s="72">
        <v>0</v>
      </c>
      <c r="T61" s="2">
        <v>4</v>
      </c>
      <c r="U61" s="2">
        <v>0.02</v>
      </c>
      <c r="V61" s="2">
        <v>6</v>
      </c>
      <c r="W61" s="2">
        <v>14</v>
      </c>
      <c r="X61" s="13" t="e">
        <f>#REF!/1000</f>
        <v>#REF!</v>
      </c>
      <c r="Y61" s="13" t="e">
        <f>#REF!/1000</f>
        <v>#REF!</v>
      </c>
      <c r="Z61" s="2">
        <v>0.01</v>
      </c>
      <c r="AB61" s="72">
        <v>0</v>
      </c>
      <c r="AC61" s="2">
        <v>5.0000000000000001E-3</v>
      </c>
      <c r="AD61" s="2">
        <v>2.5000000000000001E-2</v>
      </c>
      <c r="AE61" s="2">
        <v>0.51300000000000001</v>
      </c>
      <c r="AF61" s="2">
        <v>4.5999999999999999E-2</v>
      </c>
      <c r="AG61" s="2">
        <v>6</v>
      </c>
      <c r="AH61" s="2">
        <v>0.02</v>
      </c>
      <c r="AI61" s="72">
        <v>0</v>
      </c>
      <c r="AJ61" s="72">
        <v>0</v>
      </c>
      <c r="AK61" s="72">
        <v>0</v>
      </c>
      <c r="AL61" s="72">
        <v>0</v>
      </c>
      <c r="AN61" s="72">
        <v>0</v>
      </c>
      <c r="AO61" s="72">
        <v>0</v>
      </c>
      <c r="AP61" s="72">
        <v>0</v>
      </c>
      <c r="AQ61" s="72">
        <v>0</v>
      </c>
      <c r="AS61" s="72">
        <v>0</v>
      </c>
      <c r="AT61" s="72">
        <v>0</v>
      </c>
      <c r="AU61" s="74"/>
      <c r="AV61" s="63" t="s">
        <v>333</v>
      </c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x14ac:dyDescent="0.2">
      <c r="A62" s="75" t="s">
        <v>235</v>
      </c>
      <c r="B62" s="76" t="s">
        <v>344</v>
      </c>
      <c r="C62" s="25" t="s">
        <v>320</v>
      </c>
      <c r="D62" s="14" t="s">
        <v>319</v>
      </c>
      <c r="E62" s="14"/>
      <c r="H62" s="31">
        <v>100</v>
      </c>
      <c r="L62" s="2">
        <v>86.58</v>
      </c>
      <c r="M62" s="2">
        <v>83</v>
      </c>
      <c r="N62" s="2">
        <v>7.0000000000000007E-2</v>
      </c>
      <c r="O62" s="50">
        <v>0</v>
      </c>
      <c r="P62" s="2">
        <v>2.72</v>
      </c>
      <c r="Q62" s="72">
        <v>0</v>
      </c>
      <c r="R62" s="2">
        <v>0.79</v>
      </c>
      <c r="T62" s="2">
        <v>8</v>
      </c>
      <c r="U62" s="2">
        <v>0.37</v>
      </c>
      <c r="V62" s="2">
        <v>11</v>
      </c>
      <c r="W62" s="2">
        <v>20</v>
      </c>
      <c r="X62" s="13" t="e">
        <f>#REF!/1000</f>
        <v>#REF!</v>
      </c>
      <c r="Y62" s="13" t="e">
        <f>#REF!/1000</f>
        <v>#REF!</v>
      </c>
      <c r="Z62" s="2">
        <v>0.13</v>
      </c>
      <c r="AB62" s="72">
        <v>0</v>
      </c>
      <c r="AC62" s="2">
        <v>5.0000000000000001E-3</v>
      </c>
      <c r="AD62" s="2">
        <v>2.3E-2</v>
      </c>
      <c r="AE62" s="2">
        <v>0.16600000000000001</v>
      </c>
      <c r="AF62" s="2">
        <v>5.3999999999999999E-2</v>
      </c>
      <c r="AG62" s="72">
        <v>1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N62" s="72">
        <v>0</v>
      </c>
      <c r="AO62" s="72">
        <v>0</v>
      </c>
      <c r="AP62" s="72">
        <v>0</v>
      </c>
      <c r="AQ62" s="72">
        <v>0</v>
      </c>
      <c r="AS62" s="72">
        <v>0</v>
      </c>
      <c r="AT62" s="72">
        <v>0</v>
      </c>
      <c r="AU62" s="74"/>
      <c r="AV62" s="63" t="s">
        <v>333</v>
      </c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x14ac:dyDescent="0.2">
      <c r="A63" s="75" t="s">
        <v>236</v>
      </c>
      <c r="B63" s="76" t="s">
        <v>345</v>
      </c>
      <c r="C63" s="25" t="s">
        <v>322</v>
      </c>
      <c r="D63" s="14" t="s">
        <v>321</v>
      </c>
      <c r="E63" s="14"/>
      <c r="H63" s="31">
        <v>100</v>
      </c>
      <c r="L63" s="2">
        <v>60.3</v>
      </c>
      <c r="M63" s="2">
        <v>275</v>
      </c>
      <c r="N63" s="13">
        <v>0</v>
      </c>
      <c r="O63" s="50">
        <v>0</v>
      </c>
      <c r="P63" s="13">
        <v>0</v>
      </c>
      <c r="Q63" s="13">
        <v>0</v>
      </c>
      <c r="T63" s="13">
        <v>0</v>
      </c>
      <c r="U63" s="2">
        <v>0.04</v>
      </c>
      <c r="V63" s="13">
        <v>0</v>
      </c>
      <c r="W63" s="13">
        <v>4</v>
      </c>
      <c r="X63" s="13" t="e">
        <f>#REF!/1000</f>
        <v>#REF!</v>
      </c>
      <c r="Y63" s="13" t="e">
        <f>#REF!/1000</f>
        <v>#REF!</v>
      </c>
      <c r="Z63" s="2">
        <v>0.04</v>
      </c>
      <c r="AB63" s="13">
        <v>0</v>
      </c>
      <c r="AC63" s="2">
        <v>6.0000000000000001E-3</v>
      </c>
      <c r="AD63" s="2">
        <v>4.0000000000000001E-3</v>
      </c>
      <c r="AE63" s="2">
        <v>1.2999999999999999E-2</v>
      </c>
      <c r="AF63" s="2">
        <v>1E-3</v>
      </c>
      <c r="AG63" s="72">
        <v>0</v>
      </c>
      <c r="AH63" s="72">
        <v>0</v>
      </c>
      <c r="AI63" s="72">
        <v>0</v>
      </c>
      <c r="AN63" s="72">
        <v>0</v>
      </c>
      <c r="AO63" s="72">
        <v>0</v>
      </c>
      <c r="AP63" s="72">
        <v>0</v>
      </c>
      <c r="AQ63" s="72">
        <v>0</v>
      </c>
      <c r="AT63" s="72">
        <v>0</v>
      </c>
      <c r="AU63" s="74"/>
      <c r="AV63" s="63" t="s">
        <v>333</v>
      </c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x14ac:dyDescent="0.2">
      <c r="A64" s="75" t="s">
        <v>346</v>
      </c>
      <c r="B64" s="76" t="s">
        <v>347</v>
      </c>
      <c r="E64" s="13" t="s">
        <v>42</v>
      </c>
      <c r="H64" s="29">
        <v>100</v>
      </c>
      <c r="J64" s="19">
        <v>69.5</v>
      </c>
      <c r="L64" s="13">
        <v>67.13</v>
      </c>
      <c r="M64" s="13">
        <v>192</v>
      </c>
      <c r="N64" s="13">
        <v>19.420000000000002</v>
      </c>
      <c r="O64" s="50">
        <v>12.73</v>
      </c>
      <c r="P64" s="13">
        <v>0</v>
      </c>
      <c r="Q64" s="13">
        <v>0</v>
      </c>
      <c r="R64" s="13">
        <v>0</v>
      </c>
      <c r="T64" s="13">
        <v>12</v>
      </c>
      <c r="U64" s="13">
        <v>1.99</v>
      </c>
      <c r="V64" s="13">
        <v>19</v>
      </c>
      <c r="W64" s="13">
        <v>175</v>
      </c>
      <c r="X64" s="13">
        <v>0.28899999999999998</v>
      </c>
      <c r="Y64" s="13">
        <v>6.8000000000000005E-2</v>
      </c>
      <c r="Z64" s="13">
        <v>4.55</v>
      </c>
      <c r="AB64" s="13">
        <v>0</v>
      </c>
      <c r="AC64" s="13">
        <v>4.9000000000000002E-2</v>
      </c>
      <c r="AD64" s="13">
        <v>0.154</v>
      </c>
      <c r="AE64" s="13">
        <v>4.8179999999999996</v>
      </c>
      <c r="AF64" s="13">
        <v>0.35499999999999998</v>
      </c>
      <c r="AG64" s="13">
        <v>6</v>
      </c>
      <c r="AH64" s="13">
        <v>1.97</v>
      </c>
      <c r="AI64" s="13">
        <v>0</v>
      </c>
      <c r="AJ64" s="13">
        <v>0.35</v>
      </c>
      <c r="AL64" s="13">
        <v>1.1000000000000001</v>
      </c>
      <c r="AN64" s="13">
        <v>5.335</v>
      </c>
      <c r="AO64" s="13">
        <v>4.8</v>
      </c>
      <c r="AP64" s="13">
        <v>0.53200000000000003</v>
      </c>
      <c r="AQ64" s="13">
        <v>62</v>
      </c>
      <c r="AS64" s="13">
        <v>0</v>
      </c>
      <c r="AT64" s="13">
        <v>0.751</v>
      </c>
      <c r="AU64" s="32">
        <v>601</v>
      </c>
      <c r="AV64" s="13" t="s">
        <v>163</v>
      </c>
      <c r="AW64" s="13">
        <v>0.55000000000000004</v>
      </c>
      <c r="AX64" s="13">
        <v>0.8</v>
      </c>
      <c r="AY64" s="13">
        <v>0.95</v>
      </c>
      <c r="AZ64" s="13">
        <v>0.75</v>
      </c>
      <c r="BA64" s="13">
        <v>0.5</v>
      </c>
      <c r="BB64" s="13">
        <v>0.9</v>
      </c>
      <c r="BC64" s="13">
        <v>1</v>
      </c>
      <c r="BD64" s="13">
        <v>0.95</v>
      </c>
      <c r="BE64" s="13">
        <v>0.8</v>
      </c>
      <c r="BF64" s="13">
        <v>0.85</v>
      </c>
      <c r="BG64" s="13">
        <v>0.85</v>
      </c>
      <c r="BH64" s="13">
        <v>0.85</v>
      </c>
      <c r="BI64" s="13">
        <v>0.75</v>
      </c>
      <c r="BJ64" s="13">
        <v>0.8</v>
      </c>
      <c r="BK64" s="13">
        <v>0.8</v>
      </c>
      <c r="BL64" s="13">
        <v>1</v>
      </c>
    </row>
    <row r="65" spans="1:64" x14ac:dyDescent="0.2">
      <c r="A65" s="75" t="s">
        <v>348</v>
      </c>
      <c r="B65" s="76" t="s">
        <v>349</v>
      </c>
      <c r="E65" s="13" t="s">
        <v>70</v>
      </c>
      <c r="H65" s="77">
        <v>84.61767667588596</v>
      </c>
      <c r="I65" s="56"/>
      <c r="J65" s="78"/>
      <c r="K65" s="56"/>
      <c r="L65" s="56">
        <v>90.957372523949118</v>
      </c>
      <c r="M65" s="56">
        <v>30.464561227616471</v>
      </c>
      <c r="N65" s="56">
        <v>1.381108751026191</v>
      </c>
      <c r="O65" s="79">
        <v>0.18494916156864177</v>
      </c>
      <c r="P65" s="56">
        <v>6.8385202726824037</v>
      </c>
      <c r="Q65" s="56">
        <v>1.7025784660032033</v>
      </c>
      <c r="R65" s="56">
        <v>2.8954762206718416</v>
      </c>
      <c r="S65" s="56"/>
      <c r="T65" s="56">
        <v>29.690220424992738</v>
      </c>
      <c r="U65" s="56">
        <v>0.56375968088132067</v>
      </c>
      <c r="V65" s="56">
        <v>15.778656369349756</v>
      </c>
      <c r="W65" s="56">
        <v>36.054612185903288</v>
      </c>
      <c r="X65" s="56">
        <v>0.23937459221744675</v>
      </c>
      <c r="Y65" s="56">
        <v>1.3970904461741526E-2</v>
      </c>
      <c r="Z65" s="56">
        <v>0.25810930981575997</v>
      </c>
      <c r="AA65" s="56"/>
      <c r="AB65" s="56">
        <v>25.375063392836413</v>
      </c>
      <c r="AC65" s="56">
        <v>5.7142744092489969E-2</v>
      </c>
      <c r="AD65" s="56">
        <v>5.0825831565770072E-2</v>
      </c>
      <c r="AE65" s="56">
        <v>0.53383725822778638</v>
      </c>
      <c r="AF65" s="56">
        <v>0.15126849550576885</v>
      </c>
      <c r="AG65" s="56">
        <v>28.163355545553511</v>
      </c>
      <c r="AH65" s="56">
        <v>6.4629280800505406E-4</v>
      </c>
      <c r="AI65" s="56">
        <v>107.81469676933928</v>
      </c>
      <c r="AJ65" s="56">
        <v>0.3957018956486803</v>
      </c>
      <c r="AK65" s="56">
        <v>3.8777568480303243E-3</v>
      </c>
      <c r="AL65" s="56">
        <v>37.826209847083121</v>
      </c>
      <c r="AM65" s="56">
        <v>0</v>
      </c>
      <c r="AN65" s="56">
        <v>3.8175489080499357E-2</v>
      </c>
      <c r="AO65" s="56">
        <v>1.7151561961828415E-2</v>
      </c>
      <c r="AP65" s="56">
        <v>6.7033766720559024E-2</v>
      </c>
      <c r="AQ65" s="56">
        <v>0</v>
      </c>
      <c r="AR65" s="56"/>
      <c r="AS65" s="56">
        <v>0</v>
      </c>
      <c r="AT65" s="56">
        <v>0</v>
      </c>
      <c r="AU65" s="80">
        <v>3771</v>
      </c>
      <c r="AV65" s="56" t="s">
        <v>338</v>
      </c>
      <c r="AW65" s="56">
        <v>0.9</v>
      </c>
      <c r="AX65" s="56">
        <v>0.85</v>
      </c>
      <c r="AY65" s="56">
        <v>0.95</v>
      </c>
      <c r="AZ65" s="56">
        <v>0.95</v>
      </c>
      <c r="BA65" s="56">
        <v>0.95</v>
      </c>
      <c r="BB65" s="56">
        <v>1</v>
      </c>
      <c r="BC65" s="56">
        <v>1</v>
      </c>
      <c r="BD65" s="56">
        <v>0.85</v>
      </c>
      <c r="BE65" s="56">
        <v>1</v>
      </c>
      <c r="BF65" s="56">
        <v>1</v>
      </c>
      <c r="BG65" s="56">
        <v>1</v>
      </c>
      <c r="BH65" s="56">
        <v>1</v>
      </c>
      <c r="BI65" s="56">
        <v>0.95</v>
      </c>
      <c r="BJ65" s="56">
        <v>0.85</v>
      </c>
      <c r="BK65" s="56">
        <v>0.95</v>
      </c>
      <c r="BL65" s="56">
        <v>1</v>
      </c>
    </row>
  </sheetData>
  <sortState ref="A4:BG111">
    <sortCondition ref="B3:B113"/>
    <sortCondition ref="A3:A113"/>
  </sortState>
  <hyperlinks>
    <hyperlink ref="F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2016-05-29T23:48:02Z</dcterms:modified>
</cp:coreProperties>
</file>