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lividini\Desktop\FishStatJ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8" i="1"/>
  <c r="U7" i="1"/>
  <c r="T9" i="1"/>
  <c r="T8" i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7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T7" i="1" l="1"/>
  <c r="M12" i="1"/>
  <c r="N12" i="1" s="1"/>
  <c r="M16" i="1"/>
  <c r="N16" i="1" s="1"/>
  <c r="M20" i="1"/>
  <c r="N20" i="1" s="1"/>
  <c r="M24" i="1"/>
  <c r="N24" i="1" s="1"/>
  <c r="M28" i="1"/>
  <c r="N28" i="1" s="1"/>
  <c r="M32" i="1"/>
  <c r="N32" i="1" s="1"/>
  <c r="M36" i="1"/>
  <c r="N36" i="1" s="1"/>
  <c r="M40" i="1"/>
  <c r="N40" i="1" s="1"/>
  <c r="M44" i="1"/>
  <c r="N44" i="1" s="1"/>
  <c r="M48" i="1"/>
  <c r="N48" i="1" s="1"/>
  <c r="M9" i="1"/>
  <c r="N9" i="1" s="1"/>
  <c r="M13" i="1"/>
  <c r="N13" i="1" s="1"/>
  <c r="M17" i="1"/>
  <c r="N17" i="1" s="1"/>
  <c r="M21" i="1"/>
  <c r="N21" i="1" s="1"/>
  <c r="M25" i="1"/>
  <c r="N25" i="1" s="1"/>
  <c r="M29" i="1"/>
  <c r="N29" i="1" s="1"/>
  <c r="M33" i="1"/>
  <c r="N33" i="1" s="1"/>
  <c r="M37" i="1"/>
  <c r="N37" i="1" s="1"/>
  <c r="M41" i="1"/>
  <c r="N41" i="1" s="1"/>
  <c r="M45" i="1"/>
  <c r="N45" i="1" s="1"/>
  <c r="M49" i="1"/>
  <c r="N49" i="1" s="1"/>
  <c r="M10" i="1"/>
  <c r="N10" i="1" s="1"/>
  <c r="M14" i="1"/>
  <c r="N14" i="1" s="1"/>
  <c r="M18" i="1"/>
  <c r="N18" i="1" s="1"/>
  <c r="M22" i="1"/>
  <c r="N22" i="1" s="1"/>
  <c r="M26" i="1"/>
  <c r="N26" i="1" s="1"/>
  <c r="M30" i="1"/>
  <c r="N30" i="1" s="1"/>
  <c r="M34" i="1"/>
  <c r="N34" i="1" s="1"/>
  <c r="M38" i="1"/>
  <c r="N38" i="1" s="1"/>
  <c r="M42" i="1"/>
  <c r="N42" i="1" s="1"/>
  <c r="M46" i="1"/>
  <c r="N46" i="1" s="1"/>
  <c r="M8" i="1"/>
  <c r="N8" i="1" s="1"/>
  <c r="M11" i="1"/>
  <c r="N11" i="1" s="1"/>
  <c r="M15" i="1"/>
  <c r="N15" i="1" s="1"/>
  <c r="M19" i="1"/>
  <c r="N19" i="1" s="1"/>
  <c r="M23" i="1"/>
  <c r="N23" i="1" s="1"/>
  <c r="M27" i="1"/>
  <c r="N27" i="1" s="1"/>
  <c r="M31" i="1"/>
  <c r="N31" i="1" s="1"/>
  <c r="M35" i="1"/>
  <c r="N35" i="1" s="1"/>
  <c r="M39" i="1"/>
  <c r="N39" i="1" s="1"/>
  <c r="M43" i="1"/>
  <c r="N43" i="1" s="1"/>
  <c r="M47" i="1"/>
  <c r="N47" i="1" s="1"/>
  <c r="M7" i="1"/>
  <c r="N7" i="1" s="1"/>
  <c r="E7" i="1"/>
  <c r="E6" i="1"/>
  <c r="F10" i="1" l="1"/>
  <c r="G10" i="1" s="1"/>
  <c r="F12" i="1"/>
  <c r="G12" i="1" s="1"/>
  <c r="F14" i="1"/>
  <c r="G14" i="1" s="1"/>
  <c r="F16" i="1"/>
  <c r="G16" i="1" s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F38" i="1"/>
  <c r="G38" i="1" s="1"/>
  <c r="F40" i="1"/>
  <c r="G40" i="1" s="1"/>
  <c r="F42" i="1"/>
  <c r="G42" i="1" s="1"/>
  <c r="F44" i="1"/>
  <c r="G44" i="1" s="1"/>
  <c r="F46" i="1"/>
  <c r="G46" i="1" s="1"/>
  <c r="F48" i="1"/>
  <c r="G48" i="1" s="1"/>
  <c r="F8" i="1"/>
  <c r="G8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29" i="1"/>
  <c r="G29" i="1" s="1"/>
  <c r="F31" i="1"/>
  <c r="G31" i="1" s="1"/>
  <c r="F33" i="1"/>
  <c r="G33" i="1" s="1"/>
  <c r="F35" i="1"/>
  <c r="G35" i="1" s="1"/>
  <c r="F37" i="1"/>
  <c r="G37" i="1" s="1"/>
  <c r="F39" i="1"/>
  <c r="G39" i="1" s="1"/>
  <c r="F41" i="1"/>
  <c r="G41" i="1" s="1"/>
  <c r="F43" i="1"/>
  <c r="G43" i="1" s="1"/>
  <c r="F45" i="1"/>
  <c r="G45" i="1" s="1"/>
  <c r="F47" i="1"/>
  <c r="G47" i="1" s="1"/>
  <c r="F49" i="1"/>
  <c r="G49" i="1" s="1"/>
  <c r="F7" i="1"/>
  <c r="G7" i="1"/>
</calcChain>
</file>

<file path=xl/sharedStrings.xml><?xml version="1.0" encoding="utf-8"?>
<sst xmlns="http://schemas.openxmlformats.org/spreadsheetml/2006/main" count="25" uniqueCount="11">
  <si>
    <t>% of obs</t>
  </si>
  <si>
    <t>Weight</t>
  </si>
  <si>
    <t>Final Avg Value</t>
  </si>
  <si>
    <t>% change</t>
  </si>
  <si>
    <t>% of Reported value</t>
  </si>
  <si>
    <t>-</t>
  </si>
  <si>
    <t>Hypothetical Avg value</t>
  </si>
  <si>
    <t>Effect of the Percent and Variation of Total Values Unreported on the Error of Resulting Estimates</t>
  </si>
  <si>
    <t>Effect of Including 90% of Observations</t>
  </si>
  <si>
    <t>Effect of Including 95% of Observations</t>
  </si>
  <si>
    <t>Effect of Including 97.5%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</si>
</sst>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abSelected="1" workbookViewId="0">
      <selection activeCell="P5" sqref="P5"/>
    </sheetView>
  </sheetViews>
  <sheetFormatPr defaultRowHeight="15" x14ac:dyDescent="0.25"/>
  <cols>
    <col min="2" max="2" width="15.7109375" style="2" customWidth="1"/>
    <col min="3" max="3" width="20.5703125" style="2" customWidth="1"/>
    <col min="4" max="5" width="12.42578125" style="2" customWidth="1"/>
    <col min="6" max="6" width="15.140625" style="2" customWidth="1"/>
    <col min="7" max="7" width="12.85546875" style="2" customWidth="1"/>
    <col min="9" max="9" width="16.7109375" style="2" customWidth="1"/>
    <col min="10" max="10" width="20.5703125" style="2" customWidth="1"/>
    <col min="11" max="12" width="12.42578125" style="2" customWidth="1"/>
    <col min="13" max="13" width="15.140625" style="3" customWidth="1"/>
    <col min="14" max="14" width="12.85546875" style="2" customWidth="1"/>
    <col min="16" max="16" width="16.85546875" style="2" customWidth="1"/>
    <col min="17" max="17" width="20.5703125" style="2" customWidth="1"/>
    <col min="18" max="19" width="12.42578125" style="2" customWidth="1"/>
    <col min="20" max="20" width="15.140625" style="3" customWidth="1"/>
    <col min="21" max="21" width="12.85546875" style="2" customWidth="1"/>
  </cols>
  <sheetData>
    <row r="2" spans="1:21" ht="23.25" x14ac:dyDescent="0.35">
      <c r="B2" s="18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ht="23.25" x14ac:dyDescent="0.3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x14ac:dyDescent="0.25">
      <c r="B4" s="19" t="s">
        <v>8</v>
      </c>
      <c r="C4" s="20"/>
      <c r="D4" s="20"/>
      <c r="E4" s="20"/>
      <c r="F4" s="20"/>
      <c r="G4" s="21"/>
      <c r="I4" s="19" t="s">
        <v>9</v>
      </c>
      <c r="J4" s="20"/>
      <c r="K4" s="20"/>
      <c r="L4" s="20"/>
      <c r="M4" s="20"/>
      <c r="N4" s="21"/>
      <c r="P4" s="19" t="s">
        <v>10</v>
      </c>
      <c r="Q4" s="20"/>
      <c r="R4" s="20"/>
      <c r="S4" s="20"/>
      <c r="T4" s="20"/>
      <c r="U4" s="21"/>
    </row>
    <row r="5" spans="1:21" ht="30" x14ac:dyDescent="0.25">
      <c r="B5" s="14" t="s">
        <v>6</v>
      </c>
      <c r="C5" s="15" t="s">
        <v>4</v>
      </c>
      <c r="D5" s="15" t="s">
        <v>0</v>
      </c>
      <c r="E5" s="15" t="s">
        <v>1</v>
      </c>
      <c r="F5" s="15" t="s">
        <v>2</v>
      </c>
      <c r="G5" s="15" t="s">
        <v>3</v>
      </c>
      <c r="I5" s="14" t="s">
        <v>6</v>
      </c>
      <c r="J5" s="15" t="s">
        <v>4</v>
      </c>
      <c r="K5" s="15" t="s">
        <v>0</v>
      </c>
      <c r="L5" s="15" t="s">
        <v>1</v>
      </c>
      <c r="M5" s="16" t="s">
        <v>2</v>
      </c>
      <c r="N5" s="15" t="s">
        <v>3</v>
      </c>
      <c r="P5" s="14" t="s">
        <v>6</v>
      </c>
      <c r="Q5" s="15" t="s">
        <v>4</v>
      </c>
      <c r="R5" s="15" t="s">
        <v>0</v>
      </c>
      <c r="S5" s="15" t="s">
        <v>1</v>
      </c>
      <c r="T5" s="16" t="s">
        <v>2</v>
      </c>
      <c r="U5" s="15" t="s">
        <v>3</v>
      </c>
    </row>
    <row r="6" spans="1:21" x14ac:dyDescent="0.25">
      <c r="B6" s="2">
        <v>5</v>
      </c>
      <c r="C6" s="7" t="s">
        <v>5</v>
      </c>
      <c r="D6" s="3">
        <v>90</v>
      </c>
      <c r="E6" s="2">
        <f t="shared" ref="E6:E49" si="0">B6*D6</f>
        <v>450</v>
      </c>
      <c r="I6" s="2">
        <v>5</v>
      </c>
      <c r="J6" s="7" t="s">
        <v>5</v>
      </c>
      <c r="K6" s="3">
        <v>95</v>
      </c>
      <c r="L6" s="2">
        <f>I6*K6</f>
        <v>475</v>
      </c>
      <c r="P6" s="2">
        <v>5</v>
      </c>
      <c r="Q6" s="7" t="s">
        <v>5</v>
      </c>
      <c r="R6" s="3">
        <v>97.5</v>
      </c>
      <c r="S6" s="2">
        <f>P6*R6</f>
        <v>487.5</v>
      </c>
    </row>
    <row r="7" spans="1:21" x14ac:dyDescent="0.25">
      <c r="A7" s="1"/>
      <c r="B7" s="2">
        <v>0.05</v>
      </c>
      <c r="C7" s="9">
        <f>B7/$B$6</f>
        <v>0.01</v>
      </c>
      <c r="D7" s="2">
        <v>10</v>
      </c>
      <c r="E7" s="2">
        <f t="shared" si="0"/>
        <v>0.5</v>
      </c>
      <c r="F7" s="2">
        <f>SUM(E6:E7)/100</f>
        <v>4.5049999999999999</v>
      </c>
      <c r="G7" s="4">
        <f>(F7-B6)/B6</f>
        <v>-9.9000000000000019E-2</v>
      </c>
      <c r="I7" s="5">
        <v>0.05</v>
      </c>
      <c r="J7" s="8">
        <f t="shared" ref="J7:J49" si="1">I7/$I$6</f>
        <v>0.01</v>
      </c>
      <c r="K7" s="5">
        <v>5</v>
      </c>
      <c r="L7" s="5">
        <f>I7*K7</f>
        <v>0.25</v>
      </c>
      <c r="M7" s="11">
        <f>SUM(L6:L7)/100</f>
        <v>4.7525000000000004</v>
      </c>
      <c r="N7" s="6">
        <f>(M7-I6)/I6</f>
        <v>-4.9499999999999919E-2</v>
      </c>
      <c r="P7" s="5">
        <v>0.05</v>
      </c>
      <c r="Q7" s="8">
        <f>P7/$P$6</f>
        <v>0.01</v>
      </c>
      <c r="R7" s="5">
        <v>2.5</v>
      </c>
      <c r="S7" s="5">
        <f>P7*R7</f>
        <v>0.125</v>
      </c>
      <c r="T7" s="11">
        <f>SUM(S6:S7)/100</f>
        <v>4.8762499999999998</v>
      </c>
      <c r="U7" s="6">
        <f>(T7-P6)/P6</f>
        <v>-2.475000000000005E-2</v>
      </c>
    </row>
    <row r="8" spans="1:21" x14ac:dyDescent="0.25">
      <c r="A8" s="1"/>
      <c r="B8" s="2">
        <v>0.1</v>
      </c>
      <c r="C8" s="9">
        <f t="shared" ref="C8:C49" si="2">B8/$B$6</f>
        <v>0.02</v>
      </c>
      <c r="D8" s="2">
        <v>10</v>
      </c>
      <c r="E8" s="2">
        <f t="shared" si="0"/>
        <v>1</v>
      </c>
      <c r="F8" s="2">
        <f t="shared" ref="F8:F49" si="3">SUM($E$6,E8)/100</f>
        <v>4.51</v>
      </c>
      <c r="G8" s="4">
        <f t="shared" ref="G8:G49" si="4">(F8-$B$6)/$B$6</f>
        <v>-9.8000000000000045E-2</v>
      </c>
      <c r="I8" s="5">
        <v>0.1</v>
      </c>
      <c r="J8" s="8">
        <f t="shared" si="1"/>
        <v>0.02</v>
      </c>
      <c r="K8" s="5">
        <v>5</v>
      </c>
      <c r="L8" s="5">
        <f t="shared" ref="L8:L49" si="5">I8*K8</f>
        <v>0.5</v>
      </c>
      <c r="M8" s="11">
        <f>SUM($L$6,L8)/100</f>
        <v>4.7549999999999999</v>
      </c>
      <c r="N8" s="6">
        <f>(M8-$I$6)/$I$6</f>
        <v>-4.9000000000000023E-2</v>
      </c>
      <c r="P8" s="5">
        <v>0.1</v>
      </c>
      <c r="Q8" s="8">
        <f t="shared" ref="Q8:Q49" si="6">P8/$P$6</f>
        <v>0.02</v>
      </c>
      <c r="R8" s="5">
        <v>2.5</v>
      </c>
      <c r="S8" s="5">
        <f t="shared" ref="S8:S49" si="7">P8*R8</f>
        <v>0.25</v>
      </c>
      <c r="T8" s="11">
        <f t="shared" ref="T8:T49" si="8">SUM($S$6,S8)/100</f>
        <v>4.8775000000000004</v>
      </c>
      <c r="U8" s="6">
        <f>(T8-$P$6)/$P$6</f>
        <v>-2.4499999999999921E-2</v>
      </c>
    </row>
    <row r="9" spans="1:21" x14ac:dyDescent="0.25">
      <c r="A9" s="1"/>
      <c r="B9" s="2">
        <v>0.5</v>
      </c>
      <c r="C9" s="9">
        <f t="shared" si="2"/>
        <v>0.1</v>
      </c>
      <c r="D9" s="2">
        <v>10</v>
      </c>
      <c r="E9" s="2">
        <f t="shared" si="0"/>
        <v>5</v>
      </c>
      <c r="F9" s="2">
        <f t="shared" si="3"/>
        <v>4.55</v>
      </c>
      <c r="G9" s="4">
        <f t="shared" si="4"/>
        <v>-9.0000000000000038E-2</v>
      </c>
      <c r="I9" s="5">
        <v>0.5</v>
      </c>
      <c r="J9" s="8">
        <f t="shared" si="1"/>
        <v>0.1</v>
      </c>
      <c r="K9" s="5">
        <v>5</v>
      </c>
      <c r="L9" s="5">
        <f t="shared" si="5"/>
        <v>2.5</v>
      </c>
      <c r="M9" s="11">
        <f t="shared" ref="M9:M49" si="9">SUM($L$6,L9)/100</f>
        <v>4.7750000000000004</v>
      </c>
      <c r="N9" s="6">
        <f t="shared" ref="N9:N49" si="10">(M9-$I$6)/$I$6</f>
        <v>-4.4999999999999929E-2</v>
      </c>
      <c r="P9" s="5">
        <v>0.5</v>
      </c>
      <c r="Q9" s="8">
        <f t="shared" si="6"/>
        <v>0.1</v>
      </c>
      <c r="R9" s="5">
        <v>2.5</v>
      </c>
      <c r="S9" s="5">
        <f t="shared" si="7"/>
        <v>1.25</v>
      </c>
      <c r="T9" s="11">
        <f t="shared" si="8"/>
        <v>4.8875000000000002</v>
      </c>
      <c r="U9" s="6">
        <f t="shared" ref="U9:U49" si="11">(T9-$P$6)/$P$6</f>
        <v>-2.2499999999999964E-2</v>
      </c>
    </row>
    <row r="10" spans="1:21" x14ac:dyDescent="0.25">
      <c r="A10" s="1"/>
      <c r="B10" s="2">
        <v>0.75</v>
      </c>
      <c r="C10" s="9">
        <f t="shared" si="2"/>
        <v>0.15</v>
      </c>
      <c r="D10" s="2">
        <v>10</v>
      </c>
      <c r="E10" s="2">
        <f t="shared" si="0"/>
        <v>7.5</v>
      </c>
      <c r="F10" s="2">
        <f t="shared" si="3"/>
        <v>4.5750000000000002</v>
      </c>
      <c r="G10" s="4">
        <f t="shared" si="4"/>
        <v>-8.4999999999999964E-2</v>
      </c>
      <c r="I10" s="5">
        <v>0.75</v>
      </c>
      <c r="J10" s="8">
        <f t="shared" si="1"/>
        <v>0.15</v>
      </c>
      <c r="K10" s="5">
        <v>5</v>
      </c>
      <c r="L10" s="5">
        <f t="shared" si="5"/>
        <v>3.75</v>
      </c>
      <c r="M10" s="11">
        <f t="shared" si="9"/>
        <v>4.7874999999999996</v>
      </c>
      <c r="N10" s="6">
        <f t="shared" si="10"/>
        <v>-4.2500000000000072E-2</v>
      </c>
      <c r="P10" s="5">
        <v>0.75</v>
      </c>
      <c r="Q10" s="8">
        <f t="shared" si="6"/>
        <v>0.15</v>
      </c>
      <c r="R10" s="5">
        <v>2.5</v>
      </c>
      <c r="S10" s="5">
        <f t="shared" si="7"/>
        <v>1.875</v>
      </c>
      <c r="T10" s="11">
        <f t="shared" si="8"/>
        <v>4.8937499999999998</v>
      </c>
      <c r="U10" s="6">
        <f t="shared" si="11"/>
        <v>-2.1250000000000036E-2</v>
      </c>
    </row>
    <row r="11" spans="1:21" x14ac:dyDescent="0.25">
      <c r="B11" s="2">
        <v>1</v>
      </c>
      <c r="C11" s="9">
        <f t="shared" si="2"/>
        <v>0.2</v>
      </c>
      <c r="D11" s="2">
        <v>10</v>
      </c>
      <c r="E11" s="2">
        <f t="shared" si="0"/>
        <v>10</v>
      </c>
      <c r="F11" s="2">
        <f t="shared" si="3"/>
        <v>4.5999999999999996</v>
      </c>
      <c r="G11" s="4">
        <f t="shared" si="4"/>
        <v>-8.0000000000000071E-2</v>
      </c>
      <c r="I11" s="5">
        <v>1</v>
      </c>
      <c r="J11" s="8">
        <f t="shared" si="1"/>
        <v>0.2</v>
      </c>
      <c r="K11" s="5">
        <v>5</v>
      </c>
      <c r="L11" s="5">
        <f t="shared" si="5"/>
        <v>5</v>
      </c>
      <c r="M11" s="11">
        <f t="shared" si="9"/>
        <v>4.8</v>
      </c>
      <c r="N11" s="6">
        <f t="shared" si="10"/>
        <v>-4.0000000000000036E-2</v>
      </c>
      <c r="P11" s="5">
        <v>1</v>
      </c>
      <c r="Q11" s="8">
        <f t="shared" si="6"/>
        <v>0.2</v>
      </c>
      <c r="R11" s="5">
        <v>2.5</v>
      </c>
      <c r="S11" s="5">
        <f t="shared" si="7"/>
        <v>2.5</v>
      </c>
      <c r="T11" s="11">
        <f t="shared" si="8"/>
        <v>4.9000000000000004</v>
      </c>
      <c r="U11" s="6">
        <f t="shared" si="11"/>
        <v>-1.9999999999999928E-2</v>
      </c>
    </row>
    <row r="12" spans="1:21" x14ac:dyDescent="0.25">
      <c r="B12" s="2">
        <v>1.5</v>
      </c>
      <c r="C12" s="9">
        <f t="shared" si="2"/>
        <v>0.3</v>
      </c>
      <c r="D12" s="2">
        <v>10</v>
      </c>
      <c r="E12" s="2">
        <f t="shared" si="0"/>
        <v>15</v>
      </c>
      <c r="F12" s="2">
        <f t="shared" si="3"/>
        <v>4.6500000000000004</v>
      </c>
      <c r="G12" s="4">
        <f t="shared" si="4"/>
        <v>-6.9999999999999923E-2</v>
      </c>
      <c r="I12" s="5">
        <v>1.5</v>
      </c>
      <c r="J12" s="8">
        <f t="shared" si="1"/>
        <v>0.3</v>
      </c>
      <c r="K12" s="5">
        <v>5</v>
      </c>
      <c r="L12" s="5">
        <f t="shared" si="5"/>
        <v>7.5</v>
      </c>
      <c r="M12" s="11">
        <f t="shared" si="9"/>
        <v>4.8250000000000002</v>
      </c>
      <c r="N12" s="6">
        <f t="shared" si="10"/>
        <v>-3.4999999999999962E-2</v>
      </c>
      <c r="P12" s="5">
        <v>1.5</v>
      </c>
      <c r="Q12" s="8">
        <f t="shared" si="6"/>
        <v>0.3</v>
      </c>
      <c r="R12" s="5">
        <v>2.5</v>
      </c>
      <c r="S12" s="5">
        <f t="shared" si="7"/>
        <v>3.75</v>
      </c>
      <c r="T12" s="11">
        <f t="shared" si="8"/>
        <v>4.9124999999999996</v>
      </c>
      <c r="U12" s="6">
        <f t="shared" si="11"/>
        <v>-1.7500000000000071E-2</v>
      </c>
    </row>
    <row r="13" spans="1:21" x14ac:dyDescent="0.25">
      <c r="B13" s="2">
        <v>2</v>
      </c>
      <c r="C13" s="9">
        <f t="shared" si="2"/>
        <v>0.4</v>
      </c>
      <c r="D13" s="2">
        <v>10</v>
      </c>
      <c r="E13" s="2">
        <f t="shared" si="0"/>
        <v>20</v>
      </c>
      <c r="F13" s="2">
        <f t="shared" si="3"/>
        <v>4.7</v>
      </c>
      <c r="G13" s="4">
        <f t="shared" si="4"/>
        <v>-5.9999999999999963E-2</v>
      </c>
      <c r="I13" s="5">
        <v>2</v>
      </c>
      <c r="J13" s="8">
        <f t="shared" si="1"/>
        <v>0.4</v>
      </c>
      <c r="K13" s="5">
        <v>5</v>
      </c>
      <c r="L13" s="5">
        <f t="shared" si="5"/>
        <v>10</v>
      </c>
      <c r="M13" s="11">
        <f t="shared" si="9"/>
        <v>4.8499999999999996</v>
      </c>
      <c r="N13" s="6">
        <f t="shared" si="10"/>
        <v>-3.0000000000000072E-2</v>
      </c>
      <c r="P13" s="5">
        <v>2</v>
      </c>
      <c r="Q13" s="8">
        <f t="shared" si="6"/>
        <v>0.4</v>
      </c>
      <c r="R13" s="5">
        <v>2.5</v>
      </c>
      <c r="S13" s="5">
        <f t="shared" si="7"/>
        <v>5</v>
      </c>
      <c r="T13" s="11">
        <f t="shared" si="8"/>
        <v>4.9249999999999998</v>
      </c>
      <c r="U13" s="6">
        <f t="shared" si="11"/>
        <v>-1.5000000000000036E-2</v>
      </c>
    </row>
    <row r="14" spans="1:21" x14ac:dyDescent="0.25">
      <c r="B14" s="5">
        <v>2.5</v>
      </c>
      <c r="C14" s="8">
        <f t="shared" si="2"/>
        <v>0.5</v>
      </c>
      <c r="D14" s="5">
        <v>10</v>
      </c>
      <c r="E14" s="5">
        <f t="shared" si="0"/>
        <v>25</v>
      </c>
      <c r="F14" s="5">
        <f t="shared" si="3"/>
        <v>4.75</v>
      </c>
      <c r="G14" s="6">
        <f t="shared" si="4"/>
        <v>-0.05</v>
      </c>
      <c r="I14" s="5">
        <v>2.5</v>
      </c>
      <c r="J14" s="8">
        <f t="shared" si="1"/>
        <v>0.5</v>
      </c>
      <c r="K14" s="5">
        <v>5</v>
      </c>
      <c r="L14" s="5">
        <f t="shared" si="5"/>
        <v>12.5</v>
      </c>
      <c r="M14" s="11">
        <f t="shared" si="9"/>
        <v>4.875</v>
      </c>
      <c r="N14" s="6">
        <f t="shared" si="10"/>
        <v>-2.5000000000000001E-2</v>
      </c>
      <c r="P14" s="5">
        <v>2.5</v>
      </c>
      <c r="Q14" s="8">
        <f t="shared" si="6"/>
        <v>0.5</v>
      </c>
      <c r="R14" s="5">
        <v>2.5</v>
      </c>
      <c r="S14" s="5">
        <f t="shared" si="7"/>
        <v>6.25</v>
      </c>
      <c r="T14" s="11">
        <f t="shared" si="8"/>
        <v>4.9375</v>
      </c>
      <c r="U14" s="6">
        <f t="shared" si="11"/>
        <v>-1.2500000000000001E-2</v>
      </c>
    </row>
    <row r="15" spans="1:21" x14ac:dyDescent="0.25">
      <c r="B15" s="5">
        <v>3</v>
      </c>
      <c r="C15" s="8">
        <f t="shared" si="2"/>
        <v>0.6</v>
      </c>
      <c r="D15" s="5">
        <v>10</v>
      </c>
      <c r="E15" s="5">
        <f t="shared" si="0"/>
        <v>30</v>
      </c>
      <c r="F15" s="5">
        <f t="shared" si="3"/>
        <v>4.8</v>
      </c>
      <c r="G15" s="6">
        <f t="shared" si="4"/>
        <v>-4.0000000000000036E-2</v>
      </c>
      <c r="I15" s="5">
        <v>3</v>
      </c>
      <c r="J15" s="8">
        <f t="shared" si="1"/>
        <v>0.6</v>
      </c>
      <c r="K15" s="5">
        <v>5</v>
      </c>
      <c r="L15" s="5">
        <f t="shared" si="5"/>
        <v>15</v>
      </c>
      <c r="M15" s="11">
        <f t="shared" si="9"/>
        <v>4.9000000000000004</v>
      </c>
      <c r="N15" s="6">
        <f t="shared" si="10"/>
        <v>-1.9999999999999928E-2</v>
      </c>
      <c r="P15" s="5">
        <v>3</v>
      </c>
      <c r="Q15" s="8">
        <f t="shared" si="6"/>
        <v>0.6</v>
      </c>
      <c r="R15" s="5">
        <v>2.5</v>
      </c>
      <c r="S15" s="5">
        <f t="shared" si="7"/>
        <v>7.5</v>
      </c>
      <c r="T15" s="11">
        <f t="shared" si="8"/>
        <v>4.95</v>
      </c>
      <c r="U15" s="6">
        <f t="shared" si="11"/>
        <v>-9.9999999999999638E-3</v>
      </c>
    </row>
    <row r="16" spans="1:21" x14ac:dyDescent="0.25">
      <c r="B16" s="5">
        <v>3.5</v>
      </c>
      <c r="C16" s="8">
        <f t="shared" si="2"/>
        <v>0.7</v>
      </c>
      <c r="D16" s="5">
        <v>10</v>
      </c>
      <c r="E16" s="5">
        <f t="shared" si="0"/>
        <v>35</v>
      </c>
      <c r="F16" s="5">
        <f t="shared" si="3"/>
        <v>4.8499999999999996</v>
      </c>
      <c r="G16" s="6">
        <f t="shared" si="4"/>
        <v>-3.0000000000000072E-2</v>
      </c>
      <c r="I16" s="5">
        <v>3.5</v>
      </c>
      <c r="J16" s="8">
        <f t="shared" si="1"/>
        <v>0.7</v>
      </c>
      <c r="K16" s="5">
        <v>5</v>
      </c>
      <c r="L16" s="5">
        <f t="shared" si="5"/>
        <v>17.5</v>
      </c>
      <c r="M16" s="11">
        <f t="shared" si="9"/>
        <v>4.9249999999999998</v>
      </c>
      <c r="N16" s="6">
        <f t="shared" si="10"/>
        <v>-1.5000000000000036E-2</v>
      </c>
      <c r="P16" s="5">
        <v>3.5</v>
      </c>
      <c r="Q16" s="8">
        <f t="shared" si="6"/>
        <v>0.7</v>
      </c>
      <c r="R16" s="5">
        <v>2.5</v>
      </c>
      <c r="S16" s="5">
        <f t="shared" si="7"/>
        <v>8.75</v>
      </c>
      <c r="T16" s="11">
        <f t="shared" si="8"/>
        <v>4.9625000000000004</v>
      </c>
      <c r="U16" s="6">
        <f t="shared" si="11"/>
        <v>-7.4999999999999286E-3</v>
      </c>
    </row>
    <row r="17" spans="2:21" x14ac:dyDescent="0.25">
      <c r="B17" s="5">
        <v>4</v>
      </c>
      <c r="C17" s="8">
        <f t="shared" si="2"/>
        <v>0.8</v>
      </c>
      <c r="D17" s="5">
        <v>10</v>
      </c>
      <c r="E17" s="5">
        <f t="shared" si="0"/>
        <v>40</v>
      </c>
      <c r="F17" s="5">
        <f t="shared" si="3"/>
        <v>4.9000000000000004</v>
      </c>
      <c r="G17" s="6">
        <f t="shared" si="4"/>
        <v>-1.9999999999999928E-2</v>
      </c>
      <c r="I17" s="5">
        <v>4</v>
      </c>
      <c r="J17" s="8">
        <f t="shared" si="1"/>
        <v>0.8</v>
      </c>
      <c r="K17" s="5">
        <v>5</v>
      </c>
      <c r="L17" s="5">
        <f t="shared" si="5"/>
        <v>20</v>
      </c>
      <c r="M17" s="11">
        <f t="shared" si="9"/>
        <v>4.95</v>
      </c>
      <c r="N17" s="6">
        <f t="shared" si="10"/>
        <v>-9.9999999999999638E-3</v>
      </c>
      <c r="P17" s="5">
        <v>4</v>
      </c>
      <c r="Q17" s="8">
        <f t="shared" si="6"/>
        <v>0.8</v>
      </c>
      <c r="R17" s="5">
        <v>2.5</v>
      </c>
      <c r="S17" s="5">
        <f t="shared" si="7"/>
        <v>10</v>
      </c>
      <c r="T17" s="11">
        <f t="shared" si="8"/>
        <v>4.9749999999999996</v>
      </c>
      <c r="U17" s="6">
        <f t="shared" si="11"/>
        <v>-5.0000000000000712E-3</v>
      </c>
    </row>
    <row r="18" spans="2:21" x14ac:dyDescent="0.25">
      <c r="B18" s="5">
        <v>4.5</v>
      </c>
      <c r="C18" s="8">
        <f t="shared" si="2"/>
        <v>0.9</v>
      </c>
      <c r="D18" s="5">
        <v>10</v>
      </c>
      <c r="E18" s="5">
        <f t="shared" si="0"/>
        <v>45</v>
      </c>
      <c r="F18" s="5">
        <f t="shared" si="3"/>
        <v>4.95</v>
      </c>
      <c r="G18" s="6">
        <f t="shared" si="4"/>
        <v>-9.9999999999999638E-3</v>
      </c>
      <c r="I18" s="5">
        <v>4.5</v>
      </c>
      <c r="J18" s="8">
        <f t="shared" si="1"/>
        <v>0.9</v>
      </c>
      <c r="K18" s="5">
        <v>5</v>
      </c>
      <c r="L18" s="5">
        <f t="shared" si="5"/>
        <v>22.5</v>
      </c>
      <c r="M18" s="11">
        <f t="shared" si="9"/>
        <v>4.9749999999999996</v>
      </c>
      <c r="N18" s="6">
        <f t="shared" si="10"/>
        <v>-5.0000000000000712E-3</v>
      </c>
      <c r="P18" s="5">
        <v>4.5</v>
      </c>
      <c r="Q18" s="8">
        <f t="shared" si="6"/>
        <v>0.9</v>
      </c>
      <c r="R18" s="5">
        <v>2.5</v>
      </c>
      <c r="S18" s="5">
        <f t="shared" si="7"/>
        <v>11.25</v>
      </c>
      <c r="T18" s="11">
        <f t="shared" si="8"/>
        <v>4.9874999999999998</v>
      </c>
      <c r="U18" s="6">
        <f t="shared" si="11"/>
        <v>-2.5000000000000356E-3</v>
      </c>
    </row>
    <row r="19" spans="2:21" x14ac:dyDescent="0.25">
      <c r="B19" s="5">
        <v>5</v>
      </c>
      <c r="C19" s="8">
        <f t="shared" si="2"/>
        <v>1</v>
      </c>
      <c r="D19" s="5">
        <v>10</v>
      </c>
      <c r="E19" s="5">
        <f t="shared" si="0"/>
        <v>50</v>
      </c>
      <c r="F19" s="5">
        <f t="shared" si="3"/>
        <v>5</v>
      </c>
      <c r="G19" s="6">
        <f t="shared" si="4"/>
        <v>0</v>
      </c>
      <c r="I19" s="5">
        <v>5</v>
      </c>
      <c r="J19" s="8">
        <f t="shared" si="1"/>
        <v>1</v>
      </c>
      <c r="K19" s="5">
        <v>5</v>
      </c>
      <c r="L19" s="5">
        <f t="shared" si="5"/>
        <v>25</v>
      </c>
      <c r="M19" s="11">
        <f t="shared" si="9"/>
        <v>5</v>
      </c>
      <c r="N19" s="6">
        <f t="shared" si="10"/>
        <v>0</v>
      </c>
      <c r="P19" s="5">
        <v>5</v>
      </c>
      <c r="Q19" s="8">
        <f t="shared" si="6"/>
        <v>1</v>
      </c>
      <c r="R19" s="5">
        <v>2.5</v>
      </c>
      <c r="S19" s="5">
        <f t="shared" si="7"/>
        <v>12.5</v>
      </c>
      <c r="T19" s="11">
        <f t="shared" si="8"/>
        <v>5</v>
      </c>
      <c r="U19" s="6">
        <f t="shared" si="11"/>
        <v>0</v>
      </c>
    </row>
    <row r="20" spans="2:21" x14ac:dyDescent="0.25">
      <c r="B20" s="5">
        <v>5.5</v>
      </c>
      <c r="C20" s="8">
        <f t="shared" si="2"/>
        <v>1.1000000000000001</v>
      </c>
      <c r="D20" s="5">
        <v>10</v>
      </c>
      <c r="E20" s="5">
        <f t="shared" si="0"/>
        <v>55</v>
      </c>
      <c r="F20" s="5">
        <f t="shared" si="3"/>
        <v>5.05</v>
      </c>
      <c r="G20" s="6">
        <f t="shared" si="4"/>
        <v>9.9999999999999638E-3</v>
      </c>
      <c r="I20" s="5">
        <v>5.5</v>
      </c>
      <c r="J20" s="8">
        <f t="shared" si="1"/>
        <v>1.1000000000000001</v>
      </c>
      <c r="K20" s="5">
        <v>5</v>
      </c>
      <c r="L20" s="5">
        <f t="shared" si="5"/>
        <v>27.5</v>
      </c>
      <c r="M20" s="11">
        <f t="shared" si="9"/>
        <v>5.0250000000000004</v>
      </c>
      <c r="N20" s="6">
        <f t="shared" si="10"/>
        <v>5.0000000000000712E-3</v>
      </c>
      <c r="P20" s="5">
        <v>5.5</v>
      </c>
      <c r="Q20" s="8">
        <f t="shared" si="6"/>
        <v>1.1000000000000001</v>
      </c>
      <c r="R20" s="5">
        <v>2.5</v>
      </c>
      <c r="S20" s="5">
        <f t="shared" si="7"/>
        <v>13.75</v>
      </c>
      <c r="T20" s="11">
        <f t="shared" si="8"/>
        <v>5.0125000000000002</v>
      </c>
      <c r="U20" s="6">
        <f t="shared" si="11"/>
        <v>2.5000000000000356E-3</v>
      </c>
    </row>
    <row r="21" spans="2:21" x14ac:dyDescent="0.25">
      <c r="B21" s="5">
        <v>6</v>
      </c>
      <c r="C21" s="8">
        <f t="shared" si="2"/>
        <v>1.2</v>
      </c>
      <c r="D21" s="5">
        <v>10</v>
      </c>
      <c r="E21" s="5">
        <f t="shared" si="0"/>
        <v>60</v>
      </c>
      <c r="F21" s="5">
        <f t="shared" si="3"/>
        <v>5.0999999999999996</v>
      </c>
      <c r="G21" s="6">
        <f t="shared" si="4"/>
        <v>1.9999999999999928E-2</v>
      </c>
      <c r="I21" s="5">
        <v>6</v>
      </c>
      <c r="J21" s="8">
        <f t="shared" si="1"/>
        <v>1.2</v>
      </c>
      <c r="K21" s="5">
        <v>5</v>
      </c>
      <c r="L21" s="5">
        <f t="shared" si="5"/>
        <v>30</v>
      </c>
      <c r="M21" s="11">
        <f t="shared" si="9"/>
        <v>5.05</v>
      </c>
      <c r="N21" s="6">
        <f t="shared" si="10"/>
        <v>9.9999999999999638E-3</v>
      </c>
      <c r="P21" s="5">
        <v>6</v>
      </c>
      <c r="Q21" s="8">
        <f t="shared" si="6"/>
        <v>1.2</v>
      </c>
      <c r="R21" s="5">
        <v>2.5</v>
      </c>
      <c r="S21" s="5">
        <f t="shared" si="7"/>
        <v>15</v>
      </c>
      <c r="T21" s="11">
        <f t="shared" si="8"/>
        <v>5.0250000000000004</v>
      </c>
      <c r="U21" s="6">
        <f t="shared" si="11"/>
        <v>5.0000000000000712E-3</v>
      </c>
    </row>
    <row r="22" spans="2:21" x14ac:dyDescent="0.25">
      <c r="B22" s="5">
        <v>6.5</v>
      </c>
      <c r="C22" s="8">
        <f t="shared" si="2"/>
        <v>1.3</v>
      </c>
      <c r="D22" s="5">
        <v>10</v>
      </c>
      <c r="E22" s="5">
        <f t="shared" si="0"/>
        <v>65</v>
      </c>
      <c r="F22" s="5">
        <f t="shared" si="3"/>
        <v>5.15</v>
      </c>
      <c r="G22" s="6">
        <f t="shared" si="4"/>
        <v>3.0000000000000072E-2</v>
      </c>
      <c r="I22" s="5">
        <v>6.5</v>
      </c>
      <c r="J22" s="8">
        <f t="shared" si="1"/>
        <v>1.3</v>
      </c>
      <c r="K22" s="5">
        <v>5</v>
      </c>
      <c r="L22" s="5">
        <f t="shared" si="5"/>
        <v>32.5</v>
      </c>
      <c r="M22" s="11">
        <f t="shared" si="9"/>
        <v>5.0750000000000002</v>
      </c>
      <c r="N22" s="6">
        <f t="shared" si="10"/>
        <v>1.5000000000000036E-2</v>
      </c>
      <c r="P22" s="5">
        <v>6.5</v>
      </c>
      <c r="Q22" s="8">
        <f t="shared" si="6"/>
        <v>1.3</v>
      </c>
      <c r="R22" s="5">
        <v>2.5</v>
      </c>
      <c r="S22" s="5">
        <f t="shared" si="7"/>
        <v>16.25</v>
      </c>
      <c r="T22" s="11">
        <f t="shared" si="8"/>
        <v>5.0374999999999996</v>
      </c>
      <c r="U22" s="6">
        <f t="shared" si="11"/>
        <v>7.4999999999999286E-3</v>
      </c>
    </row>
    <row r="23" spans="2:21" x14ac:dyDescent="0.25">
      <c r="B23" s="5">
        <v>7</v>
      </c>
      <c r="C23" s="8">
        <f t="shared" si="2"/>
        <v>1.4</v>
      </c>
      <c r="D23" s="5">
        <v>10</v>
      </c>
      <c r="E23" s="5">
        <f t="shared" si="0"/>
        <v>70</v>
      </c>
      <c r="F23" s="5">
        <f t="shared" si="3"/>
        <v>5.2</v>
      </c>
      <c r="G23" s="6">
        <f t="shared" si="4"/>
        <v>4.0000000000000036E-2</v>
      </c>
      <c r="I23" s="5">
        <v>7</v>
      </c>
      <c r="J23" s="8">
        <f t="shared" si="1"/>
        <v>1.4</v>
      </c>
      <c r="K23" s="5">
        <v>5</v>
      </c>
      <c r="L23" s="5">
        <f t="shared" si="5"/>
        <v>35</v>
      </c>
      <c r="M23" s="11">
        <f t="shared" si="9"/>
        <v>5.0999999999999996</v>
      </c>
      <c r="N23" s="6">
        <f t="shared" si="10"/>
        <v>1.9999999999999928E-2</v>
      </c>
      <c r="P23" s="5">
        <v>7</v>
      </c>
      <c r="Q23" s="8">
        <f t="shared" si="6"/>
        <v>1.4</v>
      </c>
      <c r="R23" s="5">
        <v>2.5</v>
      </c>
      <c r="S23" s="5">
        <f t="shared" si="7"/>
        <v>17.5</v>
      </c>
      <c r="T23" s="11">
        <f t="shared" si="8"/>
        <v>5.05</v>
      </c>
      <c r="U23" s="6">
        <f t="shared" si="11"/>
        <v>9.9999999999999638E-3</v>
      </c>
    </row>
    <row r="24" spans="2:21" x14ac:dyDescent="0.25">
      <c r="B24" s="5">
        <v>7.5</v>
      </c>
      <c r="C24" s="8">
        <f t="shared" si="2"/>
        <v>1.5</v>
      </c>
      <c r="D24" s="5">
        <v>10</v>
      </c>
      <c r="E24" s="5">
        <f t="shared" si="0"/>
        <v>75</v>
      </c>
      <c r="F24" s="5">
        <f t="shared" si="3"/>
        <v>5.25</v>
      </c>
      <c r="G24" s="6">
        <f t="shared" si="4"/>
        <v>0.05</v>
      </c>
      <c r="I24" s="5">
        <v>7.5</v>
      </c>
      <c r="J24" s="8">
        <f t="shared" si="1"/>
        <v>1.5</v>
      </c>
      <c r="K24" s="5">
        <v>5</v>
      </c>
      <c r="L24" s="5">
        <f t="shared" si="5"/>
        <v>37.5</v>
      </c>
      <c r="M24" s="11">
        <f t="shared" si="9"/>
        <v>5.125</v>
      </c>
      <c r="N24" s="6">
        <f t="shared" si="10"/>
        <v>2.5000000000000001E-2</v>
      </c>
      <c r="P24" s="5">
        <v>7.5</v>
      </c>
      <c r="Q24" s="8">
        <f t="shared" si="6"/>
        <v>1.5</v>
      </c>
      <c r="R24" s="5">
        <v>2.5</v>
      </c>
      <c r="S24" s="5">
        <f t="shared" si="7"/>
        <v>18.75</v>
      </c>
      <c r="T24" s="11">
        <f t="shared" si="8"/>
        <v>5.0625</v>
      </c>
      <c r="U24" s="6">
        <f t="shared" si="11"/>
        <v>1.2500000000000001E-2</v>
      </c>
    </row>
    <row r="25" spans="2:21" x14ac:dyDescent="0.25">
      <c r="B25" s="2">
        <v>8</v>
      </c>
      <c r="C25" s="9">
        <f t="shared" si="2"/>
        <v>1.6</v>
      </c>
      <c r="D25" s="2">
        <v>10</v>
      </c>
      <c r="E25" s="2">
        <f t="shared" si="0"/>
        <v>80</v>
      </c>
      <c r="F25" s="2">
        <f t="shared" si="3"/>
        <v>5.3</v>
      </c>
      <c r="G25" s="4">
        <f t="shared" si="4"/>
        <v>5.9999999999999963E-2</v>
      </c>
      <c r="I25" s="5">
        <v>8</v>
      </c>
      <c r="J25" s="8">
        <f t="shared" si="1"/>
        <v>1.6</v>
      </c>
      <c r="K25" s="5">
        <v>5</v>
      </c>
      <c r="L25" s="5">
        <f t="shared" si="5"/>
        <v>40</v>
      </c>
      <c r="M25" s="11">
        <f t="shared" si="9"/>
        <v>5.15</v>
      </c>
      <c r="N25" s="6">
        <f t="shared" si="10"/>
        <v>3.0000000000000072E-2</v>
      </c>
      <c r="P25" s="5">
        <v>8</v>
      </c>
      <c r="Q25" s="8">
        <f t="shared" si="6"/>
        <v>1.6</v>
      </c>
      <c r="R25" s="5">
        <v>2.5</v>
      </c>
      <c r="S25" s="5">
        <f t="shared" si="7"/>
        <v>20</v>
      </c>
      <c r="T25" s="11">
        <f t="shared" si="8"/>
        <v>5.0750000000000002</v>
      </c>
      <c r="U25" s="6">
        <f t="shared" si="11"/>
        <v>1.5000000000000036E-2</v>
      </c>
    </row>
    <row r="26" spans="2:21" x14ac:dyDescent="0.25">
      <c r="B26" s="2">
        <v>8.5</v>
      </c>
      <c r="C26" s="9">
        <f t="shared" si="2"/>
        <v>1.7</v>
      </c>
      <c r="D26" s="2">
        <v>10</v>
      </c>
      <c r="E26" s="2">
        <f t="shared" si="0"/>
        <v>85</v>
      </c>
      <c r="F26" s="2">
        <f t="shared" si="3"/>
        <v>5.35</v>
      </c>
      <c r="G26" s="4">
        <f t="shared" si="4"/>
        <v>6.9999999999999923E-2</v>
      </c>
      <c r="I26" s="5">
        <v>8.5</v>
      </c>
      <c r="J26" s="8">
        <f t="shared" si="1"/>
        <v>1.7</v>
      </c>
      <c r="K26" s="5">
        <v>5</v>
      </c>
      <c r="L26" s="5">
        <f t="shared" si="5"/>
        <v>42.5</v>
      </c>
      <c r="M26" s="11">
        <f t="shared" si="9"/>
        <v>5.1749999999999998</v>
      </c>
      <c r="N26" s="6">
        <f t="shared" si="10"/>
        <v>3.4999999999999962E-2</v>
      </c>
      <c r="P26" s="5">
        <v>8.5</v>
      </c>
      <c r="Q26" s="8">
        <f t="shared" si="6"/>
        <v>1.7</v>
      </c>
      <c r="R26" s="5">
        <v>2.5</v>
      </c>
      <c r="S26" s="5">
        <f t="shared" si="7"/>
        <v>21.25</v>
      </c>
      <c r="T26" s="11">
        <f t="shared" si="8"/>
        <v>5.0875000000000004</v>
      </c>
      <c r="U26" s="6">
        <f t="shared" si="11"/>
        <v>1.7500000000000071E-2</v>
      </c>
    </row>
    <row r="27" spans="2:21" x14ac:dyDescent="0.25">
      <c r="B27" s="2">
        <v>9</v>
      </c>
      <c r="C27" s="9">
        <f t="shared" si="2"/>
        <v>1.8</v>
      </c>
      <c r="D27" s="2">
        <v>10</v>
      </c>
      <c r="E27" s="2">
        <f t="shared" si="0"/>
        <v>90</v>
      </c>
      <c r="F27" s="2">
        <f t="shared" si="3"/>
        <v>5.4</v>
      </c>
      <c r="G27" s="4">
        <f t="shared" si="4"/>
        <v>8.0000000000000071E-2</v>
      </c>
      <c r="I27" s="5">
        <v>9</v>
      </c>
      <c r="J27" s="8">
        <f t="shared" si="1"/>
        <v>1.8</v>
      </c>
      <c r="K27" s="5">
        <v>5</v>
      </c>
      <c r="L27" s="5">
        <f t="shared" si="5"/>
        <v>45</v>
      </c>
      <c r="M27" s="11">
        <f t="shared" si="9"/>
        <v>5.2</v>
      </c>
      <c r="N27" s="6">
        <f t="shared" si="10"/>
        <v>4.0000000000000036E-2</v>
      </c>
      <c r="P27" s="5">
        <v>9</v>
      </c>
      <c r="Q27" s="8">
        <f t="shared" si="6"/>
        <v>1.8</v>
      </c>
      <c r="R27" s="5">
        <v>2.5</v>
      </c>
      <c r="S27" s="5">
        <f t="shared" si="7"/>
        <v>22.5</v>
      </c>
      <c r="T27" s="11">
        <f t="shared" si="8"/>
        <v>5.0999999999999996</v>
      </c>
      <c r="U27" s="6">
        <f t="shared" si="11"/>
        <v>1.9999999999999928E-2</v>
      </c>
    </row>
    <row r="28" spans="2:21" x14ac:dyDescent="0.25">
      <c r="B28" s="2">
        <v>9.5</v>
      </c>
      <c r="C28" s="9">
        <f t="shared" si="2"/>
        <v>1.9</v>
      </c>
      <c r="D28" s="2">
        <v>10</v>
      </c>
      <c r="E28" s="2">
        <f t="shared" si="0"/>
        <v>95</v>
      </c>
      <c r="F28" s="2">
        <f t="shared" si="3"/>
        <v>5.45</v>
      </c>
      <c r="G28" s="4">
        <f t="shared" si="4"/>
        <v>9.0000000000000038E-2</v>
      </c>
      <c r="I28" s="5">
        <v>9.5</v>
      </c>
      <c r="J28" s="8">
        <f t="shared" si="1"/>
        <v>1.9</v>
      </c>
      <c r="K28" s="5">
        <v>5</v>
      </c>
      <c r="L28" s="5">
        <f t="shared" si="5"/>
        <v>47.5</v>
      </c>
      <c r="M28" s="11">
        <f t="shared" si="9"/>
        <v>5.2249999999999996</v>
      </c>
      <c r="N28" s="6">
        <f t="shared" si="10"/>
        <v>4.4999999999999929E-2</v>
      </c>
      <c r="P28" s="5">
        <v>9.5</v>
      </c>
      <c r="Q28" s="8">
        <f t="shared" si="6"/>
        <v>1.9</v>
      </c>
      <c r="R28" s="5">
        <v>2.5</v>
      </c>
      <c r="S28" s="5">
        <f t="shared" si="7"/>
        <v>23.75</v>
      </c>
      <c r="T28" s="11">
        <f t="shared" si="8"/>
        <v>5.1124999999999998</v>
      </c>
      <c r="U28" s="6">
        <f t="shared" si="11"/>
        <v>2.2499999999999964E-2</v>
      </c>
    </row>
    <row r="29" spans="2:21" x14ac:dyDescent="0.25">
      <c r="B29" s="2">
        <v>10</v>
      </c>
      <c r="C29" s="9">
        <f t="shared" si="2"/>
        <v>2</v>
      </c>
      <c r="D29" s="2">
        <v>10</v>
      </c>
      <c r="E29" s="2">
        <f t="shared" si="0"/>
        <v>100</v>
      </c>
      <c r="F29" s="2">
        <f t="shared" si="3"/>
        <v>5.5</v>
      </c>
      <c r="G29" s="4">
        <f t="shared" si="4"/>
        <v>0.1</v>
      </c>
      <c r="I29" s="5">
        <v>10</v>
      </c>
      <c r="J29" s="8">
        <f t="shared" si="1"/>
        <v>2</v>
      </c>
      <c r="K29" s="5">
        <v>5</v>
      </c>
      <c r="L29" s="5">
        <f t="shared" si="5"/>
        <v>50</v>
      </c>
      <c r="M29" s="11">
        <f t="shared" si="9"/>
        <v>5.25</v>
      </c>
      <c r="N29" s="6">
        <f t="shared" si="10"/>
        <v>0.05</v>
      </c>
      <c r="P29" s="5">
        <v>10</v>
      </c>
      <c r="Q29" s="8">
        <f t="shared" si="6"/>
        <v>2</v>
      </c>
      <c r="R29" s="5">
        <v>2.5</v>
      </c>
      <c r="S29" s="5">
        <f t="shared" si="7"/>
        <v>25</v>
      </c>
      <c r="T29" s="11">
        <f t="shared" si="8"/>
        <v>5.125</v>
      </c>
      <c r="U29" s="6">
        <f t="shared" si="11"/>
        <v>2.5000000000000001E-2</v>
      </c>
    </row>
    <row r="30" spans="2:21" x14ac:dyDescent="0.25">
      <c r="B30" s="2">
        <v>10.5</v>
      </c>
      <c r="C30" s="9">
        <f t="shared" si="2"/>
        <v>2.1</v>
      </c>
      <c r="D30" s="2">
        <v>10</v>
      </c>
      <c r="E30" s="2">
        <f t="shared" si="0"/>
        <v>105</v>
      </c>
      <c r="F30" s="2">
        <f t="shared" si="3"/>
        <v>5.55</v>
      </c>
      <c r="G30" s="4">
        <f t="shared" si="4"/>
        <v>0.10999999999999996</v>
      </c>
      <c r="I30" s="2">
        <v>10.5</v>
      </c>
      <c r="J30" s="7">
        <f t="shared" si="1"/>
        <v>2.1</v>
      </c>
      <c r="K30" s="2">
        <v>5</v>
      </c>
      <c r="L30" s="2">
        <f t="shared" si="5"/>
        <v>52.5</v>
      </c>
      <c r="M30" s="3">
        <f t="shared" si="9"/>
        <v>5.2750000000000004</v>
      </c>
      <c r="N30" s="4">
        <f t="shared" si="10"/>
        <v>5.500000000000007E-2</v>
      </c>
      <c r="P30" s="5">
        <v>10.5</v>
      </c>
      <c r="Q30" s="8">
        <f t="shared" si="6"/>
        <v>2.1</v>
      </c>
      <c r="R30" s="5">
        <v>2.5</v>
      </c>
      <c r="S30" s="5">
        <f t="shared" si="7"/>
        <v>26.25</v>
      </c>
      <c r="T30" s="11">
        <f t="shared" si="8"/>
        <v>5.1375000000000002</v>
      </c>
      <c r="U30" s="6">
        <f t="shared" si="11"/>
        <v>2.7500000000000035E-2</v>
      </c>
    </row>
    <row r="31" spans="2:21" x14ac:dyDescent="0.25">
      <c r="B31" s="2">
        <v>11</v>
      </c>
      <c r="C31" s="9">
        <f t="shared" si="2"/>
        <v>2.2000000000000002</v>
      </c>
      <c r="D31" s="2">
        <v>10</v>
      </c>
      <c r="E31" s="2">
        <f t="shared" si="0"/>
        <v>110</v>
      </c>
      <c r="F31" s="2">
        <f t="shared" si="3"/>
        <v>5.6</v>
      </c>
      <c r="G31" s="4">
        <f t="shared" si="4"/>
        <v>0.11999999999999993</v>
      </c>
      <c r="I31" s="2">
        <v>11</v>
      </c>
      <c r="J31" s="7">
        <f t="shared" si="1"/>
        <v>2.2000000000000002</v>
      </c>
      <c r="K31" s="2">
        <v>5</v>
      </c>
      <c r="L31" s="2">
        <f t="shared" si="5"/>
        <v>55</v>
      </c>
      <c r="M31" s="3">
        <f t="shared" si="9"/>
        <v>5.3</v>
      </c>
      <c r="N31" s="4">
        <f t="shared" si="10"/>
        <v>5.9999999999999963E-2</v>
      </c>
      <c r="P31" s="5">
        <v>11</v>
      </c>
      <c r="Q31" s="8">
        <f t="shared" si="6"/>
        <v>2.2000000000000002</v>
      </c>
      <c r="R31" s="5">
        <v>2.5</v>
      </c>
      <c r="S31" s="5">
        <f t="shared" si="7"/>
        <v>27.5</v>
      </c>
      <c r="T31" s="11">
        <f t="shared" si="8"/>
        <v>5.15</v>
      </c>
      <c r="U31" s="6">
        <f t="shared" si="11"/>
        <v>3.0000000000000072E-2</v>
      </c>
    </row>
    <row r="32" spans="2:21" x14ac:dyDescent="0.25">
      <c r="B32" s="2">
        <v>11.5</v>
      </c>
      <c r="C32" s="9">
        <f t="shared" si="2"/>
        <v>2.2999999999999998</v>
      </c>
      <c r="D32" s="2">
        <v>10</v>
      </c>
      <c r="E32" s="2">
        <f t="shared" si="0"/>
        <v>115</v>
      </c>
      <c r="F32" s="2">
        <f t="shared" si="3"/>
        <v>5.65</v>
      </c>
      <c r="G32" s="4">
        <f t="shared" si="4"/>
        <v>0.13000000000000006</v>
      </c>
      <c r="I32" s="2">
        <v>11.5</v>
      </c>
      <c r="J32" s="7">
        <f t="shared" si="1"/>
        <v>2.2999999999999998</v>
      </c>
      <c r="K32" s="2">
        <v>5</v>
      </c>
      <c r="L32" s="2">
        <f t="shared" si="5"/>
        <v>57.5</v>
      </c>
      <c r="M32" s="3">
        <f t="shared" si="9"/>
        <v>5.3250000000000002</v>
      </c>
      <c r="N32" s="4">
        <f t="shared" si="10"/>
        <v>6.500000000000003E-2</v>
      </c>
      <c r="P32" s="5">
        <v>11.5</v>
      </c>
      <c r="Q32" s="8">
        <f t="shared" si="6"/>
        <v>2.2999999999999998</v>
      </c>
      <c r="R32" s="5">
        <v>2.5</v>
      </c>
      <c r="S32" s="5">
        <f t="shared" si="7"/>
        <v>28.75</v>
      </c>
      <c r="T32" s="11">
        <f t="shared" si="8"/>
        <v>5.1624999999999996</v>
      </c>
      <c r="U32" s="6">
        <f t="shared" si="11"/>
        <v>3.2499999999999932E-2</v>
      </c>
    </row>
    <row r="33" spans="2:21" x14ac:dyDescent="0.25">
      <c r="B33" s="2">
        <v>12</v>
      </c>
      <c r="C33" s="9">
        <f t="shared" si="2"/>
        <v>2.4</v>
      </c>
      <c r="D33" s="2">
        <v>10</v>
      </c>
      <c r="E33" s="2">
        <f t="shared" si="0"/>
        <v>120</v>
      </c>
      <c r="F33" s="2">
        <f t="shared" si="3"/>
        <v>5.7</v>
      </c>
      <c r="G33" s="4">
        <f t="shared" si="4"/>
        <v>0.14000000000000004</v>
      </c>
      <c r="I33" s="2">
        <v>12</v>
      </c>
      <c r="J33" s="7">
        <f t="shared" si="1"/>
        <v>2.4</v>
      </c>
      <c r="K33" s="2">
        <v>5</v>
      </c>
      <c r="L33" s="2">
        <f t="shared" si="5"/>
        <v>60</v>
      </c>
      <c r="M33" s="3">
        <f t="shared" si="9"/>
        <v>5.35</v>
      </c>
      <c r="N33" s="4">
        <f t="shared" si="10"/>
        <v>6.9999999999999923E-2</v>
      </c>
      <c r="P33" s="5">
        <v>12</v>
      </c>
      <c r="Q33" s="8">
        <f t="shared" si="6"/>
        <v>2.4</v>
      </c>
      <c r="R33" s="5">
        <v>2.5</v>
      </c>
      <c r="S33" s="5">
        <f t="shared" si="7"/>
        <v>30</v>
      </c>
      <c r="T33" s="11">
        <f t="shared" si="8"/>
        <v>5.1749999999999998</v>
      </c>
      <c r="U33" s="6">
        <f t="shared" si="11"/>
        <v>3.4999999999999962E-2</v>
      </c>
    </row>
    <row r="34" spans="2:21" x14ac:dyDescent="0.25">
      <c r="B34" s="2">
        <v>12.5</v>
      </c>
      <c r="C34" s="9">
        <f t="shared" si="2"/>
        <v>2.5</v>
      </c>
      <c r="D34" s="2">
        <v>10</v>
      </c>
      <c r="E34" s="2">
        <f t="shared" si="0"/>
        <v>125</v>
      </c>
      <c r="F34" s="2">
        <f t="shared" si="3"/>
        <v>5.75</v>
      </c>
      <c r="G34" s="4">
        <f t="shared" si="4"/>
        <v>0.15</v>
      </c>
      <c r="I34" s="2">
        <v>12.5</v>
      </c>
      <c r="J34" s="7">
        <f t="shared" si="1"/>
        <v>2.5</v>
      </c>
      <c r="K34" s="2">
        <v>5</v>
      </c>
      <c r="L34" s="2">
        <f t="shared" si="5"/>
        <v>62.5</v>
      </c>
      <c r="M34" s="3">
        <f t="shared" si="9"/>
        <v>5.375</v>
      </c>
      <c r="N34" s="4">
        <f t="shared" si="10"/>
        <v>7.4999999999999997E-2</v>
      </c>
      <c r="P34" s="5">
        <v>12.5</v>
      </c>
      <c r="Q34" s="8">
        <f t="shared" si="6"/>
        <v>2.5</v>
      </c>
      <c r="R34" s="5">
        <v>2.5</v>
      </c>
      <c r="S34" s="5">
        <f t="shared" si="7"/>
        <v>31.25</v>
      </c>
      <c r="T34" s="11">
        <f t="shared" si="8"/>
        <v>5.1875</v>
      </c>
      <c r="U34" s="6">
        <f t="shared" si="11"/>
        <v>3.7499999999999999E-2</v>
      </c>
    </row>
    <row r="35" spans="2:21" x14ac:dyDescent="0.25">
      <c r="B35" s="2">
        <v>13</v>
      </c>
      <c r="C35" s="9">
        <f t="shared" si="2"/>
        <v>2.6</v>
      </c>
      <c r="D35" s="2">
        <v>10</v>
      </c>
      <c r="E35" s="2">
        <f t="shared" si="0"/>
        <v>130</v>
      </c>
      <c r="F35" s="2">
        <f t="shared" si="3"/>
        <v>5.8</v>
      </c>
      <c r="G35" s="4">
        <f t="shared" si="4"/>
        <v>0.15999999999999998</v>
      </c>
      <c r="I35" s="2">
        <v>13</v>
      </c>
      <c r="J35" s="7">
        <f t="shared" si="1"/>
        <v>2.6</v>
      </c>
      <c r="K35" s="2">
        <v>5</v>
      </c>
      <c r="L35" s="2">
        <f t="shared" si="5"/>
        <v>65</v>
      </c>
      <c r="M35" s="3">
        <f t="shared" si="9"/>
        <v>5.4</v>
      </c>
      <c r="N35" s="4">
        <f t="shared" si="10"/>
        <v>8.0000000000000071E-2</v>
      </c>
      <c r="P35" s="5">
        <v>13</v>
      </c>
      <c r="Q35" s="8">
        <f t="shared" si="6"/>
        <v>2.6</v>
      </c>
      <c r="R35" s="5">
        <v>2.5</v>
      </c>
      <c r="S35" s="5">
        <f t="shared" si="7"/>
        <v>32.5</v>
      </c>
      <c r="T35" s="11">
        <f t="shared" si="8"/>
        <v>5.2</v>
      </c>
      <c r="U35" s="6">
        <f t="shared" si="11"/>
        <v>4.0000000000000036E-2</v>
      </c>
    </row>
    <row r="36" spans="2:21" x14ac:dyDescent="0.25">
      <c r="B36" s="2">
        <v>13.5</v>
      </c>
      <c r="C36" s="9">
        <f t="shared" si="2"/>
        <v>2.7</v>
      </c>
      <c r="D36" s="2">
        <v>10</v>
      </c>
      <c r="E36" s="2">
        <f t="shared" si="0"/>
        <v>135</v>
      </c>
      <c r="F36" s="2">
        <f t="shared" si="3"/>
        <v>5.85</v>
      </c>
      <c r="G36" s="4">
        <f t="shared" si="4"/>
        <v>0.16999999999999993</v>
      </c>
      <c r="I36" s="2">
        <v>13.5</v>
      </c>
      <c r="J36" s="7">
        <f t="shared" si="1"/>
        <v>2.7</v>
      </c>
      <c r="K36" s="2">
        <v>5</v>
      </c>
      <c r="L36" s="2">
        <f t="shared" si="5"/>
        <v>67.5</v>
      </c>
      <c r="M36" s="3">
        <f t="shared" si="9"/>
        <v>5.4249999999999998</v>
      </c>
      <c r="N36" s="4">
        <f t="shared" si="10"/>
        <v>8.4999999999999964E-2</v>
      </c>
      <c r="P36" s="5">
        <v>13.5</v>
      </c>
      <c r="Q36" s="8">
        <f t="shared" si="6"/>
        <v>2.7</v>
      </c>
      <c r="R36" s="5">
        <v>2.5</v>
      </c>
      <c r="S36" s="5">
        <f t="shared" si="7"/>
        <v>33.75</v>
      </c>
      <c r="T36" s="11">
        <f t="shared" si="8"/>
        <v>5.2125000000000004</v>
      </c>
      <c r="U36" s="6">
        <f t="shared" si="11"/>
        <v>4.2500000000000072E-2</v>
      </c>
    </row>
    <row r="37" spans="2:21" x14ac:dyDescent="0.25">
      <c r="B37" s="2">
        <v>14</v>
      </c>
      <c r="C37" s="9">
        <f t="shared" si="2"/>
        <v>2.8</v>
      </c>
      <c r="D37" s="2">
        <v>10</v>
      </c>
      <c r="E37" s="2">
        <f t="shared" si="0"/>
        <v>140</v>
      </c>
      <c r="F37" s="2">
        <f t="shared" si="3"/>
        <v>5.9</v>
      </c>
      <c r="G37" s="4">
        <f t="shared" si="4"/>
        <v>0.18000000000000008</v>
      </c>
      <c r="I37" s="2">
        <v>14</v>
      </c>
      <c r="J37" s="7">
        <f t="shared" si="1"/>
        <v>2.8</v>
      </c>
      <c r="K37" s="2">
        <v>5</v>
      </c>
      <c r="L37" s="2">
        <f t="shared" si="5"/>
        <v>70</v>
      </c>
      <c r="M37" s="3">
        <f t="shared" si="9"/>
        <v>5.45</v>
      </c>
      <c r="N37" s="4">
        <f t="shared" si="10"/>
        <v>9.0000000000000038E-2</v>
      </c>
      <c r="P37" s="5">
        <v>14</v>
      </c>
      <c r="Q37" s="8">
        <f t="shared" si="6"/>
        <v>2.8</v>
      </c>
      <c r="R37" s="5">
        <v>2.5</v>
      </c>
      <c r="S37" s="5">
        <f t="shared" si="7"/>
        <v>35</v>
      </c>
      <c r="T37" s="11">
        <f t="shared" si="8"/>
        <v>5.2249999999999996</v>
      </c>
      <c r="U37" s="6">
        <f t="shared" si="11"/>
        <v>4.4999999999999929E-2</v>
      </c>
    </row>
    <row r="38" spans="2:21" x14ac:dyDescent="0.25">
      <c r="B38" s="2">
        <v>14.5</v>
      </c>
      <c r="C38" s="9">
        <f t="shared" si="2"/>
        <v>2.9</v>
      </c>
      <c r="D38" s="2">
        <v>10</v>
      </c>
      <c r="E38" s="2">
        <f t="shared" si="0"/>
        <v>145</v>
      </c>
      <c r="F38" s="2">
        <f t="shared" si="3"/>
        <v>5.95</v>
      </c>
      <c r="G38" s="4">
        <f t="shared" si="4"/>
        <v>0.19000000000000003</v>
      </c>
      <c r="I38" s="2">
        <v>14.5</v>
      </c>
      <c r="J38" s="7">
        <f t="shared" si="1"/>
        <v>2.9</v>
      </c>
      <c r="K38" s="2">
        <v>5</v>
      </c>
      <c r="L38" s="2">
        <f t="shared" si="5"/>
        <v>72.5</v>
      </c>
      <c r="M38" s="3">
        <f t="shared" si="9"/>
        <v>5.4749999999999996</v>
      </c>
      <c r="N38" s="4">
        <f t="shared" si="10"/>
        <v>9.4999999999999932E-2</v>
      </c>
      <c r="P38" s="5">
        <v>14.5</v>
      </c>
      <c r="Q38" s="8">
        <f t="shared" si="6"/>
        <v>2.9</v>
      </c>
      <c r="R38" s="5">
        <v>2.5</v>
      </c>
      <c r="S38" s="5">
        <f t="shared" si="7"/>
        <v>36.25</v>
      </c>
      <c r="T38" s="11">
        <f t="shared" si="8"/>
        <v>5.2374999999999998</v>
      </c>
      <c r="U38" s="6">
        <f t="shared" si="11"/>
        <v>4.7499999999999966E-2</v>
      </c>
    </row>
    <row r="39" spans="2:21" x14ac:dyDescent="0.25">
      <c r="B39" s="2">
        <v>15</v>
      </c>
      <c r="C39" s="9">
        <f t="shared" si="2"/>
        <v>3</v>
      </c>
      <c r="D39" s="2">
        <v>10</v>
      </c>
      <c r="E39" s="2">
        <f t="shared" si="0"/>
        <v>150</v>
      </c>
      <c r="F39" s="2">
        <f t="shared" si="3"/>
        <v>6</v>
      </c>
      <c r="G39" s="4">
        <f t="shared" si="4"/>
        <v>0.2</v>
      </c>
      <c r="I39" s="2">
        <v>15</v>
      </c>
      <c r="J39" s="7">
        <f t="shared" si="1"/>
        <v>3</v>
      </c>
      <c r="K39" s="2">
        <v>5</v>
      </c>
      <c r="L39" s="2">
        <f t="shared" si="5"/>
        <v>75</v>
      </c>
      <c r="M39" s="3">
        <f t="shared" si="9"/>
        <v>5.5</v>
      </c>
      <c r="N39" s="4">
        <f t="shared" si="10"/>
        <v>0.1</v>
      </c>
      <c r="P39" s="5">
        <v>15</v>
      </c>
      <c r="Q39" s="8">
        <f t="shared" si="6"/>
        <v>3</v>
      </c>
      <c r="R39" s="5">
        <v>2.5</v>
      </c>
      <c r="S39" s="5">
        <f t="shared" si="7"/>
        <v>37.5</v>
      </c>
      <c r="T39" s="11">
        <f t="shared" si="8"/>
        <v>5.25</v>
      </c>
      <c r="U39" s="6">
        <f t="shared" si="11"/>
        <v>0.05</v>
      </c>
    </row>
    <row r="40" spans="2:21" x14ac:dyDescent="0.25">
      <c r="B40" s="2">
        <v>15.5</v>
      </c>
      <c r="C40" s="9">
        <f t="shared" si="2"/>
        <v>3.1</v>
      </c>
      <c r="D40" s="2">
        <v>10</v>
      </c>
      <c r="E40" s="2">
        <f t="shared" si="0"/>
        <v>155</v>
      </c>
      <c r="F40" s="2">
        <f t="shared" si="3"/>
        <v>6.05</v>
      </c>
      <c r="G40" s="4">
        <f t="shared" si="4"/>
        <v>0.20999999999999996</v>
      </c>
      <c r="I40" s="2">
        <v>15.5</v>
      </c>
      <c r="J40" s="7">
        <f t="shared" si="1"/>
        <v>3.1</v>
      </c>
      <c r="K40" s="2">
        <v>5</v>
      </c>
      <c r="L40" s="2">
        <f t="shared" si="5"/>
        <v>77.5</v>
      </c>
      <c r="M40" s="3">
        <f t="shared" si="9"/>
        <v>5.5250000000000004</v>
      </c>
      <c r="N40" s="4">
        <f t="shared" si="10"/>
        <v>0.10500000000000007</v>
      </c>
      <c r="P40" s="2">
        <v>15.5</v>
      </c>
      <c r="Q40" s="9">
        <f t="shared" si="6"/>
        <v>3.1</v>
      </c>
      <c r="R40" s="10">
        <v>2.5</v>
      </c>
      <c r="S40" s="2">
        <f t="shared" si="7"/>
        <v>38.75</v>
      </c>
      <c r="T40" s="12">
        <f t="shared" si="8"/>
        <v>5.2625000000000002</v>
      </c>
      <c r="U40" s="13">
        <f t="shared" si="11"/>
        <v>5.2500000000000033E-2</v>
      </c>
    </row>
    <row r="41" spans="2:21" x14ac:dyDescent="0.25">
      <c r="B41" s="2">
        <v>16</v>
      </c>
      <c r="C41" s="9">
        <f t="shared" si="2"/>
        <v>3.2</v>
      </c>
      <c r="D41" s="2">
        <v>10</v>
      </c>
      <c r="E41" s="2">
        <f t="shared" si="0"/>
        <v>160</v>
      </c>
      <c r="F41" s="2">
        <f t="shared" si="3"/>
        <v>6.1</v>
      </c>
      <c r="G41" s="4">
        <f t="shared" si="4"/>
        <v>0.21999999999999992</v>
      </c>
      <c r="I41" s="2">
        <v>16</v>
      </c>
      <c r="J41" s="7">
        <f t="shared" si="1"/>
        <v>3.2</v>
      </c>
      <c r="K41" s="2">
        <v>5</v>
      </c>
      <c r="L41" s="2">
        <f t="shared" si="5"/>
        <v>80</v>
      </c>
      <c r="M41" s="3">
        <f t="shared" si="9"/>
        <v>5.55</v>
      </c>
      <c r="N41" s="4">
        <f t="shared" si="10"/>
        <v>0.10999999999999996</v>
      </c>
      <c r="P41" s="2">
        <v>16</v>
      </c>
      <c r="Q41" s="9">
        <f t="shared" si="6"/>
        <v>3.2</v>
      </c>
      <c r="R41" s="10">
        <v>2.5</v>
      </c>
      <c r="S41" s="2">
        <f t="shared" si="7"/>
        <v>40</v>
      </c>
      <c r="T41" s="12">
        <f t="shared" si="8"/>
        <v>5.2750000000000004</v>
      </c>
      <c r="U41" s="13">
        <f t="shared" si="11"/>
        <v>5.500000000000007E-2</v>
      </c>
    </row>
    <row r="42" spans="2:21" x14ac:dyDescent="0.25">
      <c r="B42" s="2">
        <v>16.5</v>
      </c>
      <c r="C42" s="9">
        <f t="shared" si="2"/>
        <v>3.3</v>
      </c>
      <c r="D42" s="2">
        <v>10</v>
      </c>
      <c r="E42" s="2">
        <f t="shared" si="0"/>
        <v>165</v>
      </c>
      <c r="F42" s="2">
        <f t="shared" si="3"/>
        <v>6.15</v>
      </c>
      <c r="G42" s="4">
        <f t="shared" si="4"/>
        <v>0.23000000000000007</v>
      </c>
      <c r="I42" s="2">
        <v>16.5</v>
      </c>
      <c r="J42" s="7">
        <f t="shared" si="1"/>
        <v>3.3</v>
      </c>
      <c r="K42" s="2">
        <v>5</v>
      </c>
      <c r="L42" s="2">
        <f t="shared" si="5"/>
        <v>82.5</v>
      </c>
      <c r="M42" s="3">
        <f t="shared" si="9"/>
        <v>5.5750000000000002</v>
      </c>
      <c r="N42" s="4">
        <f t="shared" si="10"/>
        <v>0.11500000000000003</v>
      </c>
      <c r="P42" s="2">
        <v>16.5</v>
      </c>
      <c r="Q42" s="9">
        <f t="shared" si="6"/>
        <v>3.3</v>
      </c>
      <c r="R42" s="10">
        <v>2.5</v>
      </c>
      <c r="S42" s="2">
        <f t="shared" si="7"/>
        <v>41.25</v>
      </c>
      <c r="T42" s="12">
        <f t="shared" si="8"/>
        <v>5.2874999999999996</v>
      </c>
      <c r="U42" s="13">
        <f t="shared" si="11"/>
        <v>5.7499999999999926E-2</v>
      </c>
    </row>
    <row r="43" spans="2:21" x14ac:dyDescent="0.25">
      <c r="B43" s="2">
        <v>17</v>
      </c>
      <c r="C43" s="9">
        <f t="shared" si="2"/>
        <v>3.4</v>
      </c>
      <c r="D43" s="2">
        <v>10</v>
      </c>
      <c r="E43" s="2">
        <f t="shared" si="0"/>
        <v>170</v>
      </c>
      <c r="F43" s="2">
        <f t="shared" si="3"/>
        <v>6.2</v>
      </c>
      <c r="G43" s="4">
        <f t="shared" si="4"/>
        <v>0.24000000000000005</v>
      </c>
      <c r="I43" s="2">
        <v>17</v>
      </c>
      <c r="J43" s="7">
        <f t="shared" si="1"/>
        <v>3.4</v>
      </c>
      <c r="K43" s="2">
        <v>5</v>
      </c>
      <c r="L43" s="2">
        <f t="shared" si="5"/>
        <v>85</v>
      </c>
      <c r="M43" s="3">
        <f t="shared" si="9"/>
        <v>5.6</v>
      </c>
      <c r="N43" s="4">
        <f t="shared" si="10"/>
        <v>0.11999999999999993</v>
      </c>
      <c r="P43" s="2">
        <v>17</v>
      </c>
      <c r="Q43" s="9">
        <f t="shared" si="6"/>
        <v>3.4</v>
      </c>
      <c r="R43" s="10">
        <v>2.5</v>
      </c>
      <c r="S43" s="2">
        <f t="shared" si="7"/>
        <v>42.5</v>
      </c>
      <c r="T43" s="12">
        <f t="shared" si="8"/>
        <v>5.3</v>
      </c>
      <c r="U43" s="13">
        <f t="shared" si="11"/>
        <v>5.9999999999999963E-2</v>
      </c>
    </row>
    <row r="44" spans="2:21" x14ac:dyDescent="0.25">
      <c r="B44" s="2">
        <v>17.5</v>
      </c>
      <c r="C44" s="9">
        <f t="shared" si="2"/>
        <v>3.5</v>
      </c>
      <c r="D44" s="2">
        <v>10</v>
      </c>
      <c r="E44" s="2">
        <f t="shared" si="0"/>
        <v>175</v>
      </c>
      <c r="F44" s="2">
        <f t="shared" si="3"/>
        <v>6.25</v>
      </c>
      <c r="G44" s="4">
        <f t="shared" si="4"/>
        <v>0.25</v>
      </c>
      <c r="I44" s="2">
        <v>17.5</v>
      </c>
      <c r="J44" s="7">
        <f t="shared" si="1"/>
        <v>3.5</v>
      </c>
      <c r="K44" s="2">
        <v>5</v>
      </c>
      <c r="L44" s="2">
        <f t="shared" si="5"/>
        <v>87.5</v>
      </c>
      <c r="M44" s="3">
        <f t="shared" si="9"/>
        <v>5.625</v>
      </c>
      <c r="N44" s="4">
        <f t="shared" si="10"/>
        <v>0.125</v>
      </c>
      <c r="P44" s="2">
        <v>17.5</v>
      </c>
      <c r="Q44" s="9">
        <f t="shared" si="6"/>
        <v>3.5</v>
      </c>
      <c r="R44" s="10">
        <v>2.5</v>
      </c>
      <c r="S44" s="2">
        <f t="shared" si="7"/>
        <v>43.75</v>
      </c>
      <c r="T44" s="12">
        <f t="shared" si="8"/>
        <v>5.3125</v>
      </c>
      <c r="U44" s="13">
        <f t="shared" si="11"/>
        <v>6.25E-2</v>
      </c>
    </row>
    <row r="45" spans="2:21" x14ac:dyDescent="0.25">
      <c r="B45" s="2">
        <v>18</v>
      </c>
      <c r="C45" s="9">
        <f t="shared" si="2"/>
        <v>3.6</v>
      </c>
      <c r="D45" s="2">
        <v>10</v>
      </c>
      <c r="E45" s="2">
        <f t="shared" si="0"/>
        <v>180</v>
      </c>
      <c r="F45" s="2">
        <f t="shared" si="3"/>
        <v>6.3</v>
      </c>
      <c r="G45" s="4">
        <f t="shared" si="4"/>
        <v>0.25999999999999995</v>
      </c>
      <c r="I45" s="2">
        <v>18</v>
      </c>
      <c r="J45" s="7">
        <f t="shared" si="1"/>
        <v>3.6</v>
      </c>
      <c r="K45" s="2">
        <v>5</v>
      </c>
      <c r="L45" s="2">
        <f t="shared" si="5"/>
        <v>90</v>
      </c>
      <c r="M45" s="3">
        <f t="shared" si="9"/>
        <v>5.65</v>
      </c>
      <c r="N45" s="4">
        <f t="shared" si="10"/>
        <v>0.13000000000000006</v>
      </c>
      <c r="P45" s="2">
        <v>18</v>
      </c>
      <c r="Q45" s="9">
        <f t="shared" si="6"/>
        <v>3.6</v>
      </c>
      <c r="R45" s="10">
        <v>2.5</v>
      </c>
      <c r="S45" s="2">
        <f t="shared" si="7"/>
        <v>45</v>
      </c>
      <c r="T45" s="12">
        <f t="shared" si="8"/>
        <v>5.3250000000000002</v>
      </c>
      <c r="U45" s="13">
        <f t="shared" si="11"/>
        <v>6.500000000000003E-2</v>
      </c>
    </row>
    <row r="46" spans="2:21" x14ac:dyDescent="0.25">
      <c r="B46" s="2">
        <v>18.5</v>
      </c>
      <c r="C46" s="9">
        <f t="shared" si="2"/>
        <v>3.7</v>
      </c>
      <c r="D46" s="2">
        <v>10</v>
      </c>
      <c r="E46" s="2">
        <f t="shared" si="0"/>
        <v>185</v>
      </c>
      <c r="F46" s="2">
        <f t="shared" si="3"/>
        <v>6.35</v>
      </c>
      <c r="G46" s="4">
        <f t="shared" si="4"/>
        <v>0.26999999999999991</v>
      </c>
      <c r="I46" s="2">
        <v>18.5</v>
      </c>
      <c r="J46" s="7">
        <f t="shared" si="1"/>
        <v>3.7</v>
      </c>
      <c r="K46" s="2">
        <v>5</v>
      </c>
      <c r="L46" s="2">
        <f t="shared" si="5"/>
        <v>92.5</v>
      </c>
      <c r="M46" s="3">
        <f t="shared" si="9"/>
        <v>5.6749999999999998</v>
      </c>
      <c r="N46" s="4">
        <f t="shared" si="10"/>
        <v>0.13499999999999995</v>
      </c>
      <c r="P46" s="2">
        <v>18.5</v>
      </c>
      <c r="Q46" s="9">
        <f t="shared" si="6"/>
        <v>3.7</v>
      </c>
      <c r="R46" s="10">
        <v>2.5</v>
      </c>
      <c r="S46" s="2">
        <f t="shared" si="7"/>
        <v>46.25</v>
      </c>
      <c r="T46" s="12">
        <f t="shared" si="8"/>
        <v>5.3375000000000004</v>
      </c>
      <c r="U46" s="13">
        <f t="shared" si="11"/>
        <v>6.7500000000000074E-2</v>
      </c>
    </row>
    <row r="47" spans="2:21" x14ac:dyDescent="0.25">
      <c r="B47" s="2">
        <v>19</v>
      </c>
      <c r="C47" s="9">
        <f t="shared" si="2"/>
        <v>3.8</v>
      </c>
      <c r="D47" s="2">
        <v>10</v>
      </c>
      <c r="E47" s="2">
        <f t="shared" si="0"/>
        <v>190</v>
      </c>
      <c r="F47" s="2">
        <f t="shared" si="3"/>
        <v>6.4</v>
      </c>
      <c r="G47" s="4">
        <f t="shared" si="4"/>
        <v>0.28000000000000008</v>
      </c>
      <c r="I47" s="2">
        <v>19</v>
      </c>
      <c r="J47" s="7">
        <f t="shared" si="1"/>
        <v>3.8</v>
      </c>
      <c r="K47" s="2">
        <v>5</v>
      </c>
      <c r="L47" s="2">
        <f t="shared" si="5"/>
        <v>95</v>
      </c>
      <c r="M47" s="3">
        <f t="shared" si="9"/>
        <v>5.7</v>
      </c>
      <c r="N47" s="4">
        <f t="shared" si="10"/>
        <v>0.14000000000000004</v>
      </c>
      <c r="P47" s="2">
        <v>19</v>
      </c>
      <c r="Q47" s="9">
        <f t="shared" si="6"/>
        <v>3.8</v>
      </c>
      <c r="R47" s="10">
        <v>2.5</v>
      </c>
      <c r="S47" s="2">
        <f t="shared" si="7"/>
        <v>47.5</v>
      </c>
      <c r="T47" s="12">
        <f t="shared" si="8"/>
        <v>5.35</v>
      </c>
      <c r="U47" s="13">
        <f t="shared" si="11"/>
        <v>6.9999999999999923E-2</v>
      </c>
    </row>
    <row r="48" spans="2:21" x14ac:dyDescent="0.25">
      <c r="B48" s="2">
        <v>19.5</v>
      </c>
      <c r="C48" s="9">
        <f t="shared" si="2"/>
        <v>3.9</v>
      </c>
      <c r="D48" s="2">
        <v>10</v>
      </c>
      <c r="E48" s="2">
        <f t="shared" si="0"/>
        <v>195</v>
      </c>
      <c r="F48" s="2">
        <f t="shared" si="3"/>
        <v>6.45</v>
      </c>
      <c r="G48" s="4">
        <f t="shared" si="4"/>
        <v>0.29000000000000004</v>
      </c>
      <c r="I48" s="2">
        <v>19.5</v>
      </c>
      <c r="J48" s="7">
        <f t="shared" si="1"/>
        <v>3.9</v>
      </c>
      <c r="K48" s="2">
        <v>5</v>
      </c>
      <c r="L48" s="2">
        <f t="shared" si="5"/>
        <v>97.5</v>
      </c>
      <c r="M48" s="3">
        <f t="shared" si="9"/>
        <v>5.7249999999999996</v>
      </c>
      <c r="N48" s="4">
        <f t="shared" si="10"/>
        <v>0.14499999999999993</v>
      </c>
      <c r="P48" s="2">
        <v>19.5</v>
      </c>
      <c r="Q48" s="9">
        <f t="shared" si="6"/>
        <v>3.9</v>
      </c>
      <c r="R48" s="10">
        <v>2.5</v>
      </c>
      <c r="S48" s="2">
        <f t="shared" si="7"/>
        <v>48.75</v>
      </c>
      <c r="T48" s="12">
        <f t="shared" si="8"/>
        <v>5.3624999999999998</v>
      </c>
      <c r="U48" s="13">
        <f t="shared" si="11"/>
        <v>7.2499999999999967E-2</v>
      </c>
    </row>
    <row r="49" spans="2:21" x14ac:dyDescent="0.25">
      <c r="B49" s="2">
        <v>20</v>
      </c>
      <c r="C49" s="9">
        <f t="shared" si="2"/>
        <v>4</v>
      </c>
      <c r="D49" s="2">
        <v>10</v>
      </c>
      <c r="E49" s="2">
        <f t="shared" si="0"/>
        <v>200</v>
      </c>
      <c r="F49" s="2">
        <f t="shared" si="3"/>
        <v>6.5</v>
      </c>
      <c r="G49" s="4">
        <f t="shared" si="4"/>
        <v>0.3</v>
      </c>
      <c r="I49" s="2">
        <v>20</v>
      </c>
      <c r="J49" s="7">
        <f t="shared" si="1"/>
        <v>4</v>
      </c>
      <c r="K49" s="2">
        <v>5</v>
      </c>
      <c r="L49" s="2">
        <f t="shared" si="5"/>
        <v>100</v>
      </c>
      <c r="M49" s="3">
        <f t="shared" si="9"/>
        <v>5.75</v>
      </c>
      <c r="N49" s="4">
        <f t="shared" si="10"/>
        <v>0.15</v>
      </c>
      <c r="P49" s="2">
        <v>20</v>
      </c>
      <c r="Q49" s="9">
        <f t="shared" si="6"/>
        <v>4</v>
      </c>
      <c r="R49" s="10">
        <v>2.5</v>
      </c>
      <c r="S49" s="2">
        <f t="shared" si="7"/>
        <v>50</v>
      </c>
      <c r="T49" s="12">
        <f t="shared" si="8"/>
        <v>5.375</v>
      </c>
      <c r="U49" s="13">
        <f t="shared" si="11"/>
        <v>7.4999999999999997E-2</v>
      </c>
    </row>
  </sheetData>
  <mergeCells count="4">
    <mergeCell ref="B2:U2"/>
    <mergeCell ref="B4:G4"/>
    <mergeCell ref="I4:N4"/>
    <mergeCell ref="P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Lividini, Keith (HarvestPlus)</cp:lastModifiedBy>
  <dcterms:created xsi:type="dcterms:W3CDTF">2015-12-01T14:00:27Z</dcterms:created>
  <dcterms:modified xsi:type="dcterms:W3CDTF">2015-12-01T18:45:30Z</dcterms:modified>
</cp:coreProperties>
</file>