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ylan\Dropbox\School\Projects\GLOVi Glove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13" i="1"/>
  <c r="G10" i="1"/>
  <c r="I10" i="1" s="1"/>
  <c r="G8" i="1" l="1"/>
  <c r="I8" i="1" s="1"/>
  <c r="G3" i="1" l="1"/>
  <c r="I3" i="1" s="1"/>
  <c r="G6" i="1"/>
  <c r="I6" i="1" s="1"/>
  <c r="G2" i="1"/>
  <c r="I2" i="1" s="1"/>
  <c r="G12" i="1"/>
  <c r="I12" i="1" s="1"/>
  <c r="G4" i="1"/>
  <c r="I4" i="1" s="1"/>
  <c r="G9" i="1"/>
  <c r="I9" i="1" s="1"/>
  <c r="G7" i="1"/>
  <c r="G11" i="1"/>
  <c r="I11" i="1" s="1"/>
  <c r="G13" i="1"/>
  <c r="G17" i="1"/>
  <c r="I17" i="1" s="1"/>
  <c r="G19" i="1"/>
  <c r="I19" i="1" s="1"/>
  <c r="G20" i="1"/>
  <c r="I20" i="1" s="1"/>
  <c r="G18" i="1"/>
  <c r="I18" i="1" s="1"/>
  <c r="G16" i="1"/>
  <c r="I16" i="1" s="1"/>
  <c r="G14" i="1"/>
  <c r="I14" i="1" s="1"/>
  <c r="G21" i="1"/>
  <c r="I21" i="1" s="1"/>
  <c r="G15" i="1"/>
  <c r="I15" i="1" s="1"/>
  <c r="G23" i="1"/>
  <c r="I23" i="1" s="1"/>
  <c r="G22" i="1"/>
  <c r="I22" i="1" s="1"/>
  <c r="G5" i="1"/>
  <c r="I5" i="1" s="1"/>
  <c r="G25" i="1" l="1"/>
  <c r="G26" i="1"/>
</calcChain>
</file>

<file path=xl/sharedStrings.xml><?xml version="1.0" encoding="utf-8"?>
<sst xmlns="http://schemas.openxmlformats.org/spreadsheetml/2006/main" count="151" uniqueCount="87">
  <si>
    <t>Description</t>
  </si>
  <si>
    <t>Part No.</t>
  </si>
  <si>
    <t>Vendor</t>
  </si>
  <si>
    <t>Quantity</t>
  </si>
  <si>
    <t>Price</t>
  </si>
  <si>
    <t>Extended Price</t>
  </si>
  <si>
    <t>Notes</t>
  </si>
  <si>
    <t>N/A</t>
  </si>
  <si>
    <t>Potentiometers</t>
  </si>
  <si>
    <t>Capacitors</t>
  </si>
  <si>
    <t>Resistors</t>
  </si>
  <si>
    <t>Breadboard</t>
  </si>
  <si>
    <t>Wires</t>
  </si>
  <si>
    <t>String</t>
  </si>
  <si>
    <t>Red LED</t>
  </si>
  <si>
    <t>Yellow LED</t>
  </si>
  <si>
    <t>Green LED</t>
  </si>
  <si>
    <t>Arduino Leonardo</t>
  </si>
  <si>
    <t>9V Battery</t>
  </si>
  <si>
    <t>Prototyping Wire</t>
  </si>
  <si>
    <t>Glove</t>
  </si>
  <si>
    <t>Velcro Strapping</t>
  </si>
  <si>
    <t>9V Battery to Barrel Jack Connector</t>
  </si>
  <si>
    <t>Model Version</t>
  </si>
  <si>
    <t>Wired / Bluetooth</t>
  </si>
  <si>
    <t>Bluetooth</t>
  </si>
  <si>
    <t>Digikey</t>
  </si>
  <si>
    <t>McMaster</t>
  </si>
  <si>
    <t>Dollar Store</t>
  </si>
  <si>
    <t>490-2400-ND (digikey)            
SV01A103AEA01B00 (mfg)</t>
  </si>
  <si>
    <t>399-4299-ND (digikey)                     C320C334M5U5TA (mfg)</t>
  </si>
  <si>
    <t>CF14JT10K0CT-ND (digikey)               CF14JT10K0 (mfg)</t>
  </si>
  <si>
    <t xml:space="preserve"> 1597-1268-ND (digikey)               
319030008 (mfg)</t>
  </si>
  <si>
    <t>7071K19</t>
  </si>
  <si>
    <t>USD</t>
  </si>
  <si>
    <t>Dowel Pins</t>
  </si>
  <si>
    <t>S1011EC-40-ND (digikey)           PRPC040SAAN-RC (mfg)</t>
  </si>
  <si>
    <t>Header Pins (40 pos)</t>
  </si>
  <si>
    <t>87695K31</t>
  </si>
  <si>
    <t>91585A261</t>
  </si>
  <si>
    <t>1050-1040-ND (digikey)                                   A000057 (mfg)</t>
  </si>
  <si>
    <t>94905K629</t>
  </si>
  <si>
    <t>160-1940-ND (digikey)                     LTL-1CHA (mfg)</t>
  </si>
  <si>
    <t>160-1710-ND (digikey)                  LTL-1CHG (mfg)</t>
  </si>
  <si>
    <t>160-1945-ND (digikey)                  LTL-1CHP</t>
  </si>
  <si>
    <t>P687-ND (digikey)                          6LF22XWA/B (mfg)</t>
  </si>
  <si>
    <t>1738-1339-ND (digikey)                     FIT0043 (mfg)</t>
  </si>
  <si>
    <t>1568-1264-ND (digikey)                 WRL-12580 (mfg)</t>
  </si>
  <si>
    <t>Bluetooth Send/Receive</t>
  </si>
  <si>
    <t>91420A127</t>
  </si>
  <si>
    <t>Screws (pack of 100)</t>
  </si>
  <si>
    <t>90591A121</t>
  </si>
  <si>
    <t>Nuts (pack of 100)</t>
  </si>
  <si>
    <t>1568-1569-ND (digikey)                    PRT-08022 (mfg)</t>
  </si>
  <si>
    <t>Scavenged</t>
  </si>
  <si>
    <t>Scrap Cloth or Foam</t>
  </si>
  <si>
    <t>Currency</t>
  </si>
  <si>
    <t>CAD</t>
  </si>
  <si>
    <t>Rotary Potentiometers</t>
  </si>
  <si>
    <t>0.33 uF thru hole ceramic capacitors</t>
  </si>
  <si>
    <t>10K thru hole resistors</t>
  </si>
  <si>
    <t>4.5 X 3.5 cm mini breadboard</t>
  </si>
  <si>
    <t>Breakaway connectors, 2.54mm pitch</t>
  </si>
  <si>
    <t>Inexpensive stretch type glove</t>
  </si>
  <si>
    <t xml:space="preserve">Continuous Flex multi-strand 26 AWG wire </t>
  </si>
  <si>
    <t>Nylon thread</t>
  </si>
  <si>
    <t>Any small diameter nylon thread with relatively high tensile strength will do (i.e. good quality sewing thread for denim)</t>
  </si>
  <si>
    <t>2mm diameter stainless steel dowel pins, 24mm long</t>
  </si>
  <si>
    <t>Hook on one side, loop on the other 1/2 inch wide velcro strap</t>
  </si>
  <si>
    <t>Any soft scrap cloth or thin foam (~1/4")</t>
  </si>
  <si>
    <t>Bluetooth communication chip</t>
  </si>
  <si>
    <t>Alternatively, Arduino Uno also fits in this design with no modification</t>
  </si>
  <si>
    <t>9V battery</t>
  </si>
  <si>
    <t>22 AWG solid core prototyping wire</t>
  </si>
  <si>
    <t>M3 18mm Philips head screws, pack of 100</t>
  </si>
  <si>
    <t>4 needed for assembly</t>
  </si>
  <si>
    <t>M3 2.4mm thick hex nuts, pack of 100</t>
  </si>
  <si>
    <t>BLUETOOTH TOTAL:</t>
  </si>
  <si>
    <t>9271K362</t>
  </si>
  <si>
    <t>Torsion Springs (pack of 6)</t>
  </si>
  <si>
    <t>270 degree left-hand torsion spring, 0.259" OD</t>
  </si>
  <si>
    <t>WIRED TOTAL:</t>
  </si>
  <si>
    <t>LED Green</t>
  </si>
  <si>
    <t>LED Red</t>
  </si>
  <si>
    <t>LED Yellow</t>
  </si>
  <si>
    <t>Price in USD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</si>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</sst>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$&quot;#,##0.00_);[Red]\(&quot;$&quot;#,##0.00\)"/>
    <numFmt numFmtId="16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11111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u/>
      <sz val="9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2" fillId="0" borderId="0" xfId="1" applyFill="1" applyBorder="1" applyAlignment="1" applyProtection="1">
      <alignment wrapText="1"/>
    </xf>
    <xf numFmtId="165" fontId="0" fillId="0" borderId="0" xfId="0" applyNumberFormat="1" applyFill="1" applyBorder="1"/>
    <xf numFmtId="166" fontId="5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1" fillId="2" borderId="1" xfId="0" applyFont="1" applyFill="1" applyBorder="1"/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164" fontId="4" fillId="0" borderId="3" xfId="0" applyNumberFormat="1" applyFont="1" applyFill="1" applyBorder="1" applyAlignment="1">
      <alignment vertical="center" wrapText="1"/>
    </xf>
    <xf numFmtId="164" fontId="4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64" fontId="4" fillId="0" borderId="2" xfId="0" applyNumberFormat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13" Type="http://schemas.openxmlformats.org/officeDocument/2006/relationships/hyperlink" Target="https://www.digikey.ca/products/en?keywords=160-1945-ND" TargetMode="External"/><Relationship Id="rId18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digikey.ca/products/en?keywords=160-1710-nd" TargetMode="External"/><Relationship Id="rId17" Type="http://schemas.openxmlformats.org/officeDocument/2006/relationships/hyperlink" Target="https://www.mcmaster.com/" TargetMode="External"/><Relationship Id="rId2" Type="http://schemas.openxmlformats.org/officeDocument/2006/relationships/hyperlink" Target="https://www.digikey.ca/products/en?keywords=399-4299-nd" TargetMode="External"/><Relationship Id="rId16" Type="http://schemas.openxmlformats.org/officeDocument/2006/relationships/hyperlink" Target="https://www.digikey.ca/products/en?keywords=WRL-12580" TargetMode="External"/><Relationship Id="rId20" Type="http://schemas.openxmlformats.org/officeDocument/2006/relationships/hyperlink" Target="https://www.mcmaster.com/" TargetMode="External"/><Relationship Id="rId1" Type="http://schemas.openxmlformats.org/officeDocument/2006/relationships/hyperlink" Target="https://www.digikey.ca/product-detail/en/murata-electronics-north-america/SV01A103AEA01B00/490-2400-ND/588421" TargetMode="External"/><Relationship Id="rId6" Type="http://schemas.openxmlformats.org/officeDocument/2006/relationships/hyperlink" Target="https://www.digikey.ca/products/en?keywords=s1011ec-40-nd" TargetMode="External"/><Relationship Id="rId11" Type="http://schemas.openxmlformats.org/officeDocument/2006/relationships/hyperlink" Target="https://www.digikey.ca/products/en?keywords=160-1940-nd" TargetMode="External"/><Relationship Id="rId5" Type="http://schemas.openxmlformats.org/officeDocument/2006/relationships/hyperlink" Target="https://www.digikey.ca/products/en?keywords=CF14JT10K0CT-ND" TargetMode="External"/><Relationship Id="rId15" Type="http://schemas.openxmlformats.org/officeDocument/2006/relationships/hyperlink" Target="https://www.digikey.ca/product-detail/en/dfrobot/FIT0043/1738-1339-ND/7597082" TargetMode="External"/><Relationship Id="rId10" Type="http://schemas.openxmlformats.org/officeDocument/2006/relationships/hyperlink" Target="https://www.mcmaster.com/" TargetMode="External"/><Relationship Id="rId19" Type="http://schemas.openxmlformats.org/officeDocument/2006/relationships/hyperlink" Target="https://www.digikey.ca/product-detail/en/sparkfun-electronics/PRT-08022/1568-1569-ND/6833928" TargetMode="External"/><Relationship Id="rId4" Type="http://schemas.openxmlformats.org/officeDocument/2006/relationships/hyperlink" Target="https://www.digikey.ca/product-detail/en/seeed-technology-co-ltd/319030008/1597-1268-ND/5488152" TargetMode="External"/><Relationship Id="rId9" Type="http://schemas.openxmlformats.org/officeDocument/2006/relationships/hyperlink" Target="https://www.digikey.ca/product-detail/en/arduino/A000057/1050-1040-ND/3476353" TargetMode="External"/><Relationship Id="rId14" Type="http://schemas.openxmlformats.org/officeDocument/2006/relationships/hyperlink" Target="https://www.digikey.ca/product-detail/en/panasonic-bsg/6LF22XWA-B/P687-ND/50671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sqref="A1:K23"/>
    </sheetView>
  </sheetViews>
  <sheetFormatPr defaultRowHeight="14.4" x14ac:dyDescent="0.3"/>
  <cols>
    <col min="1" max="1" width="20.5546875" bestFit="1" customWidth="1"/>
    <col min="2" max="2" width="13.33203125" bestFit="1" customWidth="1"/>
    <col min="3" max="3" width="17.109375" customWidth="1"/>
    <col min="4" max="4" width="9.33203125" bestFit="1" customWidth="1"/>
    <col min="5" max="5" width="8.33203125" bestFit="1" customWidth="1"/>
    <col min="6" max="6" width="7.6640625" hidden="1" customWidth="1"/>
    <col min="7" max="7" width="13.5546875" hidden="1" customWidth="1"/>
    <col min="8" max="9" width="8.5546875" hidden="1" customWidth="1"/>
    <col min="10" max="10" width="18.6640625" customWidth="1"/>
    <col min="11" max="11" width="45.33203125" customWidth="1"/>
  </cols>
  <sheetData>
    <row r="1" spans="1:20" x14ac:dyDescent="0.3">
      <c r="A1" s="10" t="s">
        <v>86</v>
      </c>
      <c r="B1" s="10" t="s">
        <v>23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56</v>
      </c>
      <c r="I1" s="10" t="s">
        <v>85</v>
      </c>
      <c r="J1" s="10" t="s">
        <v>0</v>
      </c>
      <c r="K1" s="10" t="s">
        <v>6</v>
      </c>
    </row>
    <row r="2" spans="1:20" ht="34.200000000000003" x14ac:dyDescent="0.3">
      <c r="A2" s="11" t="s">
        <v>11</v>
      </c>
      <c r="B2" s="11" t="s">
        <v>24</v>
      </c>
      <c r="C2" s="11" t="s">
        <v>32</v>
      </c>
      <c r="D2" s="12" t="s">
        <v>26</v>
      </c>
      <c r="E2" s="11">
        <v>1</v>
      </c>
      <c r="F2" s="13">
        <v>4.3</v>
      </c>
      <c r="G2" s="13">
        <f>F2*E2</f>
        <v>4.3</v>
      </c>
      <c r="H2" s="11" t="s">
        <v>57</v>
      </c>
      <c r="I2" s="13">
        <f>IF(H2="USD",G2,G2*0.8)</f>
        <v>3.44</v>
      </c>
      <c r="J2" s="11" t="s">
        <v>61</v>
      </c>
      <c r="K2" s="11"/>
    </row>
    <row r="3" spans="1:20" ht="34.200000000000003" x14ac:dyDescent="0.3">
      <c r="A3" s="11" t="s">
        <v>9</v>
      </c>
      <c r="B3" s="11" t="s">
        <v>24</v>
      </c>
      <c r="C3" s="11" t="s">
        <v>30</v>
      </c>
      <c r="D3" s="12" t="s">
        <v>26</v>
      </c>
      <c r="E3" s="11">
        <v>12</v>
      </c>
      <c r="F3" s="13">
        <v>0.44800000000000001</v>
      </c>
      <c r="G3" s="13">
        <f>F3*E3</f>
        <v>5.3760000000000003</v>
      </c>
      <c r="H3" s="11" t="s">
        <v>57</v>
      </c>
      <c r="I3" s="13">
        <f>IF(H3="USD",G3,G3*0.8)</f>
        <v>4.3008000000000006</v>
      </c>
      <c r="J3" s="11" t="s">
        <v>59</v>
      </c>
      <c r="K3" s="11"/>
    </row>
    <row r="4" spans="1:20" ht="45.6" x14ac:dyDescent="0.3">
      <c r="A4" s="11" t="s">
        <v>37</v>
      </c>
      <c r="B4" s="11" t="s">
        <v>24</v>
      </c>
      <c r="C4" s="11" t="s">
        <v>36</v>
      </c>
      <c r="D4" s="12" t="s">
        <v>26</v>
      </c>
      <c r="E4" s="11">
        <v>1</v>
      </c>
      <c r="F4" s="13">
        <v>0.89</v>
      </c>
      <c r="G4" s="13">
        <f>F4*E4</f>
        <v>0.89</v>
      </c>
      <c r="H4" s="11" t="s">
        <v>57</v>
      </c>
      <c r="I4" s="13">
        <f>IF(H4="USD",G4,G4*0.8)</f>
        <v>0.71200000000000008</v>
      </c>
      <c r="J4" s="11" t="s">
        <v>62</v>
      </c>
      <c r="K4" s="11"/>
    </row>
    <row r="5" spans="1:20" ht="34.200000000000003" x14ac:dyDescent="0.3">
      <c r="A5" s="11" t="s">
        <v>8</v>
      </c>
      <c r="B5" s="11" t="s">
        <v>24</v>
      </c>
      <c r="C5" s="11" t="s">
        <v>29</v>
      </c>
      <c r="D5" s="12" t="s">
        <v>26</v>
      </c>
      <c r="E5" s="11">
        <v>6</v>
      </c>
      <c r="F5" s="13">
        <v>3.01</v>
      </c>
      <c r="G5" s="13">
        <f>F5*E5</f>
        <v>18.059999999999999</v>
      </c>
      <c r="H5" s="11" t="s">
        <v>57</v>
      </c>
      <c r="I5" s="13">
        <f>IF(H5="USD",G5,G5*0.8)</f>
        <v>14.448</v>
      </c>
      <c r="J5" s="11" t="s">
        <v>58</v>
      </c>
      <c r="K5" s="11"/>
    </row>
    <row r="6" spans="1:20" ht="34.200000000000003" x14ac:dyDescent="0.3">
      <c r="A6" s="11" t="s">
        <v>10</v>
      </c>
      <c r="B6" s="11" t="s">
        <v>24</v>
      </c>
      <c r="C6" s="11" t="s">
        <v>31</v>
      </c>
      <c r="D6" s="12" t="s">
        <v>26</v>
      </c>
      <c r="E6" s="11">
        <v>12</v>
      </c>
      <c r="F6" s="13">
        <v>5.7000000000000002E-2</v>
      </c>
      <c r="G6" s="13">
        <f>F6*E6</f>
        <v>0.68400000000000005</v>
      </c>
      <c r="H6" s="11" t="s">
        <v>57</v>
      </c>
      <c r="I6" s="13">
        <f>IF(H6="USD",G6,G6*0.8)</f>
        <v>0.54720000000000002</v>
      </c>
      <c r="J6" s="11" t="s">
        <v>60</v>
      </c>
      <c r="K6" s="11"/>
      <c r="L6" s="5"/>
      <c r="M6" s="4"/>
      <c r="N6" s="4"/>
      <c r="O6" s="6"/>
      <c r="P6" s="5"/>
      <c r="Q6" s="7"/>
      <c r="R6" s="7"/>
      <c r="S6" s="8"/>
      <c r="T6" s="3"/>
    </row>
    <row r="7" spans="1:20" ht="22.8" x14ac:dyDescent="0.3">
      <c r="A7" s="11" t="s">
        <v>20</v>
      </c>
      <c r="B7" s="11" t="s">
        <v>24</v>
      </c>
      <c r="C7" s="11" t="s">
        <v>7</v>
      </c>
      <c r="D7" s="11" t="s">
        <v>28</v>
      </c>
      <c r="E7" s="11">
        <v>1</v>
      </c>
      <c r="F7" s="13">
        <v>1</v>
      </c>
      <c r="G7" s="13">
        <f t="shared" ref="G7:G13" si="0">F7*E7</f>
        <v>1</v>
      </c>
      <c r="H7" s="11" t="s">
        <v>57</v>
      </c>
      <c r="I7" s="13">
        <f t="shared" ref="I7:I13" si="1">IF(H7="USD",G7,G7*0.8)</f>
        <v>0.8</v>
      </c>
      <c r="J7" s="11" t="s">
        <v>63</v>
      </c>
      <c r="K7" s="11"/>
    </row>
    <row r="8" spans="1:20" ht="34.200000000000003" x14ac:dyDescent="0.3">
      <c r="A8" s="11" t="s">
        <v>35</v>
      </c>
      <c r="B8" s="11" t="s">
        <v>24</v>
      </c>
      <c r="C8" s="11" t="s">
        <v>39</v>
      </c>
      <c r="D8" s="12" t="s">
        <v>27</v>
      </c>
      <c r="E8" s="11">
        <v>1</v>
      </c>
      <c r="F8" s="13">
        <v>9.91</v>
      </c>
      <c r="G8" s="13">
        <f>F8*E8</f>
        <v>9.91</v>
      </c>
      <c r="H8" s="11" t="s">
        <v>34</v>
      </c>
      <c r="I8" s="13">
        <f>IF(H8="USD",G8,G8*0.8)</f>
        <v>9.91</v>
      </c>
      <c r="J8" s="11" t="s">
        <v>67</v>
      </c>
      <c r="K8" s="11"/>
    </row>
    <row r="9" spans="1:20" ht="22.8" x14ac:dyDescent="0.3">
      <c r="A9" s="11" t="s">
        <v>13</v>
      </c>
      <c r="B9" s="11" t="s">
        <v>24</v>
      </c>
      <c r="C9" s="11" t="s">
        <v>38</v>
      </c>
      <c r="D9" s="12" t="s">
        <v>27</v>
      </c>
      <c r="E9" s="11">
        <v>1</v>
      </c>
      <c r="F9" s="13">
        <v>6.25</v>
      </c>
      <c r="G9" s="13">
        <f>F9*E9</f>
        <v>6.25</v>
      </c>
      <c r="H9" s="11" t="s">
        <v>34</v>
      </c>
      <c r="I9" s="13">
        <f>IF(H9="USD",G9,G9*0.8)</f>
        <v>6.25</v>
      </c>
      <c r="J9" s="11" t="s">
        <v>65</v>
      </c>
      <c r="K9" s="11" t="s">
        <v>66</v>
      </c>
    </row>
    <row r="10" spans="1:20" ht="34.200000000000003" x14ac:dyDescent="0.3">
      <c r="A10" s="11" t="s">
        <v>79</v>
      </c>
      <c r="B10" s="11" t="s">
        <v>24</v>
      </c>
      <c r="C10" s="11" t="s">
        <v>78</v>
      </c>
      <c r="D10" s="12" t="s">
        <v>27</v>
      </c>
      <c r="E10" s="11">
        <v>1</v>
      </c>
      <c r="F10" s="13">
        <v>5.81</v>
      </c>
      <c r="G10" s="13">
        <f>F10*E10</f>
        <v>5.81</v>
      </c>
      <c r="H10" s="11" t="s">
        <v>34</v>
      </c>
      <c r="I10" s="13">
        <f>IF(H10="USD",G10,G10*0.8)</f>
        <v>5.81</v>
      </c>
      <c r="J10" s="11" t="s">
        <v>80</v>
      </c>
      <c r="K10" s="11"/>
    </row>
    <row r="11" spans="1:20" ht="34.200000000000003" x14ac:dyDescent="0.3">
      <c r="A11" s="11" t="s">
        <v>21</v>
      </c>
      <c r="B11" s="11" t="s">
        <v>24</v>
      </c>
      <c r="C11" s="11" t="s">
        <v>41</v>
      </c>
      <c r="D11" s="12" t="s">
        <v>27</v>
      </c>
      <c r="E11" s="11">
        <v>1</v>
      </c>
      <c r="F11" s="13">
        <v>3.19</v>
      </c>
      <c r="G11" s="13">
        <f>F11*E11</f>
        <v>3.19</v>
      </c>
      <c r="H11" s="11" t="s">
        <v>34</v>
      </c>
      <c r="I11" s="13">
        <f>IF(H11="USD",G11,G11*0.8)</f>
        <v>3.19</v>
      </c>
      <c r="J11" s="11" t="s">
        <v>68</v>
      </c>
      <c r="K11" s="11"/>
    </row>
    <row r="12" spans="1:20" ht="22.8" x14ac:dyDescent="0.3">
      <c r="A12" s="11" t="s">
        <v>12</v>
      </c>
      <c r="B12" s="11" t="s">
        <v>24</v>
      </c>
      <c r="C12" s="11" t="s">
        <v>33</v>
      </c>
      <c r="D12" s="12" t="s">
        <v>27</v>
      </c>
      <c r="E12" s="11">
        <v>25</v>
      </c>
      <c r="F12" s="13">
        <v>1.2</v>
      </c>
      <c r="G12" s="13">
        <f>F12*E12</f>
        <v>30</v>
      </c>
      <c r="H12" s="11" t="s">
        <v>34</v>
      </c>
      <c r="I12" s="13">
        <f>IF(H12="USD",G12,G12*0.8)</f>
        <v>30</v>
      </c>
      <c r="J12" s="11" t="s">
        <v>64</v>
      </c>
      <c r="K12" s="11"/>
    </row>
    <row r="13" spans="1:20" ht="23.4" thickBot="1" x14ac:dyDescent="0.35">
      <c r="A13" s="22" t="s">
        <v>55</v>
      </c>
      <c r="B13" s="22" t="s">
        <v>24</v>
      </c>
      <c r="C13" s="22" t="s">
        <v>7</v>
      </c>
      <c r="D13" s="22" t="s">
        <v>54</v>
      </c>
      <c r="E13" s="22">
        <v>1</v>
      </c>
      <c r="F13" s="23">
        <v>0</v>
      </c>
      <c r="G13" s="23">
        <f t="shared" si="0"/>
        <v>0</v>
      </c>
      <c r="H13" s="22" t="s">
        <v>57</v>
      </c>
      <c r="I13" s="23">
        <f t="shared" si="1"/>
        <v>0</v>
      </c>
      <c r="J13" s="22" t="s">
        <v>69</v>
      </c>
      <c r="K13" s="22"/>
    </row>
    <row r="14" spans="1:20" ht="23.4" thickTop="1" x14ac:dyDescent="0.3">
      <c r="A14" s="17" t="s">
        <v>18</v>
      </c>
      <c r="B14" s="17" t="s">
        <v>25</v>
      </c>
      <c r="C14" s="17" t="s">
        <v>45</v>
      </c>
      <c r="D14" s="18" t="s">
        <v>26</v>
      </c>
      <c r="E14" s="17">
        <v>1</v>
      </c>
      <c r="F14" s="19">
        <v>2.69</v>
      </c>
      <c r="G14" s="19">
        <f t="shared" ref="G14:G23" si="2">F14*E14</f>
        <v>2.69</v>
      </c>
      <c r="H14" s="17" t="s">
        <v>57</v>
      </c>
      <c r="I14" s="20">
        <f t="shared" ref="I14:I23" si="3">IF(H14="USD",G14,G14*0.8)</f>
        <v>2.1520000000000001</v>
      </c>
      <c r="J14" s="17" t="s">
        <v>72</v>
      </c>
      <c r="K14" s="21"/>
    </row>
    <row r="15" spans="1:20" ht="34.200000000000003" x14ac:dyDescent="0.3">
      <c r="A15" s="14" t="s">
        <v>22</v>
      </c>
      <c r="B15" s="14" t="s">
        <v>25</v>
      </c>
      <c r="C15" s="16" t="s">
        <v>46</v>
      </c>
      <c r="D15" s="12" t="s">
        <v>26</v>
      </c>
      <c r="E15" s="14">
        <v>1</v>
      </c>
      <c r="F15" s="15">
        <v>2.2799999999999998</v>
      </c>
      <c r="G15" s="15">
        <f t="shared" si="2"/>
        <v>2.2799999999999998</v>
      </c>
      <c r="H15" s="14" t="s">
        <v>57</v>
      </c>
      <c r="I15" s="13">
        <f t="shared" si="3"/>
        <v>1.8239999999999998</v>
      </c>
      <c r="J15" s="14" t="s">
        <v>22</v>
      </c>
      <c r="K15" s="11"/>
    </row>
    <row r="16" spans="1:20" ht="34.200000000000003" x14ac:dyDescent="0.3">
      <c r="A16" s="14" t="s">
        <v>17</v>
      </c>
      <c r="B16" s="14" t="s">
        <v>25</v>
      </c>
      <c r="C16" s="16" t="s">
        <v>40</v>
      </c>
      <c r="D16" s="12" t="s">
        <v>26</v>
      </c>
      <c r="E16" s="14">
        <v>1</v>
      </c>
      <c r="F16" s="15">
        <v>27.69</v>
      </c>
      <c r="G16" s="15">
        <f t="shared" si="2"/>
        <v>27.69</v>
      </c>
      <c r="H16" s="14" t="s">
        <v>57</v>
      </c>
      <c r="I16" s="13">
        <f t="shared" si="3"/>
        <v>22.152000000000001</v>
      </c>
      <c r="J16" s="14" t="s">
        <v>17</v>
      </c>
      <c r="K16" s="11" t="s">
        <v>71</v>
      </c>
    </row>
    <row r="17" spans="1:11" ht="34.200000000000003" x14ac:dyDescent="0.3">
      <c r="A17" s="11" t="s">
        <v>48</v>
      </c>
      <c r="B17" s="11" t="s">
        <v>25</v>
      </c>
      <c r="C17" s="16" t="s">
        <v>47</v>
      </c>
      <c r="D17" s="12" t="s">
        <v>26</v>
      </c>
      <c r="E17" s="11">
        <v>2</v>
      </c>
      <c r="F17" s="13">
        <v>46.91</v>
      </c>
      <c r="G17" s="13">
        <f t="shared" si="2"/>
        <v>93.82</v>
      </c>
      <c r="H17" s="11" t="s">
        <v>57</v>
      </c>
      <c r="I17" s="13">
        <f t="shared" si="3"/>
        <v>75.055999999999997</v>
      </c>
      <c r="J17" s="11" t="s">
        <v>70</v>
      </c>
      <c r="K17" s="11"/>
    </row>
    <row r="18" spans="1:11" ht="22.8" x14ac:dyDescent="0.3">
      <c r="A18" s="14" t="s">
        <v>82</v>
      </c>
      <c r="B18" s="14" t="s">
        <v>25</v>
      </c>
      <c r="C18" s="16" t="s">
        <v>43</v>
      </c>
      <c r="D18" s="12" t="s">
        <v>26</v>
      </c>
      <c r="E18" s="14">
        <v>1</v>
      </c>
      <c r="F18" s="15">
        <v>0.48</v>
      </c>
      <c r="G18" s="15">
        <f t="shared" si="2"/>
        <v>0.48</v>
      </c>
      <c r="H18" s="14" t="s">
        <v>57</v>
      </c>
      <c r="I18" s="13">
        <f t="shared" si="3"/>
        <v>0.38400000000000001</v>
      </c>
      <c r="J18" s="14" t="s">
        <v>16</v>
      </c>
      <c r="K18" s="11"/>
    </row>
    <row r="19" spans="1:11" ht="22.8" x14ac:dyDescent="0.3">
      <c r="A19" s="14" t="s">
        <v>83</v>
      </c>
      <c r="B19" s="14" t="s">
        <v>25</v>
      </c>
      <c r="C19" s="16" t="s">
        <v>44</v>
      </c>
      <c r="D19" s="12" t="s">
        <v>26</v>
      </c>
      <c r="E19" s="14">
        <v>1</v>
      </c>
      <c r="F19" s="15">
        <v>0.48</v>
      </c>
      <c r="G19" s="15">
        <f t="shared" si="2"/>
        <v>0.48</v>
      </c>
      <c r="H19" s="14" t="s">
        <v>57</v>
      </c>
      <c r="I19" s="13">
        <f t="shared" si="3"/>
        <v>0.38400000000000001</v>
      </c>
      <c r="J19" s="14" t="s">
        <v>14</v>
      </c>
      <c r="K19" s="11"/>
    </row>
    <row r="20" spans="1:11" ht="22.8" x14ac:dyDescent="0.3">
      <c r="A20" s="14" t="s">
        <v>84</v>
      </c>
      <c r="B20" s="14" t="s">
        <v>25</v>
      </c>
      <c r="C20" s="16" t="s">
        <v>42</v>
      </c>
      <c r="D20" s="12" t="s">
        <v>26</v>
      </c>
      <c r="E20" s="14">
        <v>1</v>
      </c>
      <c r="F20" s="15">
        <v>0.44</v>
      </c>
      <c r="G20" s="15">
        <f t="shared" si="2"/>
        <v>0.44</v>
      </c>
      <c r="H20" s="14" t="s">
        <v>57</v>
      </c>
      <c r="I20" s="13">
        <f t="shared" si="3"/>
        <v>0.35200000000000004</v>
      </c>
      <c r="J20" s="14" t="s">
        <v>15</v>
      </c>
      <c r="K20" s="11"/>
    </row>
    <row r="21" spans="1:11" ht="34.200000000000003" x14ac:dyDescent="0.3">
      <c r="A21" s="14" t="s">
        <v>19</v>
      </c>
      <c r="B21" s="14" t="s">
        <v>25</v>
      </c>
      <c r="C21" s="14" t="s">
        <v>53</v>
      </c>
      <c r="D21" s="12" t="s">
        <v>26</v>
      </c>
      <c r="E21" s="14">
        <v>1</v>
      </c>
      <c r="F21" s="15">
        <v>3.36</v>
      </c>
      <c r="G21" s="15">
        <f t="shared" si="2"/>
        <v>3.36</v>
      </c>
      <c r="H21" s="14" t="s">
        <v>57</v>
      </c>
      <c r="I21" s="13">
        <f t="shared" si="3"/>
        <v>2.6880000000000002</v>
      </c>
      <c r="J21" s="14" t="s">
        <v>73</v>
      </c>
      <c r="K21" s="11"/>
    </row>
    <row r="22" spans="1:11" ht="22.8" x14ac:dyDescent="0.3">
      <c r="A22" s="14" t="s">
        <v>52</v>
      </c>
      <c r="B22" s="14" t="s">
        <v>25</v>
      </c>
      <c r="C22" s="14" t="s">
        <v>51</v>
      </c>
      <c r="D22" s="12" t="s">
        <v>27</v>
      </c>
      <c r="E22" s="14">
        <v>1</v>
      </c>
      <c r="F22" s="15">
        <v>1.43</v>
      </c>
      <c r="G22" s="15">
        <f t="shared" si="2"/>
        <v>1.43</v>
      </c>
      <c r="H22" s="14" t="s">
        <v>34</v>
      </c>
      <c r="I22" s="13">
        <f t="shared" si="3"/>
        <v>1.43</v>
      </c>
      <c r="J22" s="14" t="s">
        <v>76</v>
      </c>
      <c r="K22" s="11" t="s">
        <v>75</v>
      </c>
    </row>
    <row r="23" spans="1:11" ht="22.8" x14ac:dyDescent="0.3">
      <c r="A23" s="14" t="s">
        <v>50</v>
      </c>
      <c r="B23" s="14" t="s">
        <v>25</v>
      </c>
      <c r="C23" s="14" t="s">
        <v>49</v>
      </c>
      <c r="D23" s="12" t="s">
        <v>27</v>
      </c>
      <c r="E23" s="14">
        <v>1</v>
      </c>
      <c r="F23" s="15">
        <v>4.1399999999999997</v>
      </c>
      <c r="G23" s="15">
        <f t="shared" si="2"/>
        <v>4.1399999999999997</v>
      </c>
      <c r="H23" s="14" t="s">
        <v>34</v>
      </c>
      <c r="I23" s="13">
        <f t="shared" si="3"/>
        <v>4.1399999999999997</v>
      </c>
      <c r="J23" s="14" t="s">
        <v>74</v>
      </c>
      <c r="K23" s="11" t="s">
        <v>75</v>
      </c>
    </row>
    <row r="25" spans="1:11" x14ac:dyDescent="0.3">
      <c r="F25" s="2" t="s">
        <v>81</v>
      </c>
      <c r="G25" s="1">
        <f>SUM(I2:I13)</f>
        <v>79.408000000000001</v>
      </c>
      <c r="H25" t="s">
        <v>34</v>
      </c>
      <c r="J25" s="9"/>
    </row>
    <row r="26" spans="1:11" x14ac:dyDescent="0.3">
      <c r="F26" s="2" t="s">
        <v>77</v>
      </c>
      <c r="G26" s="1">
        <f>SUM(I2:I23)</f>
        <v>189.96999999999994</v>
      </c>
      <c r="H26" t="s">
        <v>34</v>
      </c>
      <c r="J26" s="9"/>
    </row>
  </sheetData>
  <sortState ref="A15:K21">
    <sortCondition ref="A14"/>
  </sortState>
  <hyperlinks>
    <hyperlink ref="D5" r:id="rId1"/>
    <hyperlink ref="D3" r:id="rId2"/>
    <hyperlink ref="D12" r:id="rId3" location="7071k19/=19v91rp"/>
    <hyperlink ref="D2" r:id="rId4"/>
    <hyperlink ref="D6" r:id="rId5"/>
    <hyperlink ref="D4" r:id="rId6"/>
    <hyperlink ref="D9" r:id="rId7" location="87695k31/=19v98fk"/>
    <hyperlink ref="D8" r:id="rId8" location="91585a261/=19v99i3"/>
    <hyperlink ref="D16" r:id="rId9"/>
    <hyperlink ref="D11" r:id="rId10" location="94905k629/=19v9hsa"/>
    <hyperlink ref="D20" r:id="rId11"/>
    <hyperlink ref="D18" r:id="rId12"/>
    <hyperlink ref="D19" r:id="rId13"/>
    <hyperlink ref="D14" r:id="rId14"/>
    <hyperlink ref="D15" r:id="rId15"/>
    <hyperlink ref="D17" r:id="rId16"/>
    <hyperlink ref="D23" r:id="rId17" location="91420a127/=19vaaui"/>
    <hyperlink ref="D22" r:id="rId18" location="90591a121/=19vac3f"/>
    <hyperlink ref="D21" r:id="rId19"/>
    <hyperlink ref="D10" r:id="rId20" location="9271k362/=19vbrz4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2017-03-13T21:00:08Z</dcterms:created>
  <dcterms:modified xsi:type="dcterms:W3CDTF">2017-10-19T22:32:40Z</dcterms:modified>
</cp:coreProperties>
</file>