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upid\OneDrive\Asztali gép\FRT-Telemetria\2022\telemetry\telemetry\"/>
    </mc:Choice>
  </mc:AlternateContent>
  <xr:revisionPtr revIDLastSave="0" documentId="13_ncr:1_{FC30A2DB-0C9E-48B1-82F0-D19832B4659B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kidpad" sheetId="1" r:id="rId1"/>
    <sheet name="Template_endurance" sheetId="2" r:id="rId2"/>
    <sheet name="Temp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9" i="3" l="1"/>
  <c r="W60" i="3" s="1"/>
  <c r="W61" i="3" s="1"/>
  <c r="W62" i="3" s="1"/>
  <c r="X11" i="3"/>
  <c r="W11" i="3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K145" i="2"/>
  <c r="J145" i="2"/>
  <c r="H145" i="2"/>
  <c r="K144" i="2"/>
  <c r="J144" i="2"/>
  <c r="H144" i="2"/>
  <c r="K143" i="2"/>
  <c r="J143" i="2"/>
  <c r="H143" i="2"/>
  <c r="K142" i="2"/>
  <c r="J142" i="2"/>
  <c r="H142" i="2"/>
  <c r="K141" i="2"/>
  <c r="J141" i="2"/>
  <c r="H141" i="2"/>
  <c r="K140" i="2"/>
  <c r="J140" i="2"/>
  <c r="H140" i="2"/>
  <c r="K139" i="2"/>
  <c r="J139" i="2"/>
  <c r="H139" i="2"/>
  <c r="K138" i="2"/>
  <c r="J138" i="2"/>
  <c r="H138" i="2"/>
  <c r="K137" i="2"/>
  <c r="J137" i="2"/>
  <c r="H137" i="2"/>
  <c r="K136" i="2"/>
  <c r="J136" i="2"/>
  <c r="H136" i="2"/>
  <c r="K135" i="2"/>
  <c r="J135" i="2"/>
  <c r="H135" i="2"/>
  <c r="K134" i="2"/>
  <c r="J134" i="2"/>
  <c r="H134" i="2"/>
  <c r="K133" i="2"/>
  <c r="J133" i="2"/>
  <c r="H133" i="2"/>
  <c r="K132" i="2"/>
  <c r="J132" i="2"/>
  <c r="H132" i="2"/>
  <c r="K131" i="2"/>
  <c r="J131" i="2"/>
  <c r="H131" i="2"/>
  <c r="K130" i="2"/>
  <c r="J130" i="2"/>
  <c r="H130" i="2"/>
  <c r="K129" i="2"/>
  <c r="J129" i="2"/>
  <c r="H129" i="2"/>
  <c r="K128" i="2"/>
  <c r="J128" i="2"/>
  <c r="H128" i="2"/>
  <c r="K127" i="2"/>
  <c r="J127" i="2"/>
  <c r="H127" i="2"/>
  <c r="K126" i="2"/>
  <c r="J126" i="2"/>
  <c r="H126" i="2"/>
  <c r="K125" i="2"/>
  <c r="J125" i="2"/>
  <c r="H125" i="2"/>
  <c r="K124" i="2"/>
  <c r="J124" i="2"/>
  <c r="H124" i="2"/>
  <c r="K123" i="2"/>
  <c r="J123" i="2"/>
  <c r="H123" i="2"/>
  <c r="K122" i="2"/>
  <c r="J122" i="2"/>
  <c r="H122" i="2"/>
  <c r="K121" i="2"/>
  <c r="J121" i="2"/>
  <c r="H121" i="2"/>
  <c r="K120" i="2"/>
  <c r="J120" i="2"/>
  <c r="H120" i="2"/>
  <c r="K119" i="2"/>
  <c r="J119" i="2"/>
  <c r="H119" i="2"/>
  <c r="K118" i="2"/>
  <c r="J118" i="2"/>
  <c r="H118" i="2"/>
  <c r="K117" i="2"/>
  <c r="J117" i="2"/>
  <c r="H117" i="2"/>
  <c r="K116" i="2"/>
  <c r="J116" i="2"/>
  <c r="H116" i="2"/>
  <c r="K115" i="2"/>
  <c r="J115" i="2"/>
  <c r="H115" i="2"/>
  <c r="K114" i="2"/>
  <c r="J114" i="2"/>
  <c r="H114" i="2"/>
  <c r="K113" i="2"/>
  <c r="J113" i="2"/>
  <c r="H113" i="2"/>
  <c r="K112" i="2"/>
  <c r="J112" i="2"/>
  <c r="H112" i="2"/>
  <c r="K111" i="2"/>
  <c r="J111" i="2"/>
  <c r="H111" i="2"/>
  <c r="K110" i="2"/>
  <c r="J110" i="2"/>
  <c r="H110" i="2"/>
  <c r="K109" i="2"/>
  <c r="J109" i="2"/>
  <c r="H109" i="2"/>
  <c r="K108" i="2"/>
  <c r="J108" i="2"/>
  <c r="H108" i="2"/>
  <c r="K107" i="2"/>
  <c r="J107" i="2"/>
  <c r="H107" i="2"/>
  <c r="K106" i="2"/>
  <c r="J106" i="2"/>
  <c r="H106" i="2"/>
  <c r="K105" i="2"/>
  <c r="J105" i="2"/>
  <c r="H105" i="2"/>
  <c r="K104" i="2"/>
  <c r="J104" i="2"/>
  <c r="H104" i="2"/>
  <c r="K103" i="2"/>
  <c r="J103" i="2"/>
  <c r="H103" i="2"/>
  <c r="K102" i="2"/>
  <c r="J102" i="2"/>
  <c r="H102" i="2"/>
  <c r="K101" i="2"/>
  <c r="J101" i="2"/>
  <c r="H101" i="2"/>
  <c r="K100" i="2"/>
  <c r="J100" i="2"/>
  <c r="H100" i="2"/>
  <c r="K99" i="2"/>
  <c r="J99" i="2"/>
  <c r="H99" i="2"/>
  <c r="K98" i="2"/>
  <c r="J98" i="2"/>
  <c r="H98" i="2"/>
  <c r="K97" i="2"/>
  <c r="J97" i="2"/>
  <c r="H97" i="2"/>
  <c r="K96" i="2"/>
  <c r="J96" i="2"/>
  <c r="H96" i="2"/>
  <c r="K95" i="2"/>
  <c r="J95" i="2"/>
  <c r="H95" i="2"/>
  <c r="K94" i="2"/>
  <c r="J94" i="2"/>
  <c r="H94" i="2"/>
  <c r="K93" i="2"/>
  <c r="J93" i="2"/>
  <c r="H93" i="2"/>
  <c r="K92" i="2"/>
  <c r="J92" i="2"/>
  <c r="H92" i="2"/>
  <c r="K91" i="2"/>
  <c r="J91" i="2"/>
  <c r="H91" i="2"/>
  <c r="K90" i="2"/>
  <c r="J90" i="2"/>
  <c r="H90" i="2"/>
  <c r="K89" i="2"/>
  <c r="J89" i="2"/>
  <c r="H89" i="2"/>
  <c r="K88" i="2"/>
  <c r="J88" i="2"/>
  <c r="H88" i="2"/>
  <c r="K87" i="2"/>
  <c r="J87" i="2"/>
  <c r="H87" i="2"/>
  <c r="K86" i="2"/>
  <c r="J86" i="2"/>
  <c r="H86" i="2"/>
  <c r="K85" i="2"/>
  <c r="J85" i="2"/>
  <c r="H85" i="2"/>
  <c r="K84" i="2"/>
  <c r="J84" i="2"/>
  <c r="H84" i="2"/>
  <c r="K83" i="2"/>
  <c r="J83" i="2"/>
  <c r="H83" i="2"/>
  <c r="K82" i="2"/>
  <c r="J82" i="2"/>
  <c r="H82" i="2"/>
  <c r="K81" i="2"/>
  <c r="J81" i="2"/>
  <c r="H81" i="2"/>
  <c r="K80" i="2"/>
  <c r="J80" i="2"/>
  <c r="H80" i="2"/>
  <c r="K79" i="2"/>
  <c r="J79" i="2"/>
  <c r="H79" i="2"/>
  <c r="K78" i="2"/>
  <c r="J78" i="2"/>
  <c r="H78" i="2"/>
  <c r="K77" i="2"/>
  <c r="J77" i="2"/>
  <c r="H77" i="2"/>
  <c r="K76" i="2"/>
  <c r="J76" i="2"/>
  <c r="H76" i="2"/>
  <c r="K75" i="2"/>
  <c r="J75" i="2"/>
  <c r="H75" i="2"/>
  <c r="K74" i="2"/>
  <c r="J74" i="2"/>
  <c r="H74" i="2"/>
  <c r="K73" i="2"/>
  <c r="J73" i="2"/>
  <c r="H73" i="2"/>
  <c r="K72" i="2"/>
  <c r="J72" i="2"/>
  <c r="H72" i="2"/>
  <c r="K71" i="2"/>
  <c r="J71" i="2"/>
  <c r="H71" i="2"/>
  <c r="K70" i="2"/>
  <c r="J70" i="2"/>
  <c r="H70" i="2"/>
  <c r="K69" i="2"/>
  <c r="J69" i="2"/>
  <c r="H69" i="2"/>
  <c r="K68" i="2"/>
  <c r="J68" i="2"/>
  <c r="H68" i="2"/>
  <c r="K67" i="2"/>
  <c r="J67" i="2"/>
  <c r="H67" i="2"/>
  <c r="K66" i="2"/>
  <c r="J66" i="2"/>
  <c r="H66" i="2"/>
  <c r="K65" i="2"/>
  <c r="J65" i="2"/>
  <c r="H65" i="2"/>
  <c r="K64" i="2"/>
  <c r="J64" i="2"/>
  <c r="H64" i="2"/>
  <c r="K63" i="2"/>
  <c r="J63" i="2"/>
  <c r="H63" i="2"/>
  <c r="K62" i="2"/>
  <c r="J62" i="2"/>
  <c r="H62" i="2"/>
  <c r="K61" i="2"/>
  <c r="J61" i="2"/>
  <c r="H61" i="2"/>
  <c r="K60" i="2"/>
  <c r="J60" i="2"/>
  <c r="H60" i="2"/>
  <c r="K59" i="2"/>
  <c r="J59" i="2"/>
  <c r="H59" i="2"/>
  <c r="K58" i="2"/>
  <c r="J58" i="2"/>
  <c r="H58" i="2"/>
  <c r="K57" i="2"/>
  <c r="J57" i="2"/>
  <c r="H57" i="2"/>
  <c r="Z23" i="2" s="1"/>
  <c r="K56" i="2"/>
  <c r="J56" i="2"/>
  <c r="H56" i="2"/>
  <c r="K55" i="2"/>
  <c r="J55" i="2"/>
  <c r="H55" i="2"/>
  <c r="K54" i="2"/>
  <c r="J54" i="2"/>
  <c r="H54" i="2"/>
  <c r="K53" i="2"/>
  <c r="J53" i="2"/>
  <c r="H53" i="2"/>
  <c r="K52" i="2"/>
  <c r="J52" i="2"/>
  <c r="H52" i="2"/>
  <c r="K51" i="2"/>
  <c r="J51" i="2"/>
  <c r="H51" i="2"/>
  <c r="D51" i="2"/>
  <c r="D52" i="2" s="1"/>
  <c r="D53" i="2" s="1"/>
  <c r="D54" i="2" s="1"/>
  <c r="D55" i="2" s="1"/>
  <c r="D56" i="2" s="1"/>
  <c r="D57" i="2" s="1"/>
  <c r="K50" i="2"/>
  <c r="J50" i="2"/>
  <c r="H50" i="2"/>
  <c r="D50" i="2"/>
  <c r="K49" i="2"/>
  <c r="J49" i="2"/>
  <c r="H49" i="2"/>
  <c r="K48" i="2"/>
  <c r="J48" i="2"/>
  <c r="H48" i="2"/>
  <c r="K47" i="2"/>
  <c r="J47" i="2"/>
  <c r="AA31" i="2" s="1"/>
  <c r="AA33" i="2" s="1"/>
  <c r="U26" i="2" s="1"/>
  <c r="H47" i="2"/>
  <c r="D47" i="2"/>
  <c r="D48" i="2" s="1"/>
  <c r="D49" i="2" s="1"/>
  <c r="J46" i="2"/>
  <c r="H46" i="2"/>
  <c r="W39" i="2"/>
  <c r="AA37" i="2"/>
  <c r="AA39" i="2" s="1"/>
  <c r="V26" i="2" s="1"/>
  <c r="W33" i="2"/>
  <c r="AB26" i="2"/>
  <c r="AA26" i="2"/>
  <c r="Y26" i="2"/>
  <c r="X26" i="2"/>
  <c r="AB25" i="2"/>
  <c r="AA25" i="2"/>
  <c r="Y25" i="2"/>
  <c r="X25" i="2"/>
  <c r="V25" i="2"/>
  <c r="U25" i="2"/>
  <c r="L25" i="2"/>
  <c r="V24" i="2"/>
  <c r="U24" i="2"/>
  <c r="Z22" i="2"/>
  <c r="D58" i="2" l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L58" i="2"/>
  <c r="L49" i="2"/>
  <c r="L65" i="2"/>
  <c r="L69" i="2"/>
  <c r="L53" i="2"/>
  <c r="W31" i="2"/>
  <c r="U22" i="2" s="1"/>
  <c r="L67" i="2"/>
  <c r="L51" i="2"/>
  <c r="Y11" i="3"/>
  <c r="X12" i="3"/>
  <c r="L47" i="2"/>
  <c r="L63" i="2"/>
  <c r="W38" i="2"/>
  <c r="V23" i="2" s="1"/>
  <c r="W37" i="2"/>
  <c r="V22" i="2" s="1"/>
  <c r="W32" i="2"/>
  <c r="U23" i="2" s="1"/>
  <c r="L46" i="2"/>
  <c r="L74" i="2"/>
  <c r="L76" i="2"/>
  <c r="L68" i="2"/>
  <c r="L60" i="2"/>
  <c r="L52" i="2"/>
  <c r="L72" i="2"/>
  <c r="L64" i="2"/>
  <c r="L56" i="2"/>
  <c r="L48" i="2"/>
  <c r="L70" i="2"/>
  <c r="L54" i="2"/>
  <c r="L77" i="2"/>
  <c r="L75" i="2"/>
  <c r="L61" i="2"/>
  <c r="L59" i="2"/>
  <c r="L73" i="2"/>
  <c r="L71" i="2"/>
  <c r="L57" i="2"/>
  <c r="L55" i="2"/>
  <c r="L78" i="2"/>
  <c r="L26" i="2"/>
  <c r="Q25" i="2" s="1"/>
  <c r="Q24" i="2" s="1"/>
  <c r="K46" i="2" s="1"/>
  <c r="L50" i="2"/>
  <c r="L62" i="2"/>
  <c r="L66" i="2"/>
  <c r="X13" i="3" l="1"/>
  <c r="Y12" i="3"/>
  <c r="D79" i="2"/>
  <c r="L79" i="2"/>
  <c r="D80" i="2" l="1"/>
  <c r="L80" i="2"/>
  <c r="X14" i="3"/>
  <c r="Y13" i="3"/>
  <c r="Y14" i="3" l="1"/>
  <c r="X15" i="3"/>
  <c r="D81" i="2"/>
  <c r="L81" i="2"/>
  <c r="D82" i="2" l="1"/>
  <c r="L82" i="2"/>
  <c r="Y15" i="3"/>
  <c r="X16" i="3"/>
  <c r="X17" i="3" l="1"/>
  <c r="Y16" i="3"/>
  <c r="D83" i="2"/>
  <c r="L83" i="2"/>
  <c r="D84" i="2" l="1"/>
  <c r="L84" i="2"/>
  <c r="X18" i="3"/>
  <c r="Y17" i="3"/>
  <c r="X19" i="3" l="1"/>
  <c r="Y18" i="3"/>
  <c r="D85" i="2"/>
  <c r="L85" i="2"/>
  <c r="D86" i="2" l="1"/>
  <c r="L86" i="2"/>
  <c r="Y19" i="3"/>
  <c r="X20" i="3"/>
  <c r="X21" i="3" l="1"/>
  <c r="Y20" i="3"/>
  <c r="D87" i="2"/>
  <c r="L87" i="2"/>
  <c r="D88" i="2" l="1"/>
  <c r="L88" i="2"/>
  <c r="X22" i="3"/>
  <c r="Y21" i="3"/>
  <c r="Y22" i="3" l="1"/>
  <c r="X23" i="3"/>
  <c r="D89" i="2"/>
  <c r="L89" i="2"/>
  <c r="D90" i="2" l="1"/>
  <c r="L90" i="2"/>
  <c r="Y23" i="3"/>
  <c r="X24" i="3"/>
  <c r="X25" i="3" l="1"/>
  <c r="Y24" i="3"/>
  <c r="D91" i="2"/>
  <c r="L91" i="2"/>
  <c r="D92" i="2" l="1"/>
  <c r="L92" i="2"/>
  <c r="X26" i="3"/>
  <c r="Y25" i="3"/>
  <c r="X27" i="3" l="1"/>
  <c r="Y26" i="3"/>
  <c r="D93" i="2"/>
  <c r="L93" i="2"/>
  <c r="D94" i="2" l="1"/>
  <c r="L94" i="2"/>
  <c r="Y27" i="3"/>
  <c r="X28" i="3"/>
  <c r="Y28" i="3" l="1"/>
  <c r="X29" i="3"/>
  <c r="D95" i="2"/>
  <c r="L95" i="2"/>
  <c r="D96" i="2" l="1"/>
  <c r="L96" i="2"/>
  <c r="X30" i="3"/>
  <c r="Y29" i="3"/>
  <c r="X31" i="3" l="1"/>
  <c r="Y30" i="3"/>
  <c r="D97" i="2"/>
  <c r="L97" i="2"/>
  <c r="D98" i="2" l="1"/>
  <c r="L98" i="2"/>
  <c r="Y31" i="3"/>
  <c r="X32" i="3"/>
  <c r="X33" i="3" l="1"/>
  <c r="Y32" i="3"/>
  <c r="D99" i="2"/>
  <c r="L99" i="2"/>
  <c r="D100" i="2" l="1"/>
  <c r="L100" i="2"/>
  <c r="X34" i="3"/>
  <c r="Y33" i="3"/>
  <c r="X35" i="3" l="1"/>
  <c r="Y34" i="3"/>
  <c r="D101" i="2"/>
  <c r="L101" i="2"/>
  <c r="D102" i="2" l="1"/>
  <c r="L102" i="2"/>
  <c r="Y35" i="3"/>
  <c r="X36" i="3"/>
  <c r="X37" i="3" l="1"/>
  <c r="Y36" i="3"/>
  <c r="D103" i="2"/>
  <c r="L103" i="2"/>
  <c r="D104" i="2" l="1"/>
  <c r="L104" i="2"/>
  <c r="X38" i="3"/>
  <c r="Y37" i="3"/>
  <c r="X39" i="3" l="1"/>
  <c r="Y38" i="3"/>
  <c r="D105" i="2"/>
  <c r="L105" i="2"/>
  <c r="Y39" i="3" l="1"/>
  <c r="X40" i="3"/>
  <c r="D106" i="2"/>
  <c r="L106" i="2"/>
  <c r="D107" i="2" l="1"/>
  <c r="L107" i="2"/>
  <c r="Y40" i="3"/>
  <c r="X41" i="3"/>
  <c r="X42" i="3" l="1"/>
  <c r="Y41" i="3"/>
  <c r="D108" i="2"/>
  <c r="L108" i="2"/>
  <c r="D109" i="2" l="1"/>
  <c r="L109" i="2"/>
  <c r="Y42" i="3"/>
  <c r="X43" i="3"/>
  <c r="D110" i="2" l="1"/>
  <c r="L110" i="2"/>
  <c r="Y43" i="3"/>
  <c r="X44" i="3"/>
  <c r="X45" i="3" l="1"/>
  <c r="Y44" i="3"/>
  <c r="D111" i="2"/>
  <c r="L111" i="2"/>
  <c r="D112" i="2" l="1"/>
  <c r="L112" i="2"/>
  <c r="X46" i="3"/>
  <c r="Y45" i="3"/>
  <c r="Y46" i="3" l="1"/>
  <c r="X47" i="3"/>
  <c r="D113" i="2"/>
  <c r="L113" i="2"/>
  <c r="Y47" i="3" l="1"/>
  <c r="X48" i="3"/>
  <c r="D114" i="2"/>
  <c r="L114" i="2"/>
  <c r="D115" i="2" l="1"/>
  <c r="L115" i="2"/>
  <c r="X49" i="3"/>
  <c r="Y48" i="3"/>
  <c r="D116" i="2" l="1"/>
  <c r="L116" i="2"/>
  <c r="X50" i="3"/>
  <c r="Y49" i="3"/>
  <c r="X51" i="3" l="1"/>
  <c r="Y50" i="3"/>
  <c r="D117" i="2"/>
  <c r="L117" i="2"/>
  <c r="D118" i="2" l="1"/>
  <c r="L118" i="2"/>
  <c r="Y51" i="3"/>
  <c r="X52" i="3"/>
  <c r="X53" i="3" l="1"/>
  <c r="Y52" i="3"/>
  <c r="D119" i="2"/>
  <c r="L119" i="2"/>
  <c r="X54" i="3" l="1"/>
  <c r="Y53" i="3"/>
  <c r="D120" i="2"/>
  <c r="L120" i="2"/>
  <c r="D121" i="2" l="1"/>
  <c r="L121" i="2"/>
  <c r="Y54" i="3"/>
  <c r="X55" i="3"/>
  <c r="Y55" i="3" l="1"/>
  <c r="X56" i="3"/>
  <c r="D122" i="2"/>
  <c r="L122" i="2"/>
  <c r="Y56" i="3" l="1"/>
  <c r="X57" i="3"/>
  <c r="D123" i="2"/>
  <c r="L123" i="2"/>
  <c r="D124" i="2" l="1"/>
  <c r="L124" i="2"/>
  <c r="Y57" i="3"/>
  <c r="X58" i="3"/>
  <c r="Y58" i="3" l="1"/>
  <c r="X59" i="3"/>
  <c r="D125" i="2"/>
  <c r="L125" i="2"/>
  <c r="Y59" i="3" l="1"/>
  <c r="X60" i="3"/>
  <c r="D126" i="2"/>
  <c r="L126" i="2"/>
  <c r="X61" i="3" l="1"/>
  <c r="Y60" i="3"/>
  <c r="D127" i="2"/>
  <c r="L127" i="2"/>
  <c r="D128" i="2" l="1"/>
  <c r="L128" i="2"/>
  <c r="X62" i="3"/>
  <c r="Y62" i="3" s="1"/>
  <c r="Y61" i="3"/>
  <c r="D129" i="2" l="1"/>
  <c r="L129" i="2"/>
  <c r="D130" i="2" l="1"/>
  <c r="L130" i="2"/>
  <c r="D131" i="2" l="1"/>
  <c r="L131" i="2"/>
  <c r="D132" i="2" l="1"/>
  <c r="L132" i="2"/>
  <c r="D133" i="2" l="1"/>
  <c r="L133" i="2"/>
  <c r="D134" i="2" l="1"/>
  <c r="L134" i="2"/>
  <c r="D135" i="2" l="1"/>
  <c r="L135" i="2"/>
  <c r="D136" i="2" l="1"/>
  <c r="L136" i="2"/>
  <c r="D137" i="2" l="1"/>
  <c r="L137" i="2"/>
  <c r="D138" i="2" l="1"/>
  <c r="L138" i="2"/>
  <c r="D139" i="2" l="1"/>
  <c r="L139" i="2"/>
  <c r="D140" i="2" l="1"/>
  <c r="L140" i="2"/>
  <c r="D141" i="2" l="1"/>
  <c r="L141" i="2"/>
  <c r="D142" i="2" l="1"/>
  <c r="L142" i="2"/>
  <c r="D143" i="2" l="1"/>
  <c r="L143" i="2"/>
  <c r="D144" i="2" l="1"/>
  <c r="L144" i="2"/>
  <c r="D145" i="2" l="1"/>
  <c r="L145" i="2"/>
</calcChain>
</file>

<file path=xl/sharedStrings.xml><?xml version="1.0" encoding="utf-8"?>
<sst xmlns="http://schemas.openxmlformats.org/spreadsheetml/2006/main" count="424" uniqueCount="151">
  <si>
    <t>Run ID</t>
  </si>
  <si>
    <t>Driver</t>
  </si>
  <si>
    <t>Tyre</t>
  </si>
  <si>
    <t>BEST Left / Right</t>
  </si>
  <si>
    <t>Tyre press. (start)</t>
  </si>
  <si>
    <t>Tyre press. (end)</t>
  </si>
  <si>
    <t>Tyre Temperature</t>
  </si>
  <si>
    <t>Nr. of Laps</t>
  </si>
  <si>
    <t>VDC</t>
  </si>
  <si>
    <t>Steering Integral</t>
  </si>
  <si>
    <t>Throttle Integral</t>
  </si>
  <si>
    <t>latG Integral</t>
  </si>
  <si>
    <t>Temperature</t>
  </si>
  <si>
    <t>Laptime</t>
  </si>
  <si>
    <t>0.8</t>
  </si>
  <si>
    <t>Air</t>
  </si>
  <si>
    <t>Track</t>
  </si>
  <si>
    <t xml:space="preserve"> </t>
  </si>
  <si>
    <t xml:space="preserve">ENDURANCE </t>
  </si>
  <si>
    <t>Date</t>
  </si>
  <si>
    <t>Tyre Press COLD [bar]</t>
  </si>
  <si>
    <t>Front</t>
  </si>
  <si>
    <t>Rear</t>
  </si>
  <si>
    <t>Test Coo.</t>
  </si>
  <si>
    <t>Nr.1 Mechanic</t>
  </si>
  <si>
    <t>Data 1</t>
  </si>
  <si>
    <t>Track Name</t>
  </si>
  <si>
    <t>Spring</t>
  </si>
  <si>
    <t>ESO</t>
  </si>
  <si>
    <t>Mechanic 2</t>
  </si>
  <si>
    <t>Data 2</t>
  </si>
  <si>
    <t>Goal of the test</t>
  </si>
  <si>
    <t>ARB</t>
  </si>
  <si>
    <t>Driver1</t>
  </si>
  <si>
    <t>Mechanic 3</t>
  </si>
  <si>
    <t>Data 3</t>
  </si>
  <si>
    <t>Weather</t>
  </si>
  <si>
    <t>Aero</t>
  </si>
  <si>
    <t>Driver2</t>
  </si>
  <si>
    <t>Mechanic 4</t>
  </si>
  <si>
    <t>Data 4</t>
  </si>
  <si>
    <t>RUN 0 - installation lap/ setup config...etc</t>
  </si>
  <si>
    <t>Laps</t>
  </si>
  <si>
    <t>Issue</t>
  </si>
  <si>
    <t>Notes</t>
  </si>
  <si>
    <t>ENDURANCE SETUP / INFO</t>
  </si>
  <si>
    <t>Torque</t>
  </si>
  <si>
    <t>[%]</t>
  </si>
  <si>
    <t>Track + Battery Data</t>
  </si>
  <si>
    <t>ESTIMATION REG BRAKE</t>
  </si>
  <si>
    <t>Driver 1</t>
  </si>
  <si>
    <t>Driver 2</t>
  </si>
  <si>
    <t>SUMMARY</t>
  </si>
  <si>
    <t>MAX Power</t>
  </si>
  <si>
    <t>[kW]</t>
  </si>
  <si>
    <t>Track length</t>
  </si>
  <si>
    <t>[m]</t>
  </si>
  <si>
    <t>Laps without REG</t>
  </si>
  <si>
    <t>[-]</t>
  </si>
  <si>
    <t>Best Time</t>
  </si>
  <si>
    <t>USED SoC</t>
  </si>
  <si>
    <t>[mAh]</t>
  </si>
  <si>
    <t>Regen</t>
  </si>
  <si>
    <t>Endu length</t>
  </si>
  <si>
    <t>[km]</t>
  </si>
  <si>
    <t>REG effect</t>
  </si>
  <si>
    <t>Avg. Time</t>
  </si>
  <si>
    <t>TotalTime</t>
  </si>
  <si>
    <t>[s]</t>
  </si>
  <si>
    <t>YC</t>
  </si>
  <si>
    <t>Battery Capacity</t>
  </si>
  <si>
    <t>Cons. wo. REG</t>
  </si>
  <si>
    <t>[mAh/lap]</t>
  </si>
  <si>
    <t>Covariance</t>
  </si>
  <si>
    <t>AMK Temp MAX</t>
  </si>
  <si>
    <t>MCU Temp MAX</t>
  </si>
  <si>
    <t>TC</t>
  </si>
  <si>
    <t>SUM laps</t>
  </si>
  <si>
    <t>Cons. with REG</t>
  </si>
  <si>
    <t>Nr. Laps</t>
  </si>
  <si>
    <t>Ideal Consumption</t>
  </si>
  <si>
    <t>Initial SoC</t>
  </si>
  <si>
    <t>Avg SoC</t>
  </si>
  <si>
    <t>Endurance 1st etap</t>
  </si>
  <si>
    <t>TyrePress START [bar]</t>
  </si>
  <si>
    <t>TyrePress END [bar]</t>
  </si>
  <si>
    <t>Tyre Temperature END [°C]</t>
  </si>
  <si>
    <t>[°C]</t>
  </si>
  <si>
    <t>Endurance 2nd etap</t>
  </si>
  <si>
    <t>Endurance</t>
  </si>
  <si>
    <t>LAPTIME</t>
  </si>
  <si>
    <t>STATE OF CHARGE</t>
  </si>
  <si>
    <t>COMMENTS</t>
  </si>
  <si>
    <t>AMK MOTOR TEMPERATURE</t>
  </si>
  <si>
    <t>MCU TEMPERATURE</t>
  </si>
  <si>
    <t>HV ACC
 TEMPERATURE</t>
  </si>
  <si>
    <t>Cones</t>
  </si>
  <si>
    <t>Off track</t>
  </si>
  <si>
    <t>Corr. Time</t>
  </si>
  <si>
    <t>SUM</t>
  </si>
  <si>
    <t>Used</t>
  </si>
  <si>
    <t>Target</t>
  </si>
  <si>
    <t>Ideal</t>
  </si>
  <si>
    <t>(reg brake / stopped / something happened...)</t>
  </si>
  <si>
    <t>AMK 1</t>
  </si>
  <si>
    <t>AMK 2</t>
  </si>
  <si>
    <t>AMK 3</t>
  </si>
  <si>
    <t>AMK 4</t>
  </si>
  <si>
    <t>MCU 1</t>
  </si>
  <si>
    <t>MCU 2</t>
  </si>
  <si>
    <t>MCU 3</t>
  </si>
  <si>
    <t>MCU 4</t>
  </si>
  <si>
    <t xml:space="preserve">Test 2 </t>
  </si>
  <si>
    <t>Test Coord.</t>
  </si>
  <si>
    <t>Pre-run comments</t>
  </si>
  <si>
    <t>D1</t>
  </si>
  <si>
    <t>D2</t>
  </si>
  <si>
    <t>Run#</t>
  </si>
  <si>
    <t>Activity</t>
  </si>
  <si>
    <t>Goal</t>
  </si>
  <si>
    <t>Lap</t>
  </si>
  <si>
    <t>Doo</t>
  </si>
  <si>
    <t>OC</t>
  </si>
  <si>
    <t>Trq %</t>
  </si>
  <si>
    <t>Reg %</t>
  </si>
  <si>
    <t>VDC notes</t>
  </si>
  <si>
    <t>Wing</t>
  </si>
  <si>
    <t>Press out[bar]</t>
  </si>
  <si>
    <t>SOC</t>
  </si>
  <si>
    <t>SOC plan</t>
  </si>
  <si>
    <t>Time</t>
  </si>
  <si>
    <t>Remaining</t>
  </si>
  <si>
    <t>ToDo</t>
  </si>
  <si>
    <t>Test Start</t>
  </si>
  <si>
    <t>-</t>
  </si>
  <si>
    <t>0.85</t>
  </si>
  <si>
    <t>Test End</t>
  </si>
  <si>
    <t>SoC targ</t>
  </si>
  <si>
    <t>Press in[bar]</t>
  </si>
  <si>
    <t>Air Temp [°C]</t>
  </si>
  <si>
    <t>Track Temp [°C]</t>
  </si>
  <si>
    <t>Energy cons [mAh]</t>
  </si>
  <si>
    <t>Type</t>
  </si>
  <si>
    <t>Slow</t>
  </si>
  <si>
    <t>Fast</t>
  </si>
  <si>
    <t>Rest1</t>
  </si>
  <si>
    <t>Charge</t>
  </si>
  <si>
    <t>Rest5</t>
  </si>
  <si>
    <t>Rest10</t>
  </si>
  <si>
    <t>Rest30</t>
  </si>
  <si>
    <t>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</si>
</sst>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.d"/>
    <numFmt numFmtId="165" formatCode="yyyy\.mm\.dd\.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10"/>
      <color theme="1"/>
      <name val="Arial"/>
    </font>
    <font>
      <b/>
      <sz val="18"/>
      <color rgb="FF000000"/>
      <name val="Arial"/>
      <scheme val="minor"/>
    </font>
    <font>
      <b/>
      <sz val="18"/>
      <color rgb="FFFFFF00"/>
      <name val="Arial"/>
      <scheme val="minor"/>
    </font>
    <font>
      <sz val="10"/>
      <color theme="1"/>
      <name val="Arial"/>
      <scheme val="minor"/>
    </font>
    <font>
      <b/>
      <sz val="14"/>
      <color rgb="FFFFFF00"/>
      <name val="Arial"/>
      <scheme val="minor"/>
    </font>
    <font>
      <sz val="10"/>
      <color rgb="FFFFFF00"/>
      <name val="Arial"/>
      <scheme val="minor"/>
    </font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sz val="11"/>
      <color theme="1"/>
      <name val="Calibri"/>
    </font>
    <font>
      <b/>
      <sz val="24"/>
      <color theme="1"/>
      <name val="Arial"/>
      <scheme val="minor"/>
    </font>
    <font>
      <sz val="11"/>
      <color rgb="FF000000"/>
      <name val="Inconsolata"/>
    </font>
    <font>
      <b/>
      <sz val="14"/>
      <color rgb="FF000000"/>
      <name val="Calibri"/>
    </font>
    <font>
      <b/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1" fillId="4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/>
    <xf numFmtId="0" fontId="4" fillId="4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4" borderId="1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8" xfId="0" applyFont="1" applyBorder="1" applyAlignment="1"/>
    <xf numFmtId="0" fontId="4" fillId="0" borderId="14" xfId="0" applyFont="1" applyBorder="1" applyAlignment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25" xfId="0" applyFont="1" applyFill="1" applyBorder="1"/>
    <xf numFmtId="0" fontId="1" fillId="2" borderId="28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0" fontId="1" fillId="2" borderId="0" xfId="0" applyFont="1" applyFill="1"/>
    <xf numFmtId="0" fontId="1" fillId="4" borderId="30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9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5" xfId="0" applyFont="1" applyBorder="1"/>
    <xf numFmtId="0" fontId="1" fillId="2" borderId="26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" fillId="9" borderId="31" xfId="0" applyNumberFormat="1" applyFont="1" applyFill="1" applyBorder="1" applyAlignment="1">
      <alignment horizontal="center"/>
    </xf>
    <xf numFmtId="2" fontId="1" fillId="9" borderId="26" xfId="0" applyNumberFormat="1" applyFont="1" applyFill="1" applyBorder="1" applyAlignment="1">
      <alignment horizontal="center"/>
    </xf>
    <xf numFmtId="0" fontId="1" fillId="2" borderId="28" xfId="0" applyFont="1" applyFill="1" applyBorder="1" applyAlignment="1"/>
    <xf numFmtId="0" fontId="1" fillId="9" borderId="0" xfId="0" applyFont="1" applyFill="1" applyAlignment="1">
      <alignment horizontal="center"/>
    </xf>
    <xf numFmtId="2" fontId="1" fillId="9" borderId="32" xfId="0" applyNumberFormat="1" applyFont="1" applyFill="1" applyBorder="1" applyAlignment="1">
      <alignment horizontal="center"/>
    </xf>
    <xf numFmtId="2" fontId="1" fillId="9" borderId="29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0" fontId="1" fillId="9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9" borderId="0" xfId="0" applyNumberFormat="1" applyFont="1" applyFill="1" applyAlignment="1">
      <alignment horizontal="center"/>
    </xf>
    <xf numFmtId="2" fontId="1" fillId="9" borderId="30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" fontId="1" fillId="9" borderId="9" xfId="0" applyNumberFormat="1" applyFont="1" applyFill="1" applyBorder="1" applyAlignment="1">
      <alignment horizontal="center"/>
    </xf>
    <xf numFmtId="0" fontId="1" fillId="2" borderId="28" xfId="0" applyFont="1" applyFill="1" applyBorder="1"/>
    <xf numFmtId="1" fontId="1" fillId="9" borderId="31" xfId="0" applyNumberFormat="1" applyFont="1" applyFill="1" applyBorder="1" applyAlignment="1">
      <alignment horizontal="center"/>
    </xf>
    <xf numFmtId="1" fontId="1" fillId="9" borderId="26" xfId="0" applyNumberFormat="1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7" xfId="0" applyFont="1" applyFill="1" applyBorder="1"/>
    <xf numFmtId="1" fontId="1" fillId="9" borderId="30" xfId="0" applyNumberFormat="1" applyFont="1" applyFill="1" applyBorder="1" applyAlignment="1">
      <alignment horizontal="center"/>
    </xf>
    <xf numFmtId="1" fontId="1" fillId="9" borderId="8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2" fontId="1" fillId="8" borderId="25" xfId="0" applyNumberFormat="1" applyFont="1" applyFill="1" applyBorder="1" applyAlignment="1">
      <alignment horizontal="center"/>
    </xf>
    <xf numFmtId="0" fontId="1" fillId="2" borderId="24" xfId="0" applyFont="1" applyFill="1" applyBorder="1"/>
    <xf numFmtId="1" fontId="1" fillId="8" borderId="25" xfId="0" applyNumberFormat="1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164" fontId="1" fillId="4" borderId="30" xfId="0" applyNumberFormat="1" applyFont="1" applyFill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2" fontId="1" fillId="8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0" fontId="11" fillId="2" borderId="8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2" fontId="1" fillId="8" borderId="9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5" borderId="3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3" fillId="5" borderId="3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1" fontId="1" fillId="9" borderId="25" xfId="0" applyNumberFormat="1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1" fillId="0" borderId="28" xfId="0" applyFont="1" applyBorder="1"/>
    <xf numFmtId="0" fontId="1" fillId="10" borderId="30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left" wrapText="1"/>
    </xf>
    <xf numFmtId="0" fontId="1" fillId="4" borderId="0" xfId="0" applyFont="1" applyFill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28" xfId="0" applyFont="1" applyBorder="1" applyAlignment="1">
      <alignment horizontal="left" wrapText="1"/>
    </xf>
    <xf numFmtId="20" fontId="1" fillId="0" borderId="0" xfId="0" applyNumberFormat="1" applyFont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/>
    <xf numFmtId="0" fontId="1" fillId="12" borderId="30" xfId="0" applyFont="1" applyFill="1" applyBorder="1" applyAlignment="1">
      <alignment horizontal="left"/>
    </xf>
    <xf numFmtId="0" fontId="1" fillId="12" borderId="27" xfId="0" applyFont="1" applyFill="1" applyBorder="1" applyAlignment="1">
      <alignment horizontal="left"/>
    </xf>
    <xf numFmtId="0" fontId="1" fillId="0" borderId="28" xfId="0" applyFont="1" applyBorder="1" applyAlignment="1">
      <alignment wrapText="1"/>
    </xf>
    <xf numFmtId="0" fontId="15" fillId="4" borderId="29" xfId="0" applyFont="1" applyFill="1" applyBorder="1"/>
    <xf numFmtId="20" fontId="1" fillId="0" borderId="25" xfId="0" applyNumberFormat="1" applyFont="1" applyBorder="1" applyAlignment="1"/>
    <xf numFmtId="20" fontId="1" fillId="0" borderId="25" xfId="0" applyNumberFormat="1" applyFont="1" applyBorder="1"/>
    <xf numFmtId="0" fontId="1" fillId="0" borderId="28" xfId="0" applyFont="1" applyBorder="1" applyAlignment="1">
      <alignment horizontal="left"/>
    </xf>
    <xf numFmtId="0" fontId="1" fillId="0" borderId="28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0" borderId="28" xfId="0" applyFont="1" applyBorder="1" applyAlignment="1">
      <alignment wrapText="1"/>
    </xf>
    <xf numFmtId="20" fontId="1" fillId="0" borderId="0" xfId="0" applyNumberFormat="1" applyFont="1"/>
    <xf numFmtId="0" fontId="1" fillId="0" borderId="0" xfId="0" applyFont="1" applyAlignment="1"/>
    <xf numFmtId="0" fontId="1" fillId="0" borderId="29" xfId="0" applyFont="1" applyBorder="1"/>
    <xf numFmtId="0" fontId="1" fillId="12" borderId="41" xfId="0" applyFont="1" applyFill="1" applyBorder="1" applyAlignment="1">
      <alignment horizontal="left"/>
    </xf>
    <xf numFmtId="0" fontId="1" fillId="12" borderId="42" xfId="0" applyFont="1" applyFill="1" applyBorder="1" applyAlignment="1">
      <alignment horizontal="left"/>
    </xf>
    <xf numFmtId="0" fontId="1" fillId="12" borderId="43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12" borderId="42" xfId="0" applyFont="1" applyFill="1" applyBorder="1" applyAlignment="1">
      <alignment horizontal="center"/>
    </xf>
    <xf numFmtId="0" fontId="1" fillId="12" borderId="44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left"/>
    </xf>
    <xf numFmtId="0" fontId="1" fillId="12" borderId="27" xfId="0" applyFont="1" applyFill="1" applyBorder="1" applyAlignment="1">
      <alignment horizontal="left"/>
    </xf>
    <xf numFmtId="0" fontId="1" fillId="0" borderId="28" xfId="0" applyFont="1" applyBorder="1" applyAlignment="1"/>
    <xf numFmtId="0" fontId="1" fillId="12" borderId="10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6" fillId="1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29" xfId="0" applyFont="1" applyFill="1" applyBorder="1" applyAlignment="1">
      <alignment horizontal="center" wrapText="1"/>
    </xf>
    <xf numFmtId="0" fontId="11" fillId="14" borderId="11" xfId="0" applyFont="1" applyFill="1" applyBorder="1" applyAlignment="1">
      <alignment horizontal="center"/>
    </xf>
    <xf numFmtId="21" fontId="11" fillId="14" borderId="11" xfId="0" applyNumberFormat="1" applyFont="1" applyFill="1" applyBorder="1" applyAlignment="1">
      <alignment horizontal="center"/>
    </xf>
    <xf numFmtId="0" fontId="11" fillId="14" borderId="11" xfId="0" applyFont="1" applyFill="1" applyBorder="1" applyAlignment="1">
      <alignment horizontal="center"/>
    </xf>
    <xf numFmtId="0" fontId="4" fillId="0" borderId="28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29" xfId="0" applyFont="1" applyBorder="1" applyAlignment="1"/>
    <xf numFmtId="21" fontId="11" fillId="14" borderId="11" xfId="0" applyNumberFormat="1" applyFont="1" applyFill="1" applyBorder="1" applyAlignment="1">
      <alignment horizontal="center"/>
    </xf>
    <xf numFmtId="21" fontId="11" fillId="14" borderId="11" xfId="0" applyNumberFormat="1" applyFont="1" applyFill="1" applyBorder="1" applyAlignment="1">
      <alignment horizontal="center"/>
    </xf>
    <xf numFmtId="0" fontId="4" fillId="0" borderId="28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29" xfId="0" applyFont="1" applyBorder="1" applyAlignment="1"/>
    <xf numFmtId="0" fontId="15" fillId="4" borderId="29" xfId="0" applyFont="1" applyFill="1" applyBorder="1" applyAlignment="1"/>
    <xf numFmtId="0" fontId="1" fillId="4" borderId="9" xfId="0" applyFont="1" applyFill="1" applyBorder="1"/>
    <xf numFmtId="0" fontId="1" fillId="0" borderId="27" xfId="0" applyFont="1" applyBorder="1"/>
    <xf numFmtId="0" fontId="1" fillId="0" borderId="9" xfId="0" applyFont="1" applyBorder="1" applyAlignment="1"/>
    <xf numFmtId="0" fontId="1" fillId="0" borderId="8" xfId="0" applyFont="1" applyBorder="1" applyAlignment="1"/>
    <xf numFmtId="0" fontId="1" fillId="0" borderId="8" xfId="0" applyFont="1" applyBorder="1"/>
    <xf numFmtId="0" fontId="1" fillId="0" borderId="27" xfId="0" applyFont="1" applyBorder="1" applyAlignment="1">
      <alignment wrapText="1"/>
    </xf>
    <xf numFmtId="0" fontId="15" fillId="4" borderId="8" xfId="0" applyFont="1" applyFill="1" applyBorder="1"/>
    <xf numFmtId="20" fontId="1" fillId="0" borderId="9" xfId="0" applyNumberFormat="1" applyFont="1" applyBorder="1" applyAlignment="1"/>
    <xf numFmtId="20" fontId="1" fillId="0" borderId="9" xfId="0" applyNumberFormat="1" applyFont="1" applyBorder="1"/>
    <xf numFmtId="0" fontId="4" fillId="0" borderId="19" xfId="0" applyFont="1" applyBorder="1" applyAlignment="1">
      <alignment horizontal="center" vertical="center"/>
    </xf>
    <xf numFmtId="0" fontId="2" fillId="0" borderId="13" xfId="0" applyFont="1" applyBorder="1"/>
    <xf numFmtId="0" fontId="4" fillId="0" borderId="6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4" fillId="0" borderId="6" xfId="0" applyFont="1" applyBorder="1"/>
    <xf numFmtId="0" fontId="4" fillId="0" borderId="6" xfId="0" applyFont="1" applyBorder="1" applyAlignment="1"/>
    <xf numFmtId="0" fontId="4" fillId="0" borderId="19" xfId="0" applyFont="1" applyBorder="1"/>
    <xf numFmtId="0" fontId="9" fillId="6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29" xfId="0" applyFont="1" applyBorder="1"/>
    <xf numFmtId="0" fontId="1" fillId="4" borderId="2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8" xfId="0" applyFont="1" applyBorder="1"/>
    <xf numFmtId="0" fontId="1" fillId="4" borderId="2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28" xfId="0" applyFont="1" applyFill="1" applyBorder="1" applyAlignment="1"/>
    <xf numFmtId="0" fontId="1" fillId="2" borderId="24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7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8" fillId="6" borderId="31" xfId="0" applyFont="1" applyFill="1" applyBorder="1" applyAlignment="1">
      <alignment horizontal="center" vertical="center" textRotation="90"/>
    </xf>
    <xf numFmtId="0" fontId="2" fillId="0" borderId="32" xfId="0" applyFont="1" applyBorder="1"/>
    <xf numFmtId="0" fontId="2" fillId="0" borderId="30" xfId="0" applyFont="1" applyBorder="1"/>
    <xf numFmtId="0" fontId="1" fillId="4" borderId="25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9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4" borderId="25" xfId="0" applyFont="1" applyFill="1" applyBorder="1" applyAlignment="1"/>
    <xf numFmtId="0" fontId="7" fillId="2" borderId="24" xfId="0" applyFont="1" applyFill="1" applyBorder="1" applyAlignment="1">
      <alignment horizontal="center" wrapText="1"/>
    </xf>
    <xf numFmtId="0" fontId="1" fillId="4" borderId="0" xfId="0" applyFont="1" applyFill="1" applyAlignment="1"/>
    <xf numFmtId="0" fontId="1" fillId="4" borderId="9" xfId="0" applyFont="1" applyFill="1" applyBorder="1" applyAlignment="1"/>
    <xf numFmtId="0" fontId="1" fillId="5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1" fillId="10" borderId="25" xfId="0" applyNumberFormat="1" applyFont="1" applyFill="1" applyBorder="1" applyAlignment="1"/>
    <xf numFmtId="0" fontId="7" fillId="2" borderId="24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0" borderId="2" xfId="0" applyFont="1" applyBorder="1" applyAlignment="1"/>
    <xf numFmtId="0" fontId="1" fillId="10" borderId="24" xfId="0" applyFont="1" applyFill="1" applyBorder="1" applyAlignment="1">
      <alignment horizontal="left" wrapText="1"/>
    </xf>
    <xf numFmtId="0" fontId="2" fillId="0" borderId="28" xfId="0" applyFont="1" applyBorder="1"/>
    <xf numFmtId="0" fontId="1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0" borderId="9" xfId="0" applyFont="1" applyFill="1" applyBorder="1" applyAlignment="1"/>
    <xf numFmtId="0" fontId="1" fillId="10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wrapText="1"/>
    </xf>
    <xf numFmtId="0" fontId="1" fillId="10" borderId="0" xfId="0" applyFont="1" applyFill="1"/>
    <xf numFmtId="0" fontId="1" fillId="10" borderId="9" xfId="0" applyFont="1" applyFill="1" applyBorder="1"/>
    <xf numFmtId="0" fontId="1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10" borderId="25" xfId="0" applyFont="1" applyFill="1" applyBorder="1" applyAlignment="1"/>
    <xf numFmtId="0" fontId="17" fillId="13" borderId="7" xfId="0" applyFont="1" applyFill="1" applyBorder="1" applyAlignment="1">
      <alignment horizontal="center"/>
    </xf>
    <xf numFmtId="0" fontId="2" fillId="0" borderId="17" xfId="0" applyFont="1" applyBorder="1"/>
    <xf numFmtId="0" fontId="16" fillId="13" borderId="0" xfId="0" applyFont="1" applyFill="1" applyAlignment="1">
      <alignment horizontal="center"/>
    </xf>
    <xf numFmtId="0" fontId="11" fillId="0" borderId="7" xfId="0" applyFont="1" applyBorder="1" applyAlignment="1">
      <alignment horizontal="center" wrapText="1"/>
    </xf>
  </cellXfs>
  <cellStyles count="1">
    <cellStyle name="Normá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Motor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Template_endurance!$U$46:$U$145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A3-4BB3-AA78-9F7AC432174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Template_endurance!$W$46:$W$145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A3-4BB3-AA78-9F7AC432174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Template_endurance!$X$46:$X$145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A3-4BB3-AA78-9F7AC4321745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Template_endurance!$V$46:$V$145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A3-4BB3-AA78-9F7AC432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7358"/>
        <c:axId val="1691386498"/>
      </c:lineChart>
      <c:catAx>
        <c:axId val="19446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Lap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691386498"/>
        <c:crosses val="autoZero"/>
        <c:auto val="1"/>
        <c:lblAlgn val="ctr"/>
        <c:lblOffset val="100"/>
        <c:noMultiLvlLbl val="1"/>
      </c:catAx>
      <c:valAx>
        <c:axId val="1691386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Degree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9446735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MCU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Template_endurance!$Y$46:$Y$145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D9-4F19-86ED-ADD53F80A9C1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Template_endurance!$Z$46:$Z$145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D9-4F19-86ED-ADD53F80A9C1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Template_endurance!$AA$46:$AA$145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DD9-4F19-86ED-ADD53F80A9C1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Template_endurance!$AB$46:$AB$145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DD9-4F19-86ED-ADD53F80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66046"/>
        <c:axId val="824475047"/>
      </c:lineChart>
      <c:catAx>
        <c:axId val="1017966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824475047"/>
        <c:crosses val="autoZero"/>
        <c:auto val="1"/>
        <c:lblAlgn val="ctr"/>
        <c:lblOffset val="100"/>
        <c:noMultiLvlLbl val="1"/>
      </c:catAx>
      <c:valAx>
        <c:axId val="824475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0179660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HV ACC 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Template_endurance!$AA$149</c:f>
              <c:numCache>
                <c:formatCode>General</c:formatCode>
                <c:ptCount val="1"/>
              </c:numCache>
            </c:numRef>
          </c:cat>
          <c:val>
            <c:numRef>
              <c:f>Template_endurance!$AC$46:$AC$145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71-4338-B5D3-CD5832DD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84957"/>
        <c:axId val="1353374716"/>
      </c:lineChart>
      <c:catAx>
        <c:axId val="1477284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Lap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353374716"/>
        <c:crosses val="autoZero"/>
        <c:auto val="1"/>
        <c:lblAlgn val="ctr"/>
        <c:lblOffset val="100"/>
        <c:noMultiLvlLbl val="1"/>
      </c:catAx>
      <c:valAx>
        <c:axId val="135337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4772849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145</xdr:row>
      <xdr:rowOff>114300</xdr:rowOff>
    </xdr:from>
    <xdr:ext cx="5381625" cy="3390900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333375</xdr:colOff>
      <xdr:row>145</xdr:row>
      <xdr:rowOff>114300</xdr:rowOff>
    </xdr:from>
    <xdr:ext cx="5476875" cy="3390900"/>
    <xdr:graphicFrame macro="">
      <xdr:nvGraphicFramePr>
        <xdr:cNvPr id="3" name="Chart 2" title="Grafiko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9525</xdr:colOff>
      <xdr:row>145</xdr:row>
      <xdr:rowOff>114300</xdr:rowOff>
    </xdr:from>
    <xdr:ext cx="5476875" cy="3390900"/>
    <xdr:graphicFrame macro="">
      <xdr:nvGraphicFramePr>
        <xdr:cNvPr id="4" name="Chart 3" title="Grafik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28575</xdr:colOff>
      <xdr:row>0</xdr:row>
      <xdr:rowOff>0</xdr:rowOff>
    </xdr:from>
    <xdr:ext cx="1323975" cy="857250"/>
    <xdr:pic>
      <xdr:nvPicPr>
        <xdr:cNvPr id="5" name="image1.png" title="Ké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1</xdr:row>
      <xdr:rowOff>0</xdr:rowOff>
    </xdr:from>
    <xdr:ext cx="1323975" cy="857250"/>
    <xdr:pic>
      <xdr:nvPicPr>
        <xdr:cNvPr id="2" name="image1.png" title="Ké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31"/>
  <sheetViews>
    <sheetView workbookViewId="0">
      <pane ySplit="1" topLeftCell="A2" activePane="bottomLeft" state="frozen"/>
      <selection pane="bottomLeft" activeCell="B3" sqref="B3:B4"/>
    </sheetView>
  </sheetViews>
  <sheetFormatPr defaultColWidth="12.6640625" defaultRowHeight="15.75" customHeight="1" x14ac:dyDescent="0.25"/>
  <cols>
    <col min="1" max="1" width="9" customWidth="1"/>
    <col min="5" max="5" width="0.77734375" customWidth="1"/>
    <col min="6" max="7" width="5.109375" customWidth="1"/>
    <col min="8" max="8" width="0.77734375" customWidth="1"/>
    <col min="9" max="10" width="5.109375" customWidth="1"/>
    <col min="11" max="11" width="0.77734375" customWidth="1"/>
    <col min="12" max="17" width="5.109375" customWidth="1"/>
    <col min="18" max="18" width="0.77734375" customWidth="1"/>
    <col min="19" max="21" width="7.33203125" customWidth="1"/>
    <col min="22" max="23" width="7.109375" customWidth="1"/>
    <col min="24" max="24" width="5.21875" customWidth="1"/>
    <col min="25" max="25" width="5" customWidth="1"/>
    <col min="26" max="26" width="7.6640625" customWidth="1"/>
  </cols>
  <sheetData>
    <row r="1" spans="1:35" ht="39.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53" t="s">
        <v>4</v>
      </c>
      <c r="G1" s="254"/>
      <c r="H1" s="3"/>
      <c r="I1" s="255" t="s">
        <v>5</v>
      </c>
      <c r="J1" s="254"/>
      <c r="K1" s="2"/>
      <c r="L1" s="253" t="s">
        <v>6</v>
      </c>
      <c r="M1" s="256"/>
      <c r="N1" s="256"/>
      <c r="O1" s="256"/>
      <c r="P1" s="256"/>
      <c r="Q1" s="254"/>
      <c r="R1" s="2"/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253" t="s">
        <v>12</v>
      </c>
      <c r="Y1" s="254"/>
      <c r="Z1" s="4" t="s">
        <v>13</v>
      </c>
      <c r="AA1" s="5"/>
      <c r="AB1" s="5"/>
      <c r="AC1" s="5"/>
      <c r="AD1" s="5"/>
      <c r="AE1" s="5"/>
      <c r="AF1" s="5"/>
      <c r="AG1" s="5"/>
      <c r="AH1" s="5"/>
      <c r="AI1" s="5"/>
    </row>
    <row r="2" spans="1:35" ht="3" customHeight="1" x14ac:dyDescent="0.25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9"/>
      <c r="AA2" s="6"/>
      <c r="AB2" s="6"/>
      <c r="AC2" s="6"/>
      <c r="AD2" s="6"/>
      <c r="AE2" s="6"/>
      <c r="AF2" s="6"/>
      <c r="AG2" s="6"/>
      <c r="AH2" s="6"/>
      <c r="AI2" s="6"/>
    </row>
    <row r="3" spans="1:35" ht="13.2" x14ac:dyDescent="0.25">
      <c r="A3" s="251">
        <v>1</v>
      </c>
      <c r="B3" s="250"/>
      <c r="C3" s="250"/>
      <c r="D3" s="7"/>
      <c r="E3" s="8"/>
      <c r="F3" s="9" t="s">
        <v>14</v>
      </c>
      <c r="G3" s="10" t="s">
        <v>14</v>
      </c>
      <c r="H3" s="8"/>
      <c r="I3" s="11"/>
      <c r="J3" s="10"/>
      <c r="K3" s="8"/>
      <c r="L3" s="12"/>
      <c r="M3" s="12"/>
      <c r="N3" s="11"/>
      <c r="O3" s="12"/>
      <c r="P3" s="12"/>
      <c r="Q3" s="10"/>
      <c r="R3" s="13"/>
      <c r="S3" s="13"/>
      <c r="T3" s="250"/>
      <c r="U3" s="250"/>
      <c r="V3" s="250"/>
      <c r="W3" s="250"/>
      <c r="X3" s="14" t="s">
        <v>15</v>
      </c>
      <c r="Y3" s="15"/>
      <c r="Z3" s="16"/>
      <c r="AA3" s="6"/>
      <c r="AB3" s="6"/>
      <c r="AC3" s="6"/>
      <c r="AD3" s="6"/>
      <c r="AE3" s="6"/>
      <c r="AF3" s="6"/>
      <c r="AG3" s="6"/>
      <c r="AH3" s="6"/>
      <c r="AI3" s="6"/>
    </row>
    <row r="4" spans="1:35" ht="13.2" x14ac:dyDescent="0.25">
      <c r="A4" s="252"/>
      <c r="B4" s="249"/>
      <c r="C4" s="249"/>
      <c r="D4" s="17"/>
      <c r="E4" s="18"/>
      <c r="F4" s="19" t="s">
        <v>14</v>
      </c>
      <c r="G4" s="18" t="s">
        <v>14</v>
      </c>
      <c r="H4" s="18"/>
      <c r="I4" s="19"/>
      <c r="J4" s="18"/>
      <c r="K4" s="18"/>
      <c r="L4" s="20"/>
      <c r="M4" s="20"/>
      <c r="N4" s="19"/>
      <c r="O4" s="20"/>
      <c r="P4" s="20"/>
      <c r="Q4" s="18"/>
      <c r="R4" s="21"/>
      <c r="S4" s="21"/>
      <c r="T4" s="249"/>
      <c r="U4" s="249"/>
      <c r="V4" s="249"/>
      <c r="W4" s="249"/>
      <c r="X4" s="22" t="s">
        <v>16</v>
      </c>
      <c r="Y4" s="15"/>
      <c r="Z4" s="23"/>
      <c r="AA4" s="6"/>
      <c r="AB4" s="6"/>
      <c r="AC4" s="6"/>
      <c r="AD4" s="6"/>
      <c r="AE4" s="6"/>
      <c r="AF4" s="6"/>
      <c r="AG4" s="6"/>
      <c r="AH4" s="6"/>
      <c r="AI4" s="6"/>
    </row>
    <row r="5" spans="1:35" ht="3" customHeight="1" x14ac:dyDescent="0.25">
      <c r="A5" s="2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25"/>
      <c r="Y5" s="26"/>
      <c r="Z5" s="27"/>
      <c r="AA5" s="6"/>
      <c r="AB5" s="6"/>
      <c r="AC5" s="6"/>
      <c r="AD5" s="6"/>
      <c r="AE5" s="6"/>
      <c r="AF5" s="6"/>
      <c r="AG5" s="6"/>
      <c r="AH5" s="6"/>
      <c r="AI5" s="6"/>
    </row>
    <row r="6" spans="1:35" ht="13.2" x14ac:dyDescent="0.25">
      <c r="A6" s="251">
        <v>2</v>
      </c>
      <c r="B6" s="250"/>
      <c r="C6" s="250"/>
      <c r="D6" s="7"/>
      <c r="E6" s="8"/>
      <c r="F6" s="9"/>
      <c r="G6" s="10"/>
      <c r="H6" s="8"/>
      <c r="I6" s="11"/>
      <c r="J6" s="10"/>
      <c r="K6" s="8"/>
      <c r="L6" s="12"/>
      <c r="M6" s="12"/>
      <c r="N6" s="11"/>
      <c r="O6" s="12"/>
      <c r="P6" s="12"/>
      <c r="Q6" s="10"/>
      <c r="R6" s="13"/>
      <c r="S6" s="13"/>
      <c r="T6" s="250"/>
      <c r="U6" s="250"/>
      <c r="V6" s="250"/>
      <c r="W6" s="250"/>
      <c r="X6" s="14" t="s">
        <v>15</v>
      </c>
      <c r="Y6" s="15"/>
      <c r="Z6" s="16"/>
      <c r="AA6" s="6"/>
      <c r="AB6" s="6"/>
      <c r="AC6" s="6"/>
      <c r="AD6" s="6"/>
      <c r="AE6" s="6"/>
      <c r="AF6" s="6"/>
      <c r="AG6" s="6"/>
      <c r="AH6" s="6"/>
      <c r="AI6" s="6"/>
    </row>
    <row r="7" spans="1:35" ht="13.2" x14ac:dyDescent="0.25">
      <c r="A7" s="252"/>
      <c r="B7" s="249"/>
      <c r="C7" s="249"/>
      <c r="D7" s="17"/>
      <c r="E7" s="18"/>
      <c r="F7" s="19"/>
      <c r="G7" s="18"/>
      <c r="H7" s="18"/>
      <c r="I7" s="19"/>
      <c r="J7" s="18"/>
      <c r="K7" s="18"/>
      <c r="L7" s="20"/>
      <c r="M7" s="20"/>
      <c r="N7" s="19"/>
      <c r="O7" s="20"/>
      <c r="P7" s="20"/>
      <c r="Q7" s="18"/>
      <c r="R7" s="21"/>
      <c r="S7" s="21"/>
      <c r="T7" s="249"/>
      <c r="U7" s="249"/>
      <c r="V7" s="249"/>
      <c r="W7" s="249"/>
      <c r="X7" s="22" t="s">
        <v>16</v>
      </c>
      <c r="Y7" s="15"/>
      <c r="Z7" s="23"/>
      <c r="AA7" s="6"/>
      <c r="AB7" s="6"/>
      <c r="AC7" s="6"/>
      <c r="AD7" s="6"/>
      <c r="AE7" s="6"/>
      <c r="AF7" s="6"/>
      <c r="AG7" s="6"/>
      <c r="AH7" s="6"/>
      <c r="AI7" s="6"/>
    </row>
    <row r="8" spans="1:35" ht="3" customHeight="1" x14ac:dyDescent="0.25">
      <c r="A8" s="2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25"/>
      <c r="Y8" s="26"/>
      <c r="Z8" s="27"/>
      <c r="AA8" s="6"/>
      <c r="AB8" s="6"/>
      <c r="AC8" s="6"/>
      <c r="AD8" s="6"/>
      <c r="AE8" s="6"/>
      <c r="AF8" s="6"/>
      <c r="AG8" s="6"/>
      <c r="AH8" s="6"/>
      <c r="AI8" s="6"/>
    </row>
    <row r="9" spans="1:35" ht="13.2" x14ac:dyDescent="0.25">
      <c r="A9" s="251">
        <v>3</v>
      </c>
      <c r="B9" s="250"/>
      <c r="C9" s="250"/>
      <c r="D9" s="7"/>
      <c r="E9" s="8"/>
      <c r="F9" s="9"/>
      <c r="G9" s="10"/>
      <c r="H9" s="8"/>
      <c r="I9" s="11"/>
      <c r="J9" s="10"/>
      <c r="K9" s="8"/>
      <c r="L9" s="12"/>
      <c r="M9" s="12"/>
      <c r="N9" s="11"/>
      <c r="O9" s="12"/>
      <c r="P9" s="12"/>
      <c r="Q9" s="10"/>
      <c r="R9" s="13"/>
      <c r="S9" s="13"/>
      <c r="T9" s="250"/>
      <c r="U9" s="250"/>
      <c r="V9" s="250"/>
      <c r="W9" s="250"/>
      <c r="X9" s="14" t="s">
        <v>15</v>
      </c>
      <c r="Y9" s="15"/>
      <c r="Z9" s="16"/>
      <c r="AA9" s="6"/>
      <c r="AB9" s="6"/>
      <c r="AC9" s="6"/>
      <c r="AD9" s="6"/>
      <c r="AE9" s="6"/>
      <c r="AF9" s="6"/>
      <c r="AG9" s="6"/>
      <c r="AH9" s="6"/>
      <c r="AI9" s="6"/>
    </row>
    <row r="10" spans="1:35" ht="13.2" x14ac:dyDescent="0.25">
      <c r="A10" s="252"/>
      <c r="B10" s="249"/>
      <c r="C10" s="249"/>
      <c r="D10" s="17"/>
      <c r="E10" s="18"/>
      <c r="F10" s="19"/>
      <c r="G10" s="18"/>
      <c r="H10" s="18"/>
      <c r="I10" s="19"/>
      <c r="J10" s="18"/>
      <c r="K10" s="18"/>
      <c r="L10" s="20"/>
      <c r="M10" s="20"/>
      <c r="N10" s="19"/>
      <c r="O10" s="20"/>
      <c r="P10" s="20"/>
      <c r="Q10" s="18"/>
      <c r="R10" s="21"/>
      <c r="S10" s="21"/>
      <c r="T10" s="249"/>
      <c r="U10" s="249"/>
      <c r="V10" s="249"/>
      <c r="W10" s="249"/>
      <c r="X10" s="22" t="s">
        <v>16</v>
      </c>
      <c r="Y10" s="15"/>
      <c r="Z10" s="23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3" customHeight="1" x14ac:dyDescent="0.25">
      <c r="A11" s="29">
        <v>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25"/>
      <c r="Y11" s="30"/>
      <c r="Z11" s="27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3.2" x14ac:dyDescent="0.25">
      <c r="A12" s="251">
        <v>4</v>
      </c>
      <c r="B12" s="250"/>
      <c r="C12" s="250"/>
      <c r="D12" s="7"/>
      <c r="E12" s="8"/>
      <c r="F12" s="9"/>
      <c r="G12" s="10"/>
      <c r="H12" s="8"/>
      <c r="I12" s="11"/>
      <c r="J12" s="10"/>
      <c r="K12" s="8"/>
      <c r="L12" s="12"/>
      <c r="M12" s="12"/>
      <c r="N12" s="11"/>
      <c r="O12" s="12"/>
      <c r="P12" s="12"/>
      <c r="Q12" s="10"/>
      <c r="R12" s="13"/>
      <c r="S12" s="13"/>
      <c r="T12" s="250"/>
      <c r="U12" s="250"/>
      <c r="V12" s="250"/>
      <c r="W12" s="250"/>
      <c r="X12" s="14" t="s">
        <v>15</v>
      </c>
      <c r="Y12" s="15"/>
      <c r="Z12" s="1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3.2" x14ac:dyDescent="0.25">
      <c r="A13" s="252"/>
      <c r="B13" s="249"/>
      <c r="C13" s="249"/>
      <c r="D13" s="17"/>
      <c r="E13" s="18"/>
      <c r="F13" s="19"/>
      <c r="G13" s="18"/>
      <c r="H13" s="18"/>
      <c r="I13" s="19"/>
      <c r="J13" s="18"/>
      <c r="K13" s="18"/>
      <c r="L13" s="20"/>
      <c r="M13" s="20"/>
      <c r="N13" s="19"/>
      <c r="O13" s="20"/>
      <c r="P13" s="20"/>
      <c r="Q13" s="18"/>
      <c r="R13" s="21"/>
      <c r="S13" s="21"/>
      <c r="T13" s="249"/>
      <c r="U13" s="249"/>
      <c r="V13" s="249"/>
      <c r="W13" s="249"/>
      <c r="X13" s="22" t="s">
        <v>16</v>
      </c>
      <c r="Y13" s="15"/>
      <c r="Z13" s="23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3" customHeight="1" x14ac:dyDescent="0.25">
      <c r="A14" s="2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25"/>
      <c r="Y14" s="30"/>
      <c r="Z14" s="27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3.2" x14ac:dyDescent="0.25">
      <c r="A15" s="251">
        <v>5</v>
      </c>
      <c r="B15" s="248"/>
      <c r="C15" s="248"/>
      <c r="D15" s="31"/>
      <c r="E15" s="32"/>
      <c r="F15" s="33"/>
      <c r="G15" s="34"/>
      <c r="H15" s="32"/>
      <c r="I15" s="35"/>
      <c r="J15" s="34"/>
      <c r="K15" s="32"/>
      <c r="L15" s="36"/>
      <c r="M15" s="36"/>
      <c r="N15" s="35"/>
      <c r="O15" s="36"/>
      <c r="P15" s="36"/>
      <c r="Q15" s="34"/>
      <c r="R15" s="37"/>
      <c r="S15" s="37"/>
      <c r="T15" s="248"/>
      <c r="U15" s="248"/>
      <c r="V15" s="248"/>
      <c r="W15" s="248"/>
      <c r="X15" s="38" t="s">
        <v>15</v>
      </c>
      <c r="Y15" s="15"/>
      <c r="Z15" s="1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3.2" x14ac:dyDescent="0.25">
      <c r="A16" s="252"/>
      <c r="B16" s="249"/>
      <c r="C16" s="249"/>
      <c r="D16" s="17"/>
      <c r="E16" s="18"/>
      <c r="F16" s="19"/>
      <c r="G16" s="18"/>
      <c r="H16" s="18"/>
      <c r="I16" s="19"/>
      <c r="J16" s="18"/>
      <c r="K16" s="18"/>
      <c r="L16" s="20"/>
      <c r="M16" s="20"/>
      <c r="N16" s="19"/>
      <c r="O16" s="20"/>
      <c r="P16" s="20"/>
      <c r="Q16" s="18"/>
      <c r="R16" s="21"/>
      <c r="S16" s="21"/>
      <c r="T16" s="249"/>
      <c r="U16" s="249"/>
      <c r="V16" s="249"/>
      <c r="W16" s="249"/>
      <c r="X16" s="39" t="s">
        <v>16</v>
      </c>
      <c r="Y16" s="15"/>
      <c r="Z16" s="23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3" customHeight="1" x14ac:dyDescent="0.25">
      <c r="A17" s="2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25"/>
      <c r="Y17" s="26"/>
      <c r="Z17" s="27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3.2" x14ac:dyDescent="0.25">
      <c r="A18" s="251">
        <v>6</v>
      </c>
      <c r="B18" s="250"/>
      <c r="C18" s="250"/>
      <c r="D18" s="7"/>
      <c r="E18" s="8"/>
      <c r="F18" s="9"/>
      <c r="G18" s="10"/>
      <c r="H18" s="8"/>
      <c r="I18" s="11"/>
      <c r="J18" s="10"/>
      <c r="K18" s="8"/>
      <c r="L18" s="12"/>
      <c r="M18" s="12"/>
      <c r="N18" s="11"/>
      <c r="O18" s="12"/>
      <c r="P18" s="12"/>
      <c r="Q18" s="10"/>
      <c r="R18" s="13"/>
      <c r="S18" s="13"/>
      <c r="T18" s="250"/>
      <c r="U18" s="250"/>
      <c r="V18" s="250" t="s">
        <v>17</v>
      </c>
      <c r="W18" s="250"/>
      <c r="X18" s="40" t="s">
        <v>15</v>
      </c>
      <c r="Y18" s="15"/>
      <c r="Z18" s="1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3.2" x14ac:dyDescent="0.25">
      <c r="A19" s="252"/>
      <c r="B19" s="249"/>
      <c r="C19" s="249"/>
      <c r="D19" s="17"/>
      <c r="E19" s="18"/>
      <c r="F19" s="19"/>
      <c r="G19" s="18"/>
      <c r="H19" s="18"/>
      <c r="I19" s="19"/>
      <c r="J19" s="18"/>
      <c r="K19" s="18"/>
      <c r="L19" s="20"/>
      <c r="M19" s="20"/>
      <c r="N19" s="19"/>
      <c r="O19" s="20"/>
      <c r="P19" s="20"/>
      <c r="Q19" s="18"/>
      <c r="R19" s="21"/>
      <c r="S19" s="21"/>
      <c r="T19" s="249"/>
      <c r="U19" s="249"/>
      <c r="V19" s="249"/>
      <c r="W19" s="249"/>
      <c r="X19" s="39" t="s">
        <v>16</v>
      </c>
      <c r="Y19" s="15"/>
      <c r="Z19" s="23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3" customHeight="1" x14ac:dyDescent="0.25">
      <c r="A20" s="2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25"/>
      <c r="Y20" s="26"/>
      <c r="Z20" s="27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3.2" x14ac:dyDescent="0.25">
      <c r="A21" s="251">
        <v>7</v>
      </c>
      <c r="B21" s="250"/>
      <c r="C21" s="250"/>
      <c r="D21" s="7"/>
      <c r="E21" s="8"/>
      <c r="F21" s="9"/>
      <c r="G21" s="10"/>
      <c r="H21" s="8"/>
      <c r="I21" s="11"/>
      <c r="J21" s="10"/>
      <c r="K21" s="8"/>
      <c r="L21" s="12"/>
      <c r="M21" s="12"/>
      <c r="N21" s="11"/>
      <c r="O21" s="12"/>
      <c r="P21" s="12"/>
      <c r="Q21" s="10"/>
      <c r="R21" s="13"/>
      <c r="S21" s="13"/>
      <c r="T21" s="250"/>
      <c r="U21" s="250"/>
      <c r="V21" s="250"/>
      <c r="W21" s="250"/>
      <c r="X21" s="14" t="s">
        <v>15</v>
      </c>
      <c r="Y21" s="15"/>
      <c r="Z21" s="1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3.2" x14ac:dyDescent="0.25">
      <c r="A22" s="252"/>
      <c r="B22" s="249"/>
      <c r="C22" s="249"/>
      <c r="D22" s="17"/>
      <c r="E22" s="18"/>
      <c r="F22" s="19"/>
      <c r="G22" s="18"/>
      <c r="H22" s="18"/>
      <c r="I22" s="19"/>
      <c r="J22" s="18"/>
      <c r="K22" s="18"/>
      <c r="L22" s="20"/>
      <c r="M22" s="20"/>
      <c r="N22" s="19"/>
      <c r="O22" s="20"/>
      <c r="P22" s="20"/>
      <c r="Q22" s="18"/>
      <c r="R22" s="21"/>
      <c r="S22" s="21"/>
      <c r="T22" s="249"/>
      <c r="U22" s="249"/>
      <c r="V22" s="249"/>
      <c r="W22" s="249"/>
      <c r="X22" s="22" t="s">
        <v>16</v>
      </c>
      <c r="Y22" s="15"/>
      <c r="Z22" s="23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3" customHeight="1" x14ac:dyDescent="0.25">
      <c r="A23" s="2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25"/>
      <c r="Y23" s="26"/>
      <c r="Z23" s="27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3.2" x14ac:dyDescent="0.25">
      <c r="A24" s="251">
        <v>8</v>
      </c>
      <c r="B24" s="250"/>
      <c r="C24" s="250"/>
      <c r="D24" s="7"/>
      <c r="E24" s="8"/>
      <c r="F24" s="9"/>
      <c r="G24" s="10"/>
      <c r="H24" s="8"/>
      <c r="I24" s="11"/>
      <c r="J24" s="10"/>
      <c r="K24" s="8"/>
      <c r="L24" s="12"/>
      <c r="M24" s="12"/>
      <c r="N24" s="11"/>
      <c r="O24" s="12"/>
      <c r="P24" s="12"/>
      <c r="Q24" s="10"/>
      <c r="R24" s="13"/>
      <c r="S24" s="13"/>
      <c r="T24" s="250"/>
      <c r="U24" s="250"/>
      <c r="V24" s="250"/>
      <c r="W24" s="250"/>
      <c r="X24" s="14" t="s">
        <v>15</v>
      </c>
      <c r="Y24" s="15"/>
      <c r="Z24" s="1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3.2" x14ac:dyDescent="0.25">
      <c r="A25" s="252"/>
      <c r="B25" s="249"/>
      <c r="C25" s="249"/>
      <c r="D25" s="17"/>
      <c r="E25" s="18"/>
      <c r="F25" s="19"/>
      <c r="G25" s="18"/>
      <c r="H25" s="18"/>
      <c r="I25" s="19"/>
      <c r="J25" s="18"/>
      <c r="K25" s="18"/>
      <c r="L25" s="20"/>
      <c r="M25" s="20"/>
      <c r="N25" s="19"/>
      <c r="O25" s="20"/>
      <c r="P25" s="20"/>
      <c r="Q25" s="18"/>
      <c r="R25" s="21"/>
      <c r="S25" s="21"/>
      <c r="T25" s="249"/>
      <c r="U25" s="249"/>
      <c r="V25" s="249"/>
      <c r="W25" s="249"/>
      <c r="X25" s="22" t="s">
        <v>16</v>
      </c>
      <c r="Y25" s="15"/>
      <c r="Z25" s="23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3" customHeight="1" x14ac:dyDescent="0.25">
      <c r="A26" s="2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25"/>
      <c r="Y26" s="26"/>
      <c r="Z26" s="27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3.2" x14ac:dyDescent="0.25">
      <c r="A27" s="251">
        <v>9</v>
      </c>
      <c r="B27" s="250"/>
      <c r="C27" s="250"/>
      <c r="D27" s="7"/>
      <c r="E27" s="8"/>
      <c r="F27" s="9"/>
      <c r="G27" s="10"/>
      <c r="H27" s="8"/>
      <c r="I27" s="11"/>
      <c r="J27" s="10"/>
      <c r="K27" s="8"/>
      <c r="L27" s="12"/>
      <c r="M27" s="12"/>
      <c r="N27" s="11"/>
      <c r="O27" s="12"/>
      <c r="P27" s="12"/>
      <c r="Q27" s="10"/>
      <c r="R27" s="13"/>
      <c r="S27" s="13"/>
      <c r="T27" s="250"/>
      <c r="U27" s="250"/>
      <c r="V27" s="250"/>
      <c r="W27" s="250"/>
      <c r="X27" s="14" t="s">
        <v>15</v>
      </c>
      <c r="Y27" s="15"/>
      <c r="Z27" s="1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3.2" x14ac:dyDescent="0.25">
      <c r="A28" s="252"/>
      <c r="B28" s="249"/>
      <c r="C28" s="249"/>
      <c r="D28" s="17"/>
      <c r="E28" s="18"/>
      <c r="F28" s="19"/>
      <c r="G28" s="18"/>
      <c r="H28" s="18"/>
      <c r="I28" s="19"/>
      <c r="J28" s="18"/>
      <c r="K28" s="18"/>
      <c r="L28" s="20"/>
      <c r="M28" s="20"/>
      <c r="N28" s="19"/>
      <c r="O28" s="20"/>
      <c r="P28" s="20"/>
      <c r="Q28" s="18"/>
      <c r="R28" s="21"/>
      <c r="S28" s="21"/>
      <c r="T28" s="249"/>
      <c r="U28" s="249"/>
      <c r="V28" s="249"/>
      <c r="W28" s="249"/>
      <c r="X28" s="22" t="s">
        <v>16</v>
      </c>
      <c r="Y28" s="15"/>
      <c r="Z28" s="23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3" customHeight="1" x14ac:dyDescent="0.25">
      <c r="A29" s="2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25"/>
      <c r="Y29" s="26"/>
      <c r="Z29" s="27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3.2" x14ac:dyDescent="0.25">
      <c r="A30" s="251">
        <v>10</v>
      </c>
      <c r="B30" s="250"/>
      <c r="C30" s="250"/>
      <c r="D30" s="7"/>
      <c r="E30" s="8"/>
      <c r="F30" s="9"/>
      <c r="G30" s="10"/>
      <c r="H30" s="8"/>
      <c r="I30" s="11"/>
      <c r="J30" s="10"/>
      <c r="K30" s="8"/>
      <c r="L30" s="12"/>
      <c r="M30" s="12"/>
      <c r="N30" s="11"/>
      <c r="O30" s="12"/>
      <c r="P30" s="12"/>
      <c r="Q30" s="10"/>
      <c r="R30" s="13"/>
      <c r="S30" s="13"/>
      <c r="T30" s="250"/>
      <c r="U30" s="250"/>
      <c r="V30" s="250"/>
      <c r="W30" s="250"/>
      <c r="X30" s="14" t="s">
        <v>15</v>
      </c>
      <c r="Y30" s="15"/>
      <c r="Z30" s="1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3.2" x14ac:dyDescent="0.25">
      <c r="A31" s="252"/>
      <c r="B31" s="249"/>
      <c r="C31" s="249"/>
      <c r="D31" s="17"/>
      <c r="E31" s="18"/>
      <c r="F31" s="19"/>
      <c r="G31" s="18"/>
      <c r="H31" s="18"/>
      <c r="I31" s="19"/>
      <c r="J31" s="18"/>
      <c r="K31" s="18"/>
      <c r="L31" s="20"/>
      <c r="M31" s="20"/>
      <c r="N31" s="19"/>
      <c r="O31" s="20"/>
      <c r="P31" s="20"/>
      <c r="Q31" s="18"/>
      <c r="R31" s="21"/>
      <c r="S31" s="21"/>
      <c r="T31" s="249"/>
      <c r="U31" s="249"/>
      <c r="V31" s="249"/>
      <c r="W31" s="249"/>
      <c r="X31" s="22" t="s">
        <v>16</v>
      </c>
      <c r="Y31" s="15"/>
      <c r="Z31" s="23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3" customHeight="1" x14ac:dyDescent="0.25">
      <c r="A32" s="2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25"/>
      <c r="Y32" s="26"/>
      <c r="Z32" s="27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3.2" x14ac:dyDescent="0.25">
      <c r="A33" s="251">
        <v>11</v>
      </c>
      <c r="B33" s="250"/>
      <c r="C33" s="250"/>
      <c r="D33" s="7"/>
      <c r="E33" s="8"/>
      <c r="F33" s="9"/>
      <c r="G33" s="10"/>
      <c r="H33" s="8"/>
      <c r="I33" s="11"/>
      <c r="J33" s="10"/>
      <c r="K33" s="8"/>
      <c r="L33" s="12"/>
      <c r="M33" s="12"/>
      <c r="N33" s="11"/>
      <c r="O33" s="12"/>
      <c r="P33" s="12"/>
      <c r="Q33" s="10"/>
      <c r="R33" s="13"/>
      <c r="S33" s="13"/>
      <c r="T33" s="250"/>
      <c r="U33" s="250"/>
      <c r="V33" s="250"/>
      <c r="W33" s="250"/>
      <c r="X33" s="14" t="s">
        <v>15</v>
      </c>
      <c r="Y33" s="15"/>
      <c r="Z33" s="1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3.2" x14ac:dyDescent="0.25">
      <c r="A34" s="252"/>
      <c r="B34" s="249"/>
      <c r="C34" s="249"/>
      <c r="D34" s="17"/>
      <c r="E34" s="18"/>
      <c r="F34" s="19"/>
      <c r="G34" s="18"/>
      <c r="H34" s="18"/>
      <c r="I34" s="19"/>
      <c r="J34" s="18"/>
      <c r="K34" s="18"/>
      <c r="L34" s="20"/>
      <c r="M34" s="20"/>
      <c r="N34" s="19"/>
      <c r="O34" s="20"/>
      <c r="P34" s="20"/>
      <c r="Q34" s="18"/>
      <c r="R34" s="21"/>
      <c r="S34" s="21"/>
      <c r="T34" s="249"/>
      <c r="U34" s="249"/>
      <c r="V34" s="249"/>
      <c r="W34" s="249"/>
      <c r="X34" s="22" t="s">
        <v>16</v>
      </c>
      <c r="Y34" s="15"/>
      <c r="Z34" s="23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3" customHeight="1" x14ac:dyDescent="0.25">
      <c r="A35" s="2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25"/>
      <c r="Y35" s="30"/>
      <c r="Z35" s="27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3.2" x14ac:dyDescent="0.25">
      <c r="A36" s="251">
        <v>12</v>
      </c>
      <c r="B36" s="250"/>
      <c r="C36" s="250"/>
      <c r="D36" s="7"/>
      <c r="E36" s="8"/>
      <c r="F36" s="9"/>
      <c r="G36" s="10"/>
      <c r="H36" s="8"/>
      <c r="I36" s="11"/>
      <c r="J36" s="10"/>
      <c r="K36" s="8"/>
      <c r="L36" s="12"/>
      <c r="M36" s="12"/>
      <c r="N36" s="11"/>
      <c r="O36" s="12"/>
      <c r="P36" s="12"/>
      <c r="Q36" s="10"/>
      <c r="R36" s="13"/>
      <c r="S36" s="13"/>
      <c r="T36" s="250"/>
      <c r="U36" s="250"/>
      <c r="V36" s="250"/>
      <c r="W36" s="250"/>
      <c r="X36" s="14" t="s">
        <v>15</v>
      </c>
      <c r="Y36" s="15"/>
      <c r="Z36" s="1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3.2" x14ac:dyDescent="0.25">
      <c r="A37" s="252"/>
      <c r="B37" s="249"/>
      <c r="C37" s="249"/>
      <c r="D37" s="17"/>
      <c r="E37" s="18"/>
      <c r="F37" s="19"/>
      <c r="G37" s="18"/>
      <c r="H37" s="18"/>
      <c r="I37" s="19"/>
      <c r="J37" s="18"/>
      <c r="K37" s="18"/>
      <c r="L37" s="20"/>
      <c r="M37" s="20"/>
      <c r="N37" s="19"/>
      <c r="O37" s="20"/>
      <c r="P37" s="20"/>
      <c r="Q37" s="18"/>
      <c r="R37" s="21"/>
      <c r="S37" s="21"/>
      <c r="T37" s="249"/>
      <c r="U37" s="249"/>
      <c r="V37" s="249"/>
      <c r="W37" s="249"/>
      <c r="X37" s="22" t="s">
        <v>16</v>
      </c>
      <c r="Y37" s="15"/>
      <c r="Z37" s="23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3" customHeight="1" x14ac:dyDescent="0.25">
      <c r="A38" s="2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25"/>
      <c r="Y38" s="30"/>
      <c r="Z38" s="27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3.2" x14ac:dyDescent="0.25">
      <c r="A39" s="251">
        <v>13</v>
      </c>
      <c r="B39" s="250"/>
      <c r="C39" s="250"/>
      <c r="D39" s="7"/>
      <c r="E39" s="8"/>
      <c r="F39" s="9"/>
      <c r="G39" s="10"/>
      <c r="H39" s="8"/>
      <c r="I39" s="11"/>
      <c r="J39" s="10"/>
      <c r="K39" s="8"/>
      <c r="L39" s="12"/>
      <c r="M39" s="12"/>
      <c r="N39" s="11"/>
      <c r="O39" s="12"/>
      <c r="P39" s="12"/>
      <c r="Q39" s="10"/>
      <c r="R39" s="13"/>
      <c r="S39" s="13"/>
      <c r="T39" s="250"/>
      <c r="U39" s="250"/>
      <c r="V39" s="250"/>
      <c r="W39" s="250"/>
      <c r="X39" s="14" t="s">
        <v>15</v>
      </c>
      <c r="Y39" s="15"/>
      <c r="Z39" s="1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3.2" x14ac:dyDescent="0.25">
      <c r="A40" s="252"/>
      <c r="B40" s="249"/>
      <c r="C40" s="249"/>
      <c r="D40" s="17"/>
      <c r="E40" s="18"/>
      <c r="F40" s="19"/>
      <c r="G40" s="18"/>
      <c r="H40" s="18"/>
      <c r="I40" s="19"/>
      <c r="J40" s="18"/>
      <c r="K40" s="18"/>
      <c r="L40" s="20"/>
      <c r="M40" s="20"/>
      <c r="N40" s="19"/>
      <c r="O40" s="20"/>
      <c r="P40" s="20"/>
      <c r="Q40" s="18"/>
      <c r="R40" s="21"/>
      <c r="S40" s="21"/>
      <c r="T40" s="249"/>
      <c r="U40" s="249"/>
      <c r="V40" s="249"/>
      <c r="W40" s="249"/>
      <c r="X40" s="22" t="s">
        <v>16</v>
      </c>
      <c r="Y40" s="15"/>
      <c r="Z40" s="23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3" customHeight="1" x14ac:dyDescent="0.25">
      <c r="A41" s="2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25"/>
      <c r="Y41" s="26"/>
      <c r="Z41" s="27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3.2" x14ac:dyDescent="0.25">
      <c r="A42" s="251">
        <v>14</v>
      </c>
      <c r="B42" s="250"/>
      <c r="C42" s="248"/>
      <c r="D42" s="31"/>
      <c r="E42" s="32"/>
      <c r="F42" s="33"/>
      <c r="G42" s="34"/>
      <c r="H42" s="32"/>
      <c r="I42" s="35"/>
      <c r="J42" s="34"/>
      <c r="K42" s="32"/>
      <c r="L42" s="36"/>
      <c r="M42" s="36"/>
      <c r="N42" s="35"/>
      <c r="O42" s="36"/>
      <c r="P42" s="36"/>
      <c r="Q42" s="34"/>
      <c r="R42" s="37"/>
      <c r="S42" s="37"/>
      <c r="T42" s="248"/>
      <c r="U42" s="248"/>
      <c r="V42" s="248"/>
      <c r="W42" s="248"/>
      <c r="X42" s="38" t="s">
        <v>15</v>
      </c>
      <c r="Y42" s="15"/>
      <c r="Z42" s="16"/>
      <c r="AA42" s="6"/>
      <c r="AB42" s="6"/>
      <c r="AC42" s="6"/>
      <c r="AD42" s="6"/>
      <c r="AE42" s="6"/>
      <c r="AF42" s="6"/>
      <c r="AG42" s="6"/>
      <c r="AH42" s="6"/>
      <c r="AI42" s="6"/>
    </row>
    <row r="43" spans="1:35" ht="13.2" x14ac:dyDescent="0.25">
      <c r="A43" s="252"/>
      <c r="B43" s="249"/>
      <c r="C43" s="249"/>
      <c r="D43" s="17"/>
      <c r="E43" s="18"/>
      <c r="F43" s="19"/>
      <c r="G43" s="18"/>
      <c r="H43" s="18"/>
      <c r="I43" s="19"/>
      <c r="J43" s="18"/>
      <c r="K43" s="18"/>
      <c r="L43" s="20"/>
      <c r="M43" s="20"/>
      <c r="N43" s="19"/>
      <c r="O43" s="20"/>
      <c r="P43" s="20"/>
      <c r="Q43" s="18"/>
      <c r="R43" s="21"/>
      <c r="S43" s="21"/>
      <c r="T43" s="249"/>
      <c r="U43" s="249"/>
      <c r="V43" s="249"/>
      <c r="W43" s="249"/>
      <c r="X43" s="39" t="s">
        <v>16</v>
      </c>
      <c r="Y43" s="15"/>
      <c r="Z43" s="23"/>
      <c r="AA43" s="6"/>
      <c r="AB43" s="6"/>
      <c r="AC43" s="6"/>
      <c r="AD43" s="6"/>
      <c r="AE43" s="6"/>
      <c r="AF43" s="6"/>
      <c r="AG43" s="6"/>
      <c r="AH43" s="6"/>
      <c r="AI43" s="6"/>
    </row>
    <row r="44" spans="1:35" ht="3" customHeight="1" x14ac:dyDescent="0.25">
      <c r="A44" s="2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25"/>
      <c r="Y44" s="26"/>
      <c r="Z44" s="27"/>
      <c r="AA44" s="6"/>
      <c r="AB44" s="6"/>
      <c r="AC44" s="6"/>
      <c r="AD44" s="6"/>
      <c r="AE44" s="6"/>
      <c r="AF44" s="6"/>
      <c r="AG44" s="6"/>
      <c r="AH44" s="6"/>
      <c r="AI44" s="6"/>
    </row>
    <row r="45" spans="1:35" ht="13.2" x14ac:dyDescent="0.25">
      <c r="A45" s="251">
        <v>15</v>
      </c>
      <c r="B45" s="250"/>
      <c r="C45" s="250"/>
      <c r="D45" s="7"/>
      <c r="E45" s="8"/>
      <c r="F45" s="9"/>
      <c r="G45" s="10"/>
      <c r="H45" s="8"/>
      <c r="I45" s="11"/>
      <c r="J45" s="10"/>
      <c r="K45" s="8"/>
      <c r="L45" s="12"/>
      <c r="M45" s="12"/>
      <c r="N45" s="11"/>
      <c r="O45" s="12"/>
      <c r="P45" s="12"/>
      <c r="Q45" s="10"/>
      <c r="R45" s="13"/>
      <c r="S45" s="13"/>
      <c r="T45" s="250"/>
      <c r="U45" s="250"/>
      <c r="V45" s="250"/>
      <c r="W45" s="250"/>
      <c r="X45" s="40" t="s">
        <v>15</v>
      </c>
      <c r="Y45" s="15"/>
      <c r="Z45" s="16"/>
      <c r="AA45" s="6"/>
      <c r="AB45" s="6"/>
      <c r="AC45" s="6"/>
      <c r="AD45" s="6"/>
      <c r="AE45" s="6"/>
      <c r="AF45" s="6"/>
      <c r="AG45" s="6"/>
      <c r="AH45" s="6"/>
      <c r="AI45" s="6"/>
    </row>
    <row r="46" spans="1:35" ht="13.2" x14ac:dyDescent="0.25">
      <c r="A46" s="252"/>
      <c r="B46" s="249"/>
      <c r="C46" s="249"/>
      <c r="D46" s="17"/>
      <c r="E46" s="18"/>
      <c r="F46" s="19"/>
      <c r="G46" s="18"/>
      <c r="H46" s="18"/>
      <c r="I46" s="19"/>
      <c r="J46" s="18"/>
      <c r="K46" s="18"/>
      <c r="L46" s="20"/>
      <c r="M46" s="20"/>
      <c r="N46" s="19"/>
      <c r="O46" s="20"/>
      <c r="P46" s="20"/>
      <c r="Q46" s="18"/>
      <c r="R46" s="21"/>
      <c r="S46" s="21"/>
      <c r="T46" s="249"/>
      <c r="U46" s="249"/>
      <c r="V46" s="249"/>
      <c r="W46" s="249"/>
      <c r="X46" s="39" t="s">
        <v>16</v>
      </c>
      <c r="Y46" s="15"/>
      <c r="Z46" s="23"/>
      <c r="AA46" s="6"/>
      <c r="AB46" s="6"/>
      <c r="AC46" s="6"/>
      <c r="AD46" s="6"/>
      <c r="AE46" s="6"/>
      <c r="AF46" s="6"/>
      <c r="AG46" s="6"/>
      <c r="AH46" s="6"/>
      <c r="AI46" s="6"/>
    </row>
    <row r="47" spans="1:35" ht="3" customHeight="1" x14ac:dyDescent="0.25">
      <c r="A47" s="2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25"/>
      <c r="Y47" s="26"/>
      <c r="Z47" s="27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3.2" x14ac:dyDescent="0.25">
      <c r="A48" s="251">
        <v>16</v>
      </c>
      <c r="B48" s="250"/>
      <c r="C48" s="250"/>
      <c r="D48" s="7"/>
      <c r="E48" s="8"/>
      <c r="F48" s="9"/>
      <c r="G48" s="10"/>
      <c r="H48" s="8"/>
      <c r="I48" s="11"/>
      <c r="J48" s="10"/>
      <c r="K48" s="8"/>
      <c r="L48" s="12"/>
      <c r="M48" s="12"/>
      <c r="N48" s="11"/>
      <c r="O48" s="12"/>
      <c r="P48" s="12"/>
      <c r="Q48" s="10"/>
      <c r="R48" s="13"/>
      <c r="S48" s="13"/>
      <c r="T48" s="250"/>
      <c r="U48" s="250"/>
      <c r="V48" s="250"/>
      <c r="W48" s="250"/>
      <c r="X48" s="14" t="s">
        <v>15</v>
      </c>
      <c r="Y48" s="15"/>
      <c r="Z48" s="1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3.2" x14ac:dyDescent="0.25">
      <c r="A49" s="252"/>
      <c r="B49" s="249"/>
      <c r="C49" s="249"/>
      <c r="D49" s="17"/>
      <c r="E49" s="18"/>
      <c r="F49" s="19"/>
      <c r="G49" s="18"/>
      <c r="H49" s="18"/>
      <c r="I49" s="19"/>
      <c r="J49" s="18"/>
      <c r="K49" s="18"/>
      <c r="L49" s="20"/>
      <c r="M49" s="20"/>
      <c r="N49" s="19"/>
      <c r="O49" s="20"/>
      <c r="P49" s="20"/>
      <c r="Q49" s="18"/>
      <c r="R49" s="21"/>
      <c r="S49" s="21"/>
      <c r="T49" s="249"/>
      <c r="U49" s="249"/>
      <c r="V49" s="249"/>
      <c r="W49" s="249"/>
      <c r="X49" s="22" t="s">
        <v>16</v>
      </c>
      <c r="Y49" s="15"/>
      <c r="Z49" s="23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3" customHeight="1" x14ac:dyDescent="0.25">
      <c r="A50" s="2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25"/>
      <c r="Y50" s="26"/>
      <c r="Z50" s="27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3.2" x14ac:dyDescent="0.25">
      <c r="A51" s="251">
        <v>17</v>
      </c>
      <c r="B51" s="250"/>
      <c r="C51" s="250"/>
      <c r="D51" s="7"/>
      <c r="E51" s="8"/>
      <c r="F51" s="9"/>
      <c r="G51" s="10"/>
      <c r="H51" s="8"/>
      <c r="I51" s="11"/>
      <c r="J51" s="10"/>
      <c r="K51" s="8"/>
      <c r="L51" s="12"/>
      <c r="M51" s="12"/>
      <c r="N51" s="11"/>
      <c r="O51" s="12"/>
      <c r="P51" s="12"/>
      <c r="Q51" s="10"/>
      <c r="R51" s="13"/>
      <c r="S51" s="13"/>
      <c r="T51" s="250"/>
      <c r="U51" s="250"/>
      <c r="V51" s="250"/>
      <c r="W51" s="250"/>
      <c r="X51" s="14" t="s">
        <v>15</v>
      </c>
      <c r="Y51" s="15"/>
      <c r="Z51" s="1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3.2" x14ac:dyDescent="0.25">
      <c r="A52" s="252"/>
      <c r="B52" s="249"/>
      <c r="C52" s="249"/>
      <c r="D52" s="17"/>
      <c r="E52" s="18"/>
      <c r="F52" s="19"/>
      <c r="G52" s="18"/>
      <c r="H52" s="18"/>
      <c r="I52" s="19"/>
      <c r="J52" s="18"/>
      <c r="K52" s="18"/>
      <c r="L52" s="20"/>
      <c r="M52" s="20"/>
      <c r="N52" s="19"/>
      <c r="O52" s="20"/>
      <c r="P52" s="20"/>
      <c r="Q52" s="18"/>
      <c r="R52" s="21"/>
      <c r="S52" s="21"/>
      <c r="T52" s="249"/>
      <c r="U52" s="249"/>
      <c r="V52" s="249"/>
      <c r="W52" s="249"/>
      <c r="X52" s="22" t="s">
        <v>16</v>
      </c>
      <c r="Y52" s="15"/>
      <c r="Z52" s="23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3" customHeight="1" x14ac:dyDescent="0.25">
      <c r="A53" s="2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25"/>
      <c r="Y53" s="26"/>
      <c r="Z53" s="27"/>
      <c r="AA53" s="6"/>
      <c r="AB53" s="6"/>
      <c r="AC53" s="6"/>
      <c r="AD53" s="6"/>
      <c r="AE53" s="6"/>
      <c r="AF53" s="6"/>
      <c r="AG53" s="6"/>
      <c r="AH53" s="6"/>
      <c r="AI53" s="6"/>
    </row>
    <row r="54" spans="1:35" ht="13.2" x14ac:dyDescent="0.25">
      <c r="A54" s="251"/>
      <c r="B54" s="250"/>
      <c r="C54" s="250"/>
      <c r="D54" s="7"/>
      <c r="E54" s="8"/>
      <c r="F54" s="9"/>
      <c r="G54" s="10"/>
      <c r="H54" s="8"/>
      <c r="I54" s="11"/>
      <c r="J54" s="10"/>
      <c r="K54" s="8"/>
      <c r="L54" s="12"/>
      <c r="M54" s="12"/>
      <c r="N54" s="11"/>
      <c r="O54" s="12"/>
      <c r="P54" s="12"/>
      <c r="Q54" s="10"/>
      <c r="R54" s="13"/>
      <c r="S54" s="13"/>
      <c r="T54" s="250"/>
      <c r="U54" s="250"/>
      <c r="V54" s="250"/>
      <c r="W54" s="250"/>
      <c r="X54" s="14" t="s">
        <v>15</v>
      </c>
      <c r="Y54" s="15"/>
      <c r="Z54" s="16"/>
      <c r="AA54" s="6"/>
      <c r="AB54" s="6"/>
      <c r="AC54" s="6"/>
      <c r="AD54" s="6"/>
      <c r="AE54" s="6"/>
      <c r="AF54" s="6"/>
      <c r="AG54" s="6"/>
      <c r="AH54" s="6"/>
      <c r="AI54" s="6"/>
    </row>
    <row r="55" spans="1:35" ht="13.2" x14ac:dyDescent="0.25">
      <c r="A55" s="252"/>
      <c r="B55" s="249"/>
      <c r="C55" s="249"/>
      <c r="D55" s="17"/>
      <c r="E55" s="18"/>
      <c r="F55" s="19"/>
      <c r="G55" s="18"/>
      <c r="H55" s="18"/>
      <c r="I55" s="19"/>
      <c r="J55" s="18"/>
      <c r="K55" s="18"/>
      <c r="L55" s="20"/>
      <c r="M55" s="20"/>
      <c r="N55" s="19"/>
      <c r="O55" s="20"/>
      <c r="P55" s="20"/>
      <c r="Q55" s="18"/>
      <c r="R55" s="21"/>
      <c r="S55" s="21"/>
      <c r="T55" s="249"/>
      <c r="U55" s="249"/>
      <c r="V55" s="249"/>
      <c r="W55" s="249"/>
      <c r="X55" s="22" t="s">
        <v>16</v>
      </c>
      <c r="Y55" s="15"/>
      <c r="Z55" s="23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3" customHeight="1" x14ac:dyDescent="0.25">
      <c r="A56" s="2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25"/>
      <c r="Y56" s="26"/>
      <c r="Z56" s="27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3.2" x14ac:dyDescent="0.25">
      <c r="A57" s="251"/>
      <c r="B57" s="250"/>
      <c r="C57" s="250"/>
      <c r="D57" s="7"/>
      <c r="E57" s="8"/>
      <c r="F57" s="9"/>
      <c r="G57" s="10"/>
      <c r="H57" s="8"/>
      <c r="I57" s="11"/>
      <c r="J57" s="10"/>
      <c r="K57" s="8"/>
      <c r="L57" s="12"/>
      <c r="M57" s="12"/>
      <c r="N57" s="11"/>
      <c r="O57" s="12"/>
      <c r="P57" s="12"/>
      <c r="Q57" s="10"/>
      <c r="R57" s="13"/>
      <c r="S57" s="13"/>
      <c r="T57" s="250"/>
      <c r="U57" s="250"/>
      <c r="V57" s="250"/>
      <c r="W57" s="250"/>
      <c r="X57" s="14" t="s">
        <v>15</v>
      </c>
      <c r="Y57" s="15"/>
      <c r="Z57" s="1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3.2" x14ac:dyDescent="0.25">
      <c r="A58" s="252"/>
      <c r="B58" s="249"/>
      <c r="C58" s="249"/>
      <c r="D58" s="17"/>
      <c r="E58" s="18"/>
      <c r="F58" s="19"/>
      <c r="G58" s="18"/>
      <c r="H58" s="18"/>
      <c r="I58" s="19"/>
      <c r="J58" s="18"/>
      <c r="K58" s="18"/>
      <c r="L58" s="20"/>
      <c r="M58" s="20"/>
      <c r="N58" s="19"/>
      <c r="O58" s="20"/>
      <c r="P58" s="20"/>
      <c r="Q58" s="18"/>
      <c r="R58" s="21"/>
      <c r="S58" s="21"/>
      <c r="T58" s="249"/>
      <c r="U58" s="249"/>
      <c r="V58" s="249"/>
      <c r="W58" s="249"/>
      <c r="X58" s="22" t="s">
        <v>16</v>
      </c>
      <c r="Y58" s="15"/>
      <c r="Z58" s="23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3" customHeight="1" x14ac:dyDescent="0.25">
      <c r="A59" s="2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25"/>
      <c r="Y59" s="30"/>
      <c r="Z59" s="27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3.2" x14ac:dyDescent="0.25">
      <c r="A60" s="251"/>
      <c r="B60" s="250"/>
      <c r="C60" s="250"/>
      <c r="D60" s="7"/>
      <c r="E60" s="8"/>
      <c r="F60" s="9"/>
      <c r="G60" s="10"/>
      <c r="H60" s="8"/>
      <c r="I60" s="11"/>
      <c r="J60" s="10"/>
      <c r="K60" s="8"/>
      <c r="L60" s="12"/>
      <c r="M60" s="12"/>
      <c r="N60" s="11"/>
      <c r="O60" s="12"/>
      <c r="P60" s="12"/>
      <c r="Q60" s="10"/>
      <c r="R60" s="13"/>
      <c r="S60" s="13"/>
      <c r="T60" s="250"/>
      <c r="U60" s="250"/>
      <c r="V60" s="250"/>
      <c r="W60" s="250"/>
      <c r="X60" s="14" t="s">
        <v>15</v>
      </c>
      <c r="Y60" s="15"/>
      <c r="Z60" s="16"/>
      <c r="AA60" s="6"/>
      <c r="AB60" s="6"/>
      <c r="AC60" s="6"/>
      <c r="AD60" s="6"/>
      <c r="AE60" s="6"/>
      <c r="AF60" s="6"/>
      <c r="AG60" s="6"/>
      <c r="AH60" s="6"/>
      <c r="AI60" s="6"/>
    </row>
    <row r="61" spans="1:35" ht="13.2" x14ac:dyDescent="0.25">
      <c r="A61" s="252"/>
      <c r="B61" s="249"/>
      <c r="C61" s="249"/>
      <c r="D61" s="17"/>
      <c r="E61" s="18"/>
      <c r="F61" s="19"/>
      <c r="G61" s="18"/>
      <c r="H61" s="18"/>
      <c r="I61" s="19"/>
      <c r="J61" s="18"/>
      <c r="K61" s="18"/>
      <c r="L61" s="20"/>
      <c r="M61" s="20"/>
      <c r="N61" s="19"/>
      <c r="O61" s="20"/>
      <c r="P61" s="20"/>
      <c r="Q61" s="18"/>
      <c r="R61" s="21"/>
      <c r="S61" s="21"/>
      <c r="T61" s="249"/>
      <c r="U61" s="249"/>
      <c r="V61" s="249"/>
      <c r="W61" s="249"/>
      <c r="X61" s="22" t="s">
        <v>16</v>
      </c>
      <c r="Y61" s="15"/>
      <c r="Z61" s="23"/>
      <c r="AA61" s="6"/>
      <c r="AB61" s="6"/>
      <c r="AC61" s="6"/>
      <c r="AD61" s="6"/>
      <c r="AE61" s="6"/>
      <c r="AF61" s="6"/>
      <c r="AG61" s="6"/>
      <c r="AH61" s="6"/>
      <c r="AI61" s="6"/>
    </row>
    <row r="62" spans="1:35" ht="3" customHeight="1" x14ac:dyDescent="0.25">
      <c r="A62" s="2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25"/>
      <c r="Y62" s="30"/>
      <c r="Z62" s="27"/>
      <c r="AA62" s="6"/>
      <c r="AB62" s="6"/>
      <c r="AC62" s="6"/>
      <c r="AD62" s="6"/>
      <c r="AE62" s="6"/>
      <c r="AF62" s="6"/>
      <c r="AG62" s="6"/>
      <c r="AH62" s="6"/>
      <c r="AI62" s="6"/>
    </row>
    <row r="63" spans="1:35" ht="13.2" x14ac:dyDescent="0.25">
      <c r="A63" s="251"/>
      <c r="B63" s="250"/>
      <c r="C63" s="250"/>
      <c r="D63" s="7"/>
      <c r="E63" s="8"/>
      <c r="F63" s="9"/>
      <c r="G63" s="10"/>
      <c r="H63" s="8"/>
      <c r="I63" s="11"/>
      <c r="J63" s="10"/>
      <c r="K63" s="8"/>
      <c r="L63" s="12"/>
      <c r="M63" s="12"/>
      <c r="N63" s="11"/>
      <c r="O63" s="12"/>
      <c r="P63" s="12"/>
      <c r="Q63" s="10"/>
      <c r="R63" s="13"/>
      <c r="S63" s="13"/>
      <c r="T63" s="250"/>
      <c r="U63" s="250"/>
      <c r="V63" s="250"/>
      <c r="W63" s="250"/>
      <c r="X63" s="14" t="s">
        <v>15</v>
      </c>
      <c r="Y63" s="15"/>
      <c r="Z63" s="16"/>
      <c r="AA63" s="6"/>
      <c r="AB63" s="6"/>
      <c r="AC63" s="6"/>
      <c r="AD63" s="6"/>
      <c r="AE63" s="6"/>
      <c r="AF63" s="6"/>
      <c r="AG63" s="6"/>
      <c r="AH63" s="6"/>
      <c r="AI63" s="6"/>
    </row>
    <row r="64" spans="1:35" ht="13.2" x14ac:dyDescent="0.25">
      <c r="A64" s="252"/>
      <c r="B64" s="249"/>
      <c r="C64" s="249"/>
      <c r="D64" s="17"/>
      <c r="E64" s="18"/>
      <c r="F64" s="19"/>
      <c r="G64" s="18"/>
      <c r="H64" s="18"/>
      <c r="I64" s="19"/>
      <c r="J64" s="18"/>
      <c r="K64" s="18"/>
      <c r="L64" s="20"/>
      <c r="M64" s="20"/>
      <c r="N64" s="19"/>
      <c r="O64" s="20"/>
      <c r="P64" s="20"/>
      <c r="Q64" s="18"/>
      <c r="R64" s="21"/>
      <c r="S64" s="21"/>
      <c r="T64" s="249"/>
      <c r="U64" s="249"/>
      <c r="V64" s="249"/>
      <c r="W64" s="249"/>
      <c r="X64" s="22" t="s">
        <v>16</v>
      </c>
      <c r="Y64" s="15"/>
      <c r="Z64" s="23"/>
      <c r="AA64" s="6"/>
      <c r="AB64" s="6"/>
      <c r="AC64" s="6"/>
      <c r="AD64" s="6"/>
      <c r="AE64" s="6"/>
      <c r="AF64" s="6"/>
      <c r="AG64" s="6"/>
      <c r="AH64" s="6"/>
      <c r="AI64" s="6"/>
    </row>
    <row r="65" spans="1:35" ht="3" customHeight="1" x14ac:dyDescent="0.25">
      <c r="A65" s="2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25"/>
      <c r="Y65" s="26"/>
      <c r="Z65" s="27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13.2" x14ac:dyDescent="0.25">
      <c r="A66" s="251"/>
      <c r="B66" s="250"/>
      <c r="C66" s="250"/>
      <c r="D66" s="7"/>
      <c r="E66" s="8"/>
      <c r="F66" s="9"/>
      <c r="G66" s="10"/>
      <c r="H66" s="8"/>
      <c r="I66" s="11"/>
      <c r="J66" s="10"/>
      <c r="K66" s="8"/>
      <c r="L66" s="12"/>
      <c r="M66" s="12"/>
      <c r="N66" s="11"/>
      <c r="O66" s="12"/>
      <c r="P66" s="12"/>
      <c r="Q66" s="10"/>
      <c r="R66" s="13"/>
      <c r="S66" s="13"/>
      <c r="T66" s="250"/>
      <c r="U66" s="250"/>
      <c r="V66" s="250"/>
      <c r="W66" s="250"/>
      <c r="X66" s="14" t="s">
        <v>15</v>
      </c>
      <c r="Y66" s="15"/>
      <c r="Z66" s="16"/>
      <c r="AA66" s="6"/>
      <c r="AB66" s="6"/>
      <c r="AC66" s="6"/>
      <c r="AD66" s="6"/>
      <c r="AE66" s="6"/>
      <c r="AF66" s="6"/>
      <c r="AG66" s="6"/>
      <c r="AH66" s="6"/>
      <c r="AI66" s="6"/>
    </row>
    <row r="67" spans="1:35" ht="13.2" x14ac:dyDescent="0.25">
      <c r="A67" s="252"/>
      <c r="B67" s="249"/>
      <c r="C67" s="249"/>
      <c r="D67" s="17"/>
      <c r="E67" s="18"/>
      <c r="F67" s="19"/>
      <c r="G67" s="18"/>
      <c r="H67" s="18"/>
      <c r="I67" s="19"/>
      <c r="J67" s="18"/>
      <c r="K67" s="18"/>
      <c r="L67" s="20"/>
      <c r="M67" s="20"/>
      <c r="N67" s="19"/>
      <c r="O67" s="20"/>
      <c r="P67" s="20"/>
      <c r="Q67" s="18"/>
      <c r="R67" s="21"/>
      <c r="S67" s="21"/>
      <c r="T67" s="249"/>
      <c r="U67" s="249"/>
      <c r="V67" s="249"/>
      <c r="W67" s="249"/>
      <c r="X67" s="22" t="s">
        <v>16</v>
      </c>
      <c r="Y67" s="15"/>
      <c r="Z67" s="23"/>
      <c r="AA67" s="6"/>
      <c r="AB67" s="6"/>
      <c r="AC67" s="6"/>
      <c r="AD67" s="6"/>
      <c r="AE67" s="6"/>
      <c r="AF67" s="6"/>
      <c r="AG67" s="6"/>
      <c r="AH67" s="6"/>
      <c r="AI67" s="6"/>
    </row>
    <row r="68" spans="1:35" ht="3" customHeight="1" x14ac:dyDescent="0.25">
      <c r="A68" s="2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25"/>
      <c r="Y68" s="26"/>
      <c r="Z68" s="27"/>
      <c r="AA68" s="6"/>
      <c r="AB68" s="6"/>
      <c r="AC68" s="6"/>
      <c r="AD68" s="6"/>
      <c r="AE68" s="6"/>
      <c r="AF68" s="6"/>
      <c r="AG68" s="6"/>
      <c r="AH68" s="6"/>
      <c r="AI68" s="6"/>
    </row>
    <row r="69" spans="1:35" ht="13.2" x14ac:dyDescent="0.25">
      <c r="A69" s="251"/>
      <c r="B69" s="248"/>
      <c r="C69" s="248"/>
      <c r="D69" s="31"/>
      <c r="E69" s="32"/>
      <c r="F69" s="33"/>
      <c r="G69" s="34"/>
      <c r="H69" s="32"/>
      <c r="I69" s="35"/>
      <c r="J69" s="34"/>
      <c r="K69" s="32"/>
      <c r="L69" s="36"/>
      <c r="M69" s="36"/>
      <c r="N69" s="35"/>
      <c r="O69" s="36"/>
      <c r="P69" s="36"/>
      <c r="Q69" s="34"/>
      <c r="R69" s="37"/>
      <c r="S69" s="37"/>
      <c r="T69" s="248"/>
      <c r="U69" s="248"/>
      <c r="V69" s="248"/>
      <c r="W69" s="248"/>
      <c r="X69" s="38" t="s">
        <v>15</v>
      </c>
      <c r="Y69" s="15"/>
      <c r="Z69" s="16"/>
      <c r="AA69" s="6"/>
      <c r="AB69" s="6"/>
      <c r="AC69" s="6"/>
      <c r="AD69" s="6"/>
      <c r="AE69" s="6"/>
      <c r="AF69" s="6"/>
      <c r="AG69" s="6"/>
      <c r="AH69" s="6"/>
      <c r="AI69" s="6"/>
    </row>
    <row r="70" spans="1:35" ht="13.2" x14ac:dyDescent="0.25">
      <c r="A70" s="252"/>
      <c r="B70" s="249"/>
      <c r="C70" s="249"/>
      <c r="D70" s="17"/>
      <c r="E70" s="18"/>
      <c r="F70" s="19"/>
      <c r="G70" s="18"/>
      <c r="H70" s="18"/>
      <c r="I70" s="19"/>
      <c r="J70" s="18"/>
      <c r="K70" s="18"/>
      <c r="L70" s="20"/>
      <c r="M70" s="20"/>
      <c r="N70" s="19"/>
      <c r="O70" s="20"/>
      <c r="P70" s="20"/>
      <c r="Q70" s="18"/>
      <c r="R70" s="21"/>
      <c r="S70" s="21"/>
      <c r="T70" s="249"/>
      <c r="U70" s="249"/>
      <c r="V70" s="249"/>
      <c r="W70" s="249"/>
      <c r="X70" s="39" t="s">
        <v>16</v>
      </c>
      <c r="Y70" s="15"/>
      <c r="Z70" s="23"/>
      <c r="AA70" s="6"/>
      <c r="AB70" s="6"/>
      <c r="AC70" s="6"/>
      <c r="AD70" s="6"/>
      <c r="AE70" s="6"/>
      <c r="AF70" s="6"/>
      <c r="AG70" s="6"/>
      <c r="AH70" s="6"/>
      <c r="AI70" s="6"/>
    </row>
    <row r="71" spans="1:35" ht="3" customHeight="1" x14ac:dyDescent="0.25">
      <c r="A71" s="2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25"/>
      <c r="Y71" s="26"/>
      <c r="Z71" s="27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3.2" x14ac:dyDescent="0.25">
      <c r="A72" s="251"/>
      <c r="B72" s="250"/>
      <c r="C72" s="250"/>
      <c r="D72" s="7"/>
      <c r="E72" s="8"/>
      <c r="F72" s="9"/>
      <c r="G72" s="10"/>
      <c r="H72" s="8"/>
      <c r="I72" s="11"/>
      <c r="J72" s="10"/>
      <c r="K72" s="8"/>
      <c r="L72" s="12"/>
      <c r="M72" s="12"/>
      <c r="N72" s="11"/>
      <c r="O72" s="12"/>
      <c r="P72" s="12"/>
      <c r="Q72" s="10"/>
      <c r="R72" s="13"/>
      <c r="S72" s="13"/>
      <c r="T72" s="250"/>
      <c r="U72" s="250"/>
      <c r="V72" s="250"/>
      <c r="W72" s="250"/>
      <c r="X72" s="40" t="s">
        <v>15</v>
      </c>
      <c r="Y72" s="15"/>
      <c r="Z72" s="1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3.2" x14ac:dyDescent="0.25">
      <c r="A73" s="252"/>
      <c r="B73" s="249"/>
      <c r="C73" s="249"/>
      <c r="D73" s="17"/>
      <c r="E73" s="18"/>
      <c r="F73" s="19"/>
      <c r="G73" s="18"/>
      <c r="H73" s="18"/>
      <c r="I73" s="19"/>
      <c r="J73" s="18"/>
      <c r="K73" s="18"/>
      <c r="L73" s="20"/>
      <c r="M73" s="20"/>
      <c r="N73" s="19"/>
      <c r="O73" s="20"/>
      <c r="P73" s="20"/>
      <c r="Q73" s="18"/>
      <c r="R73" s="21"/>
      <c r="S73" s="21"/>
      <c r="T73" s="249"/>
      <c r="U73" s="249"/>
      <c r="V73" s="249"/>
      <c r="W73" s="249"/>
      <c r="X73" s="39" t="s">
        <v>16</v>
      </c>
      <c r="Y73" s="15"/>
      <c r="Z73" s="23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3" customHeight="1" x14ac:dyDescent="0.25">
      <c r="A74" s="2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25"/>
      <c r="Y74" s="26"/>
      <c r="Z74" s="27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3.2" x14ac:dyDescent="0.25">
      <c r="A75" s="251"/>
      <c r="B75" s="250"/>
      <c r="C75" s="250"/>
      <c r="D75" s="7"/>
      <c r="E75" s="8"/>
      <c r="F75" s="9"/>
      <c r="G75" s="10"/>
      <c r="H75" s="8"/>
      <c r="I75" s="11"/>
      <c r="J75" s="10"/>
      <c r="K75" s="8"/>
      <c r="L75" s="12"/>
      <c r="M75" s="12"/>
      <c r="N75" s="11"/>
      <c r="O75" s="12"/>
      <c r="P75" s="12"/>
      <c r="Q75" s="10"/>
      <c r="R75" s="13"/>
      <c r="S75" s="13"/>
      <c r="T75" s="250"/>
      <c r="U75" s="250"/>
      <c r="V75" s="250"/>
      <c r="W75" s="250"/>
      <c r="X75" s="14" t="s">
        <v>15</v>
      </c>
      <c r="Y75" s="15"/>
      <c r="Z75" s="1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3.2" x14ac:dyDescent="0.25">
      <c r="A76" s="252"/>
      <c r="B76" s="249"/>
      <c r="C76" s="249"/>
      <c r="D76" s="17"/>
      <c r="E76" s="18"/>
      <c r="F76" s="19"/>
      <c r="G76" s="18"/>
      <c r="H76" s="18"/>
      <c r="I76" s="19"/>
      <c r="J76" s="18"/>
      <c r="K76" s="18"/>
      <c r="L76" s="20"/>
      <c r="M76" s="20"/>
      <c r="N76" s="19"/>
      <c r="O76" s="20"/>
      <c r="P76" s="20"/>
      <c r="Q76" s="18"/>
      <c r="R76" s="21"/>
      <c r="S76" s="21"/>
      <c r="T76" s="249"/>
      <c r="U76" s="249"/>
      <c r="V76" s="249"/>
      <c r="W76" s="249"/>
      <c r="X76" s="22" t="s">
        <v>16</v>
      </c>
      <c r="Y76" s="15"/>
      <c r="Z76" s="23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3" customHeight="1" x14ac:dyDescent="0.25">
      <c r="A77" s="2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25"/>
      <c r="Y77" s="26"/>
      <c r="Z77" s="27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3.2" x14ac:dyDescent="0.25">
      <c r="A78" s="251"/>
      <c r="B78" s="250"/>
      <c r="C78" s="250"/>
      <c r="D78" s="7"/>
      <c r="E78" s="8"/>
      <c r="F78" s="9"/>
      <c r="G78" s="10"/>
      <c r="H78" s="8"/>
      <c r="I78" s="11"/>
      <c r="J78" s="10"/>
      <c r="K78" s="8"/>
      <c r="L78" s="12"/>
      <c r="M78" s="12"/>
      <c r="N78" s="11"/>
      <c r="O78" s="12"/>
      <c r="P78" s="12"/>
      <c r="Q78" s="10"/>
      <c r="R78" s="13"/>
      <c r="S78" s="13"/>
      <c r="T78" s="250"/>
      <c r="U78" s="250"/>
      <c r="V78" s="250"/>
      <c r="W78" s="250"/>
      <c r="X78" s="14" t="s">
        <v>15</v>
      </c>
      <c r="Y78" s="15"/>
      <c r="Z78" s="1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3.2" x14ac:dyDescent="0.25">
      <c r="A79" s="252"/>
      <c r="B79" s="249"/>
      <c r="C79" s="249"/>
      <c r="D79" s="17"/>
      <c r="E79" s="18"/>
      <c r="F79" s="19"/>
      <c r="G79" s="18"/>
      <c r="H79" s="18"/>
      <c r="I79" s="19"/>
      <c r="J79" s="18"/>
      <c r="K79" s="18"/>
      <c r="L79" s="20"/>
      <c r="M79" s="20"/>
      <c r="N79" s="19"/>
      <c r="O79" s="20"/>
      <c r="P79" s="20"/>
      <c r="Q79" s="18"/>
      <c r="R79" s="21"/>
      <c r="S79" s="21"/>
      <c r="T79" s="249"/>
      <c r="U79" s="249"/>
      <c r="V79" s="249"/>
      <c r="W79" s="249"/>
      <c r="X79" s="22" t="s">
        <v>16</v>
      </c>
      <c r="Y79" s="15"/>
      <c r="Z79" s="23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3" customHeight="1" x14ac:dyDescent="0.25">
      <c r="A80" s="2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25"/>
      <c r="Y80" s="26"/>
      <c r="Z80" s="27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3.2" x14ac:dyDescent="0.25">
      <c r="A81" s="41"/>
      <c r="B81" s="250"/>
      <c r="C81" s="250"/>
      <c r="D81" s="7"/>
      <c r="E81" s="8"/>
      <c r="F81" s="9"/>
      <c r="G81" s="10"/>
      <c r="H81" s="8"/>
      <c r="I81" s="11"/>
      <c r="J81" s="10"/>
      <c r="K81" s="8"/>
      <c r="L81" s="12"/>
      <c r="M81" s="12"/>
      <c r="N81" s="11"/>
      <c r="O81" s="12"/>
      <c r="P81" s="12"/>
      <c r="Q81" s="10"/>
      <c r="R81" s="13"/>
      <c r="S81" s="13"/>
      <c r="T81" s="250"/>
      <c r="U81" s="250"/>
      <c r="V81" s="250"/>
      <c r="W81" s="250"/>
      <c r="X81" s="14" t="s">
        <v>15</v>
      </c>
      <c r="Y81" s="15"/>
      <c r="Z81" s="1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3.2" x14ac:dyDescent="0.25">
      <c r="A82" s="42"/>
      <c r="B82" s="249"/>
      <c r="C82" s="249"/>
      <c r="D82" s="17"/>
      <c r="E82" s="18"/>
      <c r="F82" s="19"/>
      <c r="G82" s="18"/>
      <c r="H82" s="18"/>
      <c r="I82" s="19"/>
      <c r="J82" s="18"/>
      <c r="K82" s="18"/>
      <c r="L82" s="20"/>
      <c r="M82" s="20"/>
      <c r="N82" s="19"/>
      <c r="O82" s="20"/>
      <c r="P82" s="20"/>
      <c r="Q82" s="18"/>
      <c r="R82" s="21"/>
      <c r="S82" s="21"/>
      <c r="T82" s="249"/>
      <c r="U82" s="249"/>
      <c r="V82" s="249"/>
      <c r="W82" s="249"/>
      <c r="X82" s="22" t="s">
        <v>16</v>
      </c>
      <c r="Y82" s="15"/>
      <c r="Z82" s="23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3" customHeight="1" x14ac:dyDescent="0.25">
      <c r="A83" s="2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25"/>
      <c r="Y83" s="30"/>
      <c r="Z83" s="27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3.2" x14ac:dyDescent="0.25">
      <c r="A84" s="41"/>
      <c r="B84" s="250"/>
      <c r="C84" s="250"/>
      <c r="D84" s="7"/>
      <c r="E84" s="8"/>
      <c r="F84" s="9"/>
      <c r="G84" s="10"/>
      <c r="H84" s="8"/>
      <c r="I84" s="11"/>
      <c r="J84" s="10"/>
      <c r="K84" s="8"/>
      <c r="L84" s="12"/>
      <c r="M84" s="12"/>
      <c r="N84" s="11"/>
      <c r="O84" s="12"/>
      <c r="P84" s="12"/>
      <c r="Q84" s="10"/>
      <c r="R84" s="13"/>
      <c r="S84" s="13"/>
      <c r="T84" s="250"/>
      <c r="U84" s="250"/>
      <c r="V84" s="250"/>
      <c r="W84" s="250"/>
      <c r="X84" s="14" t="s">
        <v>15</v>
      </c>
      <c r="Y84" s="15"/>
      <c r="Z84" s="1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3.2" x14ac:dyDescent="0.25">
      <c r="A85" s="42"/>
      <c r="B85" s="249"/>
      <c r="C85" s="249"/>
      <c r="D85" s="17"/>
      <c r="E85" s="18"/>
      <c r="F85" s="19"/>
      <c r="G85" s="18"/>
      <c r="H85" s="18"/>
      <c r="I85" s="19"/>
      <c r="J85" s="18"/>
      <c r="K85" s="18"/>
      <c r="L85" s="20"/>
      <c r="M85" s="20"/>
      <c r="N85" s="19"/>
      <c r="O85" s="20"/>
      <c r="P85" s="20"/>
      <c r="Q85" s="18"/>
      <c r="R85" s="21"/>
      <c r="S85" s="21"/>
      <c r="T85" s="249"/>
      <c r="U85" s="249"/>
      <c r="V85" s="249"/>
      <c r="W85" s="249"/>
      <c r="X85" s="22" t="s">
        <v>16</v>
      </c>
      <c r="Y85" s="15"/>
      <c r="Z85" s="23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3" customHeight="1" x14ac:dyDescent="0.25">
      <c r="A86" s="2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25"/>
      <c r="Y86" s="30"/>
      <c r="Z86" s="27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3.2" x14ac:dyDescent="0.25">
      <c r="A87" s="41"/>
      <c r="B87" s="250"/>
      <c r="C87" s="250"/>
      <c r="D87" s="7"/>
      <c r="E87" s="8"/>
      <c r="F87" s="9"/>
      <c r="G87" s="10"/>
      <c r="H87" s="8"/>
      <c r="I87" s="11"/>
      <c r="J87" s="10"/>
      <c r="K87" s="8"/>
      <c r="L87" s="12"/>
      <c r="M87" s="12"/>
      <c r="N87" s="11"/>
      <c r="O87" s="12"/>
      <c r="P87" s="12"/>
      <c r="Q87" s="10"/>
      <c r="R87" s="13"/>
      <c r="S87" s="13"/>
      <c r="T87" s="250"/>
      <c r="U87" s="250"/>
      <c r="V87" s="250"/>
      <c r="W87" s="250"/>
      <c r="X87" s="14" t="s">
        <v>15</v>
      </c>
      <c r="Y87" s="15"/>
      <c r="Z87" s="1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3.2" x14ac:dyDescent="0.25">
      <c r="A88" s="42"/>
      <c r="B88" s="249"/>
      <c r="C88" s="249"/>
      <c r="D88" s="17"/>
      <c r="E88" s="18"/>
      <c r="F88" s="19"/>
      <c r="G88" s="18"/>
      <c r="H88" s="18"/>
      <c r="I88" s="19"/>
      <c r="J88" s="18"/>
      <c r="K88" s="18"/>
      <c r="L88" s="20"/>
      <c r="M88" s="20"/>
      <c r="N88" s="19"/>
      <c r="O88" s="20"/>
      <c r="P88" s="20"/>
      <c r="Q88" s="18"/>
      <c r="R88" s="21"/>
      <c r="S88" s="21"/>
      <c r="T88" s="249"/>
      <c r="U88" s="249"/>
      <c r="V88" s="249"/>
      <c r="W88" s="249"/>
      <c r="X88" s="22" t="s">
        <v>16</v>
      </c>
      <c r="Y88" s="15"/>
      <c r="Z88" s="23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3" customHeight="1" x14ac:dyDescent="0.25">
      <c r="A89" s="2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25"/>
      <c r="Y89" s="26"/>
      <c r="Z89" s="27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3.2" x14ac:dyDescent="0.25">
      <c r="A90" s="41"/>
      <c r="B90" s="250"/>
      <c r="C90" s="250"/>
      <c r="D90" s="7"/>
      <c r="E90" s="8"/>
      <c r="F90" s="9"/>
      <c r="G90" s="10"/>
      <c r="H90" s="8"/>
      <c r="I90" s="11"/>
      <c r="J90" s="10"/>
      <c r="K90" s="8"/>
      <c r="L90" s="12"/>
      <c r="M90" s="12"/>
      <c r="N90" s="11"/>
      <c r="O90" s="12"/>
      <c r="P90" s="12"/>
      <c r="Q90" s="10"/>
      <c r="R90" s="13"/>
      <c r="S90" s="13"/>
      <c r="T90" s="250"/>
      <c r="U90" s="250"/>
      <c r="V90" s="250"/>
      <c r="W90" s="250"/>
      <c r="X90" s="14" t="s">
        <v>15</v>
      </c>
      <c r="Y90" s="15"/>
      <c r="Z90" s="1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3.2" x14ac:dyDescent="0.25">
      <c r="A91" s="42"/>
      <c r="B91" s="249"/>
      <c r="C91" s="249"/>
      <c r="D91" s="17"/>
      <c r="E91" s="18"/>
      <c r="F91" s="19"/>
      <c r="G91" s="18"/>
      <c r="H91" s="18"/>
      <c r="I91" s="19"/>
      <c r="J91" s="18"/>
      <c r="K91" s="18"/>
      <c r="L91" s="20"/>
      <c r="M91" s="20"/>
      <c r="N91" s="19"/>
      <c r="O91" s="20"/>
      <c r="P91" s="20"/>
      <c r="Q91" s="18"/>
      <c r="R91" s="21"/>
      <c r="S91" s="21"/>
      <c r="T91" s="249"/>
      <c r="U91" s="249"/>
      <c r="V91" s="249"/>
      <c r="W91" s="249"/>
      <c r="X91" s="22" t="s">
        <v>16</v>
      </c>
      <c r="Y91" s="15"/>
      <c r="Z91" s="23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3" customHeight="1" x14ac:dyDescent="0.25">
      <c r="A92" s="2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25"/>
      <c r="Y92" s="26"/>
      <c r="Z92" s="27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3.2" x14ac:dyDescent="0.25">
      <c r="A93" s="41"/>
      <c r="B93" s="250"/>
      <c r="C93" s="250"/>
      <c r="D93" s="7"/>
      <c r="E93" s="8"/>
      <c r="F93" s="9"/>
      <c r="G93" s="10"/>
      <c r="H93" s="8"/>
      <c r="I93" s="11"/>
      <c r="J93" s="10"/>
      <c r="K93" s="8"/>
      <c r="L93" s="12"/>
      <c r="M93" s="12"/>
      <c r="N93" s="11"/>
      <c r="O93" s="12"/>
      <c r="P93" s="12"/>
      <c r="Q93" s="10"/>
      <c r="R93" s="13"/>
      <c r="S93" s="13"/>
      <c r="T93" s="250"/>
      <c r="U93" s="250"/>
      <c r="V93" s="250"/>
      <c r="W93" s="250"/>
      <c r="X93" s="14" t="s">
        <v>15</v>
      </c>
      <c r="Y93" s="15"/>
      <c r="Z93" s="1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3.2" x14ac:dyDescent="0.25">
      <c r="A94" s="42"/>
      <c r="B94" s="249"/>
      <c r="C94" s="249"/>
      <c r="D94" s="17"/>
      <c r="E94" s="18"/>
      <c r="F94" s="19"/>
      <c r="G94" s="18"/>
      <c r="H94" s="18"/>
      <c r="I94" s="19"/>
      <c r="J94" s="18"/>
      <c r="K94" s="18"/>
      <c r="L94" s="20"/>
      <c r="M94" s="20"/>
      <c r="N94" s="19"/>
      <c r="O94" s="20"/>
      <c r="P94" s="20"/>
      <c r="Q94" s="18"/>
      <c r="R94" s="21"/>
      <c r="S94" s="21"/>
      <c r="T94" s="249"/>
      <c r="U94" s="249"/>
      <c r="V94" s="249"/>
      <c r="W94" s="249"/>
      <c r="X94" s="22" t="s">
        <v>16</v>
      </c>
      <c r="Y94" s="15"/>
      <c r="Z94" s="23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3" customHeight="1" x14ac:dyDescent="0.25">
      <c r="A95" s="2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25"/>
      <c r="Y95" s="26"/>
      <c r="Z95" s="27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3.2" x14ac:dyDescent="0.25">
      <c r="A96" s="43"/>
      <c r="B96" s="248"/>
      <c r="C96" s="248"/>
      <c r="D96" s="31"/>
      <c r="E96" s="32"/>
      <c r="F96" s="33"/>
      <c r="G96" s="34"/>
      <c r="H96" s="32"/>
      <c r="I96" s="35"/>
      <c r="J96" s="34"/>
      <c r="K96" s="32"/>
      <c r="L96" s="36"/>
      <c r="M96" s="36"/>
      <c r="N96" s="35"/>
      <c r="O96" s="36"/>
      <c r="P96" s="36"/>
      <c r="Q96" s="34"/>
      <c r="R96" s="37"/>
      <c r="S96" s="37"/>
      <c r="T96" s="248"/>
      <c r="U96" s="248"/>
      <c r="V96" s="248"/>
      <c r="W96" s="248"/>
      <c r="X96" s="38" t="s">
        <v>15</v>
      </c>
      <c r="Y96" s="15"/>
      <c r="Z96" s="1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3.2" x14ac:dyDescent="0.25">
      <c r="A97" s="42"/>
      <c r="B97" s="249"/>
      <c r="C97" s="249"/>
      <c r="D97" s="17"/>
      <c r="E97" s="18"/>
      <c r="F97" s="19"/>
      <c r="G97" s="18"/>
      <c r="H97" s="18"/>
      <c r="I97" s="19"/>
      <c r="J97" s="18"/>
      <c r="K97" s="18"/>
      <c r="L97" s="20"/>
      <c r="M97" s="20"/>
      <c r="N97" s="19"/>
      <c r="O97" s="20"/>
      <c r="P97" s="20"/>
      <c r="Q97" s="18"/>
      <c r="R97" s="21"/>
      <c r="S97" s="21"/>
      <c r="T97" s="249"/>
      <c r="U97" s="249"/>
      <c r="V97" s="249"/>
      <c r="W97" s="249"/>
      <c r="X97" s="39" t="s">
        <v>16</v>
      </c>
      <c r="Y97" s="15"/>
      <c r="Z97" s="23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3" customHeight="1" x14ac:dyDescent="0.25">
      <c r="A98" s="2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5"/>
      <c r="Y98" s="26"/>
      <c r="Z98" s="27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3.2" x14ac:dyDescent="0.25">
      <c r="A99" s="41"/>
      <c r="B99" s="250"/>
      <c r="C99" s="250"/>
      <c r="D99" s="7"/>
      <c r="E99" s="8"/>
      <c r="F99" s="9"/>
      <c r="G99" s="10"/>
      <c r="H99" s="8"/>
      <c r="I99" s="11"/>
      <c r="J99" s="10"/>
      <c r="K99" s="8"/>
      <c r="L99" s="12"/>
      <c r="M99" s="12"/>
      <c r="N99" s="11"/>
      <c r="O99" s="12"/>
      <c r="P99" s="12"/>
      <c r="Q99" s="10"/>
      <c r="R99" s="13"/>
      <c r="S99" s="13"/>
      <c r="T99" s="250"/>
      <c r="U99" s="250"/>
      <c r="V99" s="250"/>
      <c r="W99" s="250"/>
      <c r="X99" s="40" t="s">
        <v>15</v>
      </c>
      <c r="Y99" s="15"/>
      <c r="Z99" s="1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3.2" x14ac:dyDescent="0.25">
      <c r="A100" s="44"/>
      <c r="B100" s="249"/>
      <c r="C100" s="249"/>
      <c r="D100" s="17"/>
      <c r="E100" s="18"/>
      <c r="F100" s="19"/>
      <c r="G100" s="18"/>
      <c r="H100" s="18"/>
      <c r="I100" s="19"/>
      <c r="J100" s="18"/>
      <c r="K100" s="18"/>
      <c r="L100" s="20"/>
      <c r="M100" s="20"/>
      <c r="N100" s="19"/>
      <c r="O100" s="20"/>
      <c r="P100" s="20"/>
      <c r="Q100" s="18"/>
      <c r="R100" s="21"/>
      <c r="S100" s="21"/>
      <c r="T100" s="249"/>
      <c r="U100" s="249"/>
      <c r="V100" s="249"/>
      <c r="W100" s="249"/>
      <c r="X100" s="39" t="s">
        <v>16</v>
      </c>
      <c r="Y100" s="15"/>
      <c r="Z100" s="23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3" customHeight="1" x14ac:dyDescent="0.25">
      <c r="A101" s="2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25"/>
      <c r="Y101" s="26"/>
      <c r="Z101" s="27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3.2" x14ac:dyDescent="0.25">
      <c r="A102" s="45"/>
      <c r="B102" s="250"/>
      <c r="C102" s="250"/>
      <c r="D102" s="7"/>
      <c r="E102" s="8"/>
      <c r="F102" s="9"/>
      <c r="G102" s="10"/>
      <c r="H102" s="8"/>
      <c r="I102" s="11"/>
      <c r="J102" s="10"/>
      <c r="K102" s="8"/>
      <c r="L102" s="12"/>
      <c r="M102" s="12"/>
      <c r="N102" s="11"/>
      <c r="O102" s="12"/>
      <c r="P102" s="12"/>
      <c r="Q102" s="10"/>
      <c r="R102" s="13"/>
      <c r="S102" s="13"/>
      <c r="T102" s="250"/>
      <c r="U102" s="250"/>
      <c r="V102" s="250"/>
      <c r="W102" s="250"/>
      <c r="X102" s="14" t="s">
        <v>15</v>
      </c>
      <c r="Y102" s="15"/>
      <c r="Z102" s="1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3.2" x14ac:dyDescent="0.25">
      <c r="A103" s="44"/>
      <c r="B103" s="249"/>
      <c r="C103" s="249"/>
      <c r="D103" s="17"/>
      <c r="E103" s="18"/>
      <c r="F103" s="19"/>
      <c r="G103" s="18"/>
      <c r="H103" s="18"/>
      <c r="I103" s="19"/>
      <c r="J103" s="18"/>
      <c r="K103" s="18"/>
      <c r="L103" s="20"/>
      <c r="M103" s="20"/>
      <c r="N103" s="19"/>
      <c r="O103" s="20"/>
      <c r="P103" s="20"/>
      <c r="Q103" s="18"/>
      <c r="R103" s="21"/>
      <c r="S103" s="21"/>
      <c r="T103" s="249"/>
      <c r="U103" s="249"/>
      <c r="V103" s="249"/>
      <c r="W103" s="249"/>
      <c r="X103" s="22" t="s">
        <v>16</v>
      </c>
      <c r="Y103" s="15"/>
      <c r="Z103" s="23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3" customHeight="1" x14ac:dyDescent="0.25">
      <c r="A104" s="2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25"/>
      <c r="Y104" s="26"/>
      <c r="Z104" s="27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3.2" x14ac:dyDescent="0.25">
      <c r="A105" s="45"/>
      <c r="B105" s="250"/>
      <c r="C105" s="250"/>
      <c r="D105" s="7"/>
      <c r="E105" s="8"/>
      <c r="F105" s="9"/>
      <c r="G105" s="10"/>
      <c r="H105" s="8"/>
      <c r="I105" s="11"/>
      <c r="J105" s="10"/>
      <c r="K105" s="8"/>
      <c r="L105" s="12"/>
      <c r="M105" s="12"/>
      <c r="N105" s="11"/>
      <c r="O105" s="12"/>
      <c r="P105" s="12"/>
      <c r="Q105" s="10"/>
      <c r="R105" s="13"/>
      <c r="S105" s="13"/>
      <c r="T105" s="250"/>
      <c r="U105" s="250"/>
      <c r="V105" s="250"/>
      <c r="W105" s="250"/>
      <c r="X105" s="14" t="s">
        <v>15</v>
      </c>
      <c r="Y105" s="15"/>
      <c r="Z105" s="1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3.2" x14ac:dyDescent="0.25">
      <c r="A106" s="44"/>
      <c r="B106" s="249"/>
      <c r="C106" s="249"/>
      <c r="D106" s="17"/>
      <c r="E106" s="18"/>
      <c r="F106" s="19"/>
      <c r="G106" s="18"/>
      <c r="H106" s="18"/>
      <c r="I106" s="19"/>
      <c r="J106" s="18"/>
      <c r="K106" s="18"/>
      <c r="L106" s="20"/>
      <c r="M106" s="20"/>
      <c r="N106" s="19"/>
      <c r="O106" s="20"/>
      <c r="P106" s="20"/>
      <c r="Q106" s="18"/>
      <c r="R106" s="21"/>
      <c r="S106" s="21"/>
      <c r="T106" s="249"/>
      <c r="U106" s="249"/>
      <c r="V106" s="249"/>
      <c r="W106" s="249"/>
      <c r="X106" s="22" t="s">
        <v>16</v>
      </c>
      <c r="Y106" s="15"/>
      <c r="Z106" s="23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3" customHeight="1" x14ac:dyDescent="0.25">
      <c r="A107" s="2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25"/>
      <c r="Y107" s="30"/>
      <c r="Z107" s="27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3.2" x14ac:dyDescent="0.25">
      <c r="A108" s="45"/>
      <c r="B108" s="250"/>
      <c r="C108" s="250"/>
      <c r="D108" s="7"/>
      <c r="E108" s="8"/>
      <c r="F108" s="9"/>
      <c r="G108" s="10"/>
      <c r="H108" s="8"/>
      <c r="I108" s="11"/>
      <c r="J108" s="10"/>
      <c r="K108" s="8"/>
      <c r="L108" s="12"/>
      <c r="M108" s="12"/>
      <c r="N108" s="11"/>
      <c r="O108" s="12"/>
      <c r="P108" s="12"/>
      <c r="Q108" s="10"/>
      <c r="R108" s="13"/>
      <c r="S108" s="13"/>
      <c r="T108" s="250"/>
      <c r="U108" s="250"/>
      <c r="V108" s="250"/>
      <c r="W108" s="250"/>
      <c r="X108" s="14" t="s">
        <v>15</v>
      </c>
      <c r="Y108" s="15"/>
      <c r="Z108" s="261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3.2" x14ac:dyDescent="0.25">
      <c r="A109" s="44"/>
      <c r="B109" s="249"/>
      <c r="C109" s="249"/>
      <c r="D109" s="17"/>
      <c r="E109" s="18"/>
      <c r="F109" s="19"/>
      <c r="G109" s="18"/>
      <c r="H109" s="18"/>
      <c r="I109" s="19"/>
      <c r="J109" s="18"/>
      <c r="K109" s="18"/>
      <c r="L109" s="20"/>
      <c r="M109" s="20"/>
      <c r="N109" s="19"/>
      <c r="O109" s="20"/>
      <c r="P109" s="20"/>
      <c r="Q109" s="18"/>
      <c r="R109" s="21"/>
      <c r="S109" s="21"/>
      <c r="T109" s="249"/>
      <c r="U109" s="249"/>
      <c r="V109" s="249"/>
      <c r="W109" s="249"/>
      <c r="X109" s="22" t="s">
        <v>16</v>
      </c>
      <c r="Y109" s="15"/>
      <c r="Z109" s="249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3" customHeight="1" x14ac:dyDescent="0.25">
      <c r="A110" s="2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5"/>
      <c r="Y110" s="30"/>
      <c r="Z110" s="27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3.2" x14ac:dyDescent="0.25">
      <c r="A111" s="45"/>
      <c r="B111" s="250"/>
      <c r="C111" s="250"/>
      <c r="D111" s="7"/>
      <c r="E111" s="8"/>
      <c r="F111" s="9"/>
      <c r="G111" s="10"/>
      <c r="H111" s="8"/>
      <c r="I111" s="11"/>
      <c r="J111" s="10"/>
      <c r="K111" s="8"/>
      <c r="L111" s="12"/>
      <c r="M111" s="12"/>
      <c r="N111" s="11"/>
      <c r="O111" s="12"/>
      <c r="P111" s="12"/>
      <c r="Q111" s="10"/>
      <c r="R111" s="13"/>
      <c r="S111" s="13"/>
      <c r="T111" s="250"/>
      <c r="U111" s="250"/>
      <c r="V111" s="250"/>
      <c r="W111" s="250"/>
      <c r="X111" s="14" t="s">
        <v>15</v>
      </c>
      <c r="Y111" s="15"/>
      <c r="Z111" s="261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3.2" x14ac:dyDescent="0.25">
      <c r="A112" s="44"/>
      <c r="B112" s="249"/>
      <c r="C112" s="249"/>
      <c r="D112" s="17"/>
      <c r="E112" s="18"/>
      <c r="F112" s="19"/>
      <c r="G112" s="18"/>
      <c r="H112" s="18"/>
      <c r="I112" s="19"/>
      <c r="J112" s="18"/>
      <c r="K112" s="18"/>
      <c r="L112" s="20"/>
      <c r="M112" s="20"/>
      <c r="N112" s="19"/>
      <c r="O112" s="20"/>
      <c r="P112" s="20"/>
      <c r="Q112" s="18"/>
      <c r="R112" s="21"/>
      <c r="S112" s="21"/>
      <c r="T112" s="249"/>
      <c r="U112" s="249"/>
      <c r="V112" s="249"/>
      <c r="W112" s="249"/>
      <c r="X112" s="22" t="s">
        <v>16</v>
      </c>
      <c r="Y112" s="15"/>
      <c r="Z112" s="249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3" customHeight="1" x14ac:dyDescent="0.25">
      <c r="A113" s="24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25"/>
      <c r="Y113" s="26"/>
      <c r="Z113" s="27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3.2" x14ac:dyDescent="0.25">
      <c r="A114" s="45"/>
      <c r="B114" s="250"/>
      <c r="C114" s="250"/>
      <c r="D114" s="7"/>
      <c r="E114" s="8"/>
      <c r="F114" s="9"/>
      <c r="G114" s="10"/>
      <c r="H114" s="8"/>
      <c r="I114" s="11"/>
      <c r="J114" s="10"/>
      <c r="K114" s="8"/>
      <c r="L114" s="12"/>
      <c r="M114" s="12"/>
      <c r="N114" s="11"/>
      <c r="O114" s="12"/>
      <c r="P114" s="12"/>
      <c r="Q114" s="10"/>
      <c r="R114" s="13"/>
      <c r="S114" s="13"/>
      <c r="T114" s="250"/>
      <c r="U114" s="250"/>
      <c r="V114" s="250"/>
      <c r="W114" s="250"/>
      <c r="X114" s="14" t="s">
        <v>15</v>
      </c>
      <c r="Y114" s="15"/>
      <c r="Z114" s="261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3.2" x14ac:dyDescent="0.25">
      <c r="A115" s="44"/>
      <c r="B115" s="249"/>
      <c r="C115" s="249"/>
      <c r="D115" s="17"/>
      <c r="E115" s="18"/>
      <c r="F115" s="19"/>
      <c r="G115" s="18"/>
      <c r="H115" s="18"/>
      <c r="I115" s="19"/>
      <c r="J115" s="18"/>
      <c r="K115" s="18"/>
      <c r="L115" s="20"/>
      <c r="M115" s="20"/>
      <c r="N115" s="19"/>
      <c r="O115" s="20"/>
      <c r="P115" s="20"/>
      <c r="Q115" s="18"/>
      <c r="R115" s="21"/>
      <c r="S115" s="21"/>
      <c r="T115" s="249"/>
      <c r="U115" s="249"/>
      <c r="V115" s="249"/>
      <c r="W115" s="249"/>
      <c r="X115" s="22" t="s">
        <v>16</v>
      </c>
      <c r="Y115" s="15"/>
      <c r="Z115" s="249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3" customHeight="1" x14ac:dyDescent="0.25">
      <c r="A116" s="24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25"/>
      <c r="Y116" s="26"/>
      <c r="Z116" s="27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3.2" x14ac:dyDescent="0.25">
      <c r="A117" s="45"/>
      <c r="B117" s="250"/>
      <c r="C117" s="250"/>
      <c r="D117" s="7"/>
      <c r="E117" s="8"/>
      <c r="F117" s="9"/>
      <c r="G117" s="10"/>
      <c r="H117" s="8"/>
      <c r="I117" s="11"/>
      <c r="J117" s="10"/>
      <c r="K117" s="8"/>
      <c r="L117" s="12"/>
      <c r="M117" s="12"/>
      <c r="N117" s="11"/>
      <c r="O117" s="12"/>
      <c r="P117" s="12"/>
      <c r="Q117" s="10"/>
      <c r="R117" s="13"/>
      <c r="S117" s="13"/>
      <c r="T117" s="250"/>
      <c r="U117" s="250"/>
      <c r="V117" s="250"/>
      <c r="W117" s="250"/>
      <c r="X117" s="14" t="s">
        <v>15</v>
      </c>
      <c r="Y117" s="15"/>
      <c r="Z117" s="261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3.2" x14ac:dyDescent="0.25">
      <c r="A118" s="44"/>
      <c r="B118" s="249"/>
      <c r="C118" s="249"/>
      <c r="D118" s="17"/>
      <c r="E118" s="18"/>
      <c r="F118" s="19"/>
      <c r="G118" s="18"/>
      <c r="H118" s="18"/>
      <c r="I118" s="19"/>
      <c r="J118" s="18"/>
      <c r="K118" s="18"/>
      <c r="L118" s="20"/>
      <c r="M118" s="20"/>
      <c r="N118" s="19"/>
      <c r="O118" s="20"/>
      <c r="P118" s="20"/>
      <c r="Q118" s="18"/>
      <c r="R118" s="21"/>
      <c r="S118" s="21"/>
      <c r="T118" s="249"/>
      <c r="U118" s="249"/>
      <c r="V118" s="249"/>
      <c r="W118" s="249"/>
      <c r="X118" s="22" t="s">
        <v>16</v>
      </c>
      <c r="Y118" s="15"/>
      <c r="Z118" s="249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3" customHeight="1" x14ac:dyDescent="0.25">
      <c r="A119" s="24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25"/>
      <c r="Y119" s="26"/>
      <c r="Z119" s="27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3.2" x14ac:dyDescent="0.25">
      <c r="A120" s="45"/>
      <c r="B120" s="250"/>
      <c r="C120" s="250"/>
      <c r="D120" s="7"/>
      <c r="E120" s="8"/>
      <c r="F120" s="9"/>
      <c r="G120" s="10"/>
      <c r="H120" s="8"/>
      <c r="I120" s="11"/>
      <c r="J120" s="10"/>
      <c r="K120" s="8"/>
      <c r="L120" s="12"/>
      <c r="M120" s="12"/>
      <c r="N120" s="11"/>
      <c r="O120" s="12"/>
      <c r="P120" s="12"/>
      <c r="Q120" s="10"/>
      <c r="R120" s="13"/>
      <c r="S120" s="13"/>
      <c r="T120" s="250"/>
      <c r="U120" s="250"/>
      <c r="V120" s="250"/>
      <c r="W120" s="250"/>
      <c r="X120" s="14" t="s">
        <v>15</v>
      </c>
      <c r="Y120" s="15"/>
      <c r="Z120" s="261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3.2" x14ac:dyDescent="0.25">
      <c r="A121" s="44"/>
      <c r="B121" s="249"/>
      <c r="C121" s="249"/>
      <c r="D121" s="17"/>
      <c r="E121" s="18"/>
      <c r="F121" s="19"/>
      <c r="G121" s="18"/>
      <c r="H121" s="18"/>
      <c r="I121" s="19"/>
      <c r="J121" s="18"/>
      <c r="K121" s="18"/>
      <c r="L121" s="20"/>
      <c r="M121" s="20"/>
      <c r="N121" s="19"/>
      <c r="O121" s="20"/>
      <c r="P121" s="20"/>
      <c r="Q121" s="18"/>
      <c r="R121" s="21"/>
      <c r="S121" s="21"/>
      <c r="T121" s="249"/>
      <c r="U121" s="249"/>
      <c r="V121" s="249"/>
      <c r="W121" s="249"/>
      <c r="X121" s="22" t="s">
        <v>16</v>
      </c>
      <c r="Y121" s="15"/>
      <c r="Z121" s="249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3" customHeight="1" x14ac:dyDescent="0.25">
      <c r="A122" s="24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25"/>
      <c r="Y122" s="26"/>
      <c r="Z122" s="27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3.2" x14ac:dyDescent="0.25">
      <c r="A123" s="46"/>
      <c r="B123" s="248"/>
      <c r="C123" s="248"/>
      <c r="D123" s="31"/>
      <c r="E123" s="32"/>
      <c r="F123" s="33"/>
      <c r="G123" s="34"/>
      <c r="H123" s="32"/>
      <c r="I123" s="35"/>
      <c r="J123" s="34"/>
      <c r="K123" s="32"/>
      <c r="L123" s="36"/>
      <c r="M123" s="36"/>
      <c r="N123" s="35"/>
      <c r="O123" s="36"/>
      <c r="P123" s="36"/>
      <c r="Q123" s="34"/>
      <c r="R123" s="37"/>
      <c r="S123" s="37"/>
      <c r="T123" s="248"/>
      <c r="U123" s="248"/>
      <c r="V123" s="248"/>
      <c r="W123" s="248"/>
      <c r="X123" s="38" t="s">
        <v>15</v>
      </c>
      <c r="Y123" s="15"/>
      <c r="Z123" s="262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3.2" x14ac:dyDescent="0.25">
      <c r="A124" s="44"/>
      <c r="B124" s="249"/>
      <c r="C124" s="249"/>
      <c r="D124" s="17"/>
      <c r="E124" s="18"/>
      <c r="F124" s="19"/>
      <c r="G124" s="18"/>
      <c r="H124" s="18"/>
      <c r="I124" s="19"/>
      <c r="J124" s="18"/>
      <c r="K124" s="18"/>
      <c r="L124" s="20"/>
      <c r="M124" s="20"/>
      <c r="N124" s="19"/>
      <c r="O124" s="20"/>
      <c r="P124" s="20"/>
      <c r="Q124" s="18"/>
      <c r="R124" s="21"/>
      <c r="S124" s="21"/>
      <c r="T124" s="249"/>
      <c r="U124" s="249"/>
      <c r="V124" s="249"/>
      <c r="W124" s="249"/>
      <c r="X124" s="39" t="s">
        <v>16</v>
      </c>
      <c r="Y124" s="15"/>
      <c r="Z124" s="249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3" customHeight="1" x14ac:dyDescent="0.25">
      <c r="A125" s="2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25"/>
      <c r="Y125" s="26"/>
      <c r="Z125" s="27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3.2" x14ac:dyDescent="0.25">
      <c r="A126" s="45"/>
      <c r="B126" s="250"/>
      <c r="C126" s="250"/>
      <c r="D126" s="7"/>
      <c r="E126" s="8"/>
      <c r="F126" s="9"/>
      <c r="G126" s="10"/>
      <c r="H126" s="8"/>
      <c r="I126" s="11"/>
      <c r="J126" s="10"/>
      <c r="K126" s="8"/>
      <c r="L126" s="12"/>
      <c r="M126" s="12"/>
      <c r="N126" s="11"/>
      <c r="O126" s="12"/>
      <c r="P126" s="12"/>
      <c r="Q126" s="10"/>
      <c r="R126" s="13"/>
      <c r="S126" s="13"/>
      <c r="T126" s="250"/>
      <c r="U126" s="250"/>
      <c r="V126" s="250"/>
      <c r="W126" s="250"/>
      <c r="X126" s="40" t="s">
        <v>15</v>
      </c>
      <c r="Y126" s="15"/>
      <c r="Z126" s="260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3.2" x14ac:dyDescent="0.25">
      <c r="A127" s="44"/>
      <c r="B127" s="249"/>
      <c r="C127" s="249"/>
      <c r="D127" s="17"/>
      <c r="E127" s="18"/>
      <c r="F127" s="19"/>
      <c r="G127" s="18"/>
      <c r="H127" s="18"/>
      <c r="I127" s="19"/>
      <c r="J127" s="18"/>
      <c r="K127" s="18"/>
      <c r="L127" s="20"/>
      <c r="M127" s="20"/>
      <c r="N127" s="19"/>
      <c r="O127" s="20"/>
      <c r="P127" s="20"/>
      <c r="Q127" s="18"/>
      <c r="R127" s="21"/>
      <c r="S127" s="21"/>
      <c r="T127" s="249"/>
      <c r="U127" s="249"/>
      <c r="V127" s="249"/>
      <c r="W127" s="249"/>
      <c r="X127" s="39" t="s">
        <v>16</v>
      </c>
      <c r="Y127" s="15"/>
      <c r="Z127" s="249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3" customHeight="1" x14ac:dyDescent="0.25">
      <c r="A128" s="2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25"/>
      <c r="Y128" s="26"/>
      <c r="Z128" s="27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3.2" x14ac:dyDescent="0.25">
      <c r="A129" s="45"/>
      <c r="B129" s="250"/>
      <c r="C129" s="250"/>
      <c r="D129" s="7"/>
      <c r="E129" s="8"/>
      <c r="F129" s="9"/>
      <c r="G129" s="10"/>
      <c r="H129" s="8"/>
      <c r="I129" s="11"/>
      <c r="J129" s="10"/>
      <c r="K129" s="8"/>
      <c r="L129" s="12"/>
      <c r="M129" s="12"/>
      <c r="N129" s="11"/>
      <c r="O129" s="12"/>
      <c r="P129" s="12"/>
      <c r="Q129" s="10"/>
      <c r="R129" s="13"/>
      <c r="S129" s="13"/>
      <c r="T129" s="250"/>
      <c r="U129" s="250"/>
      <c r="V129" s="250"/>
      <c r="W129" s="250"/>
      <c r="X129" s="14" t="s">
        <v>15</v>
      </c>
      <c r="Y129" s="15"/>
      <c r="Z129" s="261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3.2" x14ac:dyDescent="0.25">
      <c r="A130" s="44"/>
      <c r="B130" s="249"/>
      <c r="C130" s="249"/>
      <c r="D130" s="17"/>
      <c r="E130" s="18"/>
      <c r="F130" s="19"/>
      <c r="G130" s="18"/>
      <c r="H130" s="18"/>
      <c r="I130" s="19"/>
      <c r="J130" s="18"/>
      <c r="K130" s="18"/>
      <c r="L130" s="20"/>
      <c r="M130" s="20"/>
      <c r="N130" s="19"/>
      <c r="O130" s="20"/>
      <c r="P130" s="20"/>
      <c r="Q130" s="18"/>
      <c r="R130" s="21"/>
      <c r="S130" s="21"/>
      <c r="T130" s="249"/>
      <c r="U130" s="249"/>
      <c r="V130" s="249"/>
      <c r="W130" s="249"/>
      <c r="X130" s="22" t="s">
        <v>16</v>
      </c>
      <c r="Y130" s="15"/>
      <c r="Z130" s="249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3" customHeight="1" x14ac:dyDescent="0.25">
      <c r="A131" s="24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25"/>
      <c r="Y131" s="30"/>
      <c r="Z131" s="27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3.2" x14ac:dyDescent="0.25">
      <c r="A132" s="45"/>
      <c r="B132" s="250"/>
      <c r="C132" s="250"/>
      <c r="D132" s="7"/>
      <c r="E132" s="8"/>
      <c r="F132" s="9"/>
      <c r="G132" s="10"/>
      <c r="H132" s="8"/>
      <c r="I132" s="11"/>
      <c r="J132" s="10"/>
      <c r="K132" s="8"/>
      <c r="L132" s="12"/>
      <c r="M132" s="12"/>
      <c r="N132" s="11"/>
      <c r="O132" s="12"/>
      <c r="P132" s="12"/>
      <c r="Q132" s="10"/>
      <c r="R132" s="13"/>
      <c r="S132" s="13"/>
      <c r="T132" s="250"/>
      <c r="U132" s="250"/>
      <c r="V132" s="250"/>
      <c r="W132" s="250"/>
      <c r="X132" s="14" t="s">
        <v>15</v>
      </c>
      <c r="Y132" s="15"/>
      <c r="Z132" s="261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3.2" x14ac:dyDescent="0.25">
      <c r="A133" s="44"/>
      <c r="B133" s="249"/>
      <c r="C133" s="249"/>
      <c r="D133" s="17"/>
      <c r="E133" s="18"/>
      <c r="F133" s="19"/>
      <c r="G133" s="18"/>
      <c r="H133" s="18"/>
      <c r="I133" s="19"/>
      <c r="J133" s="18"/>
      <c r="K133" s="18"/>
      <c r="L133" s="20"/>
      <c r="M133" s="20"/>
      <c r="N133" s="19"/>
      <c r="O133" s="20"/>
      <c r="P133" s="20"/>
      <c r="Q133" s="18"/>
      <c r="R133" s="21"/>
      <c r="S133" s="21"/>
      <c r="T133" s="249"/>
      <c r="U133" s="249"/>
      <c r="V133" s="249"/>
      <c r="W133" s="249"/>
      <c r="X133" s="22" t="s">
        <v>16</v>
      </c>
      <c r="Y133" s="15"/>
      <c r="Z133" s="249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3" customHeight="1" x14ac:dyDescent="0.25">
      <c r="A134" s="24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25"/>
      <c r="Y134" s="30"/>
      <c r="Z134" s="27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3.2" x14ac:dyDescent="0.25">
      <c r="A135" s="45"/>
      <c r="B135" s="250"/>
      <c r="C135" s="250"/>
      <c r="D135" s="7"/>
      <c r="E135" s="8"/>
      <c r="F135" s="9"/>
      <c r="G135" s="10"/>
      <c r="H135" s="8"/>
      <c r="I135" s="11"/>
      <c r="J135" s="10"/>
      <c r="K135" s="8"/>
      <c r="L135" s="12"/>
      <c r="M135" s="12"/>
      <c r="N135" s="11"/>
      <c r="O135" s="12"/>
      <c r="P135" s="12"/>
      <c r="Q135" s="10"/>
      <c r="R135" s="13"/>
      <c r="S135" s="13"/>
      <c r="T135" s="250"/>
      <c r="U135" s="250"/>
      <c r="V135" s="250"/>
      <c r="W135" s="250"/>
      <c r="X135" s="14" t="s">
        <v>15</v>
      </c>
      <c r="Y135" s="15"/>
      <c r="Z135" s="261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3.2" x14ac:dyDescent="0.25">
      <c r="A136" s="44"/>
      <c r="B136" s="249"/>
      <c r="C136" s="249"/>
      <c r="D136" s="17"/>
      <c r="E136" s="18"/>
      <c r="F136" s="19"/>
      <c r="G136" s="18"/>
      <c r="H136" s="18"/>
      <c r="I136" s="19"/>
      <c r="J136" s="18"/>
      <c r="K136" s="18"/>
      <c r="L136" s="20"/>
      <c r="M136" s="20"/>
      <c r="N136" s="19"/>
      <c r="O136" s="20"/>
      <c r="P136" s="20"/>
      <c r="Q136" s="18"/>
      <c r="R136" s="21"/>
      <c r="S136" s="21"/>
      <c r="T136" s="249"/>
      <c r="U136" s="249"/>
      <c r="V136" s="249"/>
      <c r="W136" s="249"/>
      <c r="X136" s="22" t="s">
        <v>16</v>
      </c>
      <c r="Y136" s="15"/>
      <c r="Z136" s="249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3" customHeight="1" x14ac:dyDescent="0.25">
      <c r="A137" s="24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25"/>
      <c r="Y137" s="26"/>
      <c r="Z137" s="27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3.2" x14ac:dyDescent="0.25">
      <c r="A138" s="45"/>
      <c r="B138" s="250"/>
      <c r="C138" s="250"/>
      <c r="D138" s="7"/>
      <c r="E138" s="8"/>
      <c r="F138" s="9"/>
      <c r="G138" s="10"/>
      <c r="H138" s="8"/>
      <c r="I138" s="11"/>
      <c r="J138" s="10"/>
      <c r="K138" s="8"/>
      <c r="L138" s="12"/>
      <c r="M138" s="12"/>
      <c r="N138" s="11"/>
      <c r="O138" s="12"/>
      <c r="P138" s="12"/>
      <c r="Q138" s="10"/>
      <c r="R138" s="13"/>
      <c r="S138" s="13"/>
      <c r="T138" s="250"/>
      <c r="U138" s="250"/>
      <c r="V138" s="250"/>
      <c r="W138" s="250"/>
      <c r="X138" s="14" t="s">
        <v>15</v>
      </c>
      <c r="Y138" s="15"/>
      <c r="Z138" s="261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3.2" x14ac:dyDescent="0.25">
      <c r="A139" s="44"/>
      <c r="B139" s="249"/>
      <c r="C139" s="249"/>
      <c r="D139" s="17"/>
      <c r="E139" s="18"/>
      <c r="F139" s="19"/>
      <c r="G139" s="18"/>
      <c r="H139" s="18"/>
      <c r="I139" s="19"/>
      <c r="J139" s="18"/>
      <c r="K139" s="18"/>
      <c r="L139" s="20"/>
      <c r="M139" s="20"/>
      <c r="N139" s="19"/>
      <c r="O139" s="20"/>
      <c r="P139" s="20"/>
      <c r="Q139" s="18"/>
      <c r="R139" s="21"/>
      <c r="S139" s="21"/>
      <c r="T139" s="249"/>
      <c r="U139" s="249"/>
      <c r="V139" s="249"/>
      <c r="W139" s="249"/>
      <c r="X139" s="22" t="s">
        <v>16</v>
      </c>
      <c r="Y139" s="15"/>
      <c r="Z139" s="249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3" customHeight="1" x14ac:dyDescent="0.25">
      <c r="A140" s="24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25"/>
      <c r="Y140" s="26"/>
      <c r="Z140" s="27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3.2" x14ac:dyDescent="0.25">
      <c r="A141" s="45"/>
      <c r="B141" s="250"/>
      <c r="C141" s="250"/>
      <c r="D141" s="7"/>
      <c r="E141" s="8"/>
      <c r="F141" s="9"/>
      <c r="G141" s="10"/>
      <c r="H141" s="8"/>
      <c r="I141" s="11"/>
      <c r="J141" s="10"/>
      <c r="K141" s="8"/>
      <c r="L141" s="12"/>
      <c r="M141" s="12"/>
      <c r="N141" s="11"/>
      <c r="O141" s="12"/>
      <c r="P141" s="12"/>
      <c r="Q141" s="10"/>
      <c r="R141" s="13"/>
      <c r="S141" s="13"/>
      <c r="T141" s="250"/>
      <c r="U141" s="250"/>
      <c r="V141" s="250"/>
      <c r="W141" s="250"/>
      <c r="X141" s="14" t="s">
        <v>15</v>
      </c>
      <c r="Y141" s="15"/>
      <c r="Z141" s="261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3.2" x14ac:dyDescent="0.25">
      <c r="A142" s="44"/>
      <c r="B142" s="249"/>
      <c r="C142" s="249"/>
      <c r="D142" s="17"/>
      <c r="E142" s="18"/>
      <c r="F142" s="19"/>
      <c r="G142" s="18"/>
      <c r="H142" s="18"/>
      <c r="I142" s="19"/>
      <c r="J142" s="18"/>
      <c r="K142" s="18"/>
      <c r="L142" s="20"/>
      <c r="M142" s="20"/>
      <c r="N142" s="19"/>
      <c r="O142" s="20"/>
      <c r="P142" s="20"/>
      <c r="Q142" s="18"/>
      <c r="R142" s="21"/>
      <c r="S142" s="21"/>
      <c r="T142" s="249"/>
      <c r="U142" s="249"/>
      <c r="V142" s="249"/>
      <c r="W142" s="249"/>
      <c r="X142" s="22" t="s">
        <v>16</v>
      </c>
      <c r="Y142" s="15"/>
      <c r="Z142" s="249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3" customHeight="1" x14ac:dyDescent="0.25">
      <c r="A143" s="24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25"/>
      <c r="Y143" s="26"/>
      <c r="Z143" s="27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3.2" x14ac:dyDescent="0.25">
      <c r="A144" s="45"/>
      <c r="B144" s="250"/>
      <c r="C144" s="250"/>
      <c r="D144" s="7"/>
      <c r="E144" s="8"/>
      <c r="F144" s="9"/>
      <c r="G144" s="10"/>
      <c r="H144" s="8"/>
      <c r="I144" s="11"/>
      <c r="J144" s="10"/>
      <c r="K144" s="8"/>
      <c r="L144" s="12"/>
      <c r="M144" s="12"/>
      <c r="N144" s="11"/>
      <c r="O144" s="12"/>
      <c r="P144" s="12"/>
      <c r="Q144" s="10"/>
      <c r="R144" s="13"/>
      <c r="S144" s="13"/>
      <c r="T144" s="250"/>
      <c r="U144" s="250"/>
      <c r="V144" s="250"/>
      <c r="W144" s="250"/>
      <c r="X144" s="14" t="s">
        <v>15</v>
      </c>
      <c r="Y144" s="15"/>
      <c r="Z144" s="261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3.2" x14ac:dyDescent="0.25">
      <c r="A145" s="44"/>
      <c r="B145" s="249"/>
      <c r="C145" s="249"/>
      <c r="D145" s="17"/>
      <c r="E145" s="18"/>
      <c r="F145" s="19"/>
      <c r="G145" s="18"/>
      <c r="H145" s="18"/>
      <c r="I145" s="19"/>
      <c r="J145" s="18"/>
      <c r="K145" s="18"/>
      <c r="L145" s="20"/>
      <c r="M145" s="20"/>
      <c r="N145" s="19"/>
      <c r="O145" s="20"/>
      <c r="P145" s="20"/>
      <c r="Q145" s="18"/>
      <c r="R145" s="21"/>
      <c r="S145" s="21"/>
      <c r="T145" s="249"/>
      <c r="U145" s="249"/>
      <c r="V145" s="249"/>
      <c r="W145" s="249"/>
      <c r="X145" s="22" t="s">
        <v>16</v>
      </c>
      <c r="Y145" s="15"/>
      <c r="Z145" s="249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3" customHeight="1" x14ac:dyDescent="0.25">
      <c r="A146" s="24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25"/>
      <c r="Y146" s="26"/>
      <c r="Z146" s="27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3.2" x14ac:dyDescent="0.25">
      <c r="A147" s="45"/>
      <c r="B147" s="250"/>
      <c r="C147" s="250"/>
      <c r="D147" s="7"/>
      <c r="E147" s="8"/>
      <c r="F147" s="9"/>
      <c r="G147" s="10"/>
      <c r="H147" s="8"/>
      <c r="I147" s="11"/>
      <c r="J147" s="10"/>
      <c r="K147" s="8"/>
      <c r="L147" s="12"/>
      <c r="M147" s="12"/>
      <c r="N147" s="11"/>
      <c r="O147" s="12"/>
      <c r="P147" s="12"/>
      <c r="Q147" s="10"/>
      <c r="R147" s="13"/>
      <c r="S147" s="13"/>
      <c r="T147" s="250"/>
      <c r="U147" s="250"/>
      <c r="V147" s="250"/>
      <c r="W147" s="250"/>
      <c r="X147" s="14" t="s">
        <v>15</v>
      </c>
      <c r="Y147" s="15"/>
      <c r="Z147" s="261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3.2" x14ac:dyDescent="0.25">
      <c r="A148" s="44"/>
      <c r="B148" s="249"/>
      <c r="C148" s="249"/>
      <c r="D148" s="17"/>
      <c r="E148" s="18"/>
      <c r="F148" s="19"/>
      <c r="G148" s="18"/>
      <c r="H148" s="18"/>
      <c r="I148" s="19"/>
      <c r="J148" s="18"/>
      <c r="K148" s="18"/>
      <c r="L148" s="20"/>
      <c r="M148" s="20"/>
      <c r="N148" s="19"/>
      <c r="O148" s="20"/>
      <c r="P148" s="20"/>
      <c r="Q148" s="18"/>
      <c r="R148" s="21"/>
      <c r="S148" s="21"/>
      <c r="T148" s="249"/>
      <c r="U148" s="249"/>
      <c r="V148" s="249"/>
      <c r="W148" s="249"/>
      <c r="X148" s="22" t="s">
        <v>16</v>
      </c>
      <c r="Y148" s="15"/>
      <c r="Z148" s="249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3" customHeight="1" x14ac:dyDescent="0.25">
      <c r="A149" s="24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25"/>
      <c r="Y149" s="26"/>
      <c r="Z149" s="27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3.2" x14ac:dyDescent="0.25">
      <c r="A150" s="46"/>
      <c r="B150" s="248"/>
      <c r="C150" s="248"/>
      <c r="D150" s="31"/>
      <c r="E150" s="32"/>
      <c r="F150" s="33"/>
      <c r="G150" s="34"/>
      <c r="H150" s="32"/>
      <c r="I150" s="35"/>
      <c r="J150" s="34"/>
      <c r="K150" s="32"/>
      <c r="L150" s="36"/>
      <c r="M150" s="36"/>
      <c r="N150" s="35"/>
      <c r="O150" s="36"/>
      <c r="P150" s="36"/>
      <c r="Q150" s="34"/>
      <c r="R150" s="37"/>
      <c r="S150" s="37"/>
      <c r="T150" s="248"/>
      <c r="U150" s="248"/>
      <c r="V150" s="248"/>
      <c r="W150" s="248"/>
      <c r="X150" s="38" t="s">
        <v>15</v>
      </c>
      <c r="Y150" s="15"/>
      <c r="Z150" s="262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3.2" x14ac:dyDescent="0.25">
      <c r="A151" s="44"/>
      <c r="B151" s="249"/>
      <c r="C151" s="249"/>
      <c r="D151" s="17"/>
      <c r="E151" s="18"/>
      <c r="F151" s="19"/>
      <c r="G151" s="18"/>
      <c r="H151" s="18"/>
      <c r="I151" s="19"/>
      <c r="J151" s="18"/>
      <c r="K151" s="18"/>
      <c r="L151" s="20"/>
      <c r="M151" s="20"/>
      <c r="N151" s="19"/>
      <c r="O151" s="20"/>
      <c r="P151" s="20"/>
      <c r="Q151" s="18"/>
      <c r="R151" s="21"/>
      <c r="S151" s="21"/>
      <c r="T151" s="249"/>
      <c r="U151" s="249"/>
      <c r="V151" s="249"/>
      <c r="W151" s="249"/>
      <c r="X151" s="39" t="s">
        <v>16</v>
      </c>
      <c r="Y151" s="15"/>
      <c r="Z151" s="249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3" customHeight="1" x14ac:dyDescent="0.25">
      <c r="A152" s="24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25"/>
      <c r="Y152" s="26"/>
      <c r="Z152" s="27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3.2" x14ac:dyDescent="0.25">
      <c r="A153" s="45"/>
      <c r="B153" s="250"/>
      <c r="C153" s="250"/>
      <c r="D153" s="7"/>
      <c r="E153" s="8"/>
      <c r="F153" s="9"/>
      <c r="G153" s="10"/>
      <c r="H153" s="8"/>
      <c r="I153" s="11"/>
      <c r="J153" s="10"/>
      <c r="K153" s="8"/>
      <c r="L153" s="12"/>
      <c r="M153" s="12"/>
      <c r="N153" s="11"/>
      <c r="O153" s="12"/>
      <c r="P153" s="12"/>
      <c r="Q153" s="10"/>
      <c r="R153" s="13"/>
      <c r="S153" s="13"/>
      <c r="T153" s="250"/>
      <c r="U153" s="250"/>
      <c r="V153" s="250"/>
      <c r="W153" s="250"/>
      <c r="X153" s="40" t="s">
        <v>15</v>
      </c>
      <c r="Y153" s="15"/>
      <c r="Z153" s="260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3.2" x14ac:dyDescent="0.25">
      <c r="A154" s="44"/>
      <c r="B154" s="249"/>
      <c r="C154" s="249"/>
      <c r="D154" s="17"/>
      <c r="E154" s="18"/>
      <c r="F154" s="19"/>
      <c r="G154" s="18"/>
      <c r="H154" s="18"/>
      <c r="I154" s="19"/>
      <c r="J154" s="18"/>
      <c r="K154" s="18"/>
      <c r="L154" s="20"/>
      <c r="M154" s="20"/>
      <c r="N154" s="19"/>
      <c r="O154" s="20"/>
      <c r="P154" s="20"/>
      <c r="Q154" s="18"/>
      <c r="R154" s="21"/>
      <c r="S154" s="21"/>
      <c r="T154" s="249"/>
      <c r="U154" s="249"/>
      <c r="V154" s="249"/>
      <c r="W154" s="249"/>
      <c r="X154" s="39" t="s">
        <v>16</v>
      </c>
      <c r="Y154" s="15"/>
      <c r="Z154" s="249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3" customHeight="1" x14ac:dyDescent="0.25">
      <c r="A155" s="24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25"/>
      <c r="Y155" s="30"/>
      <c r="Z155" s="27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3.2" x14ac:dyDescent="0.25">
      <c r="A156" s="45"/>
      <c r="B156" s="250"/>
      <c r="C156" s="250"/>
      <c r="D156" s="7"/>
      <c r="E156" s="8"/>
      <c r="F156" s="9"/>
      <c r="G156" s="10"/>
      <c r="H156" s="8"/>
      <c r="I156" s="11"/>
      <c r="J156" s="10"/>
      <c r="K156" s="8"/>
      <c r="L156" s="12"/>
      <c r="M156" s="12"/>
      <c r="N156" s="11"/>
      <c r="O156" s="12"/>
      <c r="P156" s="12"/>
      <c r="Q156" s="10"/>
      <c r="R156" s="13"/>
      <c r="S156" s="13"/>
      <c r="T156" s="250"/>
      <c r="U156" s="250"/>
      <c r="V156" s="250"/>
      <c r="W156" s="250"/>
      <c r="X156" s="14" t="s">
        <v>15</v>
      </c>
      <c r="Y156" s="15"/>
      <c r="Z156" s="261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3.2" x14ac:dyDescent="0.25">
      <c r="A157" s="44"/>
      <c r="B157" s="249"/>
      <c r="C157" s="249"/>
      <c r="D157" s="17"/>
      <c r="E157" s="18"/>
      <c r="F157" s="19"/>
      <c r="G157" s="18"/>
      <c r="H157" s="18"/>
      <c r="I157" s="19"/>
      <c r="J157" s="18"/>
      <c r="K157" s="18"/>
      <c r="L157" s="20"/>
      <c r="M157" s="20"/>
      <c r="N157" s="19"/>
      <c r="O157" s="20"/>
      <c r="P157" s="20"/>
      <c r="Q157" s="18"/>
      <c r="R157" s="21"/>
      <c r="S157" s="21"/>
      <c r="T157" s="249"/>
      <c r="U157" s="249"/>
      <c r="V157" s="249"/>
      <c r="W157" s="249"/>
      <c r="X157" s="22" t="s">
        <v>16</v>
      </c>
      <c r="Y157" s="15"/>
      <c r="Z157" s="249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3" customHeight="1" x14ac:dyDescent="0.25">
      <c r="A158" s="24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25"/>
      <c r="Y158" s="30"/>
      <c r="Z158" s="27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3.2" x14ac:dyDescent="0.25">
      <c r="A159" s="45"/>
      <c r="B159" s="250"/>
      <c r="C159" s="250"/>
      <c r="D159" s="7"/>
      <c r="E159" s="8"/>
      <c r="F159" s="9"/>
      <c r="G159" s="10"/>
      <c r="H159" s="8"/>
      <c r="I159" s="11"/>
      <c r="J159" s="10"/>
      <c r="K159" s="8"/>
      <c r="L159" s="12"/>
      <c r="M159" s="12"/>
      <c r="N159" s="11"/>
      <c r="O159" s="12"/>
      <c r="P159" s="12"/>
      <c r="Q159" s="10"/>
      <c r="R159" s="13"/>
      <c r="S159" s="13"/>
      <c r="T159" s="250"/>
      <c r="U159" s="250"/>
      <c r="V159" s="250"/>
      <c r="W159" s="250"/>
      <c r="X159" s="14" t="s">
        <v>15</v>
      </c>
      <c r="Y159" s="15"/>
      <c r="Z159" s="261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3.2" x14ac:dyDescent="0.25">
      <c r="A160" s="44"/>
      <c r="B160" s="249"/>
      <c r="C160" s="249"/>
      <c r="D160" s="17"/>
      <c r="E160" s="18"/>
      <c r="F160" s="19"/>
      <c r="G160" s="18"/>
      <c r="H160" s="18"/>
      <c r="I160" s="19"/>
      <c r="J160" s="18"/>
      <c r="K160" s="18"/>
      <c r="L160" s="20"/>
      <c r="M160" s="20"/>
      <c r="N160" s="19"/>
      <c r="O160" s="20"/>
      <c r="P160" s="20"/>
      <c r="Q160" s="18"/>
      <c r="R160" s="21"/>
      <c r="S160" s="21"/>
      <c r="T160" s="249"/>
      <c r="U160" s="249"/>
      <c r="V160" s="249"/>
      <c r="W160" s="249"/>
      <c r="X160" s="22" t="s">
        <v>16</v>
      </c>
      <c r="Y160" s="15"/>
      <c r="Z160" s="249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3" customHeight="1" x14ac:dyDescent="0.25">
      <c r="A161" s="24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25"/>
      <c r="Y161" s="26"/>
      <c r="Z161" s="27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3.2" x14ac:dyDescent="0.25">
      <c r="A162" s="45"/>
      <c r="B162" s="250"/>
      <c r="C162" s="250"/>
      <c r="D162" s="7"/>
      <c r="E162" s="8"/>
      <c r="F162" s="9"/>
      <c r="G162" s="10"/>
      <c r="H162" s="8"/>
      <c r="I162" s="11"/>
      <c r="J162" s="10"/>
      <c r="K162" s="8"/>
      <c r="L162" s="12"/>
      <c r="M162" s="12"/>
      <c r="N162" s="11"/>
      <c r="O162" s="12"/>
      <c r="P162" s="12"/>
      <c r="Q162" s="10"/>
      <c r="R162" s="13"/>
      <c r="S162" s="13"/>
      <c r="T162" s="250"/>
      <c r="U162" s="250"/>
      <c r="V162" s="250"/>
      <c r="W162" s="250"/>
      <c r="X162" s="14" t="s">
        <v>15</v>
      </c>
      <c r="Y162" s="15"/>
      <c r="Z162" s="261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3.2" x14ac:dyDescent="0.25">
      <c r="A163" s="44"/>
      <c r="B163" s="249"/>
      <c r="C163" s="249"/>
      <c r="D163" s="17"/>
      <c r="E163" s="18"/>
      <c r="F163" s="19"/>
      <c r="G163" s="18"/>
      <c r="H163" s="18"/>
      <c r="I163" s="19"/>
      <c r="J163" s="18"/>
      <c r="K163" s="18"/>
      <c r="L163" s="20"/>
      <c r="M163" s="20"/>
      <c r="N163" s="19"/>
      <c r="O163" s="20"/>
      <c r="P163" s="20"/>
      <c r="Q163" s="18"/>
      <c r="R163" s="21"/>
      <c r="S163" s="21"/>
      <c r="T163" s="249"/>
      <c r="U163" s="249"/>
      <c r="V163" s="249"/>
      <c r="W163" s="249"/>
      <c r="X163" s="22" t="s">
        <v>16</v>
      </c>
      <c r="Y163" s="15"/>
      <c r="Z163" s="249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3" customHeight="1" x14ac:dyDescent="0.25">
      <c r="A164" s="24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25"/>
      <c r="Y164" s="26"/>
      <c r="Z164" s="27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3.2" x14ac:dyDescent="0.25">
      <c r="A165" s="45"/>
      <c r="B165" s="250"/>
      <c r="C165" s="250"/>
      <c r="D165" s="7"/>
      <c r="E165" s="8"/>
      <c r="F165" s="9"/>
      <c r="G165" s="10"/>
      <c r="H165" s="8"/>
      <c r="I165" s="11"/>
      <c r="J165" s="10"/>
      <c r="K165" s="8"/>
      <c r="L165" s="12"/>
      <c r="M165" s="12"/>
      <c r="N165" s="11"/>
      <c r="O165" s="12"/>
      <c r="P165" s="12"/>
      <c r="Q165" s="10"/>
      <c r="R165" s="13"/>
      <c r="S165" s="13"/>
      <c r="T165" s="250"/>
      <c r="U165" s="250"/>
      <c r="V165" s="250"/>
      <c r="W165" s="250"/>
      <c r="X165" s="14" t="s">
        <v>15</v>
      </c>
      <c r="Y165" s="15"/>
      <c r="Z165" s="261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3.2" x14ac:dyDescent="0.25">
      <c r="A166" s="44"/>
      <c r="B166" s="249"/>
      <c r="C166" s="249"/>
      <c r="D166" s="17"/>
      <c r="E166" s="18"/>
      <c r="F166" s="19"/>
      <c r="G166" s="18"/>
      <c r="H166" s="18"/>
      <c r="I166" s="19"/>
      <c r="J166" s="18"/>
      <c r="K166" s="18"/>
      <c r="L166" s="20"/>
      <c r="M166" s="20"/>
      <c r="N166" s="19"/>
      <c r="O166" s="20"/>
      <c r="P166" s="20"/>
      <c r="Q166" s="18"/>
      <c r="R166" s="21"/>
      <c r="S166" s="21"/>
      <c r="T166" s="249"/>
      <c r="U166" s="249"/>
      <c r="V166" s="249"/>
      <c r="W166" s="249"/>
      <c r="X166" s="22" t="s">
        <v>16</v>
      </c>
      <c r="Y166" s="15"/>
      <c r="Z166" s="249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3" customHeight="1" x14ac:dyDescent="0.25">
      <c r="A167" s="24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25"/>
      <c r="Y167" s="26"/>
      <c r="Z167" s="27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3.2" x14ac:dyDescent="0.25">
      <c r="A168" s="45"/>
      <c r="B168" s="250"/>
      <c r="C168" s="250"/>
      <c r="D168" s="7"/>
      <c r="E168" s="8"/>
      <c r="F168" s="9"/>
      <c r="G168" s="10"/>
      <c r="H168" s="8"/>
      <c r="I168" s="11"/>
      <c r="J168" s="10"/>
      <c r="K168" s="8"/>
      <c r="L168" s="12"/>
      <c r="M168" s="12"/>
      <c r="N168" s="11"/>
      <c r="O168" s="12"/>
      <c r="P168" s="12"/>
      <c r="Q168" s="10"/>
      <c r="R168" s="13"/>
      <c r="S168" s="13"/>
      <c r="T168" s="250"/>
      <c r="U168" s="250"/>
      <c r="V168" s="250"/>
      <c r="W168" s="250"/>
      <c r="X168" s="14" t="s">
        <v>15</v>
      </c>
      <c r="Y168" s="15"/>
      <c r="Z168" s="261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3.2" x14ac:dyDescent="0.25">
      <c r="A169" s="44"/>
      <c r="B169" s="249"/>
      <c r="C169" s="249"/>
      <c r="D169" s="17"/>
      <c r="E169" s="18"/>
      <c r="F169" s="19"/>
      <c r="G169" s="18"/>
      <c r="H169" s="18"/>
      <c r="I169" s="19"/>
      <c r="J169" s="18"/>
      <c r="K169" s="18"/>
      <c r="L169" s="20"/>
      <c r="M169" s="20"/>
      <c r="N169" s="19"/>
      <c r="O169" s="20"/>
      <c r="P169" s="20"/>
      <c r="Q169" s="18"/>
      <c r="R169" s="21"/>
      <c r="S169" s="21"/>
      <c r="T169" s="249"/>
      <c r="U169" s="249"/>
      <c r="V169" s="249"/>
      <c r="W169" s="249"/>
      <c r="X169" s="22" t="s">
        <v>16</v>
      </c>
      <c r="Y169" s="15"/>
      <c r="Z169" s="249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3" customHeight="1" x14ac:dyDescent="0.25">
      <c r="A170" s="24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25"/>
      <c r="Y170" s="26"/>
      <c r="Z170" s="27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3.2" x14ac:dyDescent="0.25">
      <c r="A171" s="45"/>
      <c r="B171" s="250"/>
      <c r="C171" s="250"/>
      <c r="D171" s="7"/>
      <c r="E171" s="8"/>
      <c r="F171" s="9"/>
      <c r="G171" s="10"/>
      <c r="H171" s="8"/>
      <c r="I171" s="11"/>
      <c r="J171" s="10"/>
      <c r="K171" s="8"/>
      <c r="L171" s="12"/>
      <c r="M171" s="12"/>
      <c r="N171" s="11"/>
      <c r="O171" s="12"/>
      <c r="P171" s="12"/>
      <c r="Q171" s="10"/>
      <c r="R171" s="13"/>
      <c r="S171" s="13"/>
      <c r="T171" s="250"/>
      <c r="U171" s="250"/>
      <c r="V171" s="250"/>
      <c r="W171" s="250"/>
      <c r="X171" s="14" t="s">
        <v>15</v>
      </c>
      <c r="Y171" s="15"/>
      <c r="Z171" s="261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3.2" x14ac:dyDescent="0.25">
      <c r="A172" s="44"/>
      <c r="B172" s="249"/>
      <c r="C172" s="249"/>
      <c r="D172" s="17"/>
      <c r="E172" s="18"/>
      <c r="F172" s="19"/>
      <c r="G172" s="18"/>
      <c r="H172" s="18"/>
      <c r="I172" s="19"/>
      <c r="J172" s="18"/>
      <c r="K172" s="18"/>
      <c r="L172" s="20"/>
      <c r="M172" s="20"/>
      <c r="N172" s="19"/>
      <c r="O172" s="20"/>
      <c r="P172" s="20"/>
      <c r="Q172" s="18"/>
      <c r="R172" s="21"/>
      <c r="S172" s="21"/>
      <c r="T172" s="249"/>
      <c r="U172" s="249"/>
      <c r="V172" s="249"/>
      <c r="W172" s="249"/>
      <c r="X172" s="22" t="s">
        <v>16</v>
      </c>
      <c r="Y172" s="15"/>
      <c r="Z172" s="249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3" customHeight="1" x14ac:dyDescent="0.25">
      <c r="A173" s="24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25"/>
      <c r="Y173" s="26"/>
      <c r="Z173" s="27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3.2" x14ac:dyDescent="0.25">
      <c r="A174" s="45"/>
      <c r="B174" s="250"/>
      <c r="C174" s="250"/>
      <c r="D174" s="7"/>
      <c r="E174" s="8"/>
      <c r="F174" s="9"/>
      <c r="G174" s="10"/>
      <c r="H174" s="8"/>
      <c r="I174" s="11"/>
      <c r="J174" s="10"/>
      <c r="K174" s="8"/>
      <c r="L174" s="12"/>
      <c r="M174" s="12"/>
      <c r="N174" s="11"/>
      <c r="O174" s="12"/>
      <c r="P174" s="12"/>
      <c r="Q174" s="10"/>
      <c r="R174" s="13"/>
      <c r="S174" s="13"/>
      <c r="T174" s="250"/>
      <c r="U174" s="250"/>
      <c r="V174" s="250"/>
      <c r="W174" s="250"/>
      <c r="X174" s="14" t="s">
        <v>15</v>
      </c>
      <c r="Y174" s="15"/>
      <c r="Z174" s="261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3.2" x14ac:dyDescent="0.25">
      <c r="A175" s="44"/>
      <c r="B175" s="249"/>
      <c r="C175" s="249"/>
      <c r="D175" s="17"/>
      <c r="E175" s="18"/>
      <c r="F175" s="19"/>
      <c r="G175" s="18"/>
      <c r="H175" s="18"/>
      <c r="I175" s="19"/>
      <c r="J175" s="18"/>
      <c r="K175" s="18"/>
      <c r="L175" s="20"/>
      <c r="M175" s="20"/>
      <c r="N175" s="19"/>
      <c r="O175" s="20"/>
      <c r="P175" s="20"/>
      <c r="Q175" s="18"/>
      <c r="R175" s="21"/>
      <c r="S175" s="21"/>
      <c r="T175" s="249"/>
      <c r="U175" s="249"/>
      <c r="V175" s="249"/>
      <c r="W175" s="249"/>
      <c r="X175" s="22" t="s">
        <v>16</v>
      </c>
      <c r="Y175" s="15"/>
      <c r="Z175" s="249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3" customHeight="1" x14ac:dyDescent="0.25">
      <c r="A176" s="24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25"/>
      <c r="Y176" s="26"/>
      <c r="Z176" s="27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3.2" x14ac:dyDescent="0.25">
      <c r="A177" s="46"/>
      <c r="B177" s="248"/>
      <c r="C177" s="248"/>
      <c r="D177" s="31"/>
      <c r="E177" s="32"/>
      <c r="F177" s="33"/>
      <c r="G177" s="34"/>
      <c r="H177" s="32"/>
      <c r="I177" s="35"/>
      <c r="J177" s="34"/>
      <c r="K177" s="32"/>
      <c r="L177" s="36"/>
      <c r="M177" s="36"/>
      <c r="N177" s="35"/>
      <c r="O177" s="36"/>
      <c r="P177" s="36"/>
      <c r="Q177" s="34"/>
      <c r="R177" s="37"/>
      <c r="S177" s="37"/>
      <c r="T177" s="248"/>
      <c r="U177" s="248"/>
      <c r="V177" s="248"/>
      <c r="W177" s="248"/>
      <c r="X177" s="38" t="s">
        <v>15</v>
      </c>
      <c r="Y177" s="15"/>
      <c r="Z177" s="262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3.2" x14ac:dyDescent="0.25">
      <c r="A178" s="44"/>
      <c r="B178" s="249"/>
      <c r="C178" s="249"/>
      <c r="D178" s="17"/>
      <c r="E178" s="18"/>
      <c r="F178" s="19"/>
      <c r="G178" s="18"/>
      <c r="H178" s="18"/>
      <c r="I178" s="19"/>
      <c r="J178" s="18"/>
      <c r="K178" s="18"/>
      <c r="L178" s="20"/>
      <c r="M178" s="20"/>
      <c r="N178" s="19"/>
      <c r="O178" s="20"/>
      <c r="P178" s="20"/>
      <c r="Q178" s="18"/>
      <c r="R178" s="21"/>
      <c r="S178" s="21"/>
      <c r="T178" s="249"/>
      <c r="U178" s="249"/>
      <c r="V178" s="249"/>
      <c r="W178" s="249"/>
      <c r="X178" s="39" t="s">
        <v>16</v>
      </c>
      <c r="Y178" s="15"/>
      <c r="Z178" s="249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3" customHeight="1" x14ac:dyDescent="0.25">
      <c r="A179" s="24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25"/>
      <c r="Y179" s="30"/>
      <c r="Z179" s="27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3.2" x14ac:dyDescent="0.25">
      <c r="A180" s="45"/>
      <c r="B180" s="250"/>
      <c r="C180" s="250"/>
      <c r="D180" s="7"/>
      <c r="E180" s="8"/>
      <c r="F180" s="9"/>
      <c r="G180" s="10"/>
      <c r="H180" s="8"/>
      <c r="I180" s="11"/>
      <c r="J180" s="10"/>
      <c r="K180" s="8"/>
      <c r="L180" s="12"/>
      <c r="M180" s="12"/>
      <c r="N180" s="11"/>
      <c r="O180" s="12"/>
      <c r="P180" s="12"/>
      <c r="Q180" s="10"/>
      <c r="R180" s="13"/>
      <c r="S180" s="13"/>
      <c r="T180" s="250"/>
      <c r="U180" s="250"/>
      <c r="V180" s="250"/>
      <c r="W180" s="250"/>
      <c r="X180" s="40" t="s">
        <v>15</v>
      </c>
      <c r="Y180" s="15"/>
      <c r="Z180" s="260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3.2" x14ac:dyDescent="0.25">
      <c r="A181" s="44"/>
      <c r="B181" s="249"/>
      <c r="C181" s="249"/>
      <c r="D181" s="17"/>
      <c r="E181" s="18"/>
      <c r="F181" s="19"/>
      <c r="G181" s="18"/>
      <c r="H181" s="18"/>
      <c r="I181" s="19"/>
      <c r="J181" s="18"/>
      <c r="K181" s="18"/>
      <c r="L181" s="20"/>
      <c r="M181" s="20"/>
      <c r="N181" s="19"/>
      <c r="O181" s="20"/>
      <c r="P181" s="20"/>
      <c r="Q181" s="18"/>
      <c r="R181" s="21"/>
      <c r="S181" s="21"/>
      <c r="T181" s="249"/>
      <c r="U181" s="249"/>
      <c r="V181" s="249"/>
      <c r="W181" s="249"/>
      <c r="X181" s="39" t="s">
        <v>16</v>
      </c>
      <c r="Y181" s="15"/>
      <c r="Z181" s="249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3" customHeight="1" x14ac:dyDescent="0.25">
      <c r="A182" s="24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25"/>
      <c r="Y182" s="30"/>
      <c r="Z182" s="27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3.2" x14ac:dyDescent="0.25">
      <c r="A183" s="45"/>
      <c r="B183" s="250"/>
      <c r="C183" s="250"/>
      <c r="D183" s="7"/>
      <c r="E183" s="8"/>
      <c r="F183" s="9"/>
      <c r="G183" s="10"/>
      <c r="H183" s="8"/>
      <c r="I183" s="11"/>
      <c r="J183" s="10"/>
      <c r="K183" s="8"/>
      <c r="L183" s="12"/>
      <c r="M183" s="12"/>
      <c r="N183" s="11"/>
      <c r="O183" s="12"/>
      <c r="P183" s="12"/>
      <c r="Q183" s="10"/>
      <c r="R183" s="13"/>
      <c r="S183" s="13"/>
      <c r="T183" s="250"/>
      <c r="U183" s="250"/>
      <c r="V183" s="250"/>
      <c r="W183" s="250"/>
      <c r="X183" s="14" t="s">
        <v>15</v>
      </c>
      <c r="Y183" s="15"/>
      <c r="Z183" s="261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3.2" x14ac:dyDescent="0.25">
      <c r="A184" s="44"/>
      <c r="B184" s="249"/>
      <c r="C184" s="249"/>
      <c r="D184" s="17"/>
      <c r="E184" s="18"/>
      <c r="F184" s="19"/>
      <c r="G184" s="18"/>
      <c r="H184" s="18"/>
      <c r="I184" s="19"/>
      <c r="J184" s="18"/>
      <c r="K184" s="18"/>
      <c r="L184" s="20"/>
      <c r="M184" s="20"/>
      <c r="N184" s="19"/>
      <c r="O184" s="20"/>
      <c r="P184" s="20"/>
      <c r="Q184" s="18"/>
      <c r="R184" s="21"/>
      <c r="S184" s="21"/>
      <c r="T184" s="249"/>
      <c r="U184" s="249"/>
      <c r="V184" s="249"/>
      <c r="W184" s="249"/>
      <c r="X184" s="22" t="s">
        <v>16</v>
      </c>
      <c r="Y184" s="15"/>
      <c r="Z184" s="249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3" customHeight="1" x14ac:dyDescent="0.25">
      <c r="A185" s="24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25"/>
      <c r="Y185" s="26"/>
      <c r="Z185" s="27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3.2" x14ac:dyDescent="0.25">
      <c r="A186" s="45"/>
      <c r="B186" s="250"/>
      <c r="C186" s="250"/>
      <c r="D186" s="7"/>
      <c r="E186" s="8"/>
      <c r="F186" s="9"/>
      <c r="G186" s="10"/>
      <c r="H186" s="8"/>
      <c r="I186" s="11"/>
      <c r="J186" s="10"/>
      <c r="K186" s="8"/>
      <c r="L186" s="12"/>
      <c r="M186" s="12"/>
      <c r="N186" s="11"/>
      <c r="O186" s="12"/>
      <c r="P186" s="12"/>
      <c r="Q186" s="10"/>
      <c r="R186" s="13"/>
      <c r="S186" s="13"/>
      <c r="T186" s="250"/>
      <c r="U186" s="250"/>
      <c r="V186" s="250"/>
      <c r="W186" s="250"/>
      <c r="X186" s="14" t="s">
        <v>15</v>
      </c>
      <c r="Y186" s="15"/>
      <c r="Z186" s="261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3.2" x14ac:dyDescent="0.25">
      <c r="A187" s="44"/>
      <c r="B187" s="249"/>
      <c r="C187" s="249"/>
      <c r="D187" s="17"/>
      <c r="E187" s="18"/>
      <c r="F187" s="19"/>
      <c r="G187" s="18"/>
      <c r="H187" s="18"/>
      <c r="I187" s="19"/>
      <c r="J187" s="18"/>
      <c r="K187" s="18"/>
      <c r="L187" s="20"/>
      <c r="M187" s="20"/>
      <c r="N187" s="19"/>
      <c r="O187" s="20"/>
      <c r="P187" s="20"/>
      <c r="Q187" s="18"/>
      <c r="R187" s="21"/>
      <c r="S187" s="21"/>
      <c r="T187" s="249"/>
      <c r="U187" s="249"/>
      <c r="V187" s="249"/>
      <c r="W187" s="249"/>
      <c r="X187" s="22" t="s">
        <v>16</v>
      </c>
      <c r="Y187" s="15"/>
      <c r="Z187" s="249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3" customHeight="1" x14ac:dyDescent="0.25">
      <c r="A188" s="24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25"/>
      <c r="Y188" s="26"/>
      <c r="Z188" s="27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3.2" x14ac:dyDescent="0.25">
      <c r="A189" s="45"/>
      <c r="B189" s="250"/>
      <c r="C189" s="250"/>
      <c r="D189" s="7"/>
      <c r="E189" s="8"/>
      <c r="F189" s="9"/>
      <c r="G189" s="10"/>
      <c r="H189" s="8"/>
      <c r="I189" s="11"/>
      <c r="J189" s="10"/>
      <c r="K189" s="8"/>
      <c r="L189" s="12"/>
      <c r="M189" s="12"/>
      <c r="N189" s="11"/>
      <c r="O189" s="12"/>
      <c r="P189" s="12"/>
      <c r="Q189" s="10"/>
      <c r="R189" s="13"/>
      <c r="S189" s="13"/>
      <c r="T189" s="250"/>
      <c r="U189" s="250"/>
      <c r="V189" s="250"/>
      <c r="W189" s="250"/>
      <c r="X189" s="14" t="s">
        <v>15</v>
      </c>
      <c r="Y189" s="15"/>
      <c r="Z189" s="261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3.2" x14ac:dyDescent="0.25">
      <c r="A190" s="44"/>
      <c r="B190" s="249"/>
      <c r="C190" s="249"/>
      <c r="D190" s="17"/>
      <c r="E190" s="18"/>
      <c r="F190" s="19"/>
      <c r="G190" s="18"/>
      <c r="H190" s="18"/>
      <c r="I190" s="19"/>
      <c r="J190" s="18"/>
      <c r="K190" s="18"/>
      <c r="L190" s="20"/>
      <c r="M190" s="20"/>
      <c r="N190" s="19"/>
      <c r="O190" s="20"/>
      <c r="P190" s="20"/>
      <c r="Q190" s="18"/>
      <c r="R190" s="21"/>
      <c r="S190" s="21"/>
      <c r="T190" s="249"/>
      <c r="U190" s="249"/>
      <c r="V190" s="249"/>
      <c r="W190" s="249"/>
      <c r="X190" s="22" t="s">
        <v>16</v>
      </c>
      <c r="Y190" s="15"/>
      <c r="Z190" s="249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3" customHeight="1" x14ac:dyDescent="0.25">
      <c r="A191" s="24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25"/>
      <c r="Y191" s="26"/>
      <c r="Z191" s="27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3.2" x14ac:dyDescent="0.25">
      <c r="A192" s="45"/>
      <c r="B192" s="250"/>
      <c r="C192" s="250"/>
      <c r="D192" s="7"/>
      <c r="E192" s="8"/>
      <c r="F192" s="9"/>
      <c r="G192" s="10"/>
      <c r="H192" s="8"/>
      <c r="I192" s="11"/>
      <c r="J192" s="10"/>
      <c r="K192" s="8"/>
      <c r="L192" s="12"/>
      <c r="M192" s="12"/>
      <c r="N192" s="11"/>
      <c r="O192" s="12"/>
      <c r="P192" s="12"/>
      <c r="Q192" s="10"/>
      <c r="R192" s="13"/>
      <c r="S192" s="13"/>
      <c r="T192" s="250"/>
      <c r="U192" s="250"/>
      <c r="V192" s="250"/>
      <c r="W192" s="250"/>
      <c r="X192" s="14" t="s">
        <v>15</v>
      </c>
      <c r="Y192" s="15"/>
      <c r="Z192" s="261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3.2" x14ac:dyDescent="0.25">
      <c r="A193" s="44"/>
      <c r="B193" s="249"/>
      <c r="C193" s="249"/>
      <c r="D193" s="17"/>
      <c r="E193" s="18"/>
      <c r="F193" s="19"/>
      <c r="G193" s="18"/>
      <c r="H193" s="18"/>
      <c r="I193" s="19"/>
      <c r="J193" s="18"/>
      <c r="K193" s="18"/>
      <c r="L193" s="20"/>
      <c r="M193" s="20"/>
      <c r="N193" s="19"/>
      <c r="O193" s="20"/>
      <c r="P193" s="20"/>
      <c r="Q193" s="18"/>
      <c r="R193" s="21"/>
      <c r="S193" s="21"/>
      <c r="T193" s="249"/>
      <c r="U193" s="249"/>
      <c r="V193" s="249"/>
      <c r="W193" s="249"/>
      <c r="X193" s="22" t="s">
        <v>16</v>
      </c>
      <c r="Y193" s="15"/>
      <c r="Z193" s="249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3" customHeight="1" x14ac:dyDescent="0.25">
      <c r="A194" s="24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25"/>
      <c r="Y194" s="26"/>
      <c r="Z194" s="27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3.2" x14ac:dyDescent="0.25">
      <c r="A195" s="45"/>
      <c r="B195" s="250"/>
      <c r="C195" s="250"/>
      <c r="D195" s="7"/>
      <c r="E195" s="8"/>
      <c r="F195" s="9"/>
      <c r="G195" s="10"/>
      <c r="H195" s="8"/>
      <c r="I195" s="11"/>
      <c r="J195" s="10"/>
      <c r="K195" s="8"/>
      <c r="L195" s="12"/>
      <c r="M195" s="12"/>
      <c r="N195" s="11"/>
      <c r="O195" s="12"/>
      <c r="P195" s="12"/>
      <c r="Q195" s="10"/>
      <c r="R195" s="13"/>
      <c r="S195" s="13"/>
      <c r="T195" s="250"/>
      <c r="U195" s="250"/>
      <c r="V195" s="250"/>
      <c r="W195" s="250"/>
      <c r="X195" s="14" t="s">
        <v>15</v>
      </c>
      <c r="Y195" s="15"/>
      <c r="Z195" s="261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3.2" x14ac:dyDescent="0.25">
      <c r="A196" s="44"/>
      <c r="B196" s="249"/>
      <c r="C196" s="249"/>
      <c r="D196" s="17"/>
      <c r="E196" s="18"/>
      <c r="F196" s="19"/>
      <c r="G196" s="18"/>
      <c r="H196" s="18"/>
      <c r="I196" s="19"/>
      <c r="J196" s="18"/>
      <c r="K196" s="18"/>
      <c r="L196" s="20"/>
      <c r="M196" s="20"/>
      <c r="N196" s="19"/>
      <c r="O196" s="20"/>
      <c r="P196" s="20"/>
      <c r="Q196" s="18"/>
      <c r="R196" s="21"/>
      <c r="S196" s="21"/>
      <c r="T196" s="249"/>
      <c r="U196" s="249"/>
      <c r="V196" s="249"/>
      <c r="W196" s="249"/>
      <c r="X196" s="22" t="s">
        <v>16</v>
      </c>
      <c r="Y196" s="15"/>
      <c r="Z196" s="249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3" customHeight="1" x14ac:dyDescent="0.25">
      <c r="A197" s="24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25"/>
      <c r="Y197" s="26"/>
      <c r="Z197" s="27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3.2" x14ac:dyDescent="0.25">
      <c r="A198" s="45"/>
      <c r="B198" s="250"/>
      <c r="C198" s="250"/>
      <c r="D198" s="7"/>
      <c r="E198" s="8"/>
      <c r="F198" s="9"/>
      <c r="G198" s="10"/>
      <c r="H198" s="8"/>
      <c r="I198" s="11"/>
      <c r="J198" s="10"/>
      <c r="K198" s="8"/>
      <c r="L198" s="12"/>
      <c r="M198" s="12"/>
      <c r="N198" s="11"/>
      <c r="O198" s="12"/>
      <c r="P198" s="12"/>
      <c r="Q198" s="10"/>
      <c r="R198" s="13"/>
      <c r="S198" s="13"/>
      <c r="T198" s="250"/>
      <c r="U198" s="250"/>
      <c r="V198" s="250"/>
      <c r="W198" s="250"/>
      <c r="X198" s="14" t="s">
        <v>15</v>
      </c>
      <c r="Y198" s="15"/>
      <c r="Z198" s="261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3.2" x14ac:dyDescent="0.25">
      <c r="A199" s="44"/>
      <c r="B199" s="249"/>
      <c r="C199" s="249"/>
      <c r="D199" s="17"/>
      <c r="E199" s="18"/>
      <c r="F199" s="19"/>
      <c r="G199" s="18"/>
      <c r="H199" s="18"/>
      <c r="I199" s="19"/>
      <c r="J199" s="18"/>
      <c r="K199" s="18"/>
      <c r="L199" s="20"/>
      <c r="M199" s="20"/>
      <c r="N199" s="19"/>
      <c r="O199" s="20"/>
      <c r="P199" s="20"/>
      <c r="Q199" s="18"/>
      <c r="R199" s="21"/>
      <c r="S199" s="21"/>
      <c r="T199" s="249"/>
      <c r="U199" s="249"/>
      <c r="V199" s="249"/>
      <c r="W199" s="249"/>
      <c r="X199" s="22" t="s">
        <v>16</v>
      </c>
      <c r="Y199" s="15"/>
      <c r="Z199" s="249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3" customHeight="1" x14ac:dyDescent="0.25">
      <c r="A200" s="24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25"/>
      <c r="Y200" s="26"/>
      <c r="Z200" s="27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3.2" x14ac:dyDescent="0.25">
      <c r="A201" s="45"/>
      <c r="B201" s="250"/>
      <c r="C201" s="250"/>
      <c r="D201" s="7"/>
      <c r="E201" s="8"/>
      <c r="F201" s="9"/>
      <c r="G201" s="10"/>
      <c r="H201" s="8"/>
      <c r="I201" s="11"/>
      <c r="J201" s="10"/>
      <c r="K201" s="8"/>
      <c r="L201" s="12"/>
      <c r="M201" s="12"/>
      <c r="N201" s="11"/>
      <c r="O201" s="12"/>
      <c r="P201" s="12"/>
      <c r="Q201" s="10"/>
      <c r="R201" s="13"/>
      <c r="S201" s="13"/>
      <c r="T201" s="250"/>
      <c r="U201" s="250"/>
      <c r="V201" s="250"/>
      <c r="W201" s="250"/>
      <c r="X201" s="14" t="s">
        <v>15</v>
      </c>
      <c r="Y201" s="15"/>
      <c r="Z201" s="261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3.2" x14ac:dyDescent="0.25">
      <c r="A202" s="44"/>
      <c r="B202" s="249"/>
      <c r="C202" s="249"/>
      <c r="D202" s="17"/>
      <c r="E202" s="18"/>
      <c r="F202" s="19"/>
      <c r="G202" s="18"/>
      <c r="H202" s="18"/>
      <c r="I202" s="19"/>
      <c r="J202" s="18"/>
      <c r="K202" s="18"/>
      <c r="L202" s="20"/>
      <c r="M202" s="20"/>
      <c r="N202" s="19"/>
      <c r="O202" s="20"/>
      <c r="P202" s="20"/>
      <c r="Q202" s="18"/>
      <c r="R202" s="21"/>
      <c r="S202" s="21"/>
      <c r="T202" s="249"/>
      <c r="U202" s="249"/>
      <c r="V202" s="249"/>
      <c r="W202" s="249"/>
      <c r="X202" s="22" t="s">
        <v>16</v>
      </c>
      <c r="Y202" s="15"/>
      <c r="Z202" s="249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3" customHeight="1" x14ac:dyDescent="0.25">
      <c r="A203" s="24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25"/>
      <c r="Y203" s="30"/>
      <c r="Z203" s="27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3.2" x14ac:dyDescent="0.25">
      <c r="A204" s="46"/>
      <c r="B204" s="248"/>
      <c r="C204" s="248"/>
      <c r="D204" s="32"/>
      <c r="E204" s="32"/>
      <c r="F204" s="35"/>
      <c r="G204" s="34"/>
      <c r="H204" s="32"/>
      <c r="I204" s="35"/>
      <c r="J204" s="34"/>
      <c r="K204" s="32"/>
      <c r="L204" s="36"/>
      <c r="M204" s="36"/>
      <c r="N204" s="35"/>
      <c r="O204" s="36"/>
      <c r="P204" s="36"/>
      <c r="Q204" s="34"/>
      <c r="R204" s="37"/>
      <c r="S204" s="37"/>
      <c r="T204" s="248"/>
      <c r="U204" s="248"/>
      <c r="V204" s="248"/>
      <c r="W204" s="248"/>
      <c r="X204" s="47" t="s">
        <v>15</v>
      </c>
      <c r="Y204" s="15"/>
      <c r="Z204" s="262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3.2" x14ac:dyDescent="0.25">
      <c r="A205" s="44"/>
      <c r="B205" s="249"/>
      <c r="C205" s="249"/>
      <c r="D205" s="18"/>
      <c r="E205" s="18"/>
      <c r="F205" s="19"/>
      <c r="G205" s="18"/>
      <c r="H205" s="18"/>
      <c r="I205" s="19"/>
      <c r="J205" s="18"/>
      <c r="K205" s="18"/>
      <c r="L205" s="20"/>
      <c r="M205" s="20"/>
      <c r="N205" s="19"/>
      <c r="O205" s="20"/>
      <c r="P205" s="20"/>
      <c r="Q205" s="18"/>
      <c r="R205" s="21"/>
      <c r="S205" s="21"/>
      <c r="T205" s="249"/>
      <c r="U205" s="249"/>
      <c r="V205" s="249"/>
      <c r="W205" s="249"/>
      <c r="X205" s="48" t="s">
        <v>16</v>
      </c>
      <c r="Y205" s="15"/>
      <c r="Z205" s="249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3" customHeight="1" x14ac:dyDescent="0.25">
      <c r="A206" s="24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25"/>
      <c r="Y206" s="30"/>
      <c r="Z206" s="27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3.2" x14ac:dyDescent="0.25">
      <c r="A207" s="45"/>
      <c r="B207" s="250"/>
      <c r="C207" s="250"/>
      <c r="D207" s="8"/>
      <c r="E207" s="8"/>
      <c r="F207" s="11"/>
      <c r="G207" s="10"/>
      <c r="H207" s="8"/>
      <c r="I207" s="11"/>
      <c r="J207" s="10"/>
      <c r="K207" s="8"/>
      <c r="L207" s="12"/>
      <c r="M207" s="12"/>
      <c r="N207" s="11"/>
      <c r="O207" s="12"/>
      <c r="P207" s="12"/>
      <c r="Q207" s="10"/>
      <c r="R207" s="13"/>
      <c r="S207" s="13"/>
      <c r="T207" s="250"/>
      <c r="U207" s="250"/>
      <c r="V207" s="250"/>
      <c r="W207" s="250"/>
      <c r="X207" s="49" t="s">
        <v>15</v>
      </c>
      <c r="Y207" s="15"/>
      <c r="Z207" s="260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3.2" x14ac:dyDescent="0.25">
      <c r="A208" s="44"/>
      <c r="B208" s="249"/>
      <c r="C208" s="249"/>
      <c r="D208" s="18"/>
      <c r="E208" s="18"/>
      <c r="F208" s="19"/>
      <c r="G208" s="18"/>
      <c r="H208" s="18"/>
      <c r="I208" s="19"/>
      <c r="J208" s="18"/>
      <c r="K208" s="18"/>
      <c r="L208" s="20"/>
      <c r="M208" s="20"/>
      <c r="N208" s="19"/>
      <c r="O208" s="20"/>
      <c r="P208" s="20"/>
      <c r="Q208" s="18"/>
      <c r="R208" s="21"/>
      <c r="S208" s="21"/>
      <c r="T208" s="249"/>
      <c r="U208" s="249"/>
      <c r="V208" s="249"/>
      <c r="W208" s="249"/>
      <c r="X208" s="48" t="s">
        <v>16</v>
      </c>
      <c r="Y208" s="15"/>
      <c r="Z208" s="249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3" customHeight="1" x14ac:dyDescent="0.25">
      <c r="A209" s="24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25"/>
      <c r="Y209" s="26"/>
      <c r="Z209" s="27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3.2" x14ac:dyDescent="0.25">
      <c r="A210" s="45"/>
      <c r="B210" s="250"/>
      <c r="C210" s="250"/>
      <c r="D210" s="8"/>
      <c r="E210" s="8"/>
      <c r="F210" s="11"/>
      <c r="G210" s="10"/>
      <c r="H210" s="8"/>
      <c r="I210" s="11"/>
      <c r="J210" s="10"/>
      <c r="K210" s="8"/>
      <c r="L210" s="12"/>
      <c r="M210" s="12"/>
      <c r="N210" s="11"/>
      <c r="O210" s="12"/>
      <c r="P210" s="12"/>
      <c r="Q210" s="10"/>
      <c r="R210" s="13"/>
      <c r="S210" s="13"/>
      <c r="T210" s="250"/>
      <c r="U210" s="250"/>
      <c r="V210" s="250"/>
      <c r="W210" s="250"/>
      <c r="X210" s="50" t="s">
        <v>15</v>
      </c>
      <c r="Y210" s="15"/>
      <c r="Z210" s="261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3.2" x14ac:dyDescent="0.25">
      <c r="A211" s="44"/>
      <c r="B211" s="249"/>
      <c r="C211" s="249"/>
      <c r="D211" s="18"/>
      <c r="E211" s="18"/>
      <c r="F211" s="19"/>
      <c r="G211" s="18"/>
      <c r="H211" s="18"/>
      <c r="I211" s="19"/>
      <c r="J211" s="18"/>
      <c r="K211" s="18"/>
      <c r="L211" s="20"/>
      <c r="M211" s="20"/>
      <c r="N211" s="19"/>
      <c r="O211" s="20"/>
      <c r="P211" s="20"/>
      <c r="Q211" s="18"/>
      <c r="R211" s="21"/>
      <c r="S211" s="21"/>
      <c r="T211" s="249"/>
      <c r="U211" s="249"/>
      <c r="V211" s="249"/>
      <c r="W211" s="249"/>
      <c r="X211" s="51" t="s">
        <v>16</v>
      </c>
      <c r="Y211" s="15"/>
      <c r="Z211" s="249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3" customHeight="1" x14ac:dyDescent="0.25">
      <c r="A212" s="24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25"/>
      <c r="Y212" s="26"/>
      <c r="Z212" s="27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3.2" x14ac:dyDescent="0.25">
      <c r="A213" s="45"/>
      <c r="B213" s="250"/>
      <c r="C213" s="250"/>
      <c r="D213" s="8"/>
      <c r="E213" s="8"/>
      <c r="F213" s="11"/>
      <c r="G213" s="10"/>
      <c r="H213" s="8"/>
      <c r="I213" s="11"/>
      <c r="J213" s="10"/>
      <c r="K213" s="8"/>
      <c r="L213" s="12"/>
      <c r="M213" s="12"/>
      <c r="N213" s="11"/>
      <c r="O213" s="12"/>
      <c r="P213" s="12"/>
      <c r="Q213" s="10"/>
      <c r="R213" s="13"/>
      <c r="S213" s="13"/>
      <c r="T213" s="250"/>
      <c r="U213" s="250"/>
      <c r="V213" s="250"/>
      <c r="W213" s="250"/>
      <c r="X213" s="50" t="s">
        <v>15</v>
      </c>
      <c r="Y213" s="15"/>
      <c r="Z213" s="261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3.2" x14ac:dyDescent="0.25">
      <c r="A214" s="44"/>
      <c r="B214" s="249"/>
      <c r="C214" s="249"/>
      <c r="D214" s="18"/>
      <c r="E214" s="18"/>
      <c r="F214" s="19"/>
      <c r="G214" s="18"/>
      <c r="H214" s="18"/>
      <c r="I214" s="19"/>
      <c r="J214" s="18"/>
      <c r="K214" s="18"/>
      <c r="L214" s="20"/>
      <c r="M214" s="20"/>
      <c r="N214" s="19"/>
      <c r="O214" s="20"/>
      <c r="P214" s="20"/>
      <c r="Q214" s="18"/>
      <c r="R214" s="21"/>
      <c r="S214" s="21"/>
      <c r="T214" s="249"/>
      <c r="U214" s="249"/>
      <c r="V214" s="249"/>
      <c r="W214" s="249"/>
      <c r="X214" s="51" t="s">
        <v>16</v>
      </c>
      <c r="Y214" s="15"/>
      <c r="Z214" s="249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3" customHeight="1" x14ac:dyDescent="0.25">
      <c r="A215" s="24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25"/>
      <c r="Y215" s="26"/>
      <c r="Z215" s="27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3.2" x14ac:dyDescent="0.25">
      <c r="A216" s="45"/>
      <c r="B216" s="250"/>
      <c r="C216" s="250"/>
      <c r="D216" s="8"/>
      <c r="E216" s="8"/>
      <c r="F216" s="11"/>
      <c r="G216" s="10"/>
      <c r="H216" s="8"/>
      <c r="I216" s="11"/>
      <c r="J216" s="10"/>
      <c r="K216" s="8"/>
      <c r="L216" s="12"/>
      <c r="M216" s="12"/>
      <c r="N216" s="11"/>
      <c r="O216" s="12"/>
      <c r="P216" s="12"/>
      <c r="Q216" s="10"/>
      <c r="R216" s="13"/>
      <c r="S216" s="13"/>
      <c r="T216" s="250"/>
      <c r="U216" s="250"/>
      <c r="V216" s="250"/>
      <c r="W216" s="250"/>
      <c r="X216" s="50" t="s">
        <v>15</v>
      </c>
      <c r="Y216" s="15"/>
      <c r="Z216" s="261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3.2" x14ac:dyDescent="0.25">
      <c r="A217" s="44"/>
      <c r="B217" s="249"/>
      <c r="C217" s="249"/>
      <c r="D217" s="18"/>
      <c r="E217" s="18"/>
      <c r="F217" s="19"/>
      <c r="G217" s="18"/>
      <c r="H217" s="18"/>
      <c r="I217" s="19"/>
      <c r="J217" s="18"/>
      <c r="K217" s="18"/>
      <c r="L217" s="20"/>
      <c r="M217" s="20"/>
      <c r="N217" s="19"/>
      <c r="O217" s="20"/>
      <c r="P217" s="20"/>
      <c r="Q217" s="18"/>
      <c r="R217" s="21"/>
      <c r="S217" s="21"/>
      <c r="T217" s="249"/>
      <c r="U217" s="249"/>
      <c r="V217" s="249"/>
      <c r="W217" s="249"/>
      <c r="X217" s="51" t="s">
        <v>16</v>
      </c>
      <c r="Y217" s="15"/>
      <c r="Z217" s="249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3" customHeight="1" x14ac:dyDescent="0.25">
      <c r="A218" s="24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25"/>
      <c r="Y218" s="26"/>
      <c r="Z218" s="27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3.2" x14ac:dyDescent="0.25">
      <c r="A219" s="45"/>
      <c r="B219" s="250"/>
      <c r="C219" s="250"/>
      <c r="D219" s="8"/>
      <c r="E219" s="8"/>
      <c r="F219" s="11"/>
      <c r="G219" s="10"/>
      <c r="H219" s="8"/>
      <c r="I219" s="11"/>
      <c r="J219" s="10"/>
      <c r="K219" s="8"/>
      <c r="L219" s="12"/>
      <c r="M219" s="12"/>
      <c r="N219" s="11"/>
      <c r="O219" s="12"/>
      <c r="P219" s="12"/>
      <c r="Q219" s="10"/>
      <c r="R219" s="13"/>
      <c r="S219" s="13"/>
      <c r="T219" s="250"/>
      <c r="U219" s="250"/>
      <c r="V219" s="250"/>
      <c r="W219" s="250"/>
      <c r="X219" s="50" t="s">
        <v>15</v>
      </c>
      <c r="Y219" s="15"/>
      <c r="Z219" s="261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3.2" x14ac:dyDescent="0.25">
      <c r="A220" s="44"/>
      <c r="B220" s="249"/>
      <c r="C220" s="249"/>
      <c r="D220" s="18"/>
      <c r="E220" s="18"/>
      <c r="F220" s="19"/>
      <c r="G220" s="18"/>
      <c r="H220" s="18"/>
      <c r="I220" s="19"/>
      <c r="J220" s="18"/>
      <c r="K220" s="18"/>
      <c r="L220" s="20"/>
      <c r="M220" s="20"/>
      <c r="N220" s="19"/>
      <c r="O220" s="20"/>
      <c r="P220" s="20"/>
      <c r="Q220" s="18"/>
      <c r="R220" s="21"/>
      <c r="S220" s="21"/>
      <c r="T220" s="249"/>
      <c r="U220" s="249"/>
      <c r="V220" s="249"/>
      <c r="W220" s="249"/>
      <c r="X220" s="51" t="s">
        <v>16</v>
      </c>
      <c r="Y220" s="15"/>
      <c r="Z220" s="249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3" customHeight="1" x14ac:dyDescent="0.25">
      <c r="A221" s="24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25"/>
      <c r="Y221" s="26"/>
      <c r="Z221" s="27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3.2" x14ac:dyDescent="0.25">
      <c r="A222" s="45"/>
      <c r="B222" s="250"/>
      <c r="C222" s="250"/>
      <c r="D222" s="8"/>
      <c r="E222" s="8"/>
      <c r="F222" s="11"/>
      <c r="G222" s="10"/>
      <c r="H222" s="8"/>
      <c r="I222" s="11"/>
      <c r="J222" s="10"/>
      <c r="K222" s="8"/>
      <c r="L222" s="12"/>
      <c r="M222" s="12"/>
      <c r="N222" s="11"/>
      <c r="O222" s="12"/>
      <c r="P222" s="12"/>
      <c r="Q222" s="10"/>
      <c r="R222" s="13"/>
      <c r="S222" s="13"/>
      <c r="T222" s="250"/>
      <c r="U222" s="250"/>
      <c r="V222" s="250"/>
      <c r="W222" s="250"/>
      <c r="X222" s="50" t="s">
        <v>15</v>
      </c>
      <c r="Y222" s="15"/>
      <c r="Z222" s="261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3.2" x14ac:dyDescent="0.25">
      <c r="A223" s="44"/>
      <c r="B223" s="249"/>
      <c r="C223" s="249"/>
      <c r="D223" s="18"/>
      <c r="E223" s="18"/>
      <c r="F223" s="19"/>
      <c r="G223" s="18"/>
      <c r="H223" s="18"/>
      <c r="I223" s="19"/>
      <c r="J223" s="18"/>
      <c r="K223" s="18"/>
      <c r="L223" s="20"/>
      <c r="M223" s="20"/>
      <c r="N223" s="19"/>
      <c r="O223" s="20"/>
      <c r="P223" s="20"/>
      <c r="Q223" s="18"/>
      <c r="R223" s="21"/>
      <c r="S223" s="21"/>
      <c r="T223" s="249"/>
      <c r="U223" s="249"/>
      <c r="V223" s="249"/>
      <c r="W223" s="249"/>
      <c r="X223" s="51" t="s">
        <v>16</v>
      </c>
      <c r="Y223" s="15"/>
      <c r="Z223" s="249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3" customHeight="1" x14ac:dyDescent="0.25">
      <c r="A224" s="24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25"/>
      <c r="Y224" s="26"/>
      <c r="Z224" s="27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3.2" x14ac:dyDescent="0.25">
      <c r="A225" s="45"/>
      <c r="B225" s="250"/>
      <c r="C225" s="250"/>
      <c r="D225" s="8"/>
      <c r="E225" s="8"/>
      <c r="F225" s="11"/>
      <c r="G225" s="10"/>
      <c r="H225" s="8"/>
      <c r="I225" s="11"/>
      <c r="J225" s="10"/>
      <c r="K225" s="8"/>
      <c r="L225" s="12"/>
      <c r="M225" s="12"/>
      <c r="N225" s="11"/>
      <c r="O225" s="12"/>
      <c r="P225" s="12"/>
      <c r="Q225" s="10"/>
      <c r="R225" s="13"/>
      <c r="S225" s="13"/>
      <c r="T225" s="250"/>
      <c r="U225" s="250"/>
      <c r="V225" s="250"/>
      <c r="W225" s="250"/>
      <c r="X225" s="50" t="s">
        <v>15</v>
      </c>
      <c r="Y225" s="15"/>
      <c r="Z225" s="261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3.2" x14ac:dyDescent="0.25">
      <c r="A226" s="44"/>
      <c r="B226" s="249"/>
      <c r="C226" s="249"/>
      <c r="D226" s="18"/>
      <c r="E226" s="18"/>
      <c r="F226" s="19"/>
      <c r="G226" s="18"/>
      <c r="H226" s="18"/>
      <c r="I226" s="19"/>
      <c r="J226" s="18"/>
      <c r="K226" s="18"/>
      <c r="L226" s="20"/>
      <c r="M226" s="20"/>
      <c r="N226" s="19"/>
      <c r="O226" s="20"/>
      <c r="P226" s="20"/>
      <c r="Q226" s="18"/>
      <c r="R226" s="21"/>
      <c r="S226" s="21"/>
      <c r="T226" s="249"/>
      <c r="U226" s="249"/>
      <c r="V226" s="249"/>
      <c r="W226" s="249"/>
      <c r="X226" s="51" t="s">
        <v>16</v>
      </c>
      <c r="Y226" s="15"/>
      <c r="Z226" s="249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3" customHeight="1" x14ac:dyDescent="0.25">
      <c r="A227" s="24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25"/>
      <c r="Y227" s="30"/>
      <c r="Z227" s="27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3.2" x14ac:dyDescent="0.25">
      <c r="A228" s="45"/>
      <c r="B228" s="250"/>
      <c r="C228" s="250"/>
      <c r="D228" s="8"/>
      <c r="E228" s="8"/>
      <c r="F228" s="11"/>
      <c r="G228" s="10"/>
      <c r="H228" s="8"/>
      <c r="I228" s="11"/>
      <c r="J228" s="10"/>
      <c r="K228" s="8"/>
      <c r="L228" s="12"/>
      <c r="M228" s="12"/>
      <c r="N228" s="11"/>
      <c r="O228" s="12"/>
      <c r="P228" s="12"/>
      <c r="Q228" s="10"/>
      <c r="R228" s="13"/>
      <c r="S228" s="13"/>
      <c r="T228" s="250"/>
      <c r="U228" s="250"/>
      <c r="V228" s="250"/>
      <c r="W228" s="250"/>
      <c r="X228" s="50" t="s">
        <v>15</v>
      </c>
      <c r="Y228" s="15"/>
      <c r="Z228" s="261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3.2" x14ac:dyDescent="0.25">
      <c r="A229" s="44"/>
      <c r="B229" s="249"/>
      <c r="C229" s="249"/>
      <c r="D229" s="18"/>
      <c r="E229" s="18"/>
      <c r="F229" s="19"/>
      <c r="G229" s="18"/>
      <c r="H229" s="18"/>
      <c r="I229" s="19"/>
      <c r="J229" s="18"/>
      <c r="K229" s="18"/>
      <c r="L229" s="20"/>
      <c r="M229" s="20"/>
      <c r="N229" s="19"/>
      <c r="O229" s="20"/>
      <c r="P229" s="20"/>
      <c r="Q229" s="18"/>
      <c r="R229" s="21"/>
      <c r="S229" s="21"/>
      <c r="T229" s="249"/>
      <c r="U229" s="249"/>
      <c r="V229" s="249"/>
      <c r="W229" s="249"/>
      <c r="X229" s="51" t="s">
        <v>16</v>
      </c>
      <c r="Y229" s="15"/>
      <c r="Z229" s="249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3" customHeight="1" x14ac:dyDescent="0.25">
      <c r="A230" s="24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25"/>
      <c r="Y230" s="30"/>
      <c r="Z230" s="27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3.2" x14ac:dyDescent="0.25">
      <c r="A231" s="46"/>
      <c r="B231" s="248"/>
      <c r="C231" s="248"/>
      <c r="D231" s="32"/>
      <c r="E231" s="32"/>
      <c r="F231" s="35"/>
      <c r="G231" s="34"/>
      <c r="H231" s="32"/>
      <c r="I231" s="35"/>
      <c r="J231" s="34"/>
      <c r="K231" s="32"/>
      <c r="L231" s="36"/>
      <c r="M231" s="36"/>
      <c r="N231" s="35"/>
      <c r="O231" s="36"/>
      <c r="P231" s="36"/>
      <c r="Q231" s="34"/>
      <c r="R231" s="37"/>
      <c r="S231" s="37"/>
      <c r="T231" s="248"/>
      <c r="U231" s="248"/>
      <c r="V231" s="248"/>
      <c r="W231" s="248"/>
      <c r="X231" s="47" t="s">
        <v>15</v>
      </c>
      <c r="Y231" s="15"/>
      <c r="Z231" s="262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3.2" x14ac:dyDescent="0.25">
      <c r="A232" s="44"/>
      <c r="B232" s="249"/>
      <c r="C232" s="249"/>
      <c r="D232" s="18"/>
      <c r="E232" s="18"/>
      <c r="F232" s="19"/>
      <c r="G232" s="18"/>
      <c r="H232" s="18"/>
      <c r="I232" s="19"/>
      <c r="J232" s="18"/>
      <c r="K232" s="18"/>
      <c r="L232" s="20"/>
      <c r="M232" s="20"/>
      <c r="N232" s="19"/>
      <c r="O232" s="20"/>
      <c r="P232" s="20"/>
      <c r="Q232" s="18"/>
      <c r="R232" s="21"/>
      <c r="S232" s="21"/>
      <c r="T232" s="249"/>
      <c r="U232" s="249"/>
      <c r="V232" s="249"/>
      <c r="W232" s="249"/>
      <c r="X232" s="48" t="s">
        <v>16</v>
      </c>
      <c r="Y232" s="15"/>
      <c r="Z232" s="249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3" customHeight="1" x14ac:dyDescent="0.25">
      <c r="A233" s="24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25"/>
      <c r="Y233" s="26"/>
      <c r="Z233" s="27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3.2" x14ac:dyDescent="0.25">
      <c r="A234" s="45"/>
      <c r="B234" s="250"/>
      <c r="C234" s="250"/>
      <c r="D234" s="8"/>
      <c r="E234" s="8"/>
      <c r="F234" s="11"/>
      <c r="G234" s="10"/>
      <c r="H234" s="8"/>
      <c r="I234" s="11"/>
      <c r="J234" s="10"/>
      <c r="K234" s="8"/>
      <c r="L234" s="12"/>
      <c r="M234" s="12"/>
      <c r="N234" s="11"/>
      <c r="O234" s="12"/>
      <c r="P234" s="12"/>
      <c r="Q234" s="10"/>
      <c r="R234" s="13"/>
      <c r="S234" s="13"/>
      <c r="T234" s="250"/>
      <c r="U234" s="250"/>
      <c r="V234" s="250"/>
      <c r="W234" s="250"/>
      <c r="X234" s="49" t="s">
        <v>15</v>
      </c>
      <c r="Y234" s="15"/>
      <c r="Z234" s="260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3.2" x14ac:dyDescent="0.25">
      <c r="A235" s="44"/>
      <c r="B235" s="249"/>
      <c r="C235" s="249"/>
      <c r="D235" s="18"/>
      <c r="E235" s="18"/>
      <c r="F235" s="19"/>
      <c r="G235" s="18"/>
      <c r="H235" s="18"/>
      <c r="I235" s="19"/>
      <c r="J235" s="18"/>
      <c r="K235" s="18"/>
      <c r="L235" s="20"/>
      <c r="M235" s="20"/>
      <c r="N235" s="19"/>
      <c r="O235" s="20"/>
      <c r="P235" s="20"/>
      <c r="Q235" s="18"/>
      <c r="R235" s="21"/>
      <c r="S235" s="21"/>
      <c r="T235" s="249"/>
      <c r="U235" s="249"/>
      <c r="V235" s="249"/>
      <c r="W235" s="249"/>
      <c r="X235" s="48" t="s">
        <v>16</v>
      </c>
      <c r="Y235" s="15"/>
      <c r="Z235" s="249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3" customHeight="1" x14ac:dyDescent="0.25">
      <c r="A236" s="24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25"/>
      <c r="Y236" s="26"/>
      <c r="Z236" s="27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3.2" x14ac:dyDescent="0.25">
      <c r="A237" s="45"/>
      <c r="B237" s="250"/>
      <c r="C237" s="250"/>
      <c r="D237" s="8"/>
      <c r="E237" s="8"/>
      <c r="F237" s="11"/>
      <c r="G237" s="10"/>
      <c r="H237" s="8"/>
      <c r="I237" s="11"/>
      <c r="J237" s="10"/>
      <c r="K237" s="8"/>
      <c r="L237" s="12"/>
      <c r="M237" s="12"/>
      <c r="N237" s="11"/>
      <c r="O237" s="12"/>
      <c r="P237" s="12"/>
      <c r="Q237" s="10"/>
      <c r="R237" s="13"/>
      <c r="S237" s="13"/>
      <c r="T237" s="250"/>
      <c r="U237" s="250"/>
      <c r="V237" s="250"/>
      <c r="W237" s="250"/>
      <c r="X237" s="50" t="s">
        <v>15</v>
      </c>
      <c r="Y237" s="15"/>
      <c r="Z237" s="261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3.2" x14ac:dyDescent="0.25">
      <c r="A238" s="44"/>
      <c r="B238" s="249"/>
      <c r="C238" s="249"/>
      <c r="D238" s="18"/>
      <c r="E238" s="18"/>
      <c r="F238" s="19"/>
      <c r="G238" s="18"/>
      <c r="H238" s="18"/>
      <c r="I238" s="19"/>
      <c r="J238" s="18"/>
      <c r="K238" s="18"/>
      <c r="L238" s="20"/>
      <c r="M238" s="20"/>
      <c r="N238" s="19"/>
      <c r="O238" s="20"/>
      <c r="P238" s="20"/>
      <c r="Q238" s="18"/>
      <c r="R238" s="21"/>
      <c r="S238" s="21"/>
      <c r="T238" s="249"/>
      <c r="U238" s="249"/>
      <c r="V238" s="249"/>
      <c r="W238" s="249"/>
      <c r="X238" s="51" t="s">
        <v>16</v>
      </c>
      <c r="Y238" s="15"/>
      <c r="Z238" s="249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3.2" x14ac:dyDescent="0.25">
      <c r="A239" s="24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25"/>
      <c r="Y239" s="26"/>
      <c r="Z239" s="27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3.2" x14ac:dyDescent="0.25">
      <c r="A240" s="45"/>
      <c r="B240" s="250"/>
      <c r="C240" s="250"/>
      <c r="D240" s="8"/>
      <c r="E240" s="8"/>
      <c r="F240" s="11"/>
      <c r="G240" s="10"/>
      <c r="H240" s="8"/>
      <c r="I240" s="11"/>
      <c r="J240" s="10"/>
      <c r="K240" s="8"/>
      <c r="L240" s="12"/>
      <c r="M240" s="12"/>
      <c r="N240" s="11"/>
      <c r="O240" s="12"/>
      <c r="P240" s="12"/>
      <c r="Q240" s="10"/>
      <c r="R240" s="13"/>
      <c r="S240" s="13"/>
      <c r="T240" s="250"/>
      <c r="U240" s="250"/>
      <c r="V240" s="250"/>
      <c r="W240" s="250"/>
      <c r="X240" s="50" t="s">
        <v>15</v>
      </c>
      <c r="Y240" s="15"/>
      <c r="Z240" s="261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3.2" x14ac:dyDescent="0.25">
      <c r="A241" s="44"/>
      <c r="B241" s="249"/>
      <c r="C241" s="249"/>
      <c r="D241" s="18"/>
      <c r="E241" s="18"/>
      <c r="F241" s="19"/>
      <c r="G241" s="18"/>
      <c r="H241" s="18"/>
      <c r="I241" s="19"/>
      <c r="J241" s="18"/>
      <c r="K241" s="18"/>
      <c r="L241" s="20"/>
      <c r="M241" s="20"/>
      <c r="N241" s="19"/>
      <c r="O241" s="20"/>
      <c r="P241" s="20"/>
      <c r="Q241" s="18"/>
      <c r="R241" s="21"/>
      <c r="S241" s="21"/>
      <c r="T241" s="249"/>
      <c r="U241" s="249"/>
      <c r="V241" s="249"/>
      <c r="W241" s="249"/>
      <c r="X241" s="51" t="s">
        <v>16</v>
      </c>
      <c r="Y241" s="15"/>
      <c r="Z241" s="249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3.2" x14ac:dyDescent="0.25">
      <c r="A242" s="24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25"/>
      <c r="Y242" s="26"/>
      <c r="Z242" s="27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3.2" x14ac:dyDescent="0.25">
      <c r="A243" s="45"/>
      <c r="B243" s="250"/>
      <c r="C243" s="250"/>
      <c r="D243" s="8"/>
      <c r="E243" s="8"/>
      <c r="F243" s="11"/>
      <c r="G243" s="10"/>
      <c r="H243" s="8"/>
      <c r="I243" s="11"/>
      <c r="J243" s="10"/>
      <c r="K243" s="8"/>
      <c r="L243" s="12"/>
      <c r="M243" s="12"/>
      <c r="N243" s="11"/>
      <c r="O243" s="12"/>
      <c r="P243" s="12"/>
      <c r="Q243" s="10"/>
      <c r="R243" s="13"/>
      <c r="S243" s="13"/>
      <c r="T243" s="250"/>
      <c r="U243" s="250"/>
      <c r="V243" s="250"/>
      <c r="W243" s="250"/>
      <c r="X243" s="50" t="s">
        <v>15</v>
      </c>
      <c r="Y243" s="15"/>
      <c r="Z243" s="261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3.2" x14ac:dyDescent="0.25">
      <c r="A244" s="44"/>
      <c r="B244" s="249"/>
      <c r="C244" s="249"/>
      <c r="D244" s="18"/>
      <c r="E244" s="18"/>
      <c r="F244" s="19"/>
      <c r="G244" s="18"/>
      <c r="H244" s="18"/>
      <c r="I244" s="19"/>
      <c r="J244" s="18"/>
      <c r="K244" s="18"/>
      <c r="L244" s="20"/>
      <c r="M244" s="20"/>
      <c r="N244" s="19"/>
      <c r="O244" s="20"/>
      <c r="P244" s="20"/>
      <c r="Q244" s="18"/>
      <c r="R244" s="21"/>
      <c r="S244" s="21"/>
      <c r="T244" s="249"/>
      <c r="U244" s="249"/>
      <c r="V244" s="249"/>
      <c r="W244" s="249"/>
      <c r="X244" s="51" t="s">
        <v>16</v>
      </c>
      <c r="Y244" s="15"/>
      <c r="Z244" s="249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3.2" x14ac:dyDescent="0.25">
      <c r="A245" s="24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25"/>
      <c r="Y245" s="26"/>
      <c r="Z245" s="27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3.2" x14ac:dyDescent="0.25">
      <c r="A246" s="45"/>
      <c r="B246" s="250"/>
      <c r="C246" s="250"/>
      <c r="D246" s="8"/>
      <c r="E246" s="8"/>
      <c r="F246" s="11"/>
      <c r="G246" s="10"/>
      <c r="H246" s="8"/>
      <c r="I246" s="11"/>
      <c r="J246" s="10"/>
      <c r="K246" s="8"/>
      <c r="L246" s="12"/>
      <c r="M246" s="12"/>
      <c r="N246" s="11"/>
      <c r="O246" s="12"/>
      <c r="P246" s="12"/>
      <c r="Q246" s="10"/>
      <c r="R246" s="13"/>
      <c r="S246" s="13"/>
      <c r="T246" s="250"/>
      <c r="U246" s="250"/>
      <c r="V246" s="250"/>
      <c r="W246" s="250"/>
      <c r="X246" s="50" t="s">
        <v>15</v>
      </c>
      <c r="Y246" s="15"/>
      <c r="Z246" s="261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3.2" x14ac:dyDescent="0.25">
      <c r="A247" s="44"/>
      <c r="B247" s="249"/>
      <c r="C247" s="249"/>
      <c r="D247" s="18"/>
      <c r="E247" s="18"/>
      <c r="F247" s="19"/>
      <c r="G247" s="18"/>
      <c r="H247" s="18"/>
      <c r="I247" s="19"/>
      <c r="J247" s="18"/>
      <c r="K247" s="18"/>
      <c r="L247" s="20"/>
      <c r="M247" s="20"/>
      <c r="N247" s="19"/>
      <c r="O247" s="20"/>
      <c r="P247" s="20"/>
      <c r="Q247" s="18"/>
      <c r="R247" s="21"/>
      <c r="S247" s="21"/>
      <c r="T247" s="249"/>
      <c r="U247" s="249"/>
      <c r="V247" s="249"/>
      <c r="W247" s="249"/>
      <c r="X247" s="51" t="s">
        <v>16</v>
      </c>
      <c r="Y247" s="15"/>
      <c r="Z247" s="249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3.2" x14ac:dyDescent="0.25">
      <c r="A248" s="24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25"/>
      <c r="Y248" s="26"/>
      <c r="Z248" s="27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3.2" x14ac:dyDescent="0.25">
      <c r="A249" s="45"/>
      <c r="B249" s="250"/>
      <c r="C249" s="250"/>
      <c r="D249" s="8"/>
      <c r="E249" s="8"/>
      <c r="F249" s="11"/>
      <c r="G249" s="10"/>
      <c r="H249" s="8"/>
      <c r="I249" s="11"/>
      <c r="J249" s="10"/>
      <c r="K249" s="8"/>
      <c r="L249" s="12"/>
      <c r="M249" s="12"/>
      <c r="N249" s="11"/>
      <c r="O249" s="12"/>
      <c r="P249" s="12"/>
      <c r="Q249" s="10"/>
      <c r="R249" s="13"/>
      <c r="S249" s="13"/>
      <c r="T249" s="250"/>
      <c r="U249" s="250"/>
      <c r="V249" s="250"/>
      <c r="W249" s="250"/>
      <c r="X249" s="50" t="s">
        <v>15</v>
      </c>
      <c r="Y249" s="15"/>
      <c r="Z249" s="261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3.2" x14ac:dyDescent="0.25">
      <c r="A250" s="44"/>
      <c r="B250" s="249"/>
      <c r="C250" s="249"/>
      <c r="D250" s="18"/>
      <c r="E250" s="18"/>
      <c r="F250" s="19"/>
      <c r="G250" s="18"/>
      <c r="H250" s="18"/>
      <c r="I250" s="19"/>
      <c r="J250" s="18"/>
      <c r="K250" s="18"/>
      <c r="L250" s="20"/>
      <c r="M250" s="20"/>
      <c r="N250" s="19"/>
      <c r="O250" s="20"/>
      <c r="P250" s="20"/>
      <c r="Q250" s="18"/>
      <c r="R250" s="21"/>
      <c r="S250" s="21"/>
      <c r="T250" s="249"/>
      <c r="U250" s="249"/>
      <c r="V250" s="249"/>
      <c r="W250" s="249"/>
      <c r="X250" s="51" t="s">
        <v>16</v>
      </c>
      <c r="Y250" s="15"/>
      <c r="Z250" s="249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3.2" x14ac:dyDescent="0.25">
      <c r="A251" s="24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25"/>
      <c r="Y251" s="30"/>
      <c r="Z251" s="27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3.2" x14ac:dyDescent="0.25">
      <c r="A252" s="45"/>
      <c r="B252" s="250"/>
      <c r="C252" s="250"/>
      <c r="D252" s="8"/>
      <c r="E252" s="8"/>
      <c r="F252" s="11"/>
      <c r="G252" s="10"/>
      <c r="H252" s="8"/>
      <c r="I252" s="11"/>
      <c r="J252" s="10"/>
      <c r="K252" s="8"/>
      <c r="L252" s="12"/>
      <c r="M252" s="12"/>
      <c r="N252" s="11"/>
      <c r="O252" s="12"/>
      <c r="P252" s="12"/>
      <c r="Q252" s="10"/>
      <c r="R252" s="13"/>
      <c r="S252" s="13"/>
      <c r="T252" s="250"/>
      <c r="U252" s="250"/>
      <c r="V252" s="250"/>
      <c r="W252" s="250"/>
      <c r="X252" s="50" t="s">
        <v>15</v>
      </c>
      <c r="Y252" s="15"/>
      <c r="Z252" s="261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3.2" x14ac:dyDescent="0.25">
      <c r="A253" s="44"/>
      <c r="B253" s="249"/>
      <c r="C253" s="249"/>
      <c r="D253" s="18"/>
      <c r="E253" s="18"/>
      <c r="F253" s="19"/>
      <c r="G253" s="18"/>
      <c r="H253" s="18"/>
      <c r="I253" s="19"/>
      <c r="J253" s="18"/>
      <c r="K253" s="18"/>
      <c r="L253" s="20"/>
      <c r="M253" s="20"/>
      <c r="N253" s="19"/>
      <c r="O253" s="20"/>
      <c r="P253" s="20"/>
      <c r="Q253" s="18"/>
      <c r="R253" s="21"/>
      <c r="S253" s="21"/>
      <c r="T253" s="249"/>
      <c r="U253" s="249"/>
      <c r="V253" s="249"/>
      <c r="W253" s="249"/>
      <c r="X253" s="51" t="s">
        <v>16</v>
      </c>
      <c r="Y253" s="15"/>
      <c r="Z253" s="249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3.2" x14ac:dyDescent="0.25">
      <c r="A254" s="24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25"/>
      <c r="Y254" s="30"/>
      <c r="Z254" s="27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3.2" x14ac:dyDescent="0.25">
      <c r="A255" s="45"/>
      <c r="B255" s="250"/>
      <c r="C255" s="250"/>
      <c r="D255" s="8"/>
      <c r="E255" s="8"/>
      <c r="F255" s="11"/>
      <c r="G255" s="10"/>
      <c r="H255" s="8"/>
      <c r="I255" s="11"/>
      <c r="J255" s="10"/>
      <c r="K255" s="8"/>
      <c r="L255" s="12"/>
      <c r="M255" s="12"/>
      <c r="N255" s="11"/>
      <c r="O255" s="12"/>
      <c r="P255" s="12"/>
      <c r="Q255" s="10"/>
      <c r="R255" s="13"/>
      <c r="S255" s="13"/>
      <c r="T255" s="250"/>
      <c r="U255" s="250"/>
      <c r="V255" s="250"/>
      <c r="W255" s="250"/>
      <c r="X255" s="50" t="s">
        <v>15</v>
      </c>
      <c r="Y255" s="15"/>
      <c r="Z255" s="261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3.2" x14ac:dyDescent="0.25">
      <c r="A256" s="44"/>
      <c r="B256" s="249"/>
      <c r="C256" s="249"/>
      <c r="D256" s="18"/>
      <c r="E256" s="18"/>
      <c r="F256" s="19"/>
      <c r="G256" s="18"/>
      <c r="H256" s="18"/>
      <c r="I256" s="19"/>
      <c r="J256" s="18"/>
      <c r="K256" s="18"/>
      <c r="L256" s="20"/>
      <c r="M256" s="20"/>
      <c r="N256" s="19"/>
      <c r="O256" s="20"/>
      <c r="P256" s="20"/>
      <c r="Q256" s="18"/>
      <c r="R256" s="21"/>
      <c r="S256" s="21"/>
      <c r="T256" s="249"/>
      <c r="U256" s="249"/>
      <c r="V256" s="249"/>
      <c r="W256" s="249"/>
      <c r="X256" s="51" t="s">
        <v>16</v>
      </c>
      <c r="Y256" s="15"/>
      <c r="Z256" s="249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3.2" x14ac:dyDescent="0.25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25"/>
      <c r="Y257" s="26"/>
      <c r="Z257" s="27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3.2" x14ac:dyDescent="0.25">
      <c r="A258" s="54"/>
      <c r="B258" s="54"/>
      <c r="C258" s="5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54"/>
      <c r="V258" s="54"/>
      <c r="W258" s="54"/>
      <c r="X258" s="55"/>
      <c r="Y258" s="15"/>
      <c r="Z258" s="54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3.2" x14ac:dyDescent="0.25">
      <c r="A259" s="54"/>
      <c r="B259" s="54"/>
      <c r="C259" s="5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54"/>
      <c r="V259" s="54"/>
      <c r="W259" s="54"/>
      <c r="X259" s="55"/>
      <c r="Y259" s="15"/>
      <c r="Z259" s="54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3.2" x14ac:dyDescent="0.25">
      <c r="A260" s="54"/>
      <c r="B260" s="54"/>
      <c r="C260" s="5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54"/>
      <c r="V260" s="54"/>
      <c r="W260" s="54"/>
      <c r="X260" s="55"/>
      <c r="Y260" s="26"/>
      <c r="Z260" s="54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3.2" x14ac:dyDescent="0.25">
      <c r="A261" s="54"/>
      <c r="B261" s="54"/>
      <c r="C261" s="5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54"/>
      <c r="V261" s="54"/>
      <c r="W261" s="54"/>
      <c r="X261" s="55"/>
      <c r="Y261" s="15"/>
      <c r="Z261" s="54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3.2" x14ac:dyDescent="0.25">
      <c r="A262" s="54"/>
      <c r="B262" s="54"/>
      <c r="C262" s="5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54"/>
      <c r="V262" s="54"/>
      <c r="W262" s="54"/>
      <c r="X262" s="55"/>
      <c r="Y262" s="15"/>
      <c r="Z262" s="54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3.2" x14ac:dyDescent="0.25">
      <c r="A263" s="54"/>
      <c r="B263" s="54"/>
      <c r="C263" s="5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54"/>
      <c r="V263" s="54"/>
      <c r="W263" s="54"/>
      <c r="X263" s="55"/>
      <c r="Y263" s="54"/>
      <c r="Z263" s="54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3.2" x14ac:dyDescent="0.25">
      <c r="A264" s="54"/>
      <c r="B264" s="54"/>
      <c r="C264" s="5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54"/>
      <c r="V264" s="54"/>
      <c r="W264" s="54"/>
      <c r="X264" s="55"/>
      <c r="Y264" s="54"/>
      <c r="Z264" s="54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3.2" x14ac:dyDescent="0.25">
      <c r="A265" s="54"/>
      <c r="B265" s="54"/>
      <c r="C265" s="5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54"/>
      <c r="V265" s="54"/>
      <c r="W265" s="54"/>
      <c r="X265" s="55"/>
      <c r="Y265" s="54"/>
      <c r="Z265" s="54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3.2" x14ac:dyDescent="0.25">
      <c r="A266" s="54"/>
      <c r="B266" s="54"/>
      <c r="C266" s="5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54"/>
      <c r="V266" s="54"/>
      <c r="W266" s="54"/>
      <c r="X266" s="55"/>
      <c r="Y266" s="54"/>
      <c r="Z266" s="54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3.2" x14ac:dyDescent="0.25">
      <c r="A267" s="54"/>
      <c r="B267" s="54"/>
      <c r="C267" s="5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54"/>
      <c r="V267" s="54"/>
      <c r="W267" s="54"/>
      <c r="X267" s="55"/>
      <c r="Y267" s="54"/>
      <c r="Z267" s="54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3.2" x14ac:dyDescent="0.25">
      <c r="A268" s="54"/>
      <c r="B268" s="54"/>
      <c r="C268" s="5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54"/>
      <c r="V268" s="54"/>
      <c r="W268" s="54"/>
      <c r="X268" s="55"/>
      <c r="Y268" s="54"/>
      <c r="Z268" s="54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3.2" x14ac:dyDescent="0.25">
      <c r="A269" s="54"/>
      <c r="B269" s="54"/>
      <c r="C269" s="5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54"/>
      <c r="V269" s="54"/>
      <c r="W269" s="54"/>
      <c r="X269" s="55"/>
      <c r="Y269" s="54"/>
      <c r="Z269" s="54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3.2" x14ac:dyDescent="0.25">
      <c r="A270" s="54"/>
      <c r="B270" s="54"/>
      <c r="C270" s="5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54"/>
      <c r="V270" s="54"/>
      <c r="W270" s="54"/>
      <c r="X270" s="55"/>
      <c r="Y270" s="54"/>
      <c r="Z270" s="54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3.2" x14ac:dyDescent="0.25">
      <c r="A271" s="54"/>
      <c r="B271" s="54"/>
      <c r="C271" s="5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54"/>
      <c r="V271" s="54"/>
      <c r="W271" s="54"/>
      <c r="X271" s="55"/>
      <c r="Y271" s="54"/>
      <c r="Z271" s="54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3.2" x14ac:dyDescent="0.25">
      <c r="A272" s="54"/>
      <c r="B272" s="54"/>
      <c r="C272" s="5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54"/>
      <c r="V272" s="54"/>
      <c r="W272" s="54"/>
      <c r="X272" s="55"/>
      <c r="Y272" s="54"/>
      <c r="Z272" s="54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3.2" x14ac:dyDescent="0.25">
      <c r="A273" s="54"/>
      <c r="B273" s="54"/>
      <c r="C273" s="5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54"/>
      <c r="V273" s="54"/>
      <c r="W273" s="54"/>
      <c r="X273" s="55"/>
      <c r="Y273" s="54"/>
      <c r="Z273" s="54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3.2" x14ac:dyDescent="0.25">
      <c r="A274" s="54"/>
      <c r="B274" s="54"/>
      <c r="C274" s="5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54"/>
      <c r="V274" s="54"/>
      <c r="W274" s="54"/>
      <c r="X274" s="55"/>
      <c r="Y274" s="54"/>
      <c r="Z274" s="54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3.2" x14ac:dyDescent="0.25">
      <c r="A275" s="54"/>
      <c r="B275" s="54"/>
      <c r="C275" s="5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54"/>
      <c r="V275" s="54"/>
      <c r="W275" s="54"/>
      <c r="X275" s="55"/>
      <c r="Y275" s="54"/>
      <c r="Z275" s="54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3.2" x14ac:dyDescent="0.25">
      <c r="A276" s="54"/>
      <c r="B276" s="54"/>
      <c r="C276" s="5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54"/>
      <c r="V276" s="54"/>
      <c r="W276" s="54"/>
      <c r="X276" s="55"/>
      <c r="Y276" s="54"/>
      <c r="Z276" s="54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3.2" x14ac:dyDescent="0.25">
      <c r="A277" s="54"/>
      <c r="B277" s="54"/>
      <c r="C277" s="5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54"/>
      <c r="V277" s="54"/>
      <c r="W277" s="54"/>
      <c r="X277" s="55"/>
      <c r="Y277" s="54"/>
      <c r="Z277" s="54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3.2" x14ac:dyDescent="0.25">
      <c r="A278" s="54"/>
      <c r="B278" s="54"/>
      <c r="C278" s="5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54"/>
      <c r="V278" s="54"/>
      <c r="W278" s="54"/>
      <c r="X278" s="55"/>
      <c r="Y278" s="54"/>
      <c r="Z278" s="54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3.2" x14ac:dyDescent="0.25">
      <c r="A279" s="54"/>
      <c r="B279" s="54"/>
      <c r="C279" s="5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54"/>
      <c r="V279" s="54"/>
      <c r="W279" s="54"/>
      <c r="X279" s="55"/>
      <c r="Y279" s="54"/>
      <c r="Z279" s="54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3.2" x14ac:dyDescent="0.25">
      <c r="A280" s="54"/>
      <c r="B280" s="54"/>
      <c r="C280" s="5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54"/>
      <c r="V280" s="54"/>
      <c r="W280" s="54"/>
      <c r="X280" s="55"/>
      <c r="Y280" s="54"/>
      <c r="Z280" s="54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3.2" x14ac:dyDescent="0.25">
      <c r="A281" s="54"/>
      <c r="B281" s="54"/>
      <c r="C281" s="5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54"/>
      <c r="V281" s="54"/>
      <c r="W281" s="54"/>
      <c r="X281" s="55"/>
      <c r="Y281" s="54"/>
      <c r="Z281" s="54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3.2" x14ac:dyDescent="0.25">
      <c r="A282" s="54"/>
      <c r="B282" s="54"/>
      <c r="C282" s="5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54"/>
      <c r="V282" s="54"/>
      <c r="W282" s="54"/>
      <c r="X282" s="55"/>
      <c r="Y282" s="54"/>
      <c r="Z282" s="54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3.2" x14ac:dyDescent="0.25">
      <c r="A283" s="54"/>
      <c r="B283" s="54"/>
      <c r="C283" s="5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54"/>
      <c r="V283" s="54"/>
      <c r="W283" s="54"/>
      <c r="X283" s="55"/>
      <c r="Y283" s="54"/>
      <c r="Z283" s="54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3.2" x14ac:dyDescent="0.25">
      <c r="A284" s="54"/>
      <c r="B284" s="54"/>
      <c r="C284" s="5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54"/>
      <c r="V284" s="54"/>
      <c r="W284" s="54"/>
      <c r="X284" s="55"/>
      <c r="Y284" s="54"/>
      <c r="Z284" s="54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3.2" x14ac:dyDescent="0.25">
      <c r="A285" s="54"/>
      <c r="B285" s="54"/>
      <c r="C285" s="5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54"/>
      <c r="V285" s="54"/>
      <c r="W285" s="54"/>
      <c r="X285" s="55"/>
      <c r="Y285" s="54"/>
      <c r="Z285" s="54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3.2" x14ac:dyDescent="0.25">
      <c r="A286" s="54"/>
      <c r="B286" s="54"/>
      <c r="C286" s="5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54"/>
      <c r="V286" s="54"/>
      <c r="W286" s="54"/>
      <c r="X286" s="55"/>
      <c r="Y286" s="54"/>
      <c r="Z286" s="54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3.2" x14ac:dyDescent="0.25">
      <c r="A287" s="54"/>
      <c r="B287" s="54"/>
      <c r="C287" s="5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54"/>
      <c r="V287" s="54"/>
      <c r="W287" s="54"/>
      <c r="X287" s="55"/>
      <c r="Y287" s="54"/>
      <c r="Z287" s="54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3.2" x14ac:dyDescent="0.25">
      <c r="A288" s="54"/>
      <c r="B288" s="54"/>
      <c r="C288" s="5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54"/>
      <c r="V288" s="54"/>
      <c r="W288" s="54"/>
      <c r="X288" s="55"/>
      <c r="Y288" s="54"/>
      <c r="Z288" s="54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3.2" x14ac:dyDescent="0.25">
      <c r="A289" s="54"/>
      <c r="B289" s="54"/>
      <c r="C289" s="5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54"/>
      <c r="V289" s="54"/>
      <c r="W289" s="54"/>
      <c r="X289" s="55"/>
      <c r="Y289" s="54"/>
      <c r="Z289" s="54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3.2" x14ac:dyDescent="0.25">
      <c r="A290" s="54"/>
      <c r="B290" s="54"/>
      <c r="C290" s="5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54"/>
      <c r="V290" s="54"/>
      <c r="W290" s="54"/>
      <c r="X290" s="55"/>
      <c r="Y290" s="54"/>
      <c r="Z290" s="54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3.2" x14ac:dyDescent="0.25">
      <c r="A291" s="54"/>
      <c r="B291" s="54"/>
      <c r="C291" s="5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54"/>
      <c r="V291" s="54"/>
      <c r="W291" s="54"/>
      <c r="X291" s="55"/>
      <c r="Y291" s="54"/>
      <c r="Z291" s="54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3.2" x14ac:dyDescent="0.25">
      <c r="A292" s="54"/>
      <c r="B292" s="54"/>
      <c r="C292" s="5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54"/>
      <c r="V292" s="54"/>
      <c r="W292" s="54"/>
      <c r="X292" s="55"/>
      <c r="Y292" s="54"/>
      <c r="Z292" s="54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3.2" x14ac:dyDescent="0.25">
      <c r="A293" s="54"/>
      <c r="B293" s="54"/>
      <c r="C293" s="5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54"/>
      <c r="V293" s="54"/>
      <c r="W293" s="54"/>
      <c r="X293" s="55"/>
      <c r="Y293" s="54"/>
      <c r="Z293" s="54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3.2" x14ac:dyDescent="0.25">
      <c r="A294" s="54"/>
      <c r="B294" s="54"/>
      <c r="C294" s="5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54"/>
      <c r="V294" s="54"/>
      <c r="W294" s="54"/>
      <c r="X294" s="55"/>
      <c r="Y294" s="54"/>
      <c r="Z294" s="54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3.2" x14ac:dyDescent="0.25">
      <c r="A295" s="54"/>
      <c r="B295" s="54"/>
      <c r="C295" s="5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54"/>
      <c r="V295" s="54"/>
      <c r="W295" s="54"/>
      <c r="X295" s="55"/>
      <c r="Y295" s="54"/>
      <c r="Z295" s="54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3.2" x14ac:dyDescent="0.25">
      <c r="A296" s="54"/>
      <c r="B296" s="54"/>
      <c r="C296" s="5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54"/>
      <c r="V296" s="54"/>
      <c r="W296" s="54"/>
      <c r="X296" s="55"/>
      <c r="Y296" s="54"/>
      <c r="Z296" s="54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3.2" x14ac:dyDescent="0.25">
      <c r="A297" s="54"/>
      <c r="B297" s="54"/>
      <c r="C297" s="5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54"/>
      <c r="V297" s="54"/>
      <c r="W297" s="54"/>
      <c r="X297" s="55"/>
      <c r="Y297" s="54"/>
      <c r="Z297" s="54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3.2" x14ac:dyDescent="0.25">
      <c r="A298" s="54"/>
      <c r="B298" s="54"/>
      <c r="C298" s="5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54"/>
      <c r="V298" s="54"/>
      <c r="W298" s="54"/>
      <c r="X298" s="55"/>
      <c r="Y298" s="54"/>
      <c r="Z298" s="54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3.2" x14ac:dyDescent="0.25">
      <c r="A299" s="54"/>
      <c r="B299" s="54"/>
      <c r="C299" s="5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54"/>
      <c r="V299" s="54"/>
      <c r="W299" s="54"/>
      <c r="X299" s="55"/>
      <c r="Y299" s="54"/>
      <c r="Z299" s="54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3.2" x14ac:dyDescent="0.25">
      <c r="A300" s="54"/>
      <c r="B300" s="54"/>
      <c r="C300" s="5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54"/>
      <c r="V300" s="54"/>
      <c r="W300" s="54"/>
      <c r="X300" s="55"/>
      <c r="Y300" s="54"/>
      <c r="Z300" s="54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3.2" x14ac:dyDescent="0.25">
      <c r="A301" s="54"/>
      <c r="B301" s="54"/>
      <c r="C301" s="5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54"/>
      <c r="V301" s="54"/>
      <c r="W301" s="54"/>
      <c r="X301" s="55"/>
      <c r="Y301" s="54"/>
      <c r="Z301" s="54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3.2" x14ac:dyDescent="0.25">
      <c r="A302" s="54"/>
      <c r="B302" s="54"/>
      <c r="C302" s="5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54"/>
      <c r="V302" s="54"/>
      <c r="W302" s="54"/>
      <c r="X302" s="55"/>
      <c r="Y302" s="54"/>
      <c r="Z302" s="54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3.2" x14ac:dyDescent="0.25">
      <c r="A303" s="54"/>
      <c r="B303" s="54"/>
      <c r="C303" s="5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54"/>
      <c r="V303" s="54"/>
      <c r="W303" s="54"/>
      <c r="X303" s="55"/>
      <c r="Y303" s="54"/>
      <c r="Z303" s="54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3.2" x14ac:dyDescent="0.25">
      <c r="A304" s="54"/>
      <c r="B304" s="54"/>
      <c r="C304" s="5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54"/>
      <c r="V304" s="54"/>
      <c r="W304" s="54"/>
      <c r="X304" s="55"/>
      <c r="Y304" s="54"/>
      <c r="Z304" s="54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3.2" x14ac:dyDescent="0.25">
      <c r="A305" s="54"/>
      <c r="B305" s="54"/>
      <c r="C305" s="5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54"/>
      <c r="V305" s="54"/>
      <c r="W305" s="54"/>
      <c r="X305" s="55"/>
      <c r="Y305" s="54"/>
      <c r="Z305" s="54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3.2" x14ac:dyDescent="0.25">
      <c r="A306" s="54"/>
      <c r="B306" s="54"/>
      <c r="C306" s="5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54"/>
      <c r="V306" s="54"/>
      <c r="W306" s="54"/>
      <c r="X306" s="55"/>
      <c r="Y306" s="54"/>
      <c r="Z306" s="54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3.2" x14ac:dyDescent="0.25">
      <c r="A307" s="54"/>
      <c r="B307" s="54"/>
      <c r="C307" s="5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54"/>
      <c r="V307" s="54"/>
      <c r="W307" s="54"/>
      <c r="X307" s="55"/>
      <c r="Y307" s="54"/>
      <c r="Z307" s="54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3.2" x14ac:dyDescent="0.25">
      <c r="A308" s="54"/>
      <c r="B308" s="54"/>
      <c r="C308" s="5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54"/>
      <c r="V308" s="54"/>
      <c r="W308" s="54"/>
      <c r="X308" s="55"/>
      <c r="Y308" s="54"/>
      <c r="Z308" s="54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3.2" x14ac:dyDescent="0.25">
      <c r="A309" s="54"/>
      <c r="B309" s="54"/>
      <c r="C309" s="5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54"/>
      <c r="V309" s="54"/>
      <c r="W309" s="54"/>
      <c r="X309" s="55"/>
      <c r="Y309" s="54"/>
      <c r="Z309" s="54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3.2" x14ac:dyDescent="0.25">
      <c r="A310" s="54"/>
      <c r="B310" s="54"/>
      <c r="C310" s="5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54"/>
      <c r="V310" s="54"/>
      <c r="W310" s="54"/>
      <c r="X310" s="55"/>
      <c r="Y310" s="54"/>
      <c r="Z310" s="54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3.2" x14ac:dyDescent="0.25">
      <c r="A311" s="54"/>
      <c r="B311" s="54"/>
      <c r="C311" s="5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54"/>
      <c r="V311" s="54"/>
      <c r="W311" s="54"/>
      <c r="X311" s="55"/>
      <c r="Y311" s="54"/>
      <c r="Z311" s="54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3.2" x14ac:dyDescent="0.25">
      <c r="A312" s="54"/>
      <c r="B312" s="54"/>
      <c r="C312" s="5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54"/>
      <c r="V312" s="54"/>
      <c r="W312" s="54"/>
      <c r="X312" s="55"/>
      <c r="Y312" s="54"/>
      <c r="Z312" s="54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3.2" x14ac:dyDescent="0.25">
      <c r="A313" s="54"/>
      <c r="B313" s="54"/>
      <c r="C313" s="5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54"/>
      <c r="V313" s="54"/>
      <c r="W313" s="54"/>
      <c r="X313" s="55"/>
      <c r="Y313" s="54"/>
      <c r="Z313" s="54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3.2" x14ac:dyDescent="0.25">
      <c r="A314" s="54"/>
      <c r="B314" s="54"/>
      <c r="C314" s="5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54"/>
      <c r="V314" s="54"/>
      <c r="W314" s="54"/>
      <c r="X314" s="55"/>
      <c r="Y314" s="54"/>
      <c r="Z314" s="54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3.2" x14ac:dyDescent="0.25">
      <c r="A315" s="54"/>
      <c r="B315" s="54"/>
      <c r="C315" s="5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54"/>
      <c r="V315" s="54"/>
      <c r="W315" s="54"/>
      <c r="X315" s="55"/>
      <c r="Y315" s="54"/>
      <c r="Z315" s="54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3.2" x14ac:dyDescent="0.25">
      <c r="A316" s="54"/>
      <c r="B316" s="54"/>
      <c r="C316" s="5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54"/>
      <c r="V316" s="54"/>
      <c r="W316" s="54"/>
      <c r="X316" s="55"/>
      <c r="Y316" s="54"/>
      <c r="Z316" s="54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3.2" x14ac:dyDescent="0.25">
      <c r="A317" s="54"/>
      <c r="B317" s="54"/>
      <c r="C317" s="5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54"/>
      <c r="V317" s="54"/>
      <c r="W317" s="54"/>
      <c r="X317" s="55"/>
      <c r="Y317" s="54"/>
      <c r="Z317" s="54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3.2" x14ac:dyDescent="0.25">
      <c r="A318" s="54"/>
      <c r="B318" s="54"/>
      <c r="C318" s="5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54"/>
      <c r="V318" s="54"/>
      <c r="W318" s="54"/>
      <c r="X318" s="55"/>
      <c r="Y318" s="54"/>
      <c r="Z318" s="54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3.2" x14ac:dyDescent="0.25">
      <c r="A319" s="54"/>
      <c r="B319" s="54"/>
      <c r="C319" s="5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54"/>
      <c r="V319" s="54"/>
      <c r="W319" s="54"/>
      <c r="X319" s="55"/>
      <c r="Y319" s="54"/>
      <c r="Z319" s="54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3.2" x14ac:dyDescent="0.25">
      <c r="A320" s="54"/>
      <c r="B320" s="54"/>
      <c r="C320" s="5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54"/>
      <c r="V320" s="54"/>
      <c r="W320" s="54"/>
      <c r="X320" s="55"/>
      <c r="Y320" s="54"/>
      <c r="Z320" s="54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3.2" x14ac:dyDescent="0.25">
      <c r="A321" s="54"/>
      <c r="B321" s="54"/>
      <c r="C321" s="5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54"/>
      <c r="V321" s="54"/>
      <c r="W321" s="54"/>
      <c r="X321" s="55"/>
      <c r="Y321" s="54"/>
      <c r="Z321" s="54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3.2" x14ac:dyDescent="0.25">
      <c r="A322" s="54"/>
      <c r="B322" s="54"/>
      <c r="C322" s="5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54"/>
      <c r="V322" s="54"/>
      <c r="W322" s="54"/>
      <c r="X322" s="55"/>
      <c r="Y322" s="54"/>
      <c r="Z322" s="54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3.2" x14ac:dyDescent="0.25">
      <c r="A323" s="54"/>
      <c r="B323" s="54"/>
      <c r="C323" s="5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54"/>
      <c r="V323" s="54"/>
      <c r="W323" s="54"/>
      <c r="X323" s="55"/>
      <c r="Y323" s="54"/>
      <c r="Z323" s="54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3.2" x14ac:dyDescent="0.25">
      <c r="A324" s="54"/>
      <c r="B324" s="54"/>
      <c r="C324" s="5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54"/>
      <c r="V324" s="54"/>
      <c r="W324" s="54"/>
      <c r="X324" s="55"/>
      <c r="Y324" s="54"/>
      <c r="Z324" s="54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3.2" x14ac:dyDescent="0.25">
      <c r="A325" s="54"/>
      <c r="B325" s="54"/>
      <c r="C325" s="5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54"/>
      <c r="V325" s="54"/>
      <c r="W325" s="54"/>
      <c r="X325" s="55"/>
      <c r="Y325" s="54"/>
      <c r="Z325" s="54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3.2" x14ac:dyDescent="0.25">
      <c r="A326" s="54"/>
      <c r="B326" s="54"/>
      <c r="C326" s="5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54"/>
      <c r="V326" s="54"/>
      <c r="W326" s="54"/>
      <c r="X326" s="55"/>
      <c r="Y326" s="54"/>
      <c r="Z326" s="54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3.2" x14ac:dyDescent="0.25">
      <c r="A327" s="54"/>
      <c r="B327" s="54"/>
      <c r="C327" s="5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54"/>
      <c r="V327" s="54"/>
      <c r="W327" s="54"/>
      <c r="X327" s="55"/>
      <c r="Y327" s="54"/>
      <c r="Z327" s="54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3.2" x14ac:dyDescent="0.25">
      <c r="A328" s="54"/>
      <c r="B328" s="54"/>
      <c r="C328" s="5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54"/>
      <c r="V328" s="54"/>
      <c r="W328" s="54"/>
      <c r="X328" s="55"/>
      <c r="Y328" s="54"/>
      <c r="Z328" s="54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3.2" x14ac:dyDescent="0.25">
      <c r="A329" s="54"/>
      <c r="B329" s="54"/>
      <c r="C329" s="5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54"/>
      <c r="V329" s="54"/>
      <c r="W329" s="54"/>
      <c r="X329" s="55"/>
      <c r="Y329" s="54"/>
      <c r="Z329" s="54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3.2" x14ac:dyDescent="0.25">
      <c r="A330" s="54"/>
      <c r="B330" s="54"/>
      <c r="C330" s="5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54"/>
      <c r="V330" s="54"/>
      <c r="W330" s="54"/>
      <c r="X330" s="55"/>
      <c r="Y330" s="54"/>
      <c r="Z330" s="54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3.2" x14ac:dyDescent="0.25">
      <c r="A331" s="54"/>
      <c r="B331" s="54"/>
      <c r="C331" s="5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54"/>
      <c r="V331" s="54"/>
      <c r="W331" s="54"/>
      <c r="X331" s="55"/>
      <c r="Y331" s="54"/>
      <c r="Z331" s="54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3.2" x14ac:dyDescent="0.25">
      <c r="A332" s="54"/>
      <c r="B332" s="54"/>
      <c r="C332" s="5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54"/>
      <c r="V332" s="54"/>
      <c r="W332" s="54"/>
      <c r="X332" s="55"/>
      <c r="Y332" s="54"/>
      <c r="Z332" s="54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3.2" x14ac:dyDescent="0.25">
      <c r="A333" s="54"/>
      <c r="B333" s="54"/>
      <c r="C333" s="5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54"/>
      <c r="V333" s="54"/>
      <c r="W333" s="54"/>
      <c r="X333" s="55"/>
      <c r="Y333" s="54"/>
      <c r="Z333" s="54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3.2" x14ac:dyDescent="0.25">
      <c r="A334" s="54"/>
      <c r="B334" s="54"/>
      <c r="C334" s="5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54"/>
      <c r="V334" s="54"/>
      <c r="W334" s="54"/>
      <c r="X334" s="55"/>
      <c r="Y334" s="54"/>
      <c r="Z334" s="54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3.2" x14ac:dyDescent="0.25">
      <c r="A335" s="54"/>
      <c r="B335" s="54"/>
      <c r="C335" s="5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54"/>
      <c r="V335" s="54"/>
      <c r="W335" s="54"/>
      <c r="X335" s="55"/>
      <c r="Y335" s="54"/>
      <c r="Z335" s="54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3.2" x14ac:dyDescent="0.25">
      <c r="A336" s="54"/>
      <c r="B336" s="54"/>
      <c r="C336" s="5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54"/>
      <c r="V336" s="54"/>
      <c r="W336" s="54"/>
      <c r="X336" s="55"/>
      <c r="Y336" s="54"/>
      <c r="Z336" s="54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3.2" x14ac:dyDescent="0.25">
      <c r="A337" s="54"/>
      <c r="B337" s="54"/>
      <c r="C337" s="5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54"/>
      <c r="V337" s="54"/>
      <c r="W337" s="54"/>
      <c r="X337" s="55"/>
      <c r="Y337" s="54"/>
      <c r="Z337" s="54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3.2" x14ac:dyDescent="0.25">
      <c r="A338" s="54"/>
      <c r="B338" s="54"/>
      <c r="C338" s="5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54"/>
      <c r="V338" s="54"/>
      <c r="W338" s="54"/>
      <c r="X338" s="55"/>
      <c r="Y338" s="54"/>
      <c r="Z338" s="54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3.2" x14ac:dyDescent="0.25">
      <c r="A339" s="54"/>
      <c r="B339" s="54"/>
      <c r="C339" s="5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54"/>
      <c r="V339" s="54"/>
      <c r="W339" s="54"/>
      <c r="X339" s="55"/>
      <c r="Y339" s="54"/>
      <c r="Z339" s="54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3.2" x14ac:dyDescent="0.25">
      <c r="A340" s="54"/>
      <c r="B340" s="54"/>
      <c r="C340" s="5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54"/>
      <c r="V340" s="54"/>
      <c r="W340" s="54"/>
      <c r="X340" s="55"/>
      <c r="Y340" s="54"/>
      <c r="Z340" s="54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3.2" x14ac:dyDescent="0.25">
      <c r="A341" s="54"/>
      <c r="B341" s="54"/>
      <c r="C341" s="5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54"/>
      <c r="V341" s="54"/>
      <c r="W341" s="54"/>
      <c r="X341" s="55"/>
      <c r="Y341" s="54"/>
      <c r="Z341" s="54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3.2" x14ac:dyDescent="0.25">
      <c r="A342" s="54"/>
      <c r="B342" s="54"/>
      <c r="C342" s="5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54"/>
      <c r="V342" s="54"/>
      <c r="W342" s="54"/>
      <c r="X342" s="55"/>
      <c r="Y342" s="54"/>
      <c r="Z342" s="54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3.2" x14ac:dyDescent="0.25">
      <c r="A343" s="54"/>
      <c r="B343" s="54"/>
      <c r="C343" s="5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54"/>
      <c r="V343" s="54"/>
      <c r="W343" s="54"/>
      <c r="X343" s="55"/>
      <c r="Y343" s="54"/>
      <c r="Z343" s="54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3.2" x14ac:dyDescent="0.25">
      <c r="A344" s="54"/>
      <c r="B344" s="54"/>
      <c r="C344" s="5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54"/>
      <c r="V344" s="54"/>
      <c r="W344" s="54"/>
      <c r="X344" s="55"/>
      <c r="Y344" s="54"/>
      <c r="Z344" s="54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3.2" x14ac:dyDescent="0.25">
      <c r="A345" s="54"/>
      <c r="B345" s="54"/>
      <c r="C345" s="5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54"/>
      <c r="V345" s="54"/>
      <c r="W345" s="54"/>
      <c r="X345" s="55"/>
      <c r="Y345" s="54"/>
      <c r="Z345" s="54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3.2" x14ac:dyDescent="0.25">
      <c r="A346" s="54"/>
      <c r="B346" s="54"/>
      <c r="C346" s="5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54"/>
      <c r="V346" s="54"/>
      <c r="W346" s="54"/>
      <c r="X346" s="55"/>
      <c r="Y346" s="54"/>
      <c r="Z346" s="54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3.2" x14ac:dyDescent="0.25">
      <c r="A347" s="54"/>
      <c r="B347" s="54"/>
      <c r="C347" s="5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54"/>
      <c r="V347" s="54"/>
      <c r="W347" s="54"/>
      <c r="X347" s="55"/>
      <c r="Y347" s="54"/>
      <c r="Z347" s="54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3.2" x14ac:dyDescent="0.25">
      <c r="A348" s="54"/>
      <c r="B348" s="54"/>
      <c r="C348" s="5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54"/>
      <c r="V348" s="54"/>
      <c r="W348" s="54"/>
      <c r="X348" s="55"/>
      <c r="Y348" s="54"/>
      <c r="Z348" s="54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3.2" x14ac:dyDescent="0.25">
      <c r="A349" s="54"/>
      <c r="B349" s="54"/>
      <c r="C349" s="5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54"/>
      <c r="V349" s="54"/>
      <c r="W349" s="54"/>
      <c r="X349" s="55"/>
      <c r="Y349" s="54"/>
      <c r="Z349" s="54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3.2" x14ac:dyDescent="0.25">
      <c r="A350" s="54"/>
      <c r="B350" s="54"/>
      <c r="C350" s="5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54"/>
      <c r="V350" s="54"/>
      <c r="W350" s="54"/>
      <c r="X350" s="55"/>
      <c r="Y350" s="54"/>
      <c r="Z350" s="54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ht="13.2" x14ac:dyDescent="0.25">
      <c r="A351" s="54"/>
      <c r="B351" s="54"/>
      <c r="C351" s="5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54"/>
      <c r="V351" s="54"/>
      <c r="W351" s="54"/>
      <c r="X351" s="55"/>
      <c r="Y351" s="54"/>
      <c r="Z351" s="54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ht="13.2" x14ac:dyDescent="0.25">
      <c r="A352" s="54"/>
      <c r="B352" s="54"/>
      <c r="C352" s="5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54"/>
      <c r="V352" s="54"/>
      <c r="W352" s="54"/>
      <c r="X352" s="55"/>
      <c r="Y352" s="54"/>
      <c r="Z352" s="54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ht="13.2" x14ac:dyDescent="0.25">
      <c r="A353" s="54"/>
      <c r="B353" s="54"/>
      <c r="C353" s="5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54"/>
      <c r="V353" s="54"/>
      <c r="W353" s="54"/>
      <c r="X353" s="55"/>
      <c r="Y353" s="54"/>
      <c r="Z353" s="54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ht="13.2" x14ac:dyDescent="0.25">
      <c r="A354" s="54"/>
      <c r="B354" s="54"/>
      <c r="C354" s="5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54"/>
      <c r="V354" s="54"/>
      <c r="W354" s="54"/>
      <c r="X354" s="55"/>
      <c r="Y354" s="54"/>
      <c r="Z354" s="54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ht="13.2" x14ac:dyDescent="0.25">
      <c r="A355" s="54"/>
      <c r="B355" s="54"/>
      <c r="C355" s="5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54"/>
      <c r="V355" s="54"/>
      <c r="W355" s="54"/>
      <c r="X355" s="55"/>
      <c r="Y355" s="54"/>
      <c r="Z355" s="54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ht="13.2" x14ac:dyDescent="0.25">
      <c r="A356" s="54"/>
      <c r="B356" s="54"/>
      <c r="C356" s="5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54"/>
      <c r="V356" s="54"/>
      <c r="W356" s="54"/>
      <c r="X356" s="55"/>
      <c r="Y356" s="54"/>
      <c r="Z356" s="54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ht="13.2" x14ac:dyDescent="0.25">
      <c r="A357" s="54"/>
      <c r="B357" s="54"/>
      <c r="C357" s="5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54"/>
      <c r="V357" s="54"/>
      <c r="W357" s="54"/>
      <c r="X357" s="55"/>
      <c r="Y357" s="54"/>
      <c r="Z357" s="54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ht="13.2" x14ac:dyDescent="0.25">
      <c r="A358" s="54"/>
      <c r="B358" s="54"/>
      <c r="C358" s="5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54"/>
      <c r="V358" s="54"/>
      <c r="W358" s="54"/>
      <c r="X358" s="55"/>
      <c r="Y358" s="54"/>
      <c r="Z358" s="54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ht="13.2" x14ac:dyDescent="0.25">
      <c r="A359" s="54"/>
      <c r="B359" s="54"/>
      <c r="C359" s="5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54"/>
      <c r="V359" s="54"/>
      <c r="W359" s="54"/>
      <c r="X359" s="55"/>
      <c r="Y359" s="54"/>
      <c r="Z359" s="54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ht="13.2" x14ac:dyDescent="0.25">
      <c r="A360" s="54"/>
      <c r="B360" s="54"/>
      <c r="C360" s="5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54"/>
      <c r="V360" s="54"/>
      <c r="W360" s="54"/>
      <c r="X360" s="55"/>
      <c r="Y360" s="54"/>
      <c r="Z360" s="54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ht="13.2" x14ac:dyDescent="0.25">
      <c r="A361" s="54"/>
      <c r="B361" s="54"/>
      <c r="C361" s="5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54"/>
      <c r="V361" s="54"/>
      <c r="W361" s="54"/>
      <c r="X361" s="55"/>
      <c r="Y361" s="54"/>
      <c r="Z361" s="54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ht="13.2" x14ac:dyDescent="0.25">
      <c r="A362" s="54"/>
      <c r="B362" s="54"/>
      <c r="C362" s="5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54"/>
      <c r="V362" s="54"/>
      <c r="W362" s="54"/>
      <c r="X362" s="55"/>
      <c r="Y362" s="54"/>
      <c r="Z362" s="54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ht="13.2" x14ac:dyDescent="0.25">
      <c r="A363" s="54"/>
      <c r="B363" s="54"/>
      <c r="C363" s="5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54"/>
      <c r="V363" s="54"/>
      <c r="W363" s="54"/>
      <c r="X363" s="55"/>
      <c r="Y363" s="54"/>
      <c r="Z363" s="54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ht="13.2" x14ac:dyDescent="0.25">
      <c r="A364" s="54"/>
      <c r="B364" s="54"/>
      <c r="C364" s="5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54"/>
      <c r="V364" s="54"/>
      <c r="W364" s="54"/>
      <c r="X364" s="55"/>
      <c r="Y364" s="54"/>
      <c r="Z364" s="54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ht="13.2" x14ac:dyDescent="0.25">
      <c r="A365" s="54"/>
      <c r="B365" s="54"/>
      <c r="C365" s="5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54"/>
      <c r="V365" s="54"/>
      <c r="W365" s="54"/>
      <c r="X365" s="55"/>
      <c r="Y365" s="54"/>
      <c r="Z365" s="54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ht="13.2" x14ac:dyDescent="0.25">
      <c r="A366" s="54"/>
      <c r="B366" s="54"/>
      <c r="C366" s="5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54"/>
      <c r="V366" s="54"/>
      <c r="W366" s="54"/>
      <c r="X366" s="55"/>
      <c r="Y366" s="54"/>
      <c r="Z366" s="54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ht="13.2" x14ac:dyDescent="0.25">
      <c r="A367" s="54"/>
      <c r="B367" s="54"/>
      <c r="C367" s="5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54"/>
      <c r="V367" s="54"/>
      <c r="W367" s="54"/>
      <c r="X367" s="55"/>
      <c r="Y367" s="54"/>
      <c r="Z367" s="54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ht="13.2" x14ac:dyDescent="0.25">
      <c r="A368" s="54"/>
      <c r="B368" s="54"/>
      <c r="C368" s="5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54"/>
      <c r="V368" s="54"/>
      <c r="W368" s="54"/>
      <c r="X368" s="55"/>
      <c r="Y368" s="54"/>
      <c r="Z368" s="54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ht="13.2" x14ac:dyDescent="0.25">
      <c r="A369" s="54"/>
      <c r="B369" s="54"/>
      <c r="C369" s="5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54"/>
      <c r="V369" s="54"/>
      <c r="W369" s="54"/>
      <c r="X369" s="55"/>
      <c r="Y369" s="54"/>
      <c r="Z369" s="54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ht="13.2" x14ac:dyDescent="0.25">
      <c r="A370" s="54"/>
      <c r="B370" s="54"/>
      <c r="C370" s="5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54"/>
      <c r="V370" s="54"/>
      <c r="W370" s="54"/>
      <c r="X370" s="55"/>
      <c r="Y370" s="54"/>
      <c r="Z370" s="54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ht="13.2" x14ac:dyDescent="0.25">
      <c r="A371" s="54"/>
      <c r="B371" s="54"/>
      <c r="C371" s="5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54"/>
      <c r="V371" s="54"/>
      <c r="W371" s="54"/>
      <c r="X371" s="55"/>
      <c r="Y371" s="54"/>
      <c r="Z371" s="54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ht="13.2" x14ac:dyDescent="0.25">
      <c r="A372" s="54"/>
      <c r="B372" s="54"/>
      <c r="C372" s="5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54"/>
      <c r="V372" s="54"/>
      <c r="W372" s="54"/>
      <c r="X372" s="55"/>
      <c r="Y372" s="54"/>
      <c r="Z372" s="54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ht="13.2" x14ac:dyDescent="0.25">
      <c r="A373" s="54"/>
      <c r="B373" s="54"/>
      <c r="C373" s="5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54"/>
      <c r="V373" s="54"/>
      <c r="W373" s="54"/>
      <c r="X373" s="55"/>
      <c r="Y373" s="54"/>
      <c r="Z373" s="54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ht="13.2" x14ac:dyDescent="0.25">
      <c r="A374" s="54"/>
      <c r="B374" s="54"/>
      <c r="C374" s="5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54"/>
      <c r="V374" s="54"/>
      <c r="W374" s="54"/>
      <c r="X374" s="55"/>
      <c r="Y374" s="54"/>
      <c r="Z374" s="54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ht="13.2" x14ac:dyDescent="0.25">
      <c r="A375" s="54"/>
      <c r="B375" s="54"/>
      <c r="C375" s="5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54"/>
      <c r="V375" s="54"/>
      <c r="W375" s="54"/>
      <c r="X375" s="55"/>
      <c r="Y375" s="54"/>
      <c r="Z375" s="54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ht="13.2" x14ac:dyDescent="0.25">
      <c r="A376" s="54"/>
      <c r="B376" s="54"/>
      <c r="C376" s="5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54"/>
      <c r="V376" s="54"/>
      <c r="W376" s="54"/>
      <c r="X376" s="55"/>
      <c r="Y376" s="54"/>
      <c r="Z376" s="54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ht="13.2" x14ac:dyDescent="0.25">
      <c r="A377" s="54"/>
      <c r="B377" s="54"/>
      <c r="C377" s="5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54"/>
      <c r="V377" s="54"/>
      <c r="W377" s="54"/>
      <c r="X377" s="55"/>
      <c r="Y377" s="54"/>
      <c r="Z377" s="54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ht="13.2" x14ac:dyDescent="0.25">
      <c r="A378" s="54"/>
      <c r="B378" s="54"/>
      <c r="C378" s="5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54"/>
      <c r="V378" s="54"/>
      <c r="W378" s="54"/>
      <c r="X378" s="55"/>
      <c r="Y378" s="54"/>
      <c r="Z378" s="54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1:35" ht="13.2" x14ac:dyDescent="0.25">
      <c r="A379" s="54"/>
      <c r="B379" s="54"/>
      <c r="C379" s="5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54"/>
      <c r="V379" s="54"/>
      <c r="W379" s="54"/>
      <c r="X379" s="55"/>
      <c r="Y379" s="54"/>
      <c r="Z379" s="54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1:35" ht="13.2" x14ac:dyDescent="0.25">
      <c r="A380" s="54"/>
      <c r="B380" s="54"/>
      <c r="C380" s="5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54"/>
      <c r="V380" s="54"/>
      <c r="W380" s="54"/>
      <c r="X380" s="55"/>
      <c r="Y380" s="54"/>
      <c r="Z380" s="54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1:35" ht="13.2" x14ac:dyDescent="0.25">
      <c r="A381" s="54"/>
      <c r="B381" s="54"/>
      <c r="C381" s="5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54"/>
      <c r="V381" s="54"/>
      <c r="W381" s="54"/>
      <c r="X381" s="55"/>
      <c r="Y381" s="54"/>
      <c r="Z381" s="54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1:35" ht="13.2" x14ac:dyDescent="0.25">
      <c r="A382" s="54"/>
      <c r="B382" s="54"/>
      <c r="C382" s="5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54"/>
      <c r="V382" s="54"/>
      <c r="W382" s="54"/>
      <c r="X382" s="55"/>
      <c r="Y382" s="54"/>
      <c r="Z382" s="54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1:35" ht="13.2" x14ac:dyDescent="0.25">
      <c r="A383" s="54"/>
      <c r="B383" s="54"/>
      <c r="C383" s="5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54"/>
      <c r="V383" s="54"/>
      <c r="W383" s="54"/>
      <c r="X383" s="55"/>
      <c r="Y383" s="54"/>
      <c r="Z383" s="54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1:35" ht="13.2" x14ac:dyDescent="0.25">
      <c r="A384" s="54"/>
      <c r="B384" s="54"/>
      <c r="C384" s="5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54"/>
      <c r="V384" s="54"/>
      <c r="W384" s="54"/>
      <c r="X384" s="55"/>
      <c r="Y384" s="54"/>
      <c r="Z384" s="54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1:35" ht="13.2" x14ac:dyDescent="0.25">
      <c r="A385" s="54"/>
      <c r="B385" s="54"/>
      <c r="C385" s="5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54"/>
      <c r="V385" s="54"/>
      <c r="W385" s="54"/>
      <c r="X385" s="55"/>
      <c r="Y385" s="54"/>
      <c r="Z385" s="54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1:35" ht="13.2" x14ac:dyDescent="0.25">
      <c r="A386" s="54"/>
      <c r="B386" s="54"/>
      <c r="C386" s="5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54"/>
      <c r="V386" s="54"/>
      <c r="W386" s="54"/>
      <c r="X386" s="55"/>
      <c r="Y386" s="54"/>
      <c r="Z386" s="54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1:35" ht="13.2" x14ac:dyDescent="0.25">
      <c r="A387" s="54"/>
      <c r="B387" s="54"/>
      <c r="C387" s="5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54"/>
      <c r="V387" s="54"/>
      <c r="W387" s="54"/>
      <c r="X387" s="55"/>
      <c r="Y387" s="54"/>
      <c r="Z387" s="54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1:35" ht="13.2" x14ac:dyDescent="0.25">
      <c r="A388" s="54"/>
      <c r="B388" s="54"/>
      <c r="C388" s="5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54"/>
      <c r="V388" s="54"/>
      <c r="W388" s="54"/>
      <c r="X388" s="55"/>
      <c r="Y388" s="54"/>
      <c r="Z388" s="54"/>
      <c r="AA388" s="6"/>
      <c r="AB388" s="6"/>
      <c r="AC388" s="6"/>
      <c r="AD388" s="6"/>
      <c r="AE388" s="6"/>
      <c r="AF388" s="6"/>
      <c r="AG388" s="6"/>
      <c r="AH388" s="6"/>
      <c r="AI388" s="6"/>
    </row>
    <row r="389" spans="1:35" ht="13.2" x14ac:dyDescent="0.25">
      <c r="A389" s="54"/>
      <c r="B389" s="54"/>
      <c r="C389" s="5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54"/>
      <c r="V389" s="54"/>
      <c r="W389" s="54"/>
      <c r="X389" s="55"/>
      <c r="Y389" s="54"/>
      <c r="Z389" s="54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1:35" ht="13.2" x14ac:dyDescent="0.25">
      <c r="A390" s="54"/>
      <c r="B390" s="54"/>
      <c r="C390" s="5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54"/>
      <c r="V390" s="54"/>
      <c r="W390" s="54"/>
      <c r="X390" s="55"/>
      <c r="Y390" s="54"/>
      <c r="Z390" s="54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1:35" ht="13.2" x14ac:dyDescent="0.25">
      <c r="A391" s="54"/>
      <c r="B391" s="54"/>
      <c r="C391" s="5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54"/>
      <c r="V391" s="54"/>
      <c r="W391" s="54"/>
      <c r="X391" s="55"/>
      <c r="Y391" s="54"/>
      <c r="Z391" s="54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1:35" ht="13.2" x14ac:dyDescent="0.25">
      <c r="A392" s="54"/>
      <c r="B392" s="54"/>
      <c r="C392" s="5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54"/>
      <c r="V392" s="54"/>
      <c r="W392" s="54"/>
      <c r="X392" s="55"/>
      <c r="Y392" s="54"/>
      <c r="Z392" s="54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1:35" ht="13.2" x14ac:dyDescent="0.25">
      <c r="A393" s="54"/>
      <c r="B393" s="54"/>
      <c r="C393" s="5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54"/>
      <c r="V393" s="54"/>
      <c r="W393" s="54"/>
      <c r="X393" s="55"/>
      <c r="Y393" s="54"/>
      <c r="Z393" s="54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1:35" ht="13.2" x14ac:dyDescent="0.25">
      <c r="A394" s="54"/>
      <c r="B394" s="54"/>
      <c r="C394" s="5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54"/>
      <c r="V394" s="54"/>
      <c r="W394" s="54"/>
      <c r="X394" s="55"/>
      <c r="Y394" s="54"/>
      <c r="Z394" s="54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1:35" ht="13.2" x14ac:dyDescent="0.25">
      <c r="A395" s="54"/>
      <c r="B395" s="54"/>
      <c r="C395" s="5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54"/>
      <c r="V395" s="54"/>
      <c r="W395" s="54"/>
      <c r="X395" s="55"/>
      <c r="Y395" s="54"/>
      <c r="Z395" s="54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1:35" ht="13.2" x14ac:dyDescent="0.25">
      <c r="A396" s="54"/>
      <c r="B396" s="54"/>
      <c r="C396" s="5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54"/>
      <c r="V396" s="54"/>
      <c r="W396" s="54"/>
      <c r="X396" s="55"/>
      <c r="Y396" s="54"/>
      <c r="Z396" s="54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1:35" ht="13.2" x14ac:dyDescent="0.25">
      <c r="A397" s="54"/>
      <c r="B397" s="54"/>
      <c r="C397" s="5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54"/>
      <c r="V397" s="54"/>
      <c r="W397" s="54"/>
      <c r="X397" s="55"/>
      <c r="Y397" s="54"/>
      <c r="Z397" s="54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1:35" ht="13.2" x14ac:dyDescent="0.25">
      <c r="A398" s="54"/>
      <c r="B398" s="54"/>
      <c r="C398" s="5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54"/>
      <c r="V398" s="54"/>
      <c r="W398" s="54"/>
      <c r="X398" s="55"/>
      <c r="Y398" s="54"/>
      <c r="Z398" s="54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1:35" ht="13.2" x14ac:dyDescent="0.25">
      <c r="A399" s="54"/>
      <c r="B399" s="54"/>
      <c r="C399" s="5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54"/>
      <c r="V399" s="54"/>
      <c r="W399" s="54"/>
      <c r="X399" s="55"/>
      <c r="Y399" s="54"/>
      <c r="Z399" s="54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1:35" ht="13.2" x14ac:dyDescent="0.25">
      <c r="A400" s="54"/>
      <c r="B400" s="54"/>
      <c r="C400" s="5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54"/>
      <c r="V400" s="54"/>
      <c r="W400" s="54"/>
      <c r="X400" s="55"/>
      <c r="Y400" s="54"/>
      <c r="Z400" s="54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1:35" ht="13.2" x14ac:dyDescent="0.25">
      <c r="A401" s="54"/>
      <c r="B401" s="54"/>
      <c r="C401" s="5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54"/>
      <c r="V401" s="54"/>
      <c r="W401" s="54"/>
      <c r="X401" s="55"/>
      <c r="Y401" s="54"/>
      <c r="Z401" s="54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1:35" ht="13.2" x14ac:dyDescent="0.25">
      <c r="A402" s="54"/>
      <c r="B402" s="54"/>
      <c r="C402" s="5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54"/>
      <c r="V402" s="54"/>
      <c r="W402" s="54"/>
      <c r="X402" s="55"/>
      <c r="Y402" s="54"/>
      <c r="Z402" s="54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1:35" ht="13.2" x14ac:dyDescent="0.25">
      <c r="A403" s="54"/>
      <c r="B403" s="54"/>
      <c r="C403" s="5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54"/>
      <c r="V403" s="54"/>
      <c r="W403" s="54"/>
      <c r="X403" s="55"/>
      <c r="Y403" s="54"/>
      <c r="Z403" s="54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1:35" ht="13.2" x14ac:dyDescent="0.25">
      <c r="A404" s="54"/>
      <c r="B404" s="54"/>
      <c r="C404" s="5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54"/>
      <c r="V404" s="54"/>
      <c r="W404" s="54"/>
      <c r="X404" s="55"/>
      <c r="Y404" s="54"/>
      <c r="Z404" s="54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1:35" ht="13.2" x14ac:dyDescent="0.25">
      <c r="A405" s="54"/>
      <c r="B405" s="54"/>
      <c r="C405" s="5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54"/>
      <c r="V405" s="54"/>
      <c r="W405" s="54"/>
      <c r="X405" s="55"/>
      <c r="Y405" s="54"/>
      <c r="Z405" s="54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1:35" ht="13.2" x14ac:dyDescent="0.25">
      <c r="A406" s="54"/>
      <c r="B406" s="54"/>
      <c r="C406" s="5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54"/>
      <c r="V406" s="54"/>
      <c r="W406" s="54"/>
      <c r="X406" s="55"/>
      <c r="Y406" s="54"/>
      <c r="Z406" s="54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1:35" ht="13.2" x14ac:dyDescent="0.25">
      <c r="A407" s="54"/>
      <c r="B407" s="54"/>
      <c r="C407" s="5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54"/>
      <c r="V407" s="54"/>
      <c r="W407" s="54"/>
      <c r="X407" s="55"/>
      <c r="Y407" s="54"/>
      <c r="Z407" s="54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1:35" ht="13.2" x14ac:dyDescent="0.25">
      <c r="A408" s="54"/>
      <c r="B408" s="54"/>
      <c r="C408" s="5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54"/>
      <c r="V408" s="54"/>
      <c r="W408" s="54"/>
      <c r="X408" s="55"/>
      <c r="Y408" s="54"/>
      <c r="Z408" s="54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1:35" ht="13.2" x14ac:dyDescent="0.25">
      <c r="A409" s="54"/>
      <c r="B409" s="54"/>
      <c r="C409" s="5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54"/>
      <c r="V409" s="54"/>
      <c r="W409" s="54"/>
      <c r="X409" s="55"/>
      <c r="Y409" s="54"/>
      <c r="Z409" s="54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1:35" ht="13.2" x14ac:dyDescent="0.25">
      <c r="A410" s="54"/>
      <c r="B410" s="54"/>
      <c r="C410" s="5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54"/>
      <c r="V410" s="54"/>
      <c r="W410" s="54"/>
      <c r="X410" s="55"/>
      <c r="Y410" s="54"/>
      <c r="Z410" s="54"/>
      <c r="AA410" s="6"/>
      <c r="AB410" s="6"/>
      <c r="AC410" s="6"/>
      <c r="AD410" s="6"/>
      <c r="AE410" s="6"/>
      <c r="AF410" s="6"/>
      <c r="AG410" s="6"/>
      <c r="AH410" s="6"/>
      <c r="AI410" s="6"/>
    </row>
    <row r="411" spans="1:35" ht="13.2" x14ac:dyDescent="0.25">
      <c r="A411" s="54"/>
      <c r="B411" s="54"/>
      <c r="C411" s="5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54"/>
      <c r="V411" s="54"/>
      <c r="W411" s="54"/>
      <c r="X411" s="55"/>
      <c r="Y411" s="54"/>
      <c r="Z411" s="54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1:35" ht="13.2" x14ac:dyDescent="0.25">
      <c r="A412" s="54"/>
      <c r="B412" s="54"/>
      <c r="C412" s="5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54"/>
      <c r="V412" s="54"/>
      <c r="W412" s="54"/>
      <c r="X412" s="55"/>
      <c r="Y412" s="54"/>
      <c r="Z412" s="54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1:35" ht="13.2" x14ac:dyDescent="0.25">
      <c r="A413" s="54"/>
      <c r="B413" s="54"/>
      <c r="C413" s="5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54"/>
      <c r="V413" s="54"/>
      <c r="W413" s="54"/>
      <c r="X413" s="55"/>
      <c r="Y413" s="54"/>
      <c r="Z413" s="54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1:35" ht="13.2" x14ac:dyDescent="0.25">
      <c r="A414" s="54"/>
      <c r="B414" s="54"/>
      <c r="C414" s="5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54"/>
      <c r="V414" s="54"/>
      <c r="W414" s="54"/>
      <c r="X414" s="55"/>
      <c r="Y414" s="54"/>
      <c r="Z414" s="54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1:35" ht="13.2" x14ac:dyDescent="0.25">
      <c r="A415" s="54"/>
      <c r="B415" s="54"/>
      <c r="C415" s="5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54"/>
      <c r="V415" s="54"/>
      <c r="W415" s="54"/>
      <c r="X415" s="55"/>
      <c r="Y415" s="54"/>
      <c r="Z415" s="54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1:35" ht="13.2" x14ac:dyDescent="0.25">
      <c r="A416" s="54"/>
      <c r="B416" s="54"/>
      <c r="C416" s="5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54"/>
      <c r="V416" s="54"/>
      <c r="W416" s="54"/>
      <c r="X416" s="55"/>
      <c r="Y416" s="54"/>
      <c r="Z416" s="54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1:35" ht="13.2" x14ac:dyDescent="0.25">
      <c r="A417" s="54"/>
      <c r="B417" s="54"/>
      <c r="C417" s="5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54"/>
      <c r="V417" s="54"/>
      <c r="W417" s="54"/>
      <c r="X417" s="55"/>
      <c r="Y417" s="54"/>
      <c r="Z417" s="54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1:35" ht="13.2" x14ac:dyDescent="0.25">
      <c r="A418" s="54"/>
      <c r="B418" s="54"/>
      <c r="C418" s="5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54"/>
      <c r="V418" s="54"/>
      <c r="W418" s="54"/>
      <c r="X418" s="55"/>
      <c r="Y418" s="54"/>
      <c r="Z418" s="54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1:35" ht="13.2" x14ac:dyDescent="0.25">
      <c r="A419" s="54"/>
      <c r="B419" s="54"/>
      <c r="C419" s="5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54"/>
      <c r="V419" s="54"/>
      <c r="W419" s="54"/>
      <c r="X419" s="55"/>
      <c r="Y419" s="54"/>
      <c r="Z419" s="54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1:35" ht="13.2" x14ac:dyDescent="0.25">
      <c r="A420" s="54"/>
      <c r="B420" s="54"/>
      <c r="C420" s="5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54"/>
      <c r="V420" s="54"/>
      <c r="W420" s="54"/>
      <c r="X420" s="55"/>
      <c r="Y420" s="54"/>
      <c r="Z420" s="54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1:35" ht="13.2" x14ac:dyDescent="0.25">
      <c r="A421" s="54"/>
      <c r="B421" s="54"/>
      <c r="C421" s="5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54"/>
      <c r="V421" s="54"/>
      <c r="W421" s="54"/>
      <c r="X421" s="55"/>
      <c r="Y421" s="54"/>
      <c r="Z421" s="54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1:35" ht="13.2" x14ac:dyDescent="0.25">
      <c r="A422" s="54"/>
      <c r="B422" s="54"/>
      <c r="C422" s="5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54"/>
      <c r="V422" s="54"/>
      <c r="W422" s="54"/>
      <c r="X422" s="55"/>
      <c r="Y422" s="54"/>
      <c r="Z422" s="54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1:35" ht="13.2" x14ac:dyDescent="0.25">
      <c r="A423" s="54"/>
      <c r="B423" s="54"/>
      <c r="C423" s="5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54"/>
      <c r="V423" s="54"/>
      <c r="W423" s="54"/>
      <c r="X423" s="55"/>
      <c r="Y423" s="54"/>
      <c r="Z423" s="54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1:35" ht="13.2" x14ac:dyDescent="0.25">
      <c r="A424" s="54"/>
      <c r="B424" s="54"/>
      <c r="C424" s="5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54"/>
      <c r="V424" s="54"/>
      <c r="W424" s="54"/>
      <c r="X424" s="55"/>
      <c r="Y424" s="54"/>
      <c r="Z424" s="54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1:35" ht="13.2" x14ac:dyDescent="0.25">
      <c r="A425" s="54"/>
      <c r="B425" s="54"/>
      <c r="C425" s="5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54"/>
      <c r="V425" s="54"/>
      <c r="W425" s="54"/>
      <c r="X425" s="55"/>
      <c r="Y425" s="54"/>
      <c r="Z425" s="54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1:35" ht="13.2" x14ac:dyDescent="0.25">
      <c r="A426" s="54"/>
      <c r="B426" s="54"/>
      <c r="C426" s="5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54"/>
      <c r="V426" s="54"/>
      <c r="W426" s="54"/>
      <c r="X426" s="55"/>
      <c r="Y426" s="54"/>
      <c r="Z426" s="54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1:35" ht="13.2" x14ac:dyDescent="0.25">
      <c r="A427" s="54"/>
      <c r="B427" s="54"/>
      <c r="C427" s="5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54"/>
      <c r="V427" s="54"/>
      <c r="W427" s="54"/>
      <c r="X427" s="55"/>
      <c r="Y427" s="54"/>
      <c r="Z427" s="54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1:35" ht="13.2" x14ac:dyDescent="0.25">
      <c r="A428" s="54"/>
      <c r="B428" s="54"/>
      <c r="C428" s="5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54"/>
      <c r="V428" s="54"/>
      <c r="W428" s="54"/>
      <c r="X428" s="55"/>
      <c r="Y428" s="54"/>
      <c r="Z428" s="54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1:35" ht="13.2" x14ac:dyDescent="0.25">
      <c r="A429" s="54"/>
      <c r="B429" s="54"/>
      <c r="C429" s="5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54"/>
      <c r="V429" s="54"/>
      <c r="W429" s="54"/>
      <c r="X429" s="55"/>
      <c r="Y429" s="54"/>
      <c r="Z429" s="54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1:35" ht="13.2" x14ac:dyDescent="0.25">
      <c r="A430" s="54"/>
      <c r="B430" s="54"/>
      <c r="C430" s="5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54"/>
      <c r="V430" s="54"/>
      <c r="W430" s="54"/>
      <c r="X430" s="55"/>
      <c r="Y430" s="54"/>
      <c r="Z430" s="54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1:35" ht="13.2" x14ac:dyDescent="0.25">
      <c r="A431" s="54"/>
      <c r="B431" s="54"/>
      <c r="C431" s="5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54"/>
      <c r="V431" s="54"/>
      <c r="W431" s="54"/>
      <c r="X431" s="55"/>
      <c r="Y431" s="54"/>
      <c r="Z431" s="54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1:35" ht="13.2" x14ac:dyDescent="0.25">
      <c r="A432" s="54"/>
      <c r="B432" s="54"/>
      <c r="C432" s="5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54"/>
      <c r="V432" s="54"/>
      <c r="W432" s="54"/>
      <c r="X432" s="55"/>
      <c r="Y432" s="54"/>
      <c r="Z432" s="54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1:35" ht="13.2" x14ac:dyDescent="0.25">
      <c r="A433" s="54"/>
      <c r="B433" s="54"/>
      <c r="C433" s="5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54"/>
      <c r="V433" s="54"/>
      <c r="W433" s="54"/>
      <c r="X433" s="55"/>
      <c r="Y433" s="54"/>
      <c r="Z433" s="54"/>
      <c r="AA433" s="6"/>
      <c r="AB433" s="6"/>
      <c r="AC433" s="6"/>
      <c r="AD433" s="6"/>
      <c r="AE433" s="6"/>
      <c r="AF433" s="6"/>
      <c r="AG433" s="6"/>
      <c r="AH433" s="6"/>
      <c r="AI433" s="6"/>
    </row>
    <row r="434" spans="1:35" ht="13.2" x14ac:dyDescent="0.25">
      <c r="A434" s="54"/>
      <c r="B434" s="54"/>
      <c r="C434" s="5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54"/>
      <c r="V434" s="54"/>
      <c r="W434" s="54"/>
      <c r="X434" s="55"/>
      <c r="Y434" s="54"/>
      <c r="Z434" s="54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1:35" ht="13.2" x14ac:dyDescent="0.25">
      <c r="A435" s="54"/>
      <c r="B435" s="54"/>
      <c r="C435" s="5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54"/>
      <c r="V435" s="54"/>
      <c r="W435" s="54"/>
      <c r="X435" s="55"/>
      <c r="Y435" s="54"/>
      <c r="Z435" s="54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1:35" ht="13.2" x14ac:dyDescent="0.25">
      <c r="A436" s="54"/>
      <c r="B436" s="54"/>
      <c r="C436" s="5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54"/>
      <c r="V436" s="54"/>
      <c r="W436" s="54"/>
      <c r="X436" s="55"/>
      <c r="Y436" s="54"/>
      <c r="Z436" s="54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1:35" ht="13.2" x14ac:dyDescent="0.25">
      <c r="A437" s="54"/>
      <c r="B437" s="54"/>
      <c r="C437" s="5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54"/>
      <c r="V437" s="54"/>
      <c r="W437" s="54"/>
      <c r="X437" s="55"/>
      <c r="Y437" s="54"/>
      <c r="Z437" s="54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1:35" ht="13.2" x14ac:dyDescent="0.25">
      <c r="A438" s="54"/>
      <c r="B438" s="54"/>
      <c r="C438" s="5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54"/>
      <c r="V438" s="54"/>
      <c r="W438" s="54"/>
      <c r="X438" s="55"/>
      <c r="Y438" s="54"/>
      <c r="Z438" s="54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1:35" ht="13.2" x14ac:dyDescent="0.25">
      <c r="A439" s="54"/>
      <c r="B439" s="54"/>
      <c r="C439" s="5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54"/>
      <c r="V439" s="54"/>
      <c r="W439" s="54"/>
      <c r="X439" s="55"/>
      <c r="Y439" s="54"/>
      <c r="Z439" s="54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1:35" ht="13.2" x14ac:dyDescent="0.25">
      <c r="A440" s="54"/>
      <c r="B440" s="54"/>
      <c r="C440" s="5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54"/>
      <c r="V440" s="54"/>
      <c r="W440" s="54"/>
      <c r="X440" s="55"/>
      <c r="Y440" s="54"/>
      <c r="Z440" s="54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1:35" ht="13.2" x14ac:dyDescent="0.25">
      <c r="A441" s="54"/>
      <c r="B441" s="54"/>
      <c r="C441" s="5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54"/>
      <c r="V441" s="54"/>
      <c r="W441" s="54"/>
      <c r="X441" s="55"/>
      <c r="Y441" s="54"/>
      <c r="Z441" s="54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1:35" ht="13.2" x14ac:dyDescent="0.25">
      <c r="A442" s="54"/>
      <c r="B442" s="54"/>
      <c r="C442" s="5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54"/>
      <c r="V442" s="54"/>
      <c r="W442" s="54"/>
      <c r="X442" s="55"/>
      <c r="Y442" s="54"/>
      <c r="Z442" s="54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1:35" ht="13.2" x14ac:dyDescent="0.25">
      <c r="A443" s="54"/>
      <c r="B443" s="54"/>
      <c r="C443" s="5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54"/>
      <c r="V443" s="54"/>
      <c r="W443" s="54"/>
      <c r="X443" s="55"/>
      <c r="Y443" s="54"/>
      <c r="Z443" s="54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1:35" ht="13.2" x14ac:dyDescent="0.25">
      <c r="A444" s="54"/>
      <c r="B444" s="54"/>
      <c r="C444" s="5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54"/>
      <c r="V444" s="54"/>
      <c r="W444" s="54"/>
      <c r="X444" s="55"/>
      <c r="Y444" s="54"/>
      <c r="Z444" s="54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1:35" ht="13.2" x14ac:dyDescent="0.25">
      <c r="A445" s="54"/>
      <c r="B445" s="54"/>
      <c r="C445" s="5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54"/>
      <c r="V445" s="54"/>
      <c r="W445" s="54"/>
      <c r="X445" s="55"/>
      <c r="Y445" s="54"/>
      <c r="Z445" s="54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1:35" ht="13.2" x14ac:dyDescent="0.25">
      <c r="A446" s="54"/>
      <c r="B446" s="54"/>
      <c r="C446" s="5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54"/>
      <c r="V446" s="54"/>
      <c r="W446" s="54"/>
      <c r="X446" s="55"/>
      <c r="Y446" s="54"/>
      <c r="Z446" s="54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1:35" ht="13.2" x14ac:dyDescent="0.25">
      <c r="A447" s="54"/>
      <c r="B447" s="54"/>
      <c r="C447" s="5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54"/>
      <c r="V447" s="54"/>
      <c r="W447" s="54"/>
      <c r="X447" s="55"/>
      <c r="Y447" s="54"/>
      <c r="Z447" s="54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1:35" ht="13.2" x14ac:dyDescent="0.25">
      <c r="A448" s="54"/>
      <c r="B448" s="54"/>
      <c r="C448" s="5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54"/>
      <c r="V448" s="54"/>
      <c r="W448" s="54"/>
      <c r="X448" s="55"/>
      <c r="Y448" s="54"/>
      <c r="Z448" s="54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1:35" ht="13.2" x14ac:dyDescent="0.25">
      <c r="A449" s="54"/>
      <c r="B449" s="54"/>
      <c r="C449" s="5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54"/>
      <c r="V449" s="54"/>
      <c r="W449" s="54"/>
      <c r="X449" s="55"/>
      <c r="Y449" s="54"/>
      <c r="Z449" s="54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1:35" ht="13.2" x14ac:dyDescent="0.25">
      <c r="A450" s="54"/>
      <c r="B450" s="54"/>
      <c r="C450" s="5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54"/>
      <c r="V450" s="54"/>
      <c r="W450" s="54"/>
      <c r="X450" s="55"/>
      <c r="Y450" s="54"/>
      <c r="Z450" s="54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1:35" ht="13.2" x14ac:dyDescent="0.25">
      <c r="A451" s="54"/>
      <c r="B451" s="54"/>
      <c r="C451" s="5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54"/>
      <c r="V451" s="54"/>
      <c r="W451" s="54"/>
      <c r="X451" s="55"/>
      <c r="Y451" s="54"/>
      <c r="Z451" s="54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1:35" ht="13.2" x14ac:dyDescent="0.25">
      <c r="A452" s="54"/>
      <c r="B452" s="54"/>
      <c r="C452" s="5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54"/>
      <c r="V452" s="54"/>
      <c r="W452" s="54"/>
      <c r="X452" s="55"/>
      <c r="Y452" s="54"/>
      <c r="Z452" s="54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1:35" ht="13.2" x14ac:dyDescent="0.25">
      <c r="A453" s="54"/>
      <c r="B453" s="54"/>
      <c r="C453" s="5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54"/>
      <c r="V453" s="54"/>
      <c r="W453" s="54"/>
      <c r="X453" s="55"/>
      <c r="Y453" s="54"/>
      <c r="Z453" s="54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1:35" ht="13.2" x14ac:dyDescent="0.25">
      <c r="A454" s="54"/>
      <c r="B454" s="54"/>
      <c r="C454" s="5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54"/>
      <c r="V454" s="54"/>
      <c r="W454" s="54"/>
      <c r="X454" s="55"/>
      <c r="Y454" s="54"/>
      <c r="Z454" s="54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1:35" ht="13.2" x14ac:dyDescent="0.25">
      <c r="A455" s="54"/>
      <c r="B455" s="54"/>
      <c r="C455" s="5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54"/>
      <c r="V455" s="54"/>
      <c r="W455" s="54"/>
      <c r="X455" s="55"/>
      <c r="Y455" s="54"/>
      <c r="Z455" s="54"/>
      <c r="AA455" s="6"/>
      <c r="AB455" s="6"/>
      <c r="AC455" s="6"/>
      <c r="AD455" s="6"/>
      <c r="AE455" s="6"/>
      <c r="AF455" s="6"/>
      <c r="AG455" s="6"/>
      <c r="AH455" s="6"/>
      <c r="AI455" s="6"/>
    </row>
    <row r="456" spans="1:35" ht="13.2" x14ac:dyDescent="0.25">
      <c r="A456" s="54"/>
      <c r="B456" s="54"/>
      <c r="C456" s="5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54"/>
      <c r="V456" s="54"/>
      <c r="W456" s="54"/>
      <c r="X456" s="55"/>
      <c r="Y456" s="54"/>
      <c r="Z456" s="54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1:35" ht="13.2" x14ac:dyDescent="0.25">
      <c r="A457" s="54"/>
      <c r="B457" s="54"/>
      <c r="C457" s="5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54"/>
      <c r="V457" s="54"/>
      <c r="W457" s="54"/>
      <c r="X457" s="55"/>
      <c r="Y457" s="54"/>
      <c r="Z457" s="54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1:35" ht="13.2" x14ac:dyDescent="0.25">
      <c r="A458" s="54"/>
      <c r="B458" s="54"/>
      <c r="C458" s="5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54"/>
      <c r="V458" s="54"/>
      <c r="W458" s="54"/>
      <c r="X458" s="55"/>
      <c r="Y458" s="54"/>
      <c r="Z458" s="54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1:35" ht="13.2" x14ac:dyDescent="0.25">
      <c r="A459" s="54"/>
      <c r="B459" s="54"/>
      <c r="C459" s="5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54"/>
      <c r="V459" s="54"/>
      <c r="W459" s="54"/>
      <c r="X459" s="55"/>
      <c r="Y459" s="54"/>
      <c r="Z459" s="54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1:35" ht="13.2" x14ac:dyDescent="0.25">
      <c r="A460" s="54"/>
      <c r="B460" s="54"/>
      <c r="C460" s="5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54"/>
      <c r="V460" s="54"/>
      <c r="W460" s="54"/>
      <c r="X460" s="55"/>
      <c r="Y460" s="54"/>
      <c r="Z460" s="54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1:35" ht="13.2" x14ac:dyDescent="0.25">
      <c r="A461" s="54"/>
      <c r="B461" s="54"/>
      <c r="C461" s="5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54"/>
      <c r="V461" s="54"/>
      <c r="W461" s="54"/>
      <c r="X461" s="55"/>
      <c r="Y461" s="54"/>
      <c r="Z461" s="54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1:35" ht="13.2" x14ac:dyDescent="0.25">
      <c r="A462" s="54"/>
      <c r="B462" s="54"/>
      <c r="C462" s="5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54"/>
      <c r="V462" s="54"/>
      <c r="W462" s="54"/>
      <c r="X462" s="55"/>
      <c r="Y462" s="54"/>
      <c r="Z462" s="54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1:35" ht="13.2" x14ac:dyDescent="0.25">
      <c r="A463" s="54"/>
      <c r="B463" s="54"/>
      <c r="C463" s="5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54"/>
      <c r="V463" s="54"/>
      <c r="W463" s="54"/>
      <c r="X463" s="55"/>
      <c r="Y463" s="54"/>
      <c r="Z463" s="54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1:35" ht="13.2" x14ac:dyDescent="0.25">
      <c r="A464" s="54"/>
      <c r="B464" s="54"/>
      <c r="C464" s="5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54"/>
      <c r="V464" s="54"/>
      <c r="W464" s="54"/>
      <c r="X464" s="55"/>
      <c r="Y464" s="54"/>
      <c r="Z464" s="54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1:35" ht="13.2" x14ac:dyDescent="0.25">
      <c r="A465" s="54"/>
      <c r="B465" s="54"/>
      <c r="C465" s="5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54"/>
      <c r="V465" s="54"/>
      <c r="W465" s="54"/>
      <c r="X465" s="55"/>
      <c r="Y465" s="54"/>
      <c r="Z465" s="54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1:35" ht="13.2" x14ac:dyDescent="0.25">
      <c r="A466" s="54"/>
      <c r="B466" s="54"/>
      <c r="C466" s="5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54"/>
      <c r="V466" s="54"/>
      <c r="W466" s="54"/>
      <c r="X466" s="55"/>
      <c r="Y466" s="54"/>
      <c r="Z466" s="54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1:35" ht="13.2" x14ac:dyDescent="0.25">
      <c r="A467" s="54"/>
      <c r="B467" s="54"/>
      <c r="C467" s="5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54"/>
      <c r="V467" s="54"/>
      <c r="W467" s="54"/>
      <c r="X467" s="55"/>
      <c r="Y467" s="54"/>
      <c r="Z467" s="54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1:35" ht="13.2" x14ac:dyDescent="0.25">
      <c r="A468" s="54"/>
      <c r="B468" s="54"/>
      <c r="C468" s="5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54"/>
      <c r="V468" s="54"/>
      <c r="W468" s="54"/>
      <c r="X468" s="55"/>
      <c r="Y468" s="54"/>
      <c r="Z468" s="54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1:35" ht="13.2" x14ac:dyDescent="0.25">
      <c r="A469" s="54"/>
      <c r="B469" s="54"/>
      <c r="C469" s="5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54"/>
      <c r="V469" s="54"/>
      <c r="W469" s="54"/>
      <c r="X469" s="55"/>
      <c r="Y469" s="54"/>
      <c r="Z469" s="54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1:35" ht="13.2" x14ac:dyDescent="0.25">
      <c r="A470" s="54"/>
      <c r="B470" s="54"/>
      <c r="C470" s="5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54"/>
      <c r="V470" s="54"/>
      <c r="W470" s="54"/>
      <c r="X470" s="55"/>
      <c r="Y470" s="54"/>
      <c r="Z470" s="54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1:35" ht="13.2" x14ac:dyDescent="0.25">
      <c r="A471" s="54"/>
      <c r="B471" s="54"/>
      <c r="C471" s="5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54"/>
      <c r="V471" s="54"/>
      <c r="W471" s="54"/>
      <c r="X471" s="55"/>
      <c r="Y471" s="54"/>
      <c r="Z471" s="54"/>
      <c r="AA471" s="6"/>
      <c r="AB471" s="6"/>
      <c r="AC471" s="6"/>
      <c r="AD471" s="6"/>
      <c r="AE471" s="6"/>
      <c r="AF471" s="6"/>
      <c r="AG471" s="6"/>
      <c r="AH471" s="6"/>
      <c r="AI471" s="6"/>
    </row>
    <row r="472" spans="1:35" ht="13.2" x14ac:dyDescent="0.25">
      <c r="A472" s="54"/>
      <c r="B472" s="54"/>
      <c r="C472" s="5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54"/>
      <c r="V472" s="54"/>
      <c r="W472" s="54"/>
      <c r="X472" s="55"/>
      <c r="Y472" s="54"/>
      <c r="Z472" s="54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1:35" ht="13.2" x14ac:dyDescent="0.25">
      <c r="A473" s="54"/>
      <c r="B473" s="54"/>
      <c r="C473" s="5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54"/>
      <c r="V473" s="54"/>
      <c r="W473" s="54"/>
      <c r="X473" s="55"/>
      <c r="Y473" s="54"/>
      <c r="Z473" s="54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1:35" ht="13.2" x14ac:dyDescent="0.25">
      <c r="A474" s="54"/>
      <c r="B474" s="54"/>
      <c r="C474" s="5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54"/>
      <c r="V474" s="54"/>
      <c r="W474" s="54"/>
      <c r="X474" s="55"/>
      <c r="Y474" s="54"/>
      <c r="Z474" s="54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1:35" ht="13.2" x14ac:dyDescent="0.25">
      <c r="A475" s="54"/>
      <c r="B475" s="54"/>
      <c r="C475" s="5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54"/>
      <c r="V475" s="54"/>
      <c r="W475" s="54"/>
      <c r="X475" s="55"/>
      <c r="Y475" s="54"/>
      <c r="Z475" s="54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1:35" ht="13.2" x14ac:dyDescent="0.25">
      <c r="A476" s="54"/>
      <c r="B476" s="54"/>
      <c r="C476" s="5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54"/>
      <c r="V476" s="54"/>
      <c r="W476" s="54"/>
      <c r="X476" s="55"/>
      <c r="Y476" s="54"/>
      <c r="Z476" s="54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1:35" ht="13.2" x14ac:dyDescent="0.25">
      <c r="A477" s="54"/>
      <c r="B477" s="54"/>
      <c r="C477" s="5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54"/>
      <c r="V477" s="54"/>
      <c r="W477" s="54"/>
      <c r="X477" s="55"/>
      <c r="Y477" s="54"/>
      <c r="Z477" s="54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1:35" ht="13.2" x14ac:dyDescent="0.25">
      <c r="A478" s="54"/>
      <c r="B478" s="54"/>
      <c r="C478" s="5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54"/>
      <c r="V478" s="54"/>
      <c r="W478" s="54"/>
      <c r="X478" s="55"/>
      <c r="Y478" s="54"/>
      <c r="Z478" s="54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1:35" ht="13.2" x14ac:dyDescent="0.25">
      <c r="A479" s="54"/>
      <c r="B479" s="54"/>
      <c r="C479" s="5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54"/>
      <c r="V479" s="54"/>
      <c r="W479" s="54"/>
      <c r="X479" s="55"/>
      <c r="Y479" s="54"/>
      <c r="Z479" s="54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1:35" ht="13.2" x14ac:dyDescent="0.25">
      <c r="A480" s="54"/>
      <c r="B480" s="54"/>
      <c r="C480" s="5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54"/>
      <c r="V480" s="54"/>
      <c r="W480" s="54"/>
      <c r="X480" s="55"/>
      <c r="Y480" s="54"/>
      <c r="Z480" s="54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1:35" ht="13.2" x14ac:dyDescent="0.25">
      <c r="A481" s="54"/>
      <c r="B481" s="54"/>
      <c r="C481" s="5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54"/>
      <c r="V481" s="54"/>
      <c r="W481" s="54"/>
      <c r="X481" s="55"/>
      <c r="Y481" s="54"/>
      <c r="Z481" s="54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1:35" ht="13.2" x14ac:dyDescent="0.25">
      <c r="A482" s="54"/>
      <c r="B482" s="54"/>
      <c r="C482" s="5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54"/>
      <c r="V482" s="54"/>
      <c r="W482" s="54"/>
      <c r="X482" s="55"/>
      <c r="Y482" s="54"/>
      <c r="Z482" s="54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1:35" ht="13.2" x14ac:dyDescent="0.25">
      <c r="A483" s="54"/>
      <c r="B483" s="54"/>
      <c r="C483" s="5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54"/>
      <c r="V483" s="54"/>
      <c r="W483" s="54"/>
      <c r="X483" s="55"/>
      <c r="Y483" s="54"/>
      <c r="Z483" s="54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1:35" ht="13.2" x14ac:dyDescent="0.25">
      <c r="A484" s="54"/>
      <c r="B484" s="54"/>
      <c r="C484" s="5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54"/>
      <c r="V484" s="54"/>
      <c r="W484" s="54"/>
      <c r="X484" s="55"/>
      <c r="Y484" s="54"/>
      <c r="Z484" s="54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1:35" ht="13.2" x14ac:dyDescent="0.25">
      <c r="A485" s="54"/>
      <c r="B485" s="54"/>
      <c r="C485" s="5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54"/>
      <c r="V485" s="54"/>
      <c r="W485" s="54"/>
      <c r="X485" s="55"/>
      <c r="Y485" s="54"/>
      <c r="Z485" s="54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1:35" ht="13.2" x14ac:dyDescent="0.25">
      <c r="A486" s="54"/>
      <c r="B486" s="54"/>
      <c r="C486" s="5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54"/>
      <c r="V486" s="54"/>
      <c r="W486" s="54"/>
      <c r="X486" s="55"/>
      <c r="Y486" s="54"/>
      <c r="Z486" s="54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1:35" ht="13.2" x14ac:dyDescent="0.25">
      <c r="A487" s="54"/>
      <c r="B487" s="54"/>
      <c r="C487" s="5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54"/>
      <c r="V487" s="54"/>
      <c r="W487" s="54"/>
      <c r="X487" s="55"/>
      <c r="Y487" s="54"/>
      <c r="Z487" s="54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1:35" ht="13.2" x14ac:dyDescent="0.25">
      <c r="A488" s="54"/>
      <c r="B488" s="54"/>
      <c r="C488" s="5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54"/>
      <c r="V488" s="54"/>
      <c r="W488" s="54"/>
      <c r="X488" s="55"/>
      <c r="Y488" s="54"/>
      <c r="Z488" s="54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1:35" ht="13.2" x14ac:dyDescent="0.25">
      <c r="A489" s="54"/>
      <c r="B489" s="54"/>
      <c r="C489" s="5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54"/>
      <c r="V489" s="54"/>
      <c r="W489" s="54"/>
      <c r="X489" s="55"/>
      <c r="Y489" s="54"/>
      <c r="Z489" s="54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1:35" ht="13.2" x14ac:dyDescent="0.25">
      <c r="A490" s="54"/>
      <c r="B490" s="54"/>
      <c r="C490" s="5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54"/>
      <c r="V490" s="54"/>
      <c r="W490" s="54"/>
      <c r="X490" s="55"/>
      <c r="Y490" s="54"/>
      <c r="Z490" s="54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1:35" ht="13.2" x14ac:dyDescent="0.25">
      <c r="A491" s="54"/>
      <c r="B491" s="54"/>
      <c r="C491" s="5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54"/>
      <c r="V491" s="54"/>
      <c r="W491" s="54"/>
      <c r="X491" s="55"/>
      <c r="Y491" s="54"/>
      <c r="Z491" s="54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1:35" ht="13.2" x14ac:dyDescent="0.25">
      <c r="A492" s="54"/>
      <c r="B492" s="54"/>
      <c r="C492" s="5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54"/>
      <c r="V492" s="54"/>
      <c r="W492" s="54"/>
      <c r="X492" s="55"/>
      <c r="Y492" s="54"/>
      <c r="Z492" s="54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1:35" ht="13.2" x14ac:dyDescent="0.25">
      <c r="A493" s="54"/>
      <c r="B493" s="54"/>
      <c r="C493" s="5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54"/>
      <c r="V493" s="54"/>
      <c r="W493" s="54"/>
      <c r="X493" s="55"/>
      <c r="Y493" s="54"/>
      <c r="Z493" s="54"/>
      <c r="AA493" s="6"/>
      <c r="AB493" s="6"/>
      <c r="AC493" s="6"/>
      <c r="AD493" s="6"/>
      <c r="AE493" s="6"/>
      <c r="AF493" s="6"/>
      <c r="AG493" s="6"/>
      <c r="AH493" s="6"/>
      <c r="AI493" s="6"/>
    </row>
    <row r="494" spans="1:35" ht="13.2" x14ac:dyDescent="0.25">
      <c r="A494" s="54"/>
      <c r="B494" s="54"/>
      <c r="C494" s="5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54"/>
      <c r="V494" s="54"/>
      <c r="W494" s="54"/>
      <c r="X494" s="55"/>
      <c r="Y494" s="54"/>
      <c r="Z494" s="54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1:35" ht="13.2" x14ac:dyDescent="0.25">
      <c r="A495" s="54"/>
      <c r="B495" s="54"/>
      <c r="C495" s="5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54"/>
      <c r="V495" s="54"/>
      <c r="W495" s="54"/>
      <c r="X495" s="55"/>
      <c r="Y495" s="54"/>
      <c r="Z495" s="54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1:35" ht="13.2" x14ac:dyDescent="0.25">
      <c r="A496" s="54"/>
      <c r="B496" s="54"/>
      <c r="C496" s="5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54"/>
      <c r="V496" s="54"/>
      <c r="W496" s="54"/>
      <c r="X496" s="55"/>
      <c r="Y496" s="54"/>
      <c r="Z496" s="54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1:35" ht="13.2" x14ac:dyDescent="0.25">
      <c r="A497" s="54"/>
      <c r="B497" s="54"/>
      <c r="C497" s="5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54"/>
      <c r="V497" s="54"/>
      <c r="W497" s="54"/>
      <c r="X497" s="55"/>
      <c r="Y497" s="54"/>
      <c r="Z497" s="54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1:35" ht="13.2" x14ac:dyDescent="0.25">
      <c r="A498" s="54"/>
      <c r="B498" s="54"/>
      <c r="C498" s="5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54"/>
      <c r="V498" s="54"/>
      <c r="W498" s="54"/>
      <c r="X498" s="55"/>
      <c r="Y498" s="54"/>
      <c r="Z498" s="54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1:35" ht="13.2" x14ac:dyDescent="0.25">
      <c r="A499" s="54"/>
      <c r="B499" s="54"/>
      <c r="C499" s="5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54"/>
      <c r="V499" s="54"/>
      <c r="W499" s="54"/>
      <c r="X499" s="55"/>
      <c r="Y499" s="54"/>
      <c r="Z499" s="54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1:35" ht="13.2" x14ac:dyDescent="0.25">
      <c r="A500" s="54"/>
      <c r="B500" s="54"/>
      <c r="C500" s="5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54"/>
      <c r="V500" s="54"/>
      <c r="W500" s="54"/>
      <c r="X500" s="55"/>
      <c r="Y500" s="54"/>
      <c r="Z500" s="54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1:35" ht="13.2" x14ac:dyDescent="0.25">
      <c r="A501" s="54"/>
      <c r="B501" s="54"/>
      <c r="C501" s="5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54"/>
      <c r="V501" s="54"/>
      <c r="W501" s="54"/>
      <c r="X501" s="55"/>
      <c r="Y501" s="54"/>
      <c r="Z501" s="54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1:35" ht="13.2" x14ac:dyDescent="0.25">
      <c r="A502" s="54"/>
      <c r="B502" s="54"/>
      <c r="C502" s="5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54"/>
      <c r="V502" s="54"/>
      <c r="W502" s="54"/>
      <c r="X502" s="55"/>
      <c r="Y502" s="54"/>
      <c r="Z502" s="54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1:35" ht="13.2" x14ac:dyDescent="0.25">
      <c r="A503" s="54"/>
      <c r="B503" s="54"/>
      <c r="C503" s="5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54"/>
      <c r="V503" s="54"/>
      <c r="W503" s="54"/>
      <c r="X503" s="55"/>
      <c r="Y503" s="54"/>
      <c r="Z503" s="54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1:35" ht="13.2" x14ac:dyDescent="0.25">
      <c r="A504" s="54"/>
      <c r="B504" s="54"/>
      <c r="C504" s="5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54"/>
      <c r="V504" s="54"/>
      <c r="W504" s="54"/>
      <c r="X504" s="55"/>
      <c r="Y504" s="54"/>
      <c r="Z504" s="54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1:35" ht="13.2" x14ac:dyDescent="0.25">
      <c r="A505" s="54"/>
      <c r="B505" s="54"/>
      <c r="C505" s="5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54"/>
      <c r="V505" s="54"/>
      <c r="W505" s="54"/>
      <c r="X505" s="55"/>
      <c r="Y505" s="54"/>
      <c r="Z505" s="54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1:35" ht="13.2" x14ac:dyDescent="0.25">
      <c r="A506" s="54"/>
      <c r="B506" s="54"/>
      <c r="C506" s="5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54"/>
      <c r="V506" s="54"/>
      <c r="W506" s="54"/>
      <c r="X506" s="55"/>
      <c r="Y506" s="54"/>
      <c r="Z506" s="54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1:35" ht="13.2" x14ac:dyDescent="0.25">
      <c r="A507" s="54"/>
      <c r="B507" s="54"/>
      <c r="C507" s="5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54"/>
      <c r="V507" s="54"/>
      <c r="W507" s="54"/>
      <c r="X507" s="55"/>
      <c r="Y507" s="54"/>
      <c r="Z507" s="54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1:35" ht="13.2" x14ac:dyDescent="0.25">
      <c r="A508" s="54"/>
      <c r="B508" s="54"/>
      <c r="C508" s="5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54"/>
      <c r="V508" s="54"/>
      <c r="W508" s="54"/>
      <c r="X508" s="55"/>
      <c r="Y508" s="54"/>
      <c r="Z508" s="54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1:35" ht="13.2" x14ac:dyDescent="0.25">
      <c r="A509" s="54"/>
      <c r="B509" s="54"/>
      <c r="C509" s="5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54"/>
      <c r="V509" s="54"/>
      <c r="W509" s="54"/>
      <c r="X509" s="55"/>
      <c r="Y509" s="54"/>
      <c r="Z509" s="54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1:35" ht="13.2" x14ac:dyDescent="0.25">
      <c r="A510" s="54"/>
      <c r="B510" s="54"/>
      <c r="C510" s="5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54"/>
      <c r="V510" s="54"/>
      <c r="W510" s="54"/>
      <c r="X510" s="55"/>
      <c r="Y510" s="54"/>
      <c r="Z510" s="54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1:35" ht="13.2" x14ac:dyDescent="0.25">
      <c r="A511" s="54"/>
      <c r="B511" s="54"/>
      <c r="C511" s="5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54"/>
      <c r="V511" s="54"/>
      <c r="W511" s="54"/>
      <c r="X511" s="55"/>
      <c r="Y511" s="54"/>
      <c r="Z511" s="54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1:35" ht="13.2" x14ac:dyDescent="0.25">
      <c r="A512" s="54"/>
      <c r="B512" s="54"/>
      <c r="C512" s="5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54"/>
      <c r="V512" s="54"/>
      <c r="W512" s="54"/>
      <c r="X512" s="55"/>
      <c r="Y512" s="54"/>
      <c r="Z512" s="54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1:35" ht="13.2" x14ac:dyDescent="0.25">
      <c r="A513" s="54"/>
      <c r="B513" s="54"/>
      <c r="C513" s="5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54"/>
      <c r="V513" s="54"/>
      <c r="W513" s="54"/>
      <c r="X513" s="55"/>
      <c r="Y513" s="54"/>
      <c r="Z513" s="54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1:35" ht="13.2" x14ac:dyDescent="0.25">
      <c r="A514" s="54"/>
      <c r="B514" s="54"/>
      <c r="C514" s="5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54"/>
      <c r="V514" s="54"/>
      <c r="W514" s="54"/>
      <c r="X514" s="55"/>
      <c r="Y514" s="54"/>
      <c r="Z514" s="54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1:35" ht="13.2" x14ac:dyDescent="0.25">
      <c r="A515" s="54"/>
      <c r="B515" s="54"/>
      <c r="C515" s="5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54"/>
      <c r="V515" s="54"/>
      <c r="W515" s="54"/>
      <c r="X515" s="55"/>
      <c r="Y515" s="54"/>
      <c r="Z515" s="54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1:35" ht="13.2" x14ac:dyDescent="0.25">
      <c r="A516" s="54"/>
      <c r="B516" s="54"/>
      <c r="C516" s="5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54"/>
      <c r="V516" s="54"/>
      <c r="W516" s="54"/>
      <c r="X516" s="55"/>
      <c r="Y516" s="54"/>
      <c r="Z516" s="54"/>
      <c r="AA516" s="6"/>
      <c r="AB516" s="6"/>
      <c r="AC516" s="6"/>
      <c r="AD516" s="6"/>
      <c r="AE516" s="6"/>
      <c r="AF516" s="6"/>
      <c r="AG516" s="6"/>
      <c r="AH516" s="6"/>
      <c r="AI516" s="6"/>
    </row>
    <row r="517" spans="1:35" ht="13.2" x14ac:dyDescent="0.25">
      <c r="A517" s="54"/>
      <c r="B517" s="54"/>
      <c r="C517" s="5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54"/>
      <c r="V517" s="54"/>
      <c r="W517" s="54"/>
      <c r="X517" s="55"/>
      <c r="Y517" s="54"/>
      <c r="Z517" s="54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1:35" ht="13.2" x14ac:dyDescent="0.25">
      <c r="A518" s="54"/>
      <c r="B518" s="54"/>
      <c r="C518" s="5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54"/>
      <c r="V518" s="54"/>
      <c r="W518" s="54"/>
      <c r="X518" s="55"/>
      <c r="Y518" s="54"/>
      <c r="Z518" s="54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1:35" ht="13.2" x14ac:dyDescent="0.25">
      <c r="A519" s="54"/>
      <c r="B519" s="54"/>
      <c r="C519" s="5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54"/>
      <c r="V519" s="54"/>
      <c r="W519" s="54"/>
      <c r="X519" s="55"/>
      <c r="Y519" s="54"/>
      <c r="Z519" s="54"/>
      <c r="AA519" s="6"/>
      <c r="AB519" s="6"/>
      <c r="AC519" s="6"/>
      <c r="AD519" s="6"/>
      <c r="AE519" s="6"/>
      <c r="AF519" s="6"/>
      <c r="AG519" s="6"/>
      <c r="AH519" s="6"/>
      <c r="AI519" s="6"/>
    </row>
    <row r="520" spans="1:35" ht="13.2" x14ac:dyDescent="0.25">
      <c r="A520" s="54"/>
      <c r="B520" s="54"/>
      <c r="C520" s="5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54"/>
      <c r="V520" s="54"/>
      <c r="W520" s="54"/>
      <c r="X520" s="55"/>
      <c r="Y520" s="54"/>
      <c r="Z520" s="54"/>
      <c r="AA520" s="6"/>
      <c r="AB520" s="6"/>
      <c r="AC520" s="6"/>
      <c r="AD520" s="6"/>
      <c r="AE520" s="6"/>
      <c r="AF520" s="6"/>
      <c r="AG520" s="6"/>
      <c r="AH520" s="6"/>
      <c r="AI520" s="6"/>
    </row>
    <row r="521" spans="1:35" ht="13.2" x14ac:dyDescent="0.25">
      <c r="A521" s="54"/>
      <c r="B521" s="54"/>
      <c r="C521" s="5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54"/>
      <c r="V521" s="54"/>
      <c r="W521" s="54"/>
      <c r="X521" s="55"/>
      <c r="Y521" s="54"/>
      <c r="Z521" s="54"/>
      <c r="AA521" s="6"/>
      <c r="AB521" s="6"/>
      <c r="AC521" s="6"/>
      <c r="AD521" s="6"/>
      <c r="AE521" s="6"/>
      <c r="AF521" s="6"/>
      <c r="AG521" s="6"/>
      <c r="AH521" s="6"/>
      <c r="AI521" s="6"/>
    </row>
    <row r="522" spans="1:35" ht="13.2" x14ac:dyDescent="0.25">
      <c r="A522" s="54"/>
      <c r="B522" s="54"/>
      <c r="C522" s="5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54"/>
      <c r="V522" s="54"/>
      <c r="W522" s="54"/>
      <c r="X522" s="55"/>
      <c r="Y522" s="54"/>
      <c r="Z522" s="54"/>
      <c r="AA522" s="6"/>
      <c r="AB522" s="6"/>
      <c r="AC522" s="6"/>
      <c r="AD522" s="6"/>
      <c r="AE522" s="6"/>
      <c r="AF522" s="6"/>
      <c r="AG522" s="6"/>
      <c r="AH522" s="6"/>
      <c r="AI522" s="6"/>
    </row>
    <row r="523" spans="1:35" ht="13.2" x14ac:dyDescent="0.25">
      <c r="A523" s="54"/>
      <c r="B523" s="54"/>
      <c r="C523" s="5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54"/>
      <c r="V523" s="54"/>
      <c r="W523" s="54"/>
      <c r="X523" s="55"/>
      <c r="Y523" s="54"/>
      <c r="Z523" s="54"/>
      <c r="AA523" s="6"/>
      <c r="AB523" s="6"/>
      <c r="AC523" s="6"/>
      <c r="AD523" s="6"/>
      <c r="AE523" s="6"/>
      <c r="AF523" s="6"/>
      <c r="AG523" s="6"/>
      <c r="AH523" s="6"/>
      <c r="AI523" s="6"/>
    </row>
    <row r="524" spans="1:35" ht="13.2" x14ac:dyDescent="0.25">
      <c r="A524" s="54"/>
      <c r="B524" s="54"/>
      <c r="C524" s="5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54"/>
      <c r="V524" s="54"/>
      <c r="W524" s="54"/>
      <c r="X524" s="55"/>
      <c r="Y524" s="54"/>
      <c r="Z524" s="54"/>
      <c r="AA524" s="6"/>
      <c r="AB524" s="6"/>
      <c r="AC524" s="6"/>
      <c r="AD524" s="6"/>
      <c r="AE524" s="6"/>
      <c r="AF524" s="6"/>
      <c r="AG524" s="6"/>
      <c r="AH524" s="6"/>
      <c r="AI524" s="6"/>
    </row>
    <row r="525" spans="1:35" ht="13.2" x14ac:dyDescent="0.25">
      <c r="A525" s="54"/>
      <c r="B525" s="54"/>
      <c r="C525" s="5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54"/>
      <c r="V525" s="54"/>
      <c r="W525" s="54"/>
      <c r="X525" s="55"/>
      <c r="Y525" s="54"/>
      <c r="Z525" s="54"/>
      <c r="AA525" s="6"/>
      <c r="AB525" s="6"/>
      <c r="AC525" s="6"/>
      <c r="AD525" s="6"/>
      <c r="AE525" s="6"/>
      <c r="AF525" s="6"/>
      <c r="AG525" s="6"/>
      <c r="AH525" s="6"/>
      <c r="AI525" s="6"/>
    </row>
    <row r="526" spans="1:35" ht="13.2" x14ac:dyDescent="0.25">
      <c r="A526" s="54"/>
      <c r="B526" s="54"/>
      <c r="C526" s="5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54"/>
      <c r="V526" s="54"/>
      <c r="W526" s="54"/>
      <c r="X526" s="55"/>
      <c r="Y526" s="54"/>
      <c r="Z526" s="54"/>
      <c r="AA526" s="6"/>
      <c r="AB526" s="6"/>
      <c r="AC526" s="6"/>
      <c r="AD526" s="6"/>
      <c r="AE526" s="6"/>
      <c r="AF526" s="6"/>
      <c r="AG526" s="6"/>
      <c r="AH526" s="6"/>
      <c r="AI526" s="6"/>
    </row>
    <row r="527" spans="1:35" ht="13.2" x14ac:dyDescent="0.25">
      <c r="A527" s="54"/>
      <c r="B527" s="54"/>
      <c r="C527" s="5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54"/>
      <c r="V527" s="54"/>
      <c r="W527" s="54"/>
      <c r="X527" s="55"/>
      <c r="Y527" s="54"/>
      <c r="Z527" s="54"/>
      <c r="AA527" s="6"/>
      <c r="AB527" s="6"/>
      <c r="AC527" s="6"/>
      <c r="AD527" s="6"/>
      <c r="AE527" s="6"/>
      <c r="AF527" s="6"/>
      <c r="AG527" s="6"/>
      <c r="AH527" s="6"/>
      <c r="AI527" s="6"/>
    </row>
    <row r="528" spans="1:35" ht="13.2" x14ac:dyDescent="0.25">
      <c r="A528" s="54"/>
      <c r="B528" s="54"/>
      <c r="C528" s="5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54"/>
      <c r="V528" s="54"/>
      <c r="W528" s="54"/>
      <c r="X528" s="55"/>
      <c r="Y528" s="54"/>
      <c r="Z528" s="54"/>
      <c r="AA528" s="6"/>
      <c r="AB528" s="6"/>
      <c r="AC528" s="6"/>
      <c r="AD528" s="6"/>
      <c r="AE528" s="6"/>
      <c r="AF528" s="6"/>
      <c r="AG528" s="6"/>
      <c r="AH528" s="6"/>
      <c r="AI528" s="6"/>
    </row>
    <row r="529" spans="1:35" ht="13.2" x14ac:dyDescent="0.25">
      <c r="A529" s="54"/>
      <c r="B529" s="54"/>
      <c r="C529" s="5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54"/>
      <c r="V529" s="54"/>
      <c r="W529" s="54"/>
      <c r="X529" s="55"/>
      <c r="Y529" s="54"/>
      <c r="Z529" s="54"/>
      <c r="AA529" s="6"/>
      <c r="AB529" s="6"/>
      <c r="AC529" s="6"/>
      <c r="AD529" s="6"/>
      <c r="AE529" s="6"/>
      <c r="AF529" s="6"/>
      <c r="AG529" s="6"/>
      <c r="AH529" s="6"/>
      <c r="AI529" s="6"/>
    </row>
    <row r="530" spans="1:35" ht="13.2" x14ac:dyDescent="0.25">
      <c r="A530" s="54"/>
      <c r="B530" s="54"/>
      <c r="C530" s="5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54"/>
      <c r="V530" s="54"/>
      <c r="W530" s="54"/>
      <c r="X530" s="55"/>
      <c r="Y530" s="54"/>
      <c r="Z530" s="54"/>
      <c r="AA530" s="6"/>
      <c r="AB530" s="6"/>
      <c r="AC530" s="6"/>
      <c r="AD530" s="6"/>
      <c r="AE530" s="6"/>
      <c r="AF530" s="6"/>
      <c r="AG530" s="6"/>
      <c r="AH530" s="6"/>
      <c r="AI530" s="6"/>
    </row>
    <row r="531" spans="1:35" ht="13.2" x14ac:dyDescent="0.25">
      <c r="A531" s="54"/>
      <c r="B531" s="54"/>
      <c r="C531" s="5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54"/>
      <c r="V531" s="54"/>
      <c r="W531" s="54"/>
      <c r="X531" s="55"/>
      <c r="Y531" s="54"/>
      <c r="Z531" s="54"/>
      <c r="AA531" s="6"/>
      <c r="AB531" s="6"/>
      <c r="AC531" s="6"/>
      <c r="AD531" s="6"/>
      <c r="AE531" s="6"/>
      <c r="AF531" s="6"/>
      <c r="AG531" s="6"/>
      <c r="AH531" s="6"/>
      <c r="AI531" s="6"/>
    </row>
    <row r="532" spans="1:35" ht="13.2" x14ac:dyDescent="0.25">
      <c r="A532" s="54"/>
      <c r="B532" s="54"/>
      <c r="C532" s="5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54"/>
      <c r="V532" s="54"/>
      <c r="W532" s="54"/>
      <c r="X532" s="55"/>
      <c r="Y532" s="54"/>
      <c r="Z532" s="54"/>
      <c r="AA532" s="6"/>
      <c r="AB532" s="6"/>
      <c r="AC532" s="6"/>
      <c r="AD532" s="6"/>
      <c r="AE532" s="6"/>
      <c r="AF532" s="6"/>
      <c r="AG532" s="6"/>
      <c r="AH532" s="6"/>
      <c r="AI532" s="6"/>
    </row>
    <row r="533" spans="1:35" ht="13.2" x14ac:dyDescent="0.25">
      <c r="A533" s="54"/>
      <c r="B533" s="54"/>
      <c r="C533" s="5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54"/>
      <c r="V533" s="54"/>
      <c r="W533" s="54"/>
      <c r="X533" s="55"/>
      <c r="Y533" s="54"/>
      <c r="Z533" s="54"/>
      <c r="AA533" s="6"/>
      <c r="AB533" s="6"/>
      <c r="AC533" s="6"/>
      <c r="AD533" s="6"/>
      <c r="AE533" s="6"/>
      <c r="AF533" s="6"/>
      <c r="AG533" s="6"/>
      <c r="AH533" s="6"/>
      <c r="AI533" s="6"/>
    </row>
    <row r="534" spans="1:35" ht="13.2" x14ac:dyDescent="0.25">
      <c r="A534" s="54"/>
      <c r="B534" s="54"/>
      <c r="C534" s="5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54"/>
      <c r="V534" s="54"/>
      <c r="W534" s="54"/>
      <c r="X534" s="55"/>
      <c r="Y534" s="54"/>
      <c r="Z534" s="54"/>
      <c r="AA534" s="6"/>
      <c r="AB534" s="6"/>
      <c r="AC534" s="6"/>
      <c r="AD534" s="6"/>
      <c r="AE534" s="6"/>
      <c r="AF534" s="6"/>
      <c r="AG534" s="6"/>
      <c r="AH534" s="6"/>
      <c r="AI534" s="6"/>
    </row>
    <row r="535" spans="1:35" ht="13.2" x14ac:dyDescent="0.25">
      <c r="A535" s="54"/>
      <c r="B535" s="54"/>
      <c r="C535" s="5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54"/>
      <c r="V535" s="54"/>
      <c r="W535" s="54"/>
      <c r="X535" s="55"/>
      <c r="Y535" s="54"/>
      <c r="Z535" s="54"/>
      <c r="AA535" s="6"/>
      <c r="AB535" s="6"/>
      <c r="AC535" s="6"/>
      <c r="AD535" s="6"/>
      <c r="AE535" s="6"/>
      <c r="AF535" s="6"/>
      <c r="AG535" s="6"/>
      <c r="AH535" s="6"/>
      <c r="AI535" s="6"/>
    </row>
    <row r="536" spans="1:35" ht="13.2" x14ac:dyDescent="0.25">
      <c r="A536" s="54"/>
      <c r="B536" s="54"/>
      <c r="C536" s="5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54"/>
      <c r="V536" s="54"/>
      <c r="W536" s="54"/>
      <c r="X536" s="55"/>
      <c r="Y536" s="54"/>
      <c r="Z536" s="54"/>
      <c r="AA536" s="6"/>
      <c r="AB536" s="6"/>
      <c r="AC536" s="6"/>
      <c r="AD536" s="6"/>
      <c r="AE536" s="6"/>
      <c r="AF536" s="6"/>
      <c r="AG536" s="6"/>
      <c r="AH536" s="6"/>
      <c r="AI536" s="6"/>
    </row>
    <row r="537" spans="1:35" ht="13.2" x14ac:dyDescent="0.25">
      <c r="A537" s="54"/>
      <c r="B537" s="54"/>
      <c r="C537" s="5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54"/>
      <c r="V537" s="54"/>
      <c r="W537" s="54"/>
      <c r="X537" s="55"/>
      <c r="Y537" s="54"/>
      <c r="Z537" s="54"/>
      <c r="AA537" s="6"/>
      <c r="AB537" s="6"/>
      <c r="AC537" s="6"/>
      <c r="AD537" s="6"/>
      <c r="AE537" s="6"/>
      <c r="AF537" s="6"/>
      <c r="AG537" s="6"/>
      <c r="AH537" s="6"/>
      <c r="AI537" s="6"/>
    </row>
    <row r="538" spans="1:35" ht="13.2" x14ac:dyDescent="0.25">
      <c r="A538" s="54"/>
      <c r="B538" s="54"/>
      <c r="C538" s="5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54"/>
      <c r="V538" s="54"/>
      <c r="W538" s="54"/>
      <c r="X538" s="55"/>
      <c r="Y538" s="54"/>
      <c r="Z538" s="54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t="13.2" x14ac:dyDescent="0.25">
      <c r="A539" s="54"/>
      <c r="B539" s="54"/>
      <c r="C539" s="5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54"/>
      <c r="V539" s="54"/>
      <c r="W539" s="54"/>
      <c r="X539" s="55"/>
      <c r="Y539" s="54"/>
      <c r="Z539" s="54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ht="13.2" x14ac:dyDescent="0.25">
      <c r="A540" s="54"/>
      <c r="B540" s="54"/>
      <c r="C540" s="5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54"/>
      <c r="V540" s="54"/>
      <c r="W540" s="54"/>
      <c r="X540" s="55"/>
      <c r="Y540" s="54"/>
      <c r="Z540" s="54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t="13.2" x14ac:dyDescent="0.25">
      <c r="A541" s="54"/>
      <c r="B541" s="54"/>
      <c r="C541" s="5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54"/>
      <c r="V541" s="54"/>
      <c r="W541" s="54"/>
      <c r="X541" s="55"/>
      <c r="Y541" s="54"/>
      <c r="Z541" s="54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ht="13.2" x14ac:dyDescent="0.25">
      <c r="A542" s="54"/>
      <c r="B542" s="54"/>
      <c r="C542" s="5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54"/>
      <c r="V542" s="54"/>
      <c r="W542" s="54"/>
      <c r="X542" s="55"/>
      <c r="Y542" s="54"/>
      <c r="Z542" s="54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ht="13.2" x14ac:dyDescent="0.25">
      <c r="A543" s="54"/>
      <c r="B543" s="54"/>
      <c r="C543" s="5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54"/>
      <c r="V543" s="54"/>
      <c r="W543" s="54"/>
      <c r="X543" s="55"/>
      <c r="Y543" s="54"/>
      <c r="Z543" s="54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ht="13.2" x14ac:dyDescent="0.25">
      <c r="A544" s="54"/>
      <c r="B544" s="54"/>
      <c r="C544" s="5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54"/>
      <c r="V544" s="54"/>
      <c r="W544" s="54"/>
      <c r="X544" s="55"/>
      <c r="Y544" s="54"/>
      <c r="Z544" s="54"/>
      <c r="AA544" s="6"/>
      <c r="AB544" s="6"/>
      <c r="AC544" s="6"/>
      <c r="AD544" s="6"/>
      <c r="AE544" s="6"/>
      <c r="AF544" s="6"/>
      <c r="AG544" s="6"/>
      <c r="AH544" s="6"/>
      <c r="AI544" s="6"/>
    </row>
    <row r="545" spans="1:35" ht="13.2" x14ac:dyDescent="0.25">
      <c r="A545" s="54"/>
      <c r="B545" s="54"/>
      <c r="C545" s="5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54"/>
      <c r="V545" s="54"/>
      <c r="W545" s="54"/>
      <c r="X545" s="55"/>
      <c r="Y545" s="54"/>
      <c r="Z545" s="54"/>
      <c r="AA545" s="6"/>
      <c r="AB545" s="6"/>
      <c r="AC545" s="6"/>
      <c r="AD545" s="6"/>
      <c r="AE545" s="6"/>
      <c r="AF545" s="6"/>
      <c r="AG545" s="6"/>
      <c r="AH545" s="6"/>
      <c r="AI545" s="6"/>
    </row>
    <row r="546" spans="1:35" ht="13.2" x14ac:dyDescent="0.25">
      <c r="A546" s="54"/>
      <c r="B546" s="54"/>
      <c r="C546" s="5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54"/>
      <c r="V546" s="54"/>
      <c r="W546" s="54"/>
      <c r="X546" s="55"/>
      <c r="Y546" s="54"/>
      <c r="Z546" s="54"/>
      <c r="AA546" s="6"/>
      <c r="AB546" s="6"/>
      <c r="AC546" s="6"/>
      <c r="AD546" s="6"/>
      <c r="AE546" s="6"/>
      <c r="AF546" s="6"/>
      <c r="AG546" s="6"/>
      <c r="AH546" s="6"/>
      <c r="AI546" s="6"/>
    </row>
    <row r="547" spans="1:35" ht="13.2" x14ac:dyDescent="0.25">
      <c r="A547" s="54"/>
      <c r="B547" s="54"/>
      <c r="C547" s="5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54"/>
      <c r="V547" s="54"/>
      <c r="W547" s="54"/>
      <c r="X547" s="55"/>
      <c r="Y547" s="54"/>
      <c r="Z547" s="54"/>
      <c r="AA547" s="6"/>
      <c r="AB547" s="6"/>
      <c r="AC547" s="6"/>
      <c r="AD547" s="6"/>
      <c r="AE547" s="6"/>
      <c r="AF547" s="6"/>
      <c r="AG547" s="6"/>
      <c r="AH547" s="6"/>
      <c r="AI547" s="6"/>
    </row>
    <row r="548" spans="1:35" ht="13.2" x14ac:dyDescent="0.25">
      <c r="A548" s="54"/>
      <c r="B548" s="54"/>
      <c r="C548" s="5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54"/>
      <c r="V548" s="54"/>
      <c r="W548" s="54"/>
      <c r="X548" s="55"/>
      <c r="Y548" s="54"/>
      <c r="Z548" s="54"/>
      <c r="AA548" s="6"/>
      <c r="AB548" s="6"/>
      <c r="AC548" s="6"/>
      <c r="AD548" s="6"/>
      <c r="AE548" s="6"/>
      <c r="AF548" s="6"/>
      <c r="AG548" s="6"/>
      <c r="AH548" s="6"/>
      <c r="AI548" s="6"/>
    </row>
    <row r="549" spans="1:35" ht="13.2" x14ac:dyDescent="0.25">
      <c r="A549" s="54"/>
      <c r="B549" s="54"/>
      <c r="C549" s="5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54"/>
      <c r="V549" s="54"/>
      <c r="W549" s="54"/>
      <c r="X549" s="55"/>
      <c r="Y549" s="54"/>
      <c r="Z549" s="54"/>
      <c r="AA549" s="6"/>
      <c r="AB549" s="6"/>
      <c r="AC549" s="6"/>
      <c r="AD549" s="6"/>
      <c r="AE549" s="6"/>
      <c r="AF549" s="6"/>
      <c r="AG549" s="6"/>
      <c r="AH549" s="6"/>
      <c r="AI549" s="6"/>
    </row>
    <row r="550" spans="1:35" ht="13.2" x14ac:dyDescent="0.25">
      <c r="A550" s="54"/>
      <c r="B550" s="54"/>
      <c r="C550" s="5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54"/>
      <c r="V550" s="54"/>
      <c r="W550" s="54"/>
      <c r="X550" s="55"/>
      <c r="Y550" s="54"/>
      <c r="Z550" s="54"/>
      <c r="AA550" s="6"/>
      <c r="AB550" s="6"/>
      <c r="AC550" s="6"/>
      <c r="AD550" s="6"/>
      <c r="AE550" s="6"/>
      <c r="AF550" s="6"/>
      <c r="AG550" s="6"/>
      <c r="AH550" s="6"/>
      <c r="AI550" s="6"/>
    </row>
    <row r="551" spans="1:35" ht="13.2" x14ac:dyDescent="0.25">
      <c r="A551" s="54"/>
      <c r="B551" s="54"/>
      <c r="C551" s="5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54"/>
      <c r="V551" s="54"/>
      <c r="W551" s="54"/>
      <c r="X551" s="55"/>
      <c r="Y551" s="54"/>
      <c r="Z551" s="54"/>
      <c r="AA551" s="6"/>
      <c r="AB551" s="6"/>
      <c r="AC551" s="6"/>
      <c r="AD551" s="6"/>
      <c r="AE551" s="6"/>
      <c r="AF551" s="6"/>
      <c r="AG551" s="6"/>
      <c r="AH551" s="6"/>
      <c r="AI551" s="6"/>
    </row>
    <row r="552" spans="1:35" ht="13.2" x14ac:dyDescent="0.25">
      <c r="A552" s="54"/>
      <c r="B552" s="54"/>
      <c r="C552" s="5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54"/>
      <c r="V552" s="54"/>
      <c r="W552" s="54"/>
      <c r="X552" s="55"/>
      <c r="Y552" s="54"/>
      <c r="Z552" s="54"/>
      <c r="AA552" s="6"/>
      <c r="AB552" s="6"/>
      <c r="AC552" s="6"/>
      <c r="AD552" s="6"/>
      <c r="AE552" s="6"/>
      <c r="AF552" s="6"/>
      <c r="AG552" s="6"/>
      <c r="AH552" s="6"/>
      <c r="AI552" s="6"/>
    </row>
    <row r="553" spans="1:35" ht="13.2" x14ac:dyDescent="0.25">
      <c r="A553" s="54"/>
      <c r="B553" s="54"/>
      <c r="C553" s="5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54"/>
      <c r="V553" s="54"/>
      <c r="W553" s="54"/>
      <c r="X553" s="55"/>
      <c r="Y553" s="54"/>
      <c r="Z553" s="54"/>
      <c r="AA553" s="6"/>
      <c r="AB553" s="6"/>
      <c r="AC553" s="6"/>
      <c r="AD553" s="6"/>
      <c r="AE553" s="6"/>
      <c r="AF553" s="6"/>
      <c r="AG553" s="6"/>
      <c r="AH553" s="6"/>
      <c r="AI553" s="6"/>
    </row>
    <row r="554" spans="1:35" ht="13.2" x14ac:dyDescent="0.25">
      <c r="A554" s="54"/>
      <c r="B554" s="54"/>
      <c r="C554" s="5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54"/>
      <c r="V554" s="54"/>
      <c r="W554" s="54"/>
      <c r="X554" s="55"/>
      <c r="Y554" s="54"/>
      <c r="Z554" s="54"/>
      <c r="AA554" s="6"/>
      <c r="AB554" s="6"/>
      <c r="AC554" s="6"/>
      <c r="AD554" s="6"/>
      <c r="AE554" s="6"/>
      <c r="AF554" s="6"/>
      <c r="AG554" s="6"/>
      <c r="AH554" s="6"/>
      <c r="AI554" s="6"/>
    </row>
    <row r="555" spans="1:35" ht="13.2" x14ac:dyDescent="0.25">
      <c r="A555" s="54"/>
      <c r="B555" s="54"/>
      <c r="C555" s="5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54"/>
      <c r="V555" s="54"/>
      <c r="W555" s="54"/>
      <c r="X555" s="55"/>
      <c r="Y555" s="54"/>
      <c r="Z555" s="54"/>
      <c r="AA555" s="6"/>
      <c r="AB555" s="6"/>
      <c r="AC555" s="6"/>
      <c r="AD555" s="6"/>
      <c r="AE555" s="6"/>
      <c r="AF555" s="6"/>
      <c r="AG555" s="6"/>
      <c r="AH555" s="6"/>
      <c r="AI555" s="6"/>
    </row>
    <row r="556" spans="1:35" ht="13.2" x14ac:dyDescent="0.25">
      <c r="A556" s="54"/>
      <c r="B556" s="54"/>
      <c r="C556" s="5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54"/>
      <c r="V556" s="54"/>
      <c r="W556" s="54"/>
      <c r="X556" s="55"/>
      <c r="Y556" s="54"/>
      <c r="Z556" s="54"/>
      <c r="AA556" s="6"/>
      <c r="AB556" s="6"/>
      <c r="AC556" s="6"/>
      <c r="AD556" s="6"/>
      <c r="AE556" s="6"/>
      <c r="AF556" s="6"/>
      <c r="AG556" s="6"/>
      <c r="AH556" s="6"/>
      <c r="AI556" s="6"/>
    </row>
    <row r="557" spans="1:35" ht="13.2" x14ac:dyDescent="0.25">
      <c r="A557" s="54"/>
      <c r="B557" s="54"/>
      <c r="C557" s="5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54"/>
      <c r="V557" s="54"/>
      <c r="W557" s="54"/>
      <c r="X557" s="55"/>
      <c r="Y557" s="54"/>
      <c r="Z557" s="54"/>
      <c r="AA557" s="6"/>
      <c r="AB557" s="6"/>
      <c r="AC557" s="6"/>
      <c r="AD557" s="6"/>
      <c r="AE557" s="6"/>
      <c r="AF557" s="6"/>
      <c r="AG557" s="6"/>
      <c r="AH557" s="6"/>
      <c r="AI557" s="6"/>
    </row>
    <row r="558" spans="1:35" ht="13.2" x14ac:dyDescent="0.25">
      <c r="A558" s="54"/>
      <c r="B558" s="54"/>
      <c r="C558" s="5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54"/>
      <c r="V558" s="54"/>
      <c r="W558" s="54"/>
      <c r="X558" s="55"/>
      <c r="Y558" s="54"/>
      <c r="Z558" s="54"/>
      <c r="AA558" s="6"/>
      <c r="AB558" s="6"/>
      <c r="AC558" s="6"/>
      <c r="AD558" s="6"/>
      <c r="AE558" s="6"/>
      <c r="AF558" s="6"/>
      <c r="AG558" s="6"/>
      <c r="AH558" s="6"/>
      <c r="AI558" s="6"/>
    </row>
    <row r="559" spans="1:35" ht="13.2" x14ac:dyDescent="0.25">
      <c r="A559" s="54"/>
      <c r="B559" s="54"/>
      <c r="C559" s="5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54"/>
      <c r="V559" s="54"/>
      <c r="W559" s="54"/>
      <c r="X559" s="55"/>
      <c r="Y559" s="54"/>
      <c r="Z559" s="54"/>
      <c r="AA559" s="6"/>
      <c r="AB559" s="6"/>
      <c r="AC559" s="6"/>
      <c r="AD559" s="6"/>
      <c r="AE559" s="6"/>
      <c r="AF559" s="6"/>
      <c r="AG559" s="6"/>
      <c r="AH559" s="6"/>
      <c r="AI559" s="6"/>
    </row>
    <row r="560" spans="1:35" ht="13.2" x14ac:dyDescent="0.25">
      <c r="A560" s="54"/>
      <c r="B560" s="54"/>
      <c r="C560" s="5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54"/>
      <c r="V560" s="54"/>
      <c r="W560" s="54"/>
      <c r="X560" s="55"/>
      <c r="Y560" s="54"/>
      <c r="Z560" s="54"/>
      <c r="AA560" s="6"/>
      <c r="AB560" s="6"/>
      <c r="AC560" s="6"/>
      <c r="AD560" s="6"/>
      <c r="AE560" s="6"/>
      <c r="AF560" s="6"/>
      <c r="AG560" s="6"/>
      <c r="AH560" s="6"/>
      <c r="AI560" s="6"/>
    </row>
    <row r="561" spans="1:35" ht="13.2" x14ac:dyDescent="0.25">
      <c r="A561" s="54"/>
      <c r="B561" s="54"/>
      <c r="C561" s="5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54"/>
      <c r="V561" s="54"/>
      <c r="W561" s="54"/>
      <c r="X561" s="55"/>
      <c r="Y561" s="54"/>
      <c r="Z561" s="54"/>
      <c r="AA561" s="6"/>
      <c r="AB561" s="6"/>
      <c r="AC561" s="6"/>
      <c r="AD561" s="6"/>
      <c r="AE561" s="6"/>
      <c r="AF561" s="6"/>
      <c r="AG561" s="6"/>
      <c r="AH561" s="6"/>
      <c r="AI561" s="6"/>
    </row>
    <row r="562" spans="1:35" ht="13.2" x14ac:dyDescent="0.25">
      <c r="A562" s="54"/>
      <c r="B562" s="54"/>
      <c r="C562" s="5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54"/>
      <c r="V562" s="54"/>
      <c r="W562" s="54"/>
      <c r="X562" s="55"/>
      <c r="Y562" s="54"/>
      <c r="Z562" s="54"/>
      <c r="AA562" s="6"/>
      <c r="AB562" s="6"/>
      <c r="AC562" s="6"/>
      <c r="AD562" s="6"/>
      <c r="AE562" s="6"/>
      <c r="AF562" s="6"/>
      <c r="AG562" s="6"/>
      <c r="AH562" s="6"/>
      <c r="AI562" s="6"/>
    </row>
    <row r="563" spans="1:35" ht="13.2" x14ac:dyDescent="0.25">
      <c r="A563" s="54"/>
      <c r="B563" s="54"/>
      <c r="C563" s="5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54"/>
      <c r="V563" s="54"/>
      <c r="W563" s="54"/>
      <c r="X563" s="55"/>
      <c r="Y563" s="54"/>
      <c r="Z563" s="54"/>
      <c r="AA563" s="6"/>
      <c r="AB563" s="6"/>
      <c r="AC563" s="6"/>
      <c r="AD563" s="6"/>
      <c r="AE563" s="6"/>
      <c r="AF563" s="6"/>
      <c r="AG563" s="6"/>
      <c r="AH563" s="6"/>
      <c r="AI563" s="6"/>
    </row>
    <row r="564" spans="1:35" ht="13.2" x14ac:dyDescent="0.25">
      <c r="A564" s="54"/>
      <c r="B564" s="54"/>
      <c r="C564" s="5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54"/>
      <c r="V564" s="54"/>
      <c r="W564" s="54"/>
      <c r="X564" s="55"/>
      <c r="Y564" s="54"/>
      <c r="Z564" s="54"/>
      <c r="AA564" s="6"/>
      <c r="AB564" s="6"/>
      <c r="AC564" s="6"/>
      <c r="AD564" s="6"/>
      <c r="AE564" s="6"/>
      <c r="AF564" s="6"/>
      <c r="AG564" s="6"/>
      <c r="AH564" s="6"/>
      <c r="AI564" s="6"/>
    </row>
    <row r="565" spans="1:35" ht="13.2" x14ac:dyDescent="0.25">
      <c r="A565" s="54"/>
      <c r="B565" s="54"/>
      <c r="C565" s="5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54"/>
      <c r="V565" s="54"/>
      <c r="W565" s="54"/>
      <c r="X565" s="55"/>
      <c r="Y565" s="54"/>
      <c r="Z565" s="54"/>
      <c r="AA565" s="6"/>
      <c r="AB565" s="6"/>
      <c r="AC565" s="6"/>
      <c r="AD565" s="6"/>
      <c r="AE565" s="6"/>
      <c r="AF565" s="6"/>
      <c r="AG565" s="6"/>
      <c r="AH565" s="6"/>
      <c r="AI565" s="6"/>
    </row>
    <row r="566" spans="1:35" ht="13.2" x14ac:dyDescent="0.25">
      <c r="A566" s="54"/>
      <c r="B566" s="54"/>
      <c r="C566" s="5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54"/>
      <c r="V566" s="54"/>
      <c r="W566" s="54"/>
      <c r="X566" s="55"/>
      <c r="Y566" s="54"/>
      <c r="Z566" s="54"/>
      <c r="AA566" s="6"/>
      <c r="AB566" s="6"/>
      <c r="AC566" s="6"/>
      <c r="AD566" s="6"/>
      <c r="AE566" s="6"/>
      <c r="AF566" s="6"/>
      <c r="AG566" s="6"/>
      <c r="AH566" s="6"/>
      <c r="AI566" s="6"/>
    </row>
    <row r="567" spans="1:35" ht="13.2" x14ac:dyDescent="0.25">
      <c r="A567" s="54"/>
      <c r="B567" s="54"/>
      <c r="C567" s="5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54"/>
      <c r="V567" s="54"/>
      <c r="W567" s="54"/>
      <c r="X567" s="55"/>
      <c r="Y567" s="54"/>
      <c r="Z567" s="54"/>
      <c r="AA567" s="6"/>
      <c r="AB567" s="6"/>
      <c r="AC567" s="6"/>
      <c r="AD567" s="6"/>
      <c r="AE567" s="6"/>
      <c r="AF567" s="6"/>
      <c r="AG567" s="6"/>
      <c r="AH567" s="6"/>
      <c r="AI567" s="6"/>
    </row>
    <row r="568" spans="1:35" ht="13.2" x14ac:dyDescent="0.25">
      <c r="A568" s="54"/>
      <c r="B568" s="54"/>
      <c r="C568" s="5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54"/>
      <c r="V568" s="54"/>
      <c r="W568" s="54"/>
      <c r="X568" s="55"/>
      <c r="Y568" s="54"/>
      <c r="Z568" s="54"/>
      <c r="AA568" s="6"/>
      <c r="AB568" s="6"/>
      <c r="AC568" s="6"/>
      <c r="AD568" s="6"/>
      <c r="AE568" s="6"/>
      <c r="AF568" s="6"/>
      <c r="AG568" s="6"/>
      <c r="AH568" s="6"/>
      <c r="AI568" s="6"/>
    </row>
    <row r="569" spans="1:35" ht="13.2" x14ac:dyDescent="0.25">
      <c r="A569" s="54"/>
      <c r="B569" s="54"/>
      <c r="C569" s="5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54"/>
      <c r="V569" s="54"/>
      <c r="W569" s="54"/>
      <c r="X569" s="55"/>
      <c r="Y569" s="54"/>
      <c r="Z569" s="54"/>
      <c r="AA569" s="6"/>
      <c r="AB569" s="6"/>
      <c r="AC569" s="6"/>
      <c r="AD569" s="6"/>
      <c r="AE569" s="6"/>
      <c r="AF569" s="6"/>
      <c r="AG569" s="6"/>
      <c r="AH569" s="6"/>
      <c r="AI569" s="6"/>
    </row>
    <row r="570" spans="1:35" ht="13.2" x14ac:dyDescent="0.25">
      <c r="A570" s="54"/>
      <c r="B570" s="54"/>
      <c r="C570" s="5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54"/>
      <c r="V570" s="54"/>
      <c r="W570" s="54"/>
      <c r="X570" s="55"/>
      <c r="Y570" s="54"/>
      <c r="Z570" s="54"/>
      <c r="AA570" s="6"/>
      <c r="AB570" s="6"/>
      <c r="AC570" s="6"/>
      <c r="AD570" s="6"/>
      <c r="AE570" s="6"/>
      <c r="AF570" s="6"/>
      <c r="AG570" s="6"/>
      <c r="AH570" s="6"/>
      <c r="AI570" s="6"/>
    </row>
    <row r="571" spans="1:35" ht="13.2" x14ac:dyDescent="0.25">
      <c r="A571" s="54"/>
      <c r="B571" s="54"/>
      <c r="C571" s="5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54"/>
      <c r="V571" s="54"/>
      <c r="W571" s="54"/>
      <c r="X571" s="55"/>
      <c r="Y571" s="54"/>
      <c r="Z571" s="54"/>
      <c r="AA571" s="6"/>
      <c r="AB571" s="6"/>
      <c r="AC571" s="6"/>
      <c r="AD571" s="6"/>
      <c r="AE571" s="6"/>
      <c r="AF571" s="6"/>
      <c r="AG571" s="6"/>
      <c r="AH571" s="6"/>
      <c r="AI571" s="6"/>
    </row>
    <row r="572" spans="1:35" ht="13.2" x14ac:dyDescent="0.25">
      <c r="A572" s="54"/>
      <c r="B572" s="54"/>
      <c r="C572" s="5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54"/>
      <c r="V572" s="54"/>
      <c r="W572" s="54"/>
      <c r="X572" s="55"/>
      <c r="Y572" s="54"/>
      <c r="Z572" s="54"/>
      <c r="AA572" s="6"/>
      <c r="AB572" s="6"/>
      <c r="AC572" s="6"/>
      <c r="AD572" s="6"/>
      <c r="AE572" s="6"/>
      <c r="AF572" s="6"/>
      <c r="AG572" s="6"/>
      <c r="AH572" s="6"/>
      <c r="AI572" s="6"/>
    </row>
    <row r="573" spans="1:35" ht="13.2" x14ac:dyDescent="0.25">
      <c r="A573" s="54"/>
      <c r="B573" s="54"/>
      <c r="C573" s="5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54"/>
      <c r="V573" s="54"/>
      <c r="W573" s="54"/>
      <c r="X573" s="55"/>
      <c r="Y573" s="54"/>
      <c r="Z573" s="54"/>
      <c r="AA573" s="6"/>
      <c r="AB573" s="6"/>
      <c r="AC573" s="6"/>
      <c r="AD573" s="6"/>
      <c r="AE573" s="6"/>
      <c r="AF573" s="6"/>
      <c r="AG573" s="6"/>
      <c r="AH573" s="6"/>
      <c r="AI573" s="6"/>
    </row>
    <row r="574" spans="1:35" ht="13.2" x14ac:dyDescent="0.25">
      <c r="A574" s="54"/>
      <c r="B574" s="54"/>
      <c r="C574" s="5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54"/>
      <c r="V574" s="54"/>
      <c r="W574" s="54"/>
      <c r="X574" s="55"/>
      <c r="Y574" s="54"/>
      <c r="Z574" s="54"/>
      <c r="AA574" s="6"/>
      <c r="AB574" s="6"/>
      <c r="AC574" s="6"/>
      <c r="AD574" s="6"/>
      <c r="AE574" s="6"/>
      <c r="AF574" s="6"/>
      <c r="AG574" s="6"/>
      <c r="AH574" s="6"/>
      <c r="AI574" s="6"/>
    </row>
    <row r="575" spans="1:35" ht="13.2" x14ac:dyDescent="0.25">
      <c r="A575" s="54"/>
      <c r="B575" s="54"/>
      <c r="C575" s="5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54"/>
      <c r="V575" s="54"/>
      <c r="W575" s="54"/>
      <c r="X575" s="55"/>
      <c r="Y575" s="54"/>
      <c r="Z575" s="54"/>
      <c r="AA575" s="6"/>
      <c r="AB575" s="6"/>
      <c r="AC575" s="6"/>
      <c r="AD575" s="6"/>
      <c r="AE575" s="6"/>
      <c r="AF575" s="6"/>
      <c r="AG575" s="6"/>
      <c r="AH575" s="6"/>
      <c r="AI575" s="6"/>
    </row>
    <row r="576" spans="1:35" ht="13.2" x14ac:dyDescent="0.25">
      <c r="A576" s="54"/>
      <c r="B576" s="54"/>
      <c r="C576" s="5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54"/>
      <c r="V576" s="54"/>
      <c r="W576" s="54"/>
      <c r="X576" s="55"/>
      <c r="Y576" s="54"/>
      <c r="Z576" s="54"/>
      <c r="AA576" s="6"/>
      <c r="AB576" s="6"/>
      <c r="AC576" s="6"/>
      <c r="AD576" s="6"/>
      <c r="AE576" s="6"/>
      <c r="AF576" s="6"/>
      <c r="AG576" s="6"/>
      <c r="AH576" s="6"/>
      <c r="AI576" s="6"/>
    </row>
    <row r="577" spans="1:35" ht="13.2" x14ac:dyDescent="0.25">
      <c r="A577" s="54"/>
      <c r="B577" s="54"/>
      <c r="C577" s="5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54"/>
      <c r="V577" s="54"/>
      <c r="W577" s="54"/>
      <c r="X577" s="55"/>
      <c r="Y577" s="54"/>
      <c r="Z577" s="54"/>
      <c r="AA577" s="6"/>
      <c r="AB577" s="6"/>
      <c r="AC577" s="6"/>
      <c r="AD577" s="6"/>
      <c r="AE577" s="6"/>
      <c r="AF577" s="6"/>
      <c r="AG577" s="6"/>
      <c r="AH577" s="6"/>
      <c r="AI577" s="6"/>
    </row>
    <row r="578" spans="1:35" ht="13.2" x14ac:dyDescent="0.25">
      <c r="A578" s="54"/>
      <c r="B578" s="54"/>
      <c r="C578" s="5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54"/>
      <c r="V578" s="54"/>
      <c r="W578" s="54"/>
      <c r="X578" s="55"/>
      <c r="Y578" s="54"/>
      <c r="Z578" s="54"/>
      <c r="AA578" s="6"/>
      <c r="AB578" s="6"/>
      <c r="AC578" s="6"/>
      <c r="AD578" s="6"/>
      <c r="AE578" s="6"/>
      <c r="AF578" s="6"/>
      <c r="AG578" s="6"/>
      <c r="AH578" s="6"/>
      <c r="AI578" s="6"/>
    </row>
    <row r="579" spans="1:35" ht="13.2" x14ac:dyDescent="0.25">
      <c r="A579" s="54"/>
      <c r="B579" s="54"/>
      <c r="C579" s="5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54"/>
      <c r="V579" s="54"/>
      <c r="W579" s="54"/>
      <c r="X579" s="55"/>
      <c r="Y579" s="54"/>
      <c r="Z579" s="54"/>
      <c r="AA579" s="6"/>
      <c r="AB579" s="6"/>
      <c r="AC579" s="6"/>
      <c r="AD579" s="6"/>
      <c r="AE579" s="6"/>
      <c r="AF579" s="6"/>
      <c r="AG579" s="6"/>
      <c r="AH579" s="6"/>
      <c r="AI579" s="6"/>
    </row>
    <row r="580" spans="1:35" ht="13.2" x14ac:dyDescent="0.25">
      <c r="A580" s="54"/>
      <c r="B580" s="54"/>
      <c r="C580" s="5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54"/>
      <c r="V580" s="54"/>
      <c r="W580" s="54"/>
      <c r="X580" s="55"/>
      <c r="Y580" s="54"/>
      <c r="Z580" s="54"/>
      <c r="AA580" s="6"/>
      <c r="AB580" s="6"/>
      <c r="AC580" s="6"/>
      <c r="AD580" s="6"/>
      <c r="AE580" s="6"/>
      <c r="AF580" s="6"/>
      <c r="AG580" s="6"/>
      <c r="AH580" s="6"/>
      <c r="AI580" s="6"/>
    </row>
    <row r="581" spans="1:35" ht="13.2" x14ac:dyDescent="0.25">
      <c r="A581" s="54"/>
      <c r="B581" s="54"/>
      <c r="C581" s="5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54"/>
      <c r="V581" s="54"/>
      <c r="W581" s="54"/>
      <c r="X581" s="55"/>
      <c r="Y581" s="54"/>
      <c r="Z581" s="54"/>
      <c r="AA581" s="6"/>
      <c r="AB581" s="6"/>
      <c r="AC581" s="6"/>
      <c r="AD581" s="6"/>
      <c r="AE581" s="6"/>
      <c r="AF581" s="6"/>
      <c r="AG581" s="6"/>
      <c r="AH581" s="6"/>
      <c r="AI581" s="6"/>
    </row>
    <row r="582" spans="1:35" ht="13.2" x14ac:dyDescent="0.25">
      <c r="A582" s="54"/>
      <c r="B582" s="54"/>
      <c r="C582" s="5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54"/>
      <c r="V582" s="54"/>
      <c r="W582" s="54"/>
      <c r="X582" s="55"/>
      <c r="Y582" s="54"/>
      <c r="Z582" s="54"/>
      <c r="AA582" s="6"/>
      <c r="AB582" s="6"/>
      <c r="AC582" s="6"/>
      <c r="AD582" s="6"/>
      <c r="AE582" s="6"/>
      <c r="AF582" s="6"/>
      <c r="AG582" s="6"/>
      <c r="AH582" s="6"/>
      <c r="AI582" s="6"/>
    </row>
    <row r="583" spans="1:35" ht="13.2" x14ac:dyDescent="0.25">
      <c r="A583" s="54"/>
      <c r="B583" s="54"/>
      <c r="C583" s="5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54"/>
      <c r="V583" s="54"/>
      <c r="W583" s="54"/>
      <c r="X583" s="55"/>
      <c r="Y583" s="54"/>
      <c r="Z583" s="54"/>
      <c r="AA583" s="6"/>
      <c r="AB583" s="6"/>
      <c r="AC583" s="6"/>
      <c r="AD583" s="6"/>
      <c r="AE583" s="6"/>
      <c r="AF583" s="6"/>
      <c r="AG583" s="6"/>
      <c r="AH583" s="6"/>
      <c r="AI583" s="6"/>
    </row>
    <row r="584" spans="1:35" ht="13.2" x14ac:dyDescent="0.25">
      <c r="A584" s="54"/>
      <c r="B584" s="54"/>
      <c r="C584" s="5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54"/>
      <c r="V584" s="54"/>
      <c r="W584" s="54"/>
      <c r="X584" s="55"/>
      <c r="Y584" s="54"/>
      <c r="Z584" s="54"/>
      <c r="AA584" s="6"/>
      <c r="AB584" s="6"/>
      <c r="AC584" s="6"/>
      <c r="AD584" s="6"/>
      <c r="AE584" s="6"/>
      <c r="AF584" s="6"/>
      <c r="AG584" s="6"/>
      <c r="AH584" s="6"/>
      <c r="AI584" s="6"/>
    </row>
    <row r="585" spans="1:35" ht="13.2" x14ac:dyDescent="0.25">
      <c r="A585" s="54"/>
      <c r="B585" s="54"/>
      <c r="C585" s="5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54"/>
      <c r="V585" s="54"/>
      <c r="W585" s="54"/>
      <c r="X585" s="55"/>
      <c r="Y585" s="54"/>
      <c r="Z585" s="54"/>
      <c r="AA585" s="6"/>
      <c r="AB585" s="6"/>
      <c r="AC585" s="6"/>
      <c r="AD585" s="6"/>
      <c r="AE585" s="6"/>
      <c r="AF585" s="6"/>
      <c r="AG585" s="6"/>
      <c r="AH585" s="6"/>
      <c r="AI585" s="6"/>
    </row>
    <row r="586" spans="1:35" ht="13.2" x14ac:dyDescent="0.25">
      <c r="A586" s="54"/>
      <c r="B586" s="54"/>
      <c r="C586" s="5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54"/>
      <c r="V586" s="54"/>
      <c r="W586" s="54"/>
      <c r="X586" s="55"/>
      <c r="Y586" s="54"/>
      <c r="Z586" s="54"/>
      <c r="AA586" s="6"/>
      <c r="AB586" s="6"/>
      <c r="AC586" s="6"/>
      <c r="AD586" s="6"/>
      <c r="AE586" s="6"/>
      <c r="AF586" s="6"/>
      <c r="AG586" s="6"/>
      <c r="AH586" s="6"/>
      <c r="AI586" s="6"/>
    </row>
    <row r="587" spans="1:35" ht="13.2" x14ac:dyDescent="0.25">
      <c r="A587" s="54"/>
      <c r="B587" s="54"/>
      <c r="C587" s="5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54"/>
      <c r="V587" s="54"/>
      <c r="W587" s="54"/>
      <c r="X587" s="55"/>
      <c r="Y587" s="54"/>
      <c r="Z587" s="54"/>
      <c r="AA587" s="6"/>
      <c r="AB587" s="6"/>
      <c r="AC587" s="6"/>
      <c r="AD587" s="6"/>
      <c r="AE587" s="6"/>
      <c r="AF587" s="6"/>
      <c r="AG587" s="6"/>
      <c r="AH587" s="6"/>
      <c r="AI587" s="6"/>
    </row>
    <row r="588" spans="1:35" ht="13.2" x14ac:dyDescent="0.25">
      <c r="A588" s="54"/>
      <c r="B588" s="54"/>
      <c r="C588" s="5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54"/>
      <c r="V588" s="54"/>
      <c r="W588" s="54"/>
      <c r="X588" s="55"/>
      <c r="Y588" s="54"/>
      <c r="Z588" s="54"/>
      <c r="AA588" s="6"/>
      <c r="AB588" s="6"/>
      <c r="AC588" s="6"/>
      <c r="AD588" s="6"/>
      <c r="AE588" s="6"/>
      <c r="AF588" s="6"/>
      <c r="AG588" s="6"/>
      <c r="AH588" s="6"/>
      <c r="AI588" s="6"/>
    </row>
    <row r="589" spans="1:35" ht="13.2" x14ac:dyDescent="0.25">
      <c r="A589" s="54"/>
      <c r="B589" s="54"/>
      <c r="C589" s="5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54"/>
      <c r="V589" s="54"/>
      <c r="W589" s="54"/>
      <c r="X589" s="55"/>
      <c r="Y589" s="54"/>
      <c r="Z589" s="54"/>
      <c r="AA589" s="6"/>
      <c r="AB589" s="6"/>
      <c r="AC589" s="6"/>
      <c r="AD589" s="6"/>
      <c r="AE589" s="6"/>
      <c r="AF589" s="6"/>
      <c r="AG589" s="6"/>
      <c r="AH589" s="6"/>
      <c r="AI589" s="6"/>
    </row>
    <row r="590" spans="1:35" ht="13.2" x14ac:dyDescent="0.25">
      <c r="A590" s="54"/>
      <c r="B590" s="54"/>
      <c r="C590" s="5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54"/>
      <c r="V590" s="54"/>
      <c r="W590" s="54"/>
      <c r="X590" s="55"/>
      <c r="Y590" s="54"/>
      <c r="Z590" s="54"/>
      <c r="AA590" s="6"/>
      <c r="AB590" s="6"/>
      <c r="AC590" s="6"/>
      <c r="AD590" s="6"/>
      <c r="AE590" s="6"/>
      <c r="AF590" s="6"/>
      <c r="AG590" s="6"/>
      <c r="AH590" s="6"/>
      <c r="AI590" s="6"/>
    </row>
    <row r="591" spans="1:35" ht="13.2" x14ac:dyDescent="0.25">
      <c r="A591" s="54"/>
      <c r="B591" s="54"/>
      <c r="C591" s="5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54"/>
      <c r="V591" s="54"/>
      <c r="W591" s="54"/>
      <c r="X591" s="55"/>
      <c r="Y591" s="54"/>
      <c r="Z591" s="54"/>
      <c r="AA591" s="6"/>
      <c r="AB591" s="6"/>
      <c r="AC591" s="6"/>
      <c r="AD591" s="6"/>
      <c r="AE591" s="6"/>
      <c r="AF591" s="6"/>
      <c r="AG591" s="6"/>
      <c r="AH591" s="6"/>
      <c r="AI591" s="6"/>
    </row>
    <row r="592" spans="1:35" ht="13.2" x14ac:dyDescent="0.25">
      <c r="A592" s="54"/>
      <c r="B592" s="54"/>
      <c r="C592" s="5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54"/>
      <c r="V592" s="54"/>
      <c r="W592" s="54"/>
      <c r="X592" s="55"/>
      <c r="Y592" s="54"/>
      <c r="Z592" s="54"/>
      <c r="AA592" s="6"/>
      <c r="AB592" s="6"/>
      <c r="AC592" s="6"/>
      <c r="AD592" s="6"/>
      <c r="AE592" s="6"/>
      <c r="AF592" s="6"/>
      <c r="AG592" s="6"/>
      <c r="AH592" s="6"/>
      <c r="AI592" s="6"/>
    </row>
    <row r="593" spans="1:35" ht="13.2" x14ac:dyDescent="0.25">
      <c r="A593" s="54"/>
      <c r="B593" s="54"/>
      <c r="C593" s="5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54"/>
      <c r="V593" s="54"/>
      <c r="W593" s="54"/>
      <c r="X593" s="55"/>
      <c r="Y593" s="54"/>
      <c r="Z593" s="54"/>
      <c r="AA593" s="6"/>
      <c r="AB593" s="6"/>
      <c r="AC593" s="6"/>
      <c r="AD593" s="6"/>
      <c r="AE593" s="6"/>
      <c r="AF593" s="6"/>
      <c r="AG593" s="6"/>
      <c r="AH593" s="6"/>
      <c r="AI593" s="6"/>
    </row>
    <row r="594" spans="1:35" ht="13.2" x14ac:dyDescent="0.25">
      <c r="A594" s="54"/>
      <c r="B594" s="54"/>
      <c r="C594" s="5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54"/>
      <c r="V594" s="54"/>
      <c r="W594" s="54"/>
      <c r="X594" s="55"/>
      <c r="Y594" s="54"/>
      <c r="Z594" s="54"/>
      <c r="AA594" s="6"/>
      <c r="AB594" s="6"/>
      <c r="AC594" s="6"/>
      <c r="AD594" s="6"/>
      <c r="AE594" s="6"/>
      <c r="AF594" s="6"/>
      <c r="AG594" s="6"/>
      <c r="AH594" s="6"/>
      <c r="AI594" s="6"/>
    </row>
    <row r="595" spans="1:35" ht="13.2" x14ac:dyDescent="0.25">
      <c r="A595" s="54"/>
      <c r="B595" s="54"/>
      <c r="C595" s="5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54"/>
      <c r="V595" s="54"/>
      <c r="W595" s="54"/>
      <c r="X595" s="55"/>
      <c r="Y595" s="54"/>
      <c r="Z595" s="54"/>
      <c r="AA595" s="6"/>
      <c r="AB595" s="6"/>
      <c r="AC595" s="6"/>
      <c r="AD595" s="6"/>
      <c r="AE595" s="6"/>
      <c r="AF595" s="6"/>
      <c r="AG595" s="6"/>
      <c r="AH595" s="6"/>
      <c r="AI595" s="6"/>
    </row>
    <row r="596" spans="1:35" ht="13.2" x14ac:dyDescent="0.25">
      <c r="A596" s="54"/>
      <c r="B596" s="54"/>
      <c r="C596" s="5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54"/>
      <c r="V596" s="54"/>
      <c r="W596" s="54"/>
      <c r="X596" s="55"/>
      <c r="Y596" s="54"/>
      <c r="Z596" s="54"/>
      <c r="AA596" s="6"/>
      <c r="AB596" s="6"/>
      <c r="AC596" s="6"/>
      <c r="AD596" s="6"/>
      <c r="AE596" s="6"/>
      <c r="AF596" s="6"/>
      <c r="AG596" s="6"/>
      <c r="AH596" s="6"/>
      <c r="AI596" s="6"/>
    </row>
    <row r="597" spans="1:35" ht="13.2" x14ac:dyDescent="0.25">
      <c r="A597" s="54"/>
      <c r="B597" s="54"/>
      <c r="C597" s="5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54"/>
      <c r="V597" s="54"/>
      <c r="W597" s="54"/>
      <c r="X597" s="55"/>
      <c r="Y597" s="54"/>
      <c r="Z597" s="54"/>
      <c r="AA597" s="6"/>
      <c r="AB597" s="6"/>
      <c r="AC597" s="6"/>
      <c r="AD597" s="6"/>
      <c r="AE597" s="6"/>
      <c r="AF597" s="6"/>
      <c r="AG597" s="6"/>
      <c r="AH597" s="6"/>
      <c r="AI597" s="6"/>
    </row>
    <row r="598" spans="1:35" ht="13.2" x14ac:dyDescent="0.25">
      <c r="A598" s="54"/>
      <c r="B598" s="54"/>
      <c r="C598" s="5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54"/>
      <c r="V598" s="54"/>
      <c r="W598" s="54"/>
      <c r="X598" s="55"/>
      <c r="Y598" s="54"/>
      <c r="Z598" s="54"/>
      <c r="AA598" s="6"/>
      <c r="AB598" s="6"/>
      <c r="AC598" s="6"/>
      <c r="AD598" s="6"/>
      <c r="AE598" s="6"/>
      <c r="AF598" s="6"/>
      <c r="AG598" s="6"/>
      <c r="AH598" s="6"/>
      <c r="AI598" s="6"/>
    </row>
    <row r="599" spans="1:35" ht="13.2" x14ac:dyDescent="0.25">
      <c r="A599" s="54"/>
      <c r="B599" s="54"/>
      <c r="C599" s="5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54"/>
      <c r="V599" s="54"/>
      <c r="W599" s="54"/>
      <c r="X599" s="55"/>
      <c r="Y599" s="54"/>
      <c r="Z599" s="54"/>
      <c r="AA599" s="6"/>
      <c r="AB599" s="6"/>
      <c r="AC599" s="6"/>
      <c r="AD599" s="6"/>
      <c r="AE599" s="6"/>
      <c r="AF599" s="6"/>
      <c r="AG599" s="6"/>
      <c r="AH599" s="6"/>
      <c r="AI599" s="6"/>
    </row>
    <row r="600" spans="1:35" ht="13.2" x14ac:dyDescent="0.25">
      <c r="A600" s="54"/>
      <c r="B600" s="54"/>
      <c r="C600" s="5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54"/>
      <c r="V600" s="54"/>
      <c r="W600" s="54"/>
      <c r="X600" s="55"/>
      <c r="Y600" s="54"/>
      <c r="Z600" s="54"/>
      <c r="AA600" s="6"/>
      <c r="AB600" s="6"/>
      <c r="AC600" s="6"/>
      <c r="AD600" s="6"/>
      <c r="AE600" s="6"/>
      <c r="AF600" s="6"/>
      <c r="AG600" s="6"/>
      <c r="AH600" s="6"/>
      <c r="AI600" s="6"/>
    </row>
    <row r="601" spans="1:35" ht="13.2" x14ac:dyDescent="0.25">
      <c r="A601" s="54"/>
      <c r="B601" s="54"/>
      <c r="C601" s="5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54"/>
      <c r="V601" s="54"/>
      <c r="W601" s="54"/>
      <c r="X601" s="55"/>
      <c r="Y601" s="54"/>
      <c r="Z601" s="54"/>
      <c r="AA601" s="6"/>
      <c r="AB601" s="6"/>
      <c r="AC601" s="6"/>
      <c r="AD601" s="6"/>
      <c r="AE601" s="6"/>
      <c r="AF601" s="6"/>
      <c r="AG601" s="6"/>
      <c r="AH601" s="6"/>
      <c r="AI601" s="6"/>
    </row>
    <row r="602" spans="1:35" ht="13.2" x14ac:dyDescent="0.25">
      <c r="A602" s="54"/>
      <c r="B602" s="54"/>
      <c r="C602" s="5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54"/>
      <c r="V602" s="54"/>
      <c r="W602" s="54"/>
      <c r="X602" s="55"/>
      <c r="Y602" s="54"/>
      <c r="Z602" s="54"/>
      <c r="AA602" s="6"/>
      <c r="AB602" s="6"/>
      <c r="AC602" s="6"/>
      <c r="AD602" s="6"/>
      <c r="AE602" s="6"/>
      <c r="AF602" s="6"/>
      <c r="AG602" s="6"/>
      <c r="AH602" s="6"/>
      <c r="AI602" s="6"/>
    </row>
    <row r="603" spans="1:35" ht="13.2" x14ac:dyDescent="0.25">
      <c r="A603" s="54"/>
      <c r="B603" s="54"/>
      <c r="C603" s="5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54"/>
      <c r="V603" s="54"/>
      <c r="W603" s="54"/>
      <c r="X603" s="55"/>
      <c r="Y603" s="54"/>
      <c r="Z603" s="54"/>
      <c r="AA603" s="6"/>
      <c r="AB603" s="6"/>
      <c r="AC603" s="6"/>
      <c r="AD603" s="6"/>
      <c r="AE603" s="6"/>
      <c r="AF603" s="6"/>
      <c r="AG603" s="6"/>
      <c r="AH603" s="6"/>
      <c r="AI603" s="6"/>
    </row>
    <row r="604" spans="1:35" ht="13.2" x14ac:dyDescent="0.25">
      <c r="A604" s="54"/>
      <c r="B604" s="54"/>
      <c r="C604" s="5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54"/>
      <c r="V604" s="54"/>
      <c r="W604" s="54"/>
      <c r="X604" s="55"/>
      <c r="Y604" s="54"/>
      <c r="Z604" s="54"/>
      <c r="AA604" s="6"/>
      <c r="AB604" s="6"/>
      <c r="AC604" s="6"/>
      <c r="AD604" s="6"/>
      <c r="AE604" s="6"/>
      <c r="AF604" s="6"/>
      <c r="AG604" s="6"/>
      <c r="AH604" s="6"/>
      <c r="AI604" s="6"/>
    </row>
    <row r="605" spans="1:35" ht="13.2" x14ac:dyDescent="0.25">
      <c r="A605" s="54"/>
      <c r="B605" s="54"/>
      <c r="C605" s="5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54"/>
      <c r="V605" s="54"/>
      <c r="W605" s="54"/>
      <c r="X605" s="55"/>
      <c r="Y605" s="54"/>
      <c r="Z605" s="54"/>
      <c r="AA605" s="6"/>
      <c r="AB605" s="6"/>
      <c r="AC605" s="6"/>
      <c r="AD605" s="6"/>
      <c r="AE605" s="6"/>
      <c r="AF605" s="6"/>
      <c r="AG605" s="6"/>
      <c r="AH605" s="6"/>
      <c r="AI605" s="6"/>
    </row>
    <row r="606" spans="1:35" ht="13.2" x14ac:dyDescent="0.25">
      <c r="A606" s="54"/>
      <c r="B606" s="54"/>
      <c r="C606" s="5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54"/>
      <c r="V606" s="54"/>
      <c r="W606" s="54"/>
      <c r="X606" s="55"/>
      <c r="Y606" s="54"/>
      <c r="Z606" s="54"/>
      <c r="AA606" s="6"/>
      <c r="AB606" s="6"/>
      <c r="AC606" s="6"/>
      <c r="AD606" s="6"/>
      <c r="AE606" s="6"/>
      <c r="AF606" s="6"/>
      <c r="AG606" s="6"/>
      <c r="AH606" s="6"/>
      <c r="AI606" s="6"/>
    </row>
    <row r="607" spans="1:35" ht="13.2" x14ac:dyDescent="0.25">
      <c r="A607" s="54"/>
      <c r="B607" s="54"/>
      <c r="C607" s="5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54"/>
      <c r="V607" s="54"/>
      <c r="W607" s="54"/>
      <c r="X607" s="55"/>
      <c r="Y607" s="54"/>
      <c r="Z607" s="54"/>
      <c r="AA607" s="6"/>
      <c r="AB607" s="6"/>
      <c r="AC607" s="6"/>
      <c r="AD607" s="6"/>
      <c r="AE607" s="6"/>
      <c r="AF607" s="6"/>
      <c r="AG607" s="6"/>
      <c r="AH607" s="6"/>
      <c r="AI607" s="6"/>
    </row>
    <row r="608" spans="1:35" ht="13.2" x14ac:dyDescent="0.25">
      <c r="A608" s="54"/>
      <c r="B608" s="54"/>
      <c r="C608" s="5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54"/>
      <c r="V608" s="54"/>
      <c r="W608" s="54"/>
      <c r="X608" s="55"/>
      <c r="Y608" s="54"/>
      <c r="Z608" s="54"/>
      <c r="AA608" s="6"/>
      <c r="AB608" s="6"/>
      <c r="AC608" s="6"/>
      <c r="AD608" s="6"/>
      <c r="AE608" s="6"/>
      <c r="AF608" s="6"/>
      <c r="AG608" s="6"/>
      <c r="AH608" s="6"/>
      <c r="AI608" s="6"/>
    </row>
    <row r="609" spans="1:35" ht="13.2" x14ac:dyDescent="0.25">
      <c r="A609" s="54"/>
      <c r="B609" s="54"/>
      <c r="C609" s="5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54"/>
      <c r="V609" s="54"/>
      <c r="W609" s="54"/>
      <c r="X609" s="55"/>
      <c r="Y609" s="54"/>
      <c r="Z609" s="54"/>
      <c r="AA609" s="6"/>
      <c r="AB609" s="6"/>
      <c r="AC609" s="6"/>
      <c r="AD609" s="6"/>
      <c r="AE609" s="6"/>
      <c r="AF609" s="6"/>
      <c r="AG609" s="6"/>
      <c r="AH609" s="6"/>
      <c r="AI609" s="6"/>
    </row>
    <row r="610" spans="1:35" ht="13.2" x14ac:dyDescent="0.25">
      <c r="A610" s="54"/>
      <c r="B610" s="54"/>
      <c r="C610" s="5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54"/>
      <c r="V610" s="54"/>
      <c r="W610" s="54"/>
      <c r="X610" s="55"/>
      <c r="Y610" s="54"/>
      <c r="Z610" s="54"/>
      <c r="AA610" s="6"/>
      <c r="AB610" s="6"/>
      <c r="AC610" s="6"/>
      <c r="AD610" s="6"/>
      <c r="AE610" s="6"/>
      <c r="AF610" s="6"/>
      <c r="AG610" s="6"/>
      <c r="AH610" s="6"/>
      <c r="AI610" s="6"/>
    </row>
    <row r="611" spans="1:35" ht="13.2" x14ac:dyDescent="0.25">
      <c r="A611" s="54"/>
      <c r="B611" s="54"/>
      <c r="C611" s="5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54"/>
      <c r="V611" s="54"/>
      <c r="W611" s="54"/>
      <c r="X611" s="55"/>
      <c r="Y611" s="54"/>
      <c r="Z611" s="54"/>
      <c r="AA611" s="6"/>
      <c r="AB611" s="6"/>
      <c r="AC611" s="6"/>
      <c r="AD611" s="6"/>
      <c r="AE611" s="6"/>
      <c r="AF611" s="6"/>
      <c r="AG611" s="6"/>
      <c r="AH611" s="6"/>
      <c r="AI611" s="6"/>
    </row>
    <row r="612" spans="1:35" ht="13.2" x14ac:dyDescent="0.25">
      <c r="A612" s="54"/>
      <c r="B612" s="54"/>
      <c r="C612" s="5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54"/>
      <c r="V612" s="54"/>
      <c r="W612" s="54"/>
      <c r="X612" s="55"/>
      <c r="Y612" s="54"/>
      <c r="Z612" s="54"/>
      <c r="AA612" s="6"/>
      <c r="AB612" s="6"/>
      <c r="AC612" s="6"/>
      <c r="AD612" s="6"/>
      <c r="AE612" s="6"/>
      <c r="AF612" s="6"/>
      <c r="AG612" s="6"/>
      <c r="AH612" s="6"/>
      <c r="AI612" s="6"/>
    </row>
    <row r="613" spans="1:35" ht="13.2" x14ac:dyDescent="0.25">
      <c r="A613" s="54"/>
      <c r="B613" s="54"/>
      <c r="C613" s="5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54"/>
      <c r="V613" s="54"/>
      <c r="W613" s="54"/>
      <c r="X613" s="55"/>
      <c r="Y613" s="54"/>
      <c r="Z613" s="54"/>
      <c r="AA613" s="6"/>
      <c r="AB613" s="6"/>
      <c r="AC613" s="6"/>
      <c r="AD613" s="6"/>
      <c r="AE613" s="6"/>
      <c r="AF613" s="6"/>
      <c r="AG613" s="6"/>
      <c r="AH613" s="6"/>
      <c r="AI613" s="6"/>
    </row>
    <row r="614" spans="1:35" ht="13.2" x14ac:dyDescent="0.25">
      <c r="A614" s="54"/>
      <c r="B614" s="54"/>
      <c r="C614" s="5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54"/>
      <c r="V614" s="54"/>
      <c r="W614" s="54"/>
      <c r="X614" s="55"/>
      <c r="Y614" s="54"/>
      <c r="Z614" s="54"/>
      <c r="AA614" s="6"/>
      <c r="AB614" s="6"/>
      <c r="AC614" s="6"/>
      <c r="AD614" s="6"/>
      <c r="AE614" s="6"/>
      <c r="AF614" s="6"/>
      <c r="AG614" s="6"/>
      <c r="AH614" s="6"/>
      <c r="AI614" s="6"/>
    </row>
    <row r="615" spans="1:35" ht="13.2" x14ac:dyDescent="0.25">
      <c r="A615" s="54"/>
      <c r="B615" s="54"/>
      <c r="C615" s="5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54"/>
      <c r="V615" s="54"/>
      <c r="W615" s="54"/>
      <c r="X615" s="55"/>
      <c r="Y615" s="54"/>
      <c r="Z615" s="54"/>
      <c r="AA615" s="6"/>
      <c r="AB615" s="6"/>
      <c r="AC615" s="6"/>
      <c r="AD615" s="6"/>
      <c r="AE615" s="6"/>
      <c r="AF615" s="6"/>
      <c r="AG615" s="6"/>
      <c r="AH615" s="6"/>
      <c r="AI615" s="6"/>
    </row>
    <row r="616" spans="1:35" ht="13.2" x14ac:dyDescent="0.25">
      <c r="A616" s="54"/>
      <c r="B616" s="54"/>
      <c r="C616" s="5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54"/>
      <c r="V616" s="54"/>
      <c r="W616" s="54"/>
      <c r="X616" s="55"/>
      <c r="Y616" s="54"/>
      <c r="Z616" s="54"/>
      <c r="AA616" s="6"/>
      <c r="AB616" s="6"/>
      <c r="AC616" s="6"/>
      <c r="AD616" s="6"/>
      <c r="AE616" s="6"/>
      <c r="AF616" s="6"/>
      <c r="AG616" s="6"/>
      <c r="AH616" s="6"/>
      <c r="AI616" s="6"/>
    </row>
    <row r="617" spans="1:35" ht="13.2" x14ac:dyDescent="0.25">
      <c r="A617" s="54"/>
      <c r="B617" s="54"/>
      <c r="C617" s="5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54"/>
      <c r="V617" s="54"/>
      <c r="W617" s="54"/>
      <c r="X617" s="55"/>
      <c r="Y617" s="54"/>
      <c r="Z617" s="54"/>
      <c r="AA617" s="6"/>
      <c r="AB617" s="6"/>
      <c r="AC617" s="6"/>
      <c r="AD617" s="6"/>
      <c r="AE617" s="6"/>
      <c r="AF617" s="6"/>
      <c r="AG617" s="6"/>
      <c r="AH617" s="6"/>
      <c r="AI617" s="6"/>
    </row>
    <row r="618" spans="1:35" ht="13.2" x14ac:dyDescent="0.25">
      <c r="A618" s="54"/>
      <c r="B618" s="54"/>
      <c r="C618" s="5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54"/>
      <c r="V618" s="54"/>
      <c r="W618" s="54"/>
      <c r="X618" s="55"/>
      <c r="Y618" s="54"/>
      <c r="Z618" s="54"/>
      <c r="AA618" s="6"/>
      <c r="AB618" s="6"/>
      <c r="AC618" s="6"/>
      <c r="AD618" s="6"/>
      <c r="AE618" s="6"/>
      <c r="AF618" s="6"/>
      <c r="AG618" s="6"/>
      <c r="AH618" s="6"/>
      <c r="AI618" s="6"/>
    </row>
    <row r="619" spans="1:35" ht="13.2" x14ac:dyDescent="0.25">
      <c r="A619" s="54"/>
      <c r="B619" s="54"/>
      <c r="C619" s="5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54"/>
      <c r="V619" s="54"/>
      <c r="W619" s="54"/>
      <c r="X619" s="55"/>
      <c r="Y619" s="54"/>
      <c r="Z619" s="54"/>
      <c r="AA619" s="6"/>
      <c r="AB619" s="6"/>
      <c r="AC619" s="6"/>
      <c r="AD619" s="6"/>
      <c r="AE619" s="6"/>
      <c r="AF619" s="6"/>
      <c r="AG619" s="6"/>
      <c r="AH619" s="6"/>
      <c r="AI619" s="6"/>
    </row>
    <row r="620" spans="1:35" ht="13.2" x14ac:dyDescent="0.25">
      <c r="A620" s="54"/>
      <c r="B620" s="54"/>
      <c r="C620" s="5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54"/>
      <c r="V620" s="54"/>
      <c r="W620" s="54"/>
      <c r="X620" s="55"/>
      <c r="Y620" s="54"/>
      <c r="Z620" s="54"/>
      <c r="AA620" s="6"/>
      <c r="AB620" s="6"/>
      <c r="AC620" s="6"/>
      <c r="AD620" s="6"/>
      <c r="AE620" s="6"/>
      <c r="AF620" s="6"/>
      <c r="AG620" s="6"/>
      <c r="AH620" s="6"/>
      <c r="AI620" s="6"/>
    </row>
    <row r="621" spans="1:35" ht="13.2" x14ac:dyDescent="0.25">
      <c r="A621" s="54"/>
      <c r="B621" s="54"/>
      <c r="C621" s="5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54"/>
      <c r="V621" s="54"/>
      <c r="W621" s="54"/>
      <c r="X621" s="55"/>
      <c r="Y621" s="54"/>
      <c r="Z621" s="54"/>
      <c r="AA621" s="6"/>
      <c r="AB621" s="6"/>
      <c r="AC621" s="6"/>
      <c r="AD621" s="6"/>
      <c r="AE621" s="6"/>
      <c r="AF621" s="6"/>
      <c r="AG621" s="6"/>
      <c r="AH621" s="6"/>
      <c r="AI621" s="6"/>
    </row>
    <row r="622" spans="1:35" ht="13.2" x14ac:dyDescent="0.25">
      <c r="A622" s="54"/>
      <c r="B622" s="54"/>
      <c r="C622" s="5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54"/>
      <c r="V622" s="54"/>
      <c r="W622" s="54"/>
      <c r="X622" s="55"/>
      <c r="Y622" s="54"/>
      <c r="Z622" s="54"/>
      <c r="AA622" s="6"/>
      <c r="AB622" s="6"/>
      <c r="AC622" s="6"/>
      <c r="AD622" s="6"/>
      <c r="AE622" s="6"/>
      <c r="AF622" s="6"/>
      <c r="AG622" s="6"/>
      <c r="AH622" s="6"/>
      <c r="AI622" s="6"/>
    </row>
    <row r="623" spans="1:35" ht="13.2" x14ac:dyDescent="0.25">
      <c r="A623" s="54"/>
      <c r="B623" s="54"/>
      <c r="C623" s="5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54"/>
      <c r="V623" s="54"/>
      <c r="W623" s="54"/>
      <c r="X623" s="55"/>
      <c r="Y623" s="54"/>
      <c r="Z623" s="54"/>
      <c r="AA623" s="6"/>
      <c r="AB623" s="6"/>
      <c r="AC623" s="6"/>
      <c r="AD623" s="6"/>
      <c r="AE623" s="6"/>
      <c r="AF623" s="6"/>
      <c r="AG623" s="6"/>
      <c r="AH623" s="6"/>
      <c r="AI623" s="6"/>
    </row>
    <row r="624" spans="1:35" ht="13.2" x14ac:dyDescent="0.25">
      <c r="A624" s="54"/>
      <c r="B624" s="54"/>
      <c r="C624" s="5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54"/>
      <c r="V624" s="54"/>
      <c r="W624" s="54"/>
      <c r="X624" s="55"/>
      <c r="Y624" s="54"/>
      <c r="Z624" s="54"/>
      <c r="AA624" s="6"/>
      <c r="AB624" s="6"/>
      <c r="AC624" s="6"/>
      <c r="AD624" s="6"/>
      <c r="AE624" s="6"/>
      <c r="AF624" s="6"/>
      <c r="AG624" s="6"/>
      <c r="AH624" s="6"/>
      <c r="AI624" s="6"/>
    </row>
    <row r="625" spans="1:35" ht="13.2" x14ac:dyDescent="0.25">
      <c r="A625" s="54"/>
      <c r="B625" s="54"/>
      <c r="C625" s="5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54"/>
      <c r="V625" s="54"/>
      <c r="W625" s="54"/>
      <c r="X625" s="55"/>
      <c r="Y625" s="54"/>
      <c r="Z625" s="54"/>
      <c r="AA625" s="6"/>
      <c r="AB625" s="6"/>
      <c r="AC625" s="6"/>
      <c r="AD625" s="6"/>
      <c r="AE625" s="6"/>
      <c r="AF625" s="6"/>
      <c r="AG625" s="6"/>
      <c r="AH625" s="6"/>
      <c r="AI625" s="6"/>
    </row>
    <row r="626" spans="1:35" ht="13.2" x14ac:dyDescent="0.25">
      <c r="A626" s="54"/>
      <c r="B626" s="54"/>
      <c r="C626" s="5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54"/>
      <c r="V626" s="54"/>
      <c r="W626" s="54"/>
      <c r="X626" s="55"/>
      <c r="Y626" s="54"/>
      <c r="Z626" s="54"/>
      <c r="AA626" s="6"/>
      <c r="AB626" s="6"/>
      <c r="AC626" s="6"/>
      <c r="AD626" s="6"/>
      <c r="AE626" s="6"/>
      <c r="AF626" s="6"/>
      <c r="AG626" s="6"/>
      <c r="AH626" s="6"/>
      <c r="AI626" s="6"/>
    </row>
    <row r="627" spans="1:35" ht="13.2" x14ac:dyDescent="0.25">
      <c r="A627" s="54"/>
      <c r="B627" s="54"/>
      <c r="C627" s="5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54"/>
      <c r="V627" s="54"/>
      <c r="W627" s="54"/>
      <c r="X627" s="55"/>
      <c r="Y627" s="54"/>
      <c r="Z627" s="54"/>
      <c r="AA627" s="6"/>
      <c r="AB627" s="6"/>
      <c r="AC627" s="6"/>
      <c r="AD627" s="6"/>
      <c r="AE627" s="6"/>
      <c r="AF627" s="6"/>
      <c r="AG627" s="6"/>
      <c r="AH627" s="6"/>
      <c r="AI627" s="6"/>
    </row>
    <row r="628" spans="1:35" ht="13.2" x14ac:dyDescent="0.25">
      <c r="A628" s="54"/>
      <c r="B628" s="54"/>
      <c r="C628" s="5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54"/>
      <c r="V628" s="54"/>
      <c r="W628" s="54"/>
      <c r="X628" s="55"/>
      <c r="Y628" s="54"/>
      <c r="Z628" s="54"/>
      <c r="AA628" s="6"/>
      <c r="AB628" s="6"/>
      <c r="AC628" s="6"/>
      <c r="AD628" s="6"/>
      <c r="AE628" s="6"/>
      <c r="AF628" s="6"/>
      <c r="AG628" s="6"/>
      <c r="AH628" s="6"/>
      <c r="AI628" s="6"/>
    </row>
    <row r="629" spans="1:35" ht="13.2" x14ac:dyDescent="0.25">
      <c r="A629" s="54"/>
      <c r="B629" s="54"/>
      <c r="C629" s="5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54"/>
      <c r="V629" s="54"/>
      <c r="W629" s="54"/>
      <c r="X629" s="55"/>
      <c r="Y629" s="54"/>
      <c r="Z629" s="54"/>
      <c r="AA629" s="6"/>
      <c r="AB629" s="6"/>
      <c r="AC629" s="6"/>
      <c r="AD629" s="6"/>
      <c r="AE629" s="6"/>
      <c r="AF629" s="6"/>
      <c r="AG629" s="6"/>
      <c r="AH629" s="6"/>
      <c r="AI629" s="6"/>
    </row>
    <row r="630" spans="1:35" ht="13.2" x14ac:dyDescent="0.25">
      <c r="A630" s="54"/>
      <c r="B630" s="54"/>
      <c r="C630" s="5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54"/>
      <c r="V630" s="54"/>
      <c r="W630" s="54"/>
      <c r="X630" s="55"/>
      <c r="Y630" s="54"/>
      <c r="Z630" s="54"/>
      <c r="AA630" s="6"/>
      <c r="AB630" s="6"/>
      <c r="AC630" s="6"/>
      <c r="AD630" s="6"/>
      <c r="AE630" s="6"/>
      <c r="AF630" s="6"/>
      <c r="AG630" s="6"/>
      <c r="AH630" s="6"/>
      <c r="AI630" s="6"/>
    </row>
    <row r="631" spans="1:35" ht="13.2" x14ac:dyDescent="0.25">
      <c r="A631" s="54"/>
      <c r="B631" s="54"/>
      <c r="C631" s="5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54"/>
      <c r="V631" s="54"/>
      <c r="W631" s="54"/>
      <c r="X631" s="55"/>
      <c r="Y631" s="54"/>
      <c r="Z631" s="54"/>
      <c r="AA631" s="6"/>
      <c r="AB631" s="6"/>
      <c r="AC631" s="6"/>
      <c r="AD631" s="6"/>
      <c r="AE631" s="6"/>
      <c r="AF631" s="6"/>
      <c r="AG631" s="6"/>
      <c r="AH631" s="6"/>
      <c r="AI631" s="6"/>
    </row>
    <row r="632" spans="1:35" ht="13.2" x14ac:dyDescent="0.25">
      <c r="A632" s="54"/>
      <c r="B632" s="54"/>
      <c r="C632" s="5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54"/>
      <c r="V632" s="54"/>
      <c r="W632" s="54"/>
      <c r="X632" s="55"/>
      <c r="Y632" s="54"/>
      <c r="Z632" s="54"/>
      <c r="AA632" s="6"/>
      <c r="AB632" s="6"/>
      <c r="AC632" s="6"/>
      <c r="AD632" s="6"/>
      <c r="AE632" s="6"/>
      <c r="AF632" s="6"/>
      <c r="AG632" s="6"/>
      <c r="AH632" s="6"/>
      <c r="AI632" s="6"/>
    </row>
    <row r="633" spans="1:35" ht="13.2" x14ac:dyDescent="0.25">
      <c r="A633" s="54"/>
      <c r="B633" s="54"/>
      <c r="C633" s="5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54"/>
      <c r="V633" s="54"/>
      <c r="W633" s="54"/>
      <c r="X633" s="55"/>
      <c r="Y633" s="54"/>
      <c r="Z633" s="54"/>
      <c r="AA633" s="6"/>
      <c r="AB633" s="6"/>
      <c r="AC633" s="6"/>
      <c r="AD633" s="6"/>
      <c r="AE633" s="6"/>
      <c r="AF633" s="6"/>
      <c r="AG633" s="6"/>
      <c r="AH633" s="6"/>
      <c r="AI633" s="6"/>
    </row>
    <row r="634" spans="1:35" ht="13.2" x14ac:dyDescent="0.25">
      <c r="A634" s="54"/>
      <c r="B634" s="54"/>
      <c r="C634" s="5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54"/>
      <c r="V634" s="54"/>
      <c r="W634" s="54"/>
      <c r="X634" s="55"/>
      <c r="Y634" s="54"/>
      <c r="Z634" s="54"/>
      <c r="AA634" s="6"/>
      <c r="AB634" s="6"/>
      <c r="AC634" s="6"/>
      <c r="AD634" s="6"/>
      <c r="AE634" s="6"/>
      <c r="AF634" s="6"/>
      <c r="AG634" s="6"/>
      <c r="AH634" s="6"/>
      <c r="AI634" s="6"/>
    </row>
    <row r="635" spans="1:35" ht="13.2" x14ac:dyDescent="0.25">
      <c r="A635" s="54"/>
      <c r="B635" s="54"/>
      <c r="C635" s="5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54"/>
      <c r="V635" s="54"/>
      <c r="W635" s="54"/>
      <c r="X635" s="55"/>
      <c r="Y635" s="54"/>
      <c r="Z635" s="54"/>
      <c r="AA635" s="6"/>
      <c r="AB635" s="6"/>
      <c r="AC635" s="6"/>
      <c r="AD635" s="6"/>
      <c r="AE635" s="6"/>
      <c r="AF635" s="6"/>
      <c r="AG635" s="6"/>
      <c r="AH635" s="6"/>
      <c r="AI635" s="6"/>
    </row>
    <row r="636" spans="1:35" ht="13.2" x14ac:dyDescent="0.25">
      <c r="A636" s="54"/>
      <c r="B636" s="54"/>
      <c r="C636" s="5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54"/>
      <c r="V636" s="54"/>
      <c r="W636" s="54"/>
      <c r="X636" s="55"/>
      <c r="Y636" s="54"/>
      <c r="Z636" s="54"/>
      <c r="AA636" s="6"/>
      <c r="AB636" s="6"/>
      <c r="AC636" s="6"/>
      <c r="AD636" s="6"/>
      <c r="AE636" s="6"/>
      <c r="AF636" s="6"/>
      <c r="AG636" s="6"/>
      <c r="AH636" s="6"/>
      <c r="AI636" s="6"/>
    </row>
    <row r="637" spans="1:35" ht="13.2" x14ac:dyDescent="0.25">
      <c r="A637" s="54"/>
      <c r="B637" s="54"/>
      <c r="C637" s="5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54"/>
      <c r="V637" s="54"/>
      <c r="W637" s="54"/>
      <c r="X637" s="55"/>
      <c r="Y637" s="54"/>
      <c r="Z637" s="54"/>
      <c r="AA637" s="6"/>
      <c r="AB637" s="6"/>
      <c r="AC637" s="6"/>
      <c r="AD637" s="6"/>
      <c r="AE637" s="6"/>
      <c r="AF637" s="6"/>
      <c r="AG637" s="6"/>
      <c r="AH637" s="6"/>
      <c r="AI637" s="6"/>
    </row>
    <row r="638" spans="1:35" ht="13.2" x14ac:dyDescent="0.25">
      <c r="A638" s="54"/>
      <c r="B638" s="54"/>
      <c r="C638" s="5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54"/>
      <c r="V638" s="54"/>
      <c r="W638" s="54"/>
      <c r="X638" s="55"/>
      <c r="Y638" s="54"/>
      <c r="Z638" s="54"/>
      <c r="AA638" s="6"/>
      <c r="AB638" s="6"/>
      <c r="AC638" s="6"/>
      <c r="AD638" s="6"/>
      <c r="AE638" s="6"/>
      <c r="AF638" s="6"/>
      <c r="AG638" s="6"/>
      <c r="AH638" s="6"/>
      <c r="AI638" s="6"/>
    </row>
    <row r="639" spans="1:35" ht="13.2" x14ac:dyDescent="0.25">
      <c r="A639" s="54"/>
      <c r="B639" s="54"/>
      <c r="C639" s="5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54"/>
      <c r="V639" s="54"/>
      <c r="W639" s="54"/>
      <c r="X639" s="55"/>
      <c r="Y639" s="54"/>
      <c r="Z639" s="54"/>
      <c r="AA639" s="6"/>
      <c r="AB639" s="6"/>
      <c r="AC639" s="6"/>
      <c r="AD639" s="6"/>
      <c r="AE639" s="6"/>
      <c r="AF639" s="6"/>
      <c r="AG639" s="6"/>
      <c r="AH639" s="6"/>
      <c r="AI639" s="6"/>
    </row>
    <row r="640" spans="1:35" ht="13.2" x14ac:dyDescent="0.25">
      <c r="A640" s="54"/>
      <c r="B640" s="54"/>
      <c r="C640" s="5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54"/>
      <c r="V640" s="54"/>
      <c r="W640" s="54"/>
      <c r="X640" s="55"/>
      <c r="Y640" s="54"/>
      <c r="Z640" s="54"/>
      <c r="AA640" s="6"/>
      <c r="AB640" s="6"/>
      <c r="AC640" s="6"/>
      <c r="AD640" s="6"/>
      <c r="AE640" s="6"/>
      <c r="AF640" s="6"/>
      <c r="AG640" s="6"/>
      <c r="AH640" s="6"/>
      <c r="AI640" s="6"/>
    </row>
    <row r="641" spans="1:35" ht="13.2" x14ac:dyDescent="0.25">
      <c r="A641" s="54"/>
      <c r="B641" s="54"/>
      <c r="C641" s="5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54"/>
      <c r="V641" s="54"/>
      <c r="W641" s="54"/>
      <c r="X641" s="55"/>
      <c r="Y641" s="54"/>
      <c r="Z641" s="54"/>
      <c r="AA641" s="6"/>
      <c r="AB641" s="6"/>
      <c r="AC641" s="6"/>
      <c r="AD641" s="6"/>
      <c r="AE641" s="6"/>
      <c r="AF641" s="6"/>
      <c r="AG641" s="6"/>
      <c r="AH641" s="6"/>
      <c r="AI641" s="6"/>
    </row>
    <row r="642" spans="1:35" ht="13.2" x14ac:dyDescent="0.25">
      <c r="A642" s="54"/>
      <c r="B642" s="54"/>
      <c r="C642" s="5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54"/>
      <c r="V642" s="54"/>
      <c r="W642" s="54"/>
      <c r="X642" s="55"/>
      <c r="Y642" s="54"/>
      <c r="Z642" s="54"/>
      <c r="AA642" s="6"/>
      <c r="AB642" s="6"/>
      <c r="AC642" s="6"/>
      <c r="AD642" s="6"/>
      <c r="AE642" s="6"/>
      <c r="AF642" s="6"/>
      <c r="AG642" s="6"/>
      <c r="AH642" s="6"/>
      <c r="AI642" s="6"/>
    </row>
    <row r="643" spans="1:35" ht="13.2" x14ac:dyDescent="0.25">
      <c r="A643" s="54"/>
      <c r="B643" s="54"/>
      <c r="C643" s="5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54"/>
      <c r="V643" s="54"/>
      <c r="W643" s="54"/>
      <c r="X643" s="55"/>
      <c r="Y643" s="54"/>
      <c r="Z643" s="54"/>
      <c r="AA643" s="6"/>
      <c r="AB643" s="6"/>
      <c r="AC643" s="6"/>
      <c r="AD643" s="6"/>
      <c r="AE643" s="6"/>
      <c r="AF643" s="6"/>
      <c r="AG643" s="6"/>
      <c r="AH643" s="6"/>
      <c r="AI643" s="6"/>
    </row>
    <row r="644" spans="1:35" ht="13.2" x14ac:dyDescent="0.25">
      <c r="A644" s="54"/>
      <c r="B644" s="54"/>
      <c r="C644" s="5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54"/>
      <c r="V644" s="54"/>
      <c r="W644" s="54"/>
      <c r="X644" s="55"/>
      <c r="Y644" s="54"/>
      <c r="Z644" s="54"/>
      <c r="AA644" s="6"/>
      <c r="AB644" s="6"/>
      <c r="AC644" s="6"/>
      <c r="AD644" s="6"/>
      <c r="AE644" s="6"/>
      <c r="AF644" s="6"/>
      <c r="AG644" s="6"/>
      <c r="AH644" s="6"/>
      <c r="AI644" s="6"/>
    </row>
    <row r="645" spans="1:35" ht="13.2" x14ac:dyDescent="0.25">
      <c r="A645" s="54"/>
      <c r="B645" s="54"/>
      <c r="C645" s="5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54"/>
      <c r="V645" s="54"/>
      <c r="W645" s="54"/>
      <c r="X645" s="55"/>
      <c r="Y645" s="54"/>
      <c r="Z645" s="54"/>
      <c r="AA645" s="6"/>
      <c r="AB645" s="6"/>
      <c r="AC645" s="6"/>
      <c r="AD645" s="6"/>
      <c r="AE645" s="6"/>
      <c r="AF645" s="6"/>
      <c r="AG645" s="6"/>
      <c r="AH645" s="6"/>
      <c r="AI645" s="6"/>
    </row>
    <row r="646" spans="1:35" ht="13.2" x14ac:dyDescent="0.25">
      <c r="A646" s="54"/>
      <c r="B646" s="54"/>
      <c r="C646" s="5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54"/>
      <c r="V646" s="54"/>
      <c r="W646" s="54"/>
      <c r="X646" s="55"/>
      <c r="Y646" s="54"/>
      <c r="Z646" s="54"/>
      <c r="AA646" s="6"/>
      <c r="AB646" s="6"/>
      <c r="AC646" s="6"/>
      <c r="AD646" s="6"/>
      <c r="AE646" s="6"/>
      <c r="AF646" s="6"/>
      <c r="AG646" s="6"/>
      <c r="AH646" s="6"/>
      <c r="AI646" s="6"/>
    </row>
    <row r="647" spans="1:35" ht="13.2" x14ac:dyDescent="0.25">
      <c r="A647" s="54"/>
      <c r="B647" s="54"/>
      <c r="C647" s="5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54"/>
      <c r="V647" s="54"/>
      <c r="W647" s="54"/>
      <c r="X647" s="55"/>
      <c r="Y647" s="54"/>
      <c r="Z647" s="54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3.2" x14ac:dyDescent="0.25">
      <c r="A648" s="54"/>
      <c r="B648" s="54"/>
      <c r="C648" s="5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54"/>
      <c r="V648" s="54"/>
      <c r="W648" s="54"/>
      <c r="X648" s="55"/>
      <c r="Y648" s="54"/>
      <c r="Z648" s="54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3.2" x14ac:dyDescent="0.25">
      <c r="A649" s="54"/>
      <c r="B649" s="54"/>
      <c r="C649" s="5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54"/>
      <c r="V649" s="54"/>
      <c r="W649" s="54"/>
      <c r="X649" s="55"/>
      <c r="Y649" s="54"/>
      <c r="Z649" s="54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3.2" x14ac:dyDescent="0.25">
      <c r="A650" s="54"/>
      <c r="B650" s="54"/>
      <c r="C650" s="5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54"/>
      <c r="V650" s="54"/>
      <c r="W650" s="54"/>
      <c r="X650" s="55"/>
      <c r="Y650" s="54"/>
      <c r="Z650" s="54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3.2" x14ac:dyDescent="0.25">
      <c r="A651" s="54"/>
      <c r="B651" s="54"/>
      <c r="C651" s="5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54"/>
      <c r="V651" s="54"/>
      <c r="W651" s="54"/>
      <c r="X651" s="55"/>
      <c r="Y651" s="54"/>
      <c r="Z651" s="54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3.2" x14ac:dyDescent="0.25">
      <c r="A652" s="54"/>
      <c r="B652" s="54"/>
      <c r="C652" s="5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54"/>
      <c r="V652" s="54"/>
      <c r="W652" s="54"/>
      <c r="X652" s="55"/>
      <c r="Y652" s="54"/>
      <c r="Z652" s="54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3.2" x14ac:dyDescent="0.25">
      <c r="A653" s="54"/>
      <c r="B653" s="54"/>
      <c r="C653" s="5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54"/>
      <c r="V653" s="54"/>
      <c r="W653" s="54"/>
      <c r="X653" s="55"/>
      <c r="Y653" s="54"/>
      <c r="Z653" s="54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3.2" x14ac:dyDescent="0.25">
      <c r="A654" s="54"/>
      <c r="B654" s="54"/>
      <c r="C654" s="5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54"/>
      <c r="V654" s="54"/>
      <c r="W654" s="54"/>
      <c r="X654" s="55"/>
      <c r="Y654" s="54"/>
      <c r="Z654" s="54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3.2" x14ac:dyDescent="0.25">
      <c r="A655" s="54"/>
      <c r="B655" s="54"/>
      <c r="C655" s="5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54"/>
      <c r="V655" s="54"/>
      <c r="W655" s="54"/>
      <c r="X655" s="55"/>
      <c r="Y655" s="54"/>
      <c r="Z655" s="54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3.2" x14ac:dyDescent="0.25">
      <c r="A656" s="54"/>
      <c r="B656" s="54"/>
      <c r="C656" s="5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54"/>
      <c r="V656" s="54"/>
      <c r="W656" s="54"/>
      <c r="X656" s="55"/>
      <c r="Y656" s="54"/>
      <c r="Z656" s="54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3.2" x14ac:dyDescent="0.25">
      <c r="A657" s="54"/>
      <c r="B657" s="54"/>
      <c r="C657" s="5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54"/>
      <c r="V657" s="54"/>
      <c r="W657" s="54"/>
      <c r="X657" s="55"/>
      <c r="Y657" s="54"/>
      <c r="Z657" s="54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3.2" x14ac:dyDescent="0.25">
      <c r="A658" s="54"/>
      <c r="B658" s="54"/>
      <c r="C658" s="5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54"/>
      <c r="V658" s="54"/>
      <c r="W658" s="54"/>
      <c r="X658" s="55"/>
      <c r="Y658" s="54"/>
      <c r="Z658" s="54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3.2" x14ac:dyDescent="0.25">
      <c r="A659" s="54"/>
      <c r="B659" s="54"/>
      <c r="C659" s="5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54"/>
      <c r="V659" s="54"/>
      <c r="W659" s="54"/>
      <c r="X659" s="55"/>
      <c r="Y659" s="54"/>
      <c r="Z659" s="54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3.2" x14ac:dyDescent="0.25">
      <c r="A660" s="54"/>
      <c r="B660" s="54"/>
      <c r="C660" s="5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54"/>
      <c r="V660" s="54"/>
      <c r="W660" s="54"/>
      <c r="X660" s="55"/>
      <c r="Y660" s="54"/>
      <c r="Z660" s="54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3.2" x14ac:dyDescent="0.25">
      <c r="A661" s="54"/>
      <c r="B661" s="54"/>
      <c r="C661" s="5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54"/>
      <c r="V661" s="54"/>
      <c r="W661" s="54"/>
      <c r="X661" s="55"/>
      <c r="Y661" s="54"/>
      <c r="Z661" s="54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3.2" x14ac:dyDescent="0.25">
      <c r="A662" s="54"/>
      <c r="B662" s="54"/>
      <c r="C662" s="5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54"/>
      <c r="V662" s="54"/>
      <c r="W662" s="54"/>
      <c r="X662" s="55"/>
      <c r="Y662" s="54"/>
      <c r="Z662" s="54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3.2" x14ac:dyDescent="0.25">
      <c r="A663" s="54"/>
      <c r="B663" s="54"/>
      <c r="C663" s="5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54"/>
      <c r="V663" s="54"/>
      <c r="W663" s="54"/>
      <c r="X663" s="55"/>
      <c r="Y663" s="54"/>
      <c r="Z663" s="54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3.2" x14ac:dyDescent="0.25">
      <c r="A664" s="54"/>
      <c r="B664" s="54"/>
      <c r="C664" s="5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54"/>
      <c r="V664" s="54"/>
      <c r="W664" s="54"/>
      <c r="X664" s="55"/>
      <c r="Y664" s="54"/>
      <c r="Z664" s="54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3.2" x14ac:dyDescent="0.25">
      <c r="A665" s="54"/>
      <c r="B665" s="54"/>
      <c r="C665" s="5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54"/>
      <c r="V665" s="54"/>
      <c r="W665" s="54"/>
      <c r="X665" s="55"/>
      <c r="Y665" s="54"/>
      <c r="Z665" s="54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3.2" x14ac:dyDescent="0.25">
      <c r="A666" s="54"/>
      <c r="B666" s="54"/>
      <c r="C666" s="5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54"/>
      <c r="V666" s="54"/>
      <c r="W666" s="54"/>
      <c r="X666" s="55"/>
      <c r="Y666" s="54"/>
      <c r="Z666" s="54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3.2" x14ac:dyDescent="0.25">
      <c r="A667" s="54"/>
      <c r="B667" s="54"/>
      <c r="C667" s="5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54"/>
      <c r="V667" s="54"/>
      <c r="W667" s="54"/>
      <c r="X667" s="55"/>
      <c r="Y667" s="54"/>
      <c r="Z667" s="54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3.2" x14ac:dyDescent="0.25">
      <c r="A668" s="54"/>
      <c r="B668" s="54"/>
      <c r="C668" s="5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54"/>
      <c r="V668" s="54"/>
      <c r="W668" s="54"/>
      <c r="X668" s="55"/>
      <c r="Y668" s="54"/>
      <c r="Z668" s="54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3.2" x14ac:dyDescent="0.25">
      <c r="A669" s="54"/>
      <c r="B669" s="54"/>
      <c r="C669" s="5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54"/>
      <c r="V669" s="54"/>
      <c r="W669" s="54"/>
      <c r="X669" s="55"/>
      <c r="Y669" s="54"/>
      <c r="Z669" s="54"/>
      <c r="AA669" s="6"/>
      <c r="AB669" s="6"/>
      <c r="AC669" s="6"/>
      <c r="AD669" s="6"/>
      <c r="AE669" s="6"/>
      <c r="AF669" s="6"/>
      <c r="AG669" s="6"/>
      <c r="AH669" s="6"/>
      <c r="AI669" s="6"/>
    </row>
    <row r="670" spans="1:35" ht="13.2" x14ac:dyDescent="0.25">
      <c r="A670" s="54"/>
      <c r="B670" s="54"/>
      <c r="C670" s="5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54"/>
      <c r="V670" s="54"/>
      <c r="W670" s="54"/>
      <c r="X670" s="55"/>
      <c r="Y670" s="54"/>
      <c r="Z670" s="54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3.2" x14ac:dyDescent="0.25">
      <c r="A671" s="54"/>
      <c r="B671" s="54"/>
      <c r="C671" s="5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54"/>
      <c r="V671" s="54"/>
      <c r="W671" s="54"/>
      <c r="X671" s="55"/>
      <c r="Y671" s="54"/>
      <c r="Z671" s="54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3.2" x14ac:dyDescent="0.25">
      <c r="A672" s="54"/>
      <c r="B672" s="54"/>
      <c r="C672" s="5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54"/>
      <c r="V672" s="54"/>
      <c r="W672" s="54"/>
      <c r="X672" s="55"/>
      <c r="Y672" s="54"/>
      <c r="Z672" s="54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3.2" x14ac:dyDescent="0.25">
      <c r="A673" s="54"/>
      <c r="B673" s="54"/>
      <c r="C673" s="5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54"/>
      <c r="V673" s="54"/>
      <c r="W673" s="54"/>
      <c r="X673" s="55"/>
      <c r="Y673" s="54"/>
      <c r="Z673" s="54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3.2" x14ac:dyDescent="0.25">
      <c r="A674" s="54"/>
      <c r="B674" s="54"/>
      <c r="C674" s="5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54"/>
      <c r="V674" s="54"/>
      <c r="W674" s="54"/>
      <c r="X674" s="55"/>
      <c r="Y674" s="54"/>
      <c r="Z674" s="54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3.2" x14ac:dyDescent="0.25">
      <c r="A675" s="54"/>
      <c r="B675" s="54"/>
      <c r="C675" s="5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54"/>
      <c r="V675" s="54"/>
      <c r="W675" s="54"/>
      <c r="X675" s="55"/>
      <c r="Y675" s="54"/>
      <c r="Z675" s="54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3.2" x14ac:dyDescent="0.25">
      <c r="A676" s="54"/>
      <c r="B676" s="54"/>
      <c r="C676" s="5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54"/>
      <c r="V676" s="54"/>
      <c r="W676" s="54"/>
      <c r="X676" s="55"/>
      <c r="Y676" s="54"/>
      <c r="Z676" s="54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3.2" x14ac:dyDescent="0.25">
      <c r="A677" s="54"/>
      <c r="B677" s="54"/>
      <c r="C677" s="5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54"/>
      <c r="V677" s="54"/>
      <c r="W677" s="54"/>
      <c r="X677" s="55"/>
      <c r="Y677" s="54"/>
      <c r="Z677" s="54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3.2" x14ac:dyDescent="0.25">
      <c r="A678" s="54"/>
      <c r="B678" s="54"/>
      <c r="C678" s="5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54"/>
      <c r="V678" s="54"/>
      <c r="W678" s="54"/>
      <c r="X678" s="55"/>
      <c r="Y678" s="54"/>
      <c r="Z678" s="54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3.2" x14ac:dyDescent="0.25">
      <c r="A679" s="54"/>
      <c r="B679" s="54"/>
      <c r="C679" s="5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54"/>
      <c r="V679" s="54"/>
      <c r="W679" s="54"/>
      <c r="X679" s="55"/>
      <c r="Y679" s="54"/>
      <c r="Z679" s="54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3.2" x14ac:dyDescent="0.25">
      <c r="A680" s="54"/>
      <c r="B680" s="54"/>
      <c r="C680" s="5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54"/>
      <c r="V680" s="54"/>
      <c r="W680" s="54"/>
      <c r="X680" s="55"/>
      <c r="Y680" s="54"/>
      <c r="Z680" s="54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3.2" x14ac:dyDescent="0.25">
      <c r="A681" s="54"/>
      <c r="B681" s="54"/>
      <c r="C681" s="5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54"/>
      <c r="V681" s="54"/>
      <c r="W681" s="54"/>
      <c r="X681" s="55"/>
      <c r="Y681" s="54"/>
      <c r="Z681" s="54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3.2" x14ac:dyDescent="0.25">
      <c r="A682" s="54"/>
      <c r="B682" s="54"/>
      <c r="C682" s="5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54"/>
      <c r="V682" s="54"/>
      <c r="W682" s="54"/>
      <c r="X682" s="55"/>
      <c r="Y682" s="54"/>
      <c r="Z682" s="54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3.2" x14ac:dyDescent="0.25">
      <c r="A683" s="54"/>
      <c r="B683" s="54"/>
      <c r="C683" s="5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54"/>
      <c r="V683" s="54"/>
      <c r="W683" s="54"/>
      <c r="X683" s="55"/>
      <c r="Y683" s="54"/>
      <c r="Z683" s="54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3.2" x14ac:dyDescent="0.25">
      <c r="A684" s="54"/>
      <c r="B684" s="54"/>
      <c r="C684" s="5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54"/>
      <c r="V684" s="54"/>
      <c r="W684" s="54"/>
      <c r="X684" s="55"/>
      <c r="Y684" s="54"/>
      <c r="Z684" s="54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3.2" x14ac:dyDescent="0.25">
      <c r="A685" s="54"/>
      <c r="B685" s="54"/>
      <c r="C685" s="5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54"/>
      <c r="V685" s="54"/>
      <c r="W685" s="54"/>
      <c r="X685" s="55"/>
      <c r="Y685" s="54"/>
      <c r="Z685" s="54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3.2" x14ac:dyDescent="0.25">
      <c r="A686" s="54"/>
      <c r="B686" s="54"/>
      <c r="C686" s="5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54"/>
      <c r="V686" s="54"/>
      <c r="W686" s="54"/>
      <c r="X686" s="55"/>
      <c r="Y686" s="54"/>
      <c r="Z686" s="54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3.2" x14ac:dyDescent="0.25">
      <c r="A687" s="54"/>
      <c r="B687" s="54"/>
      <c r="C687" s="5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54"/>
      <c r="V687" s="54"/>
      <c r="W687" s="54"/>
      <c r="X687" s="55"/>
      <c r="Y687" s="54"/>
      <c r="Z687" s="54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3.2" x14ac:dyDescent="0.25">
      <c r="A688" s="54"/>
      <c r="B688" s="54"/>
      <c r="C688" s="5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54"/>
      <c r="V688" s="54"/>
      <c r="W688" s="54"/>
      <c r="X688" s="55"/>
      <c r="Y688" s="54"/>
      <c r="Z688" s="54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3.2" x14ac:dyDescent="0.25">
      <c r="A689" s="54"/>
      <c r="B689" s="54"/>
      <c r="C689" s="5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54"/>
      <c r="V689" s="54"/>
      <c r="W689" s="54"/>
      <c r="X689" s="55"/>
      <c r="Y689" s="54"/>
      <c r="Z689" s="54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3.2" x14ac:dyDescent="0.25">
      <c r="A690" s="54"/>
      <c r="B690" s="54"/>
      <c r="C690" s="5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54"/>
      <c r="V690" s="54"/>
      <c r="W690" s="54"/>
      <c r="X690" s="55"/>
      <c r="Y690" s="54"/>
      <c r="Z690" s="54"/>
      <c r="AA690" s="6"/>
      <c r="AB690" s="6"/>
      <c r="AC690" s="6"/>
      <c r="AD690" s="6"/>
      <c r="AE690" s="6"/>
      <c r="AF690" s="6"/>
      <c r="AG690" s="6"/>
      <c r="AH690" s="6"/>
      <c r="AI690" s="6"/>
    </row>
    <row r="691" spans="1:35" ht="13.2" x14ac:dyDescent="0.25">
      <c r="A691" s="54"/>
      <c r="B691" s="54"/>
      <c r="C691" s="5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54"/>
      <c r="V691" s="54"/>
      <c r="W691" s="54"/>
      <c r="X691" s="55"/>
      <c r="Y691" s="54"/>
      <c r="Z691" s="54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3.2" x14ac:dyDescent="0.25">
      <c r="A692" s="54"/>
      <c r="B692" s="54"/>
      <c r="C692" s="5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54"/>
      <c r="V692" s="54"/>
      <c r="W692" s="54"/>
      <c r="X692" s="55"/>
      <c r="Y692" s="54"/>
      <c r="Z692" s="54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3.2" x14ac:dyDescent="0.25">
      <c r="A693" s="54"/>
      <c r="B693" s="54"/>
      <c r="C693" s="5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54"/>
      <c r="V693" s="54"/>
      <c r="W693" s="54"/>
      <c r="X693" s="55"/>
      <c r="Y693" s="54"/>
      <c r="Z693" s="54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3.2" x14ac:dyDescent="0.25">
      <c r="A694" s="54"/>
      <c r="B694" s="54"/>
      <c r="C694" s="5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54"/>
      <c r="V694" s="54"/>
      <c r="W694" s="54"/>
      <c r="X694" s="55"/>
      <c r="Y694" s="54"/>
      <c r="Z694" s="54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3.2" x14ac:dyDescent="0.25">
      <c r="A695" s="54"/>
      <c r="B695" s="54"/>
      <c r="C695" s="5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54"/>
      <c r="V695" s="54"/>
      <c r="W695" s="54"/>
      <c r="X695" s="55"/>
      <c r="Y695" s="54"/>
      <c r="Z695" s="54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3.2" x14ac:dyDescent="0.25">
      <c r="A696" s="54"/>
      <c r="B696" s="54"/>
      <c r="C696" s="5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54"/>
      <c r="V696" s="54"/>
      <c r="W696" s="54"/>
      <c r="X696" s="55"/>
      <c r="Y696" s="54"/>
      <c r="Z696" s="54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3.2" x14ac:dyDescent="0.25">
      <c r="A697" s="54"/>
      <c r="B697" s="54"/>
      <c r="C697" s="5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54"/>
      <c r="V697" s="54"/>
      <c r="W697" s="54"/>
      <c r="X697" s="55"/>
      <c r="Y697" s="54"/>
      <c r="Z697" s="54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3.2" x14ac:dyDescent="0.25">
      <c r="A698" s="54"/>
      <c r="B698" s="54"/>
      <c r="C698" s="5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54"/>
      <c r="V698" s="54"/>
      <c r="W698" s="54"/>
      <c r="X698" s="55"/>
      <c r="Y698" s="54"/>
      <c r="Z698" s="54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3.2" x14ac:dyDescent="0.25">
      <c r="A699" s="54"/>
      <c r="B699" s="54"/>
      <c r="C699" s="5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54"/>
      <c r="V699" s="54"/>
      <c r="W699" s="54"/>
      <c r="X699" s="55"/>
      <c r="Y699" s="54"/>
      <c r="Z699" s="54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3.2" x14ac:dyDescent="0.25">
      <c r="A700" s="54"/>
      <c r="B700" s="54"/>
      <c r="C700" s="5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54"/>
      <c r="V700" s="54"/>
      <c r="W700" s="54"/>
      <c r="X700" s="55"/>
      <c r="Y700" s="54"/>
      <c r="Z700" s="54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3.2" x14ac:dyDescent="0.25">
      <c r="A701" s="54"/>
      <c r="B701" s="54"/>
      <c r="C701" s="5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54"/>
      <c r="V701" s="54"/>
      <c r="W701" s="54"/>
      <c r="X701" s="55"/>
      <c r="Y701" s="54"/>
      <c r="Z701" s="54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3.2" x14ac:dyDescent="0.25">
      <c r="A702" s="54"/>
      <c r="B702" s="54"/>
      <c r="C702" s="5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54"/>
      <c r="V702" s="54"/>
      <c r="W702" s="54"/>
      <c r="X702" s="55"/>
      <c r="Y702" s="54"/>
      <c r="Z702" s="54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3.2" x14ac:dyDescent="0.25">
      <c r="A703" s="54"/>
      <c r="B703" s="54"/>
      <c r="C703" s="5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54"/>
      <c r="V703" s="54"/>
      <c r="W703" s="54"/>
      <c r="X703" s="55"/>
      <c r="Y703" s="54"/>
      <c r="Z703" s="54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3.2" x14ac:dyDescent="0.25">
      <c r="A704" s="54"/>
      <c r="B704" s="54"/>
      <c r="C704" s="5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54"/>
      <c r="V704" s="54"/>
      <c r="W704" s="54"/>
      <c r="X704" s="55"/>
      <c r="Y704" s="54"/>
      <c r="Z704" s="54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3.2" x14ac:dyDescent="0.25">
      <c r="A705" s="54"/>
      <c r="B705" s="54"/>
      <c r="C705" s="5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54"/>
      <c r="V705" s="54"/>
      <c r="W705" s="54"/>
      <c r="X705" s="55"/>
      <c r="Y705" s="54"/>
      <c r="Z705" s="54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3.2" x14ac:dyDescent="0.25">
      <c r="A706" s="54"/>
      <c r="B706" s="54"/>
      <c r="C706" s="5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54"/>
      <c r="V706" s="54"/>
      <c r="W706" s="54"/>
      <c r="X706" s="55"/>
      <c r="Y706" s="54"/>
      <c r="Z706" s="54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3.2" x14ac:dyDescent="0.25">
      <c r="A707" s="54"/>
      <c r="B707" s="54"/>
      <c r="C707" s="5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54"/>
      <c r="V707" s="54"/>
      <c r="W707" s="54"/>
      <c r="X707" s="55"/>
      <c r="Y707" s="54"/>
      <c r="Z707" s="54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3.2" x14ac:dyDescent="0.25">
      <c r="A708" s="54"/>
      <c r="B708" s="54"/>
      <c r="C708" s="5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54"/>
      <c r="V708" s="54"/>
      <c r="W708" s="54"/>
      <c r="X708" s="55"/>
      <c r="Y708" s="54"/>
      <c r="Z708" s="54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3.2" x14ac:dyDescent="0.25">
      <c r="A709" s="54"/>
      <c r="B709" s="54"/>
      <c r="C709" s="5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54"/>
      <c r="V709" s="54"/>
      <c r="W709" s="54"/>
      <c r="X709" s="55"/>
      <c r="Y709" s="54"/>
      <c r="Z709" s="54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3.2" x14ac:dyDescent="0.25">
      <c r="A710" s="54"/>
      <c r="B710" s="54"/>
      <c r="C710" s="5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54"/>
      <c r="V710" s="54"/>
      <c r="W710" s="54"/>
      <c r="X710" s="55"/>
      <c r="Y710" s="54"/>
      <c r="Z710" s="54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3.2" x14ac:dyDescent="0.25">
      <c r="A711" s="54"/>
      <c r="B711" s="54"/>
      <c r="C711" s="5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54"/>
      <c r="V711" s="54"/>
      <c r="W711" s="54"/>
      <c r="X711" s="55"/>
      <c r="Y711" s="54"/>
      <c r="Z711" s="54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3.2" x14ac:dyDescent="0.25">
      <c r="A712" s="54"/>
      <c r="B712" s="54"/>
      <c r="C712" s="5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54"/>
      <c r="V712" s="54"/>
      <c r="W712" s="54"/>
      <c r="X712" s="55"/>
      <c r="Y712" s="54"/>
      <c r="Z712" s="54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3.2" x14ac:dyDescent="0.25">
      <c r="A713" s="54"/>
      <c r="B713" s="54"/>
      <c r="C713" s="5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54"/>
      <c r="V713" s="54"/>
      <c r="W713" s="54"/>
      <c r="X713" s="55"/>
      <c r="Y713" s="54"/>
      <c r="Z713" s="54"/>
      <c r="AA713" s="6"/>
      <c r="AB713" s="6"/>
      <c r="AC713" s="6"/>
      <c r="AD713" s="6"/>
      <c r="AE713" s="6"/>
      <c r="AF713" s="6"/>
      <c r="AG713" s="6"/>
      <c r="AH713" s="6"/>
      <c r="AI713" s="6"/>
    </row>
    <row r="714" spans="1:35" ht="13.2" x14ac:dyDescent="0.25">
      <c r="A714" s="54"/>
      <c r="B714" s="54"/>
      <c r="C714" s="5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54"/>
      <c r="V714" s="54"/>
      <c r="W714" s="54"/>
      <c r="X714" s="55"/>
      <c r="Y714" s="54"/>
      <c r="Z714" s="54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3.2" x14ac:dyDescent="0.25">
      <c r="A715" s="54"/>
      <c r="B715" s="54"/>
      <c r="C715" s="5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54"/>
      <c r="V715" s="54"/>
      <c r="W715" s="54"/>
      <c r="X715" s="55"/>
      <c r="Y715" s="54"/>
      <c r="Z715" s="54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3.2" x14ac:dyDescent="0.25">
      <c r="A716" s="54"/>
      <c r="B716" s="54"/>
      <c r="C716" s="5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54"/>
      <c r="V716" s="54"/>
      <c r="W716" s="54"/>
      <c r="X716" s="55"/>
      <c r="Y716" s="54"/>
      <c r="Z716" s="54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3.2" x14ac:dyDescent="0.25">
      <c r="A717" s="54"/>
      <c r="B717" s="54"/>
      <c r="C717" s="5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54"/>
      <c r="V717" s="54"/>
      <c r="W717" s="54"/>
      <c r="X717" s="55"/>
      <c r="Y717" s="54"/>
      <c r="Z717" s="54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3.2" x14ac:dyDescent="0.25">
      <c r="A718" s="54"/>
      <c r="B718" s="54"/>
      <c r="C718" s="5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54"/>
      <c r="V718" s="54"/>
      <c r="W718" s="54"/>
      <c r="X718" s="55"/>
      <c r="Y718" s="54"/>
      <c r="Z718" s="54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3.2" x14ac:dyDescent="0.25">
      <c r="A719" s="54"/>
      <c r="B719" s="54"/>
      <c r="C719" s="5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54"/>
      <c r="V719" s="54"/>
      <c r="W719" s="54"/>
      <c r="X719" s="55"/>
      <c r="Y719" s="54"/>
      <c r="Z719" s="54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3.2" x14ac:dyDescent="0.25">
      <c r="A720" s="54"/>
      <c r="B720" s="54"/>
      <c r="C720" s="5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54"/>
      <c r="V720" s="54"/>
      <c r="W720" s="54"/>
      <c r="X720" s="55"/>
      <c r="Y720" s="54"/>
      <c r="Z720" s="54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3.2" x14ac:dyDescent="0.25">
      <c r="A721" s="54"/>
      <c r="B721" s="54"/>
      <c r="C721" s="5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54"/>
      <c r="V721" s="54"/>
      <c r="W721" s="54"/>
      <c r="X721" s="55"/>
      <c r="Y721" s="54"/>
      <c r="Z721" s="54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3.2" x14ac:dyDescent="0.25">
      <c r="A722" s="54"/>
      <c r="B722" s="54"/>
      <c r="C722" s="5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54"/>
      <c r="V722" s="54"/>
      <c r="W722" s="54"/>
      <c r="X722" s="55"/>
      <c r="Y722" s="54"/>
      <c r="Z722" s="54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3.2" x14ac:dyDescent="0.25">
      <c r="A723" s="54"/>
      <c r="B723" s="54"/>
      <c r="C723" s="5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54"/>
      <c r="V723" s="54"/>
      <c r="W723" s="54"/>
      <c r="X723" s="55"/>
      <c r="Y723" s="54"/>
      <c r="Z723" s="54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3.2" x14ac:dyDescent="0.25">
      <c r="A724" s="54"/>
      <c r="B724" s="54"/>
      <c r="C724" s="5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54"/>
      <c r="V724" s="54"/>
      <c r="W724" s="54"/>
      <c r="X724" s="55"/>
      <c r="Y724" s="54"/>
      <c r="Z724" s="54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3.2" x14ac:dyDescent="0.25">
      <c r="A725" s="54"/>
      <c r="B725" s="54"/>
      <c r="C725" s="5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54"/>
      <c r="V725" s="54"/>
      <c r="W725" s="54"/>
      <c r="X725" s="55"/>
      <c r="Y725" s="54"/>
      <c r="Z725" s="54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3.2" x14ac:dyDescent="0.25">
      <c r="A726" s="54"/>
      <c r="B726" s="54"/>
      <c r="C726" s="5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54"/>
      <c r="V726" s="54"/>
      <c r="W726" s="54"/>
      <c r="X726" s="55"/>
      <c r="Y726" s="54"/>
      <c r="Z726" s="54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3.2" x14ac:dyDescent="0.25">
      <c r="A727" s="54"/>
      <c r="B727" s="54"/>
      <c r="C727" s="5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54"/>
      <c r="V727" s="54"/>
      <c r="W727" s="54"/>
      <c r="X727" s="55"/>
      <c r="Y727" s="54"/>
      <c r="Z727" s="54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3.2" x14ac:dyDescent="0.25">
      <c r="A728" s="54"/>
      <c r="B728" s="54"/>
      <c r="C728" s="5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54"/>
      <c r="V728" s="54"/>
      <c r="W728" s="54"/>
      <c r="X728" s="55"/>
      <c r="Y728" s="54"/>
      <c r="Z728" s="54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3.2" x14ac:dyDescent="0.25">
      <c r="A729" s="54"/>
      <c r="B729" s="54"/>
      <c r="C729" s="5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54"/>
      <c r="V729" s="54"/>
      <c r="W729" s="54"/>
      <c r="X729" s="55"/>
      <c r="Y729" s="54"/>
      <c r="Z729" s="54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3.2" x14ac:dyDescent="0.25">
      <c r="A730" s="54"/>
      <c r="B730" s="54"/>
      <c r="C730" s="5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54"/>
      <c r="V730" s="54"/>
      <c r="W730" s="54"/>
      <c r="X730" s="55"/>
      <c r="Y730" s="54"/>
      <c r="Z730" s="54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3.2" x14ac:dyDescent="0.25">
      <c r="A731" s="54"/>
      <c r="B731" s="54"/>
      <c r="C731" s="5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54"/>
      <c r="V731" s="54"/>
      <c r="W731" s="54"/>
      <c r="X731" s="55"/>
      <c r="Y731" s="54"/>
      <c r="Z731" s="54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3.2" x14ac:dyDescent="0.25">
      <c r="A732" s="54"/>
      <c r="B732" s="54"/>
      <c r="C732" s="5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54"/>
      <c r="V732" s="54"/>
      <c r="W732" s="54"/>
      <c r="X732" s="55"/>
      <c r="Y732" s="54"/>
      <c r="Z732" s="54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3.2" x14ac:dyDescent="0.25">
      <c r="A733" s="54"/>
      <c r="B733" s="54"/>
      <c r="C733" s="5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54"/>
      <c r="V733" s="54"/>
      <c r="W733" s="54"/>
      <c r="X733" s="55"/>
      <c r="Y733" s="54"/>
      <c r="Z733" s="54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3.2" x14ac:dyDescent="0.25">
      <c r="A734" s="54"/>
      <c r="B734" s="54"/>
      <c r="C734" s="5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54"/>
      <c r="V734" s="54"/>
      <c r="W734" s="54"/>
      <c r="X734" s="55"/>
      <c r="Y734" s="54"/>
      <c r="Z734" s="54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3.2" x14ac:dyDescent="0.25">
      <c r="A735" s="54"/>
      <c r="B735" s="54"/>
      <c r="C735" s="5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54"/>
      <c r="V735" s="54"/>
      <c r="W735" s="54"/>
      <c r="X735" s="55"/>
      <c r="Y735" s="54"/>
      <c r="Z735" s="54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3.2" x14ac:dyDescent="0.25">
      <c r="A736" s="54"/>
      <c r="B736" s="54"/>
      <c r="C736" s="5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54"/>
      <c r="V736" s="54"/>
      <c r="W736" s="54"/>
      <c r="X736" s="55"/>
      <c r="Y736" s="54"/>
      <c r="Z736" s="54"/>
      <c r="AA736" s="6"/>
      <c r="AB736" s="6"/>
      <c r="AC736" s="6"/>
      <c r="AD736" s="6"/>
      <c r="AE736" s="6"/>
      <c r="AF736" s="6"/>
      <c r="AG736" s="6"/>
      <c r="AH736" s="6"/>
      <c r="AI736" s="6"/>
    </row>
    <row r="737" spans="1:35" ht="13.2" x14ac:dyDescent="0.25">
      <c r="A737" s="54"/>
      <c r="B737" s="54"/>
      <c r="C737" s="5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54"/>
      <c r="V737" s="54"/>
      <c r="W737" s="54"/>
      <c r="X737" s="55"/>
      <c r="Y737" s="54"/>
      <c r="Z737" s="54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3.2" x14ac:dyDescent="0.25">
      <c r="A738" s="54"/>
      <c r="B738" s="54"/>
      <c r="C738" s="5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54"/>
      <c r="V738" s="54"/>
      <c r="W738" s="54"/>
      <c r="X738" s="55"/>
      <c r="Y738" s="54"/>
      <c r="Z738" s="54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3.2" x14ac:dyDescent="0.25">
      <c r="A739" s="54"/>
      <c r="B739" s="54"/>
      <c r="C739" s="5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54"/>
      <c r="V739" s="54"/>
      <c r="W739" s="54"/>
      <c r="X739" s="55"/>
      <c r="Y739" s="54"/>
      <c r="Z739" s="54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3.2" x14ac:dyDescent="0.25">
      <c r="A740" s="54"/>
      <c r="B740" s="54"/>
      <c r="C740" s="5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54"/>
      <c r="V740" s="54"/>
      <c r="W740" s="54"/>
      <c r="X740" s="55"/>
      <c r="Y740" s="54"/>
      <c r="Z740" s="54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3.2" x14ac:dyDescent="0.25">
      <c r="A741" s="54"/>
      <c r="B741" s="54"/>
      <c r="C741" s="5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54"/>
      <c r="V741" s="54"/>
      <c r="W741" s="54"/>
      <c r="X741" s="55"/>
      <c r="Y741" s="54"/>
      <c r="Z741" s="54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3.2" x14ac:dyDescent="0.25">
      <c r="A742" s="54"/>
      <c r="B742" s="54"/>
      <c r="C742" s="5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54"/>
      <c r="V742" s="54"/>
      <c r="W742" s="54"/>
      <c r="X742" s="55"/>
      <c r="Y742" s="54"/>
      <c r="Z742" s="54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3.2" x14ac:dyDescent="0.25">
      <c r="A743" s="54"/>
      <c r="B743" s="54"/>
      <c r="C743" s="5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54"/>
      <c r="V743" s="54"/>
      <c r="W743" s="54"/>
      <c r="X743" s="55"/>
      <c r="Y743" s="54"/>
      <c r="Z743" s="54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3.2" x14ac:dyDescent="0.25">
      <c r="A744" s="54"/>
      <c r="B744" s="54"/>
      <c r="C744" s="5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54"/>
      <c r="V744" s="54"/>
      <c r="W744" s="54"/>
      <c r="X744" s="55"/>
      <c r="Y744" s="54"/>
      <c r="Z744" s="54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3.2" x14ac:dyDescent="0.25">
      <c r="A745" s="54"/>
      <c r="B745" s="54"/>
      <c r="C745" s="5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54"/>
      <c r="V745" s="54"/>
      <c r="W745" s="54"/>
      <c r="X745" s="55"/>
      <c r="Y745" s="54"/>
      <c r="Z745" s="54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3.2" x14ac:dyDescent="0.25">
      <c r="A746" s="54"/>
      <c r="B746" s="54"/>
      <c r="C746" s="5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54"/>
      <c r="V746" s="54"/>
      <c r="W746" s="54"/>
      <c r="X746" s="55"/>
      <c r="Y746" s="54"/>
      <c r="Z746" s="54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3.2" x14ac:dyDescent="0.25">
      <c r="A747" s="54"/>
      <c r="B747" s="54"/>
      <c r="C747" s="5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54"/>
      <c r="V747" s="54"/>
      <c r="W747" s="54"/>
      <c r="X747" s="55"/>
      <c r="Y747" s="54"/>
      <c r="Z747" s="54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3.2" x14ac:dyDescent="0.25">
      <c r="A748" s="54"/>
      <c r="B748" s="54"/>
      <c r="C748" s="5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54"/>
      <c r="V748" s="54"/>
      <c r="W748" s="54"/>
      <c r="X748" s="55"/>
      <c r="Y748" s="54"/>
      <c r="Z748" s="54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3.2" x14ac:dyDescent="0.25">
      <c r="A749" s="54"/>
      <c r="B749" s="54"/>
      <c r="C749" s="5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54"/>
      <c r="V749" s="54"/>
      <c r="W749" s="54"/>
      <c r="X749" s="55"/>
      <c r="Y749" s="54"/>
      <c r="Z749" s="54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3.2" x14ac:dyDescent="0.25">
      <c r="A750" s="54"/>
      <c r="B750" s="54"/>
      <c r="C750" s="5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54"/>
      <c r="V750" s="54"/>
      <c r="W750" s="54"/>
      <c r="X750" s="55"/>
      <c r="Y750" s="54"/>
      <c r="Z750" s="54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3.2" x14ac:dyDescent="0.25">
      <c r="A751" s="54"/>
      <c r="B751" s="54"/>
      <c r="C751" s="5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54"/>
      <c r="V751" s="54"/>
      <c r="W751" s="54"/>
      <c r="X751" s="55"/>
      <c r="Y751" s="54"/>
      <c r="Z751" s="54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3.2" x14ac:dyDescent="0.25">
      <c r="A752" s="54"/>
      <c r="B752" s="54"/>
      <c r="C752" s="5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54"/>
      <c r="V752" s="54"/>
      <c r="W752" s="54"/>
      <c r="X752" s="55"/>
      <c r="Y752" s="54"/>
      <c r="Z752" s="54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3.2" x14ac:dyDescent="0.25">
      <c r="A753" s="54"/>
      <c r="B753" s="54"/>
      <c r="C753" s="5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54"/>
      <c r="V753" s="54"/>
      <c r="W753" s="54"/>
      <c r="X753" s="55"/>
      <c r="Y753" s="54"/>
      <c r="Z753" s="54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3.2" x14ac:dyDescent="0.25">
      <c r="A754" s="54"/>
      <c r="B754" s="54"/>
      <c r="C754" s="5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54"/>
      <c r="V754" s="54"/>
      <c r="W754" s="54"/>
      <c r="X754" s="55"/>
      <c r="Y754" s="54"/>
      <c r="Z754" s="54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3.2" x14ac:dyDescent="0.25">
      <c r="A755" s="54"/>
      <c r="B755" s="54"/>
      <c r="C755" s="5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54"/>
      <c r="V755" s="54"/>
      <c r="W755" s="54"/>
      <c r="X755" s="55"/>
      <c r="Y755" s="54"/>
      <c r="Z755" s="54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3.2" x14ac:dyDescent="0.25">
      <c r="A756" s="54"/>
      <c r="B756" s="54"/>
      <c r="C756" s="5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54"/>
      <c r="V756" s="54"/>
      <c r="W756" s="54"/>
      <c r="X756" s="55"/>
      <c r="Y756" s="54"/>
      <c r="Z756" s="54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3.2" x14ac:dyDescent="0.25">
      <c r="A757" s="54"/>
      <c r="B757" s="54"/>
      <c r="C757" s="5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54"/>
      <c r="V757" s="54"/>
      <c r="W757" s="54"/>
      <c r="X757" s="55"/>
      <c r="Y757" s="54"/>
      <c r="Z757" s="54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3.2" x14ac:dyDescent="0.25">
      <c r="A758" s="54"/>
      <c r="B758" s="54"/>
      <c r="C758" s="5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54"/>
      <c r="V758" s="54"/>
      <c r="W758" s="54"/>
      <c r="X758" s="55"/>
      <c r="Y758" s="54"/>
      <c r="Z758" s="54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3.2" x14ac:dyDescent="0.25">
      <c r="A759" s="54"/>
      <c r="B759" s="54"/>
      <c r="C759" s="5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54"/>
      <c r="V759" s="54"/>
      <c r="W759" s="54"/>
      <c r="X759" s="55"/>
      <c r="Y759" s="54"/>
      <c r="Z759" s="54"/>
      <c r="AA759" s="6"/>
      <c r="AB759" s="6"/>
      <c r="AC759" s="6"/>
      <c r="AD759" s="6"/>
      <c r="AE759" s="6"/>
      <c r="AF759" s="6"/>
      <c r="AG759" s="6"/>
      <c r="AH759" s="6"/>
      <c r="AI759" s="6"/>
    </row>
    <row r="760" spans="1:35" ht="13.2" x14ac:dyDescent="0.25">
      <c r="A760" s="54"/>
      <c r="B760" s="54"/>
      <c r="C760" s="5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54"/>
      <c r="V760" s="54"/>
      <c r="W760" s="54"/>
      <c r="X760" s="55"/>
      <c r="Y760" s="54"/>
      <c r="Z760" s="54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3.2" x14ac:dyDescent="0.25">
      <c r="A761" s="54"/>
      <c r="B761" s="54"/>
      <c r="C761" s="5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54"/>
      <c r="V761" s="54"/>
      <c r="W761" s="54"/>
      <c r="X761" s="55"/>
      <c r="Y761" s="54"/>
      <c r="Z761" s="54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3.2" x14ac:dyDescent="0.25">
      <c r="A762" s="54"/>
      <c r="B762" s="54"/>
      <c r="C762" s="5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54"/>
      <c r="V762" s="54"/>
      <c r="W762" s="54"/>
      <c r="X762" s="55"/>
      <c r="Y762" s="54"/>
      <c r="Z762" s="54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3.2" x14ac:dyDescent="0.25">
      <c r="A763" s="54"/>
      <c r="B763" s="54"/>
      <c r="C763" s="5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54"/>
      <c r="V763" s="54"/>
      <c r="W763" s="54"/>
      <c r="X763" s="55"/>
      <c r="Y763" s="54"/>
      <c r="Z763" s="54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3.2" x14ac:dyDescent="0.25">
      <c r="A764" s="54"/>
      <c r="B764" s="54"/>
      <c r="C764" s="5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54"/>
      <c r="V764" s="54"/>
      <c r="W764" s="54"/>
      <c r="X764" s="55"/>
      <c r="Y764" s="54"/>
      <c r="Z764" s="54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3.2" x14ac:dyDescent="0.25">
      <c r="A765" s="54"/>
      <c r="B765" s="54"/>
      <c r="C765" s="5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54"/>
      <c r="V765" s="54"/>
      <c r="W765" s="54"/>
      <c r="X765" s="55"/>
      <c r="Y765" s="54"/>
      <c r="Z765" s="54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3.2" x14ac:dyDescent="0.25">
      <c r="A766" s="54"/>
      <c r="B766" s="54"/>
      <c r="C766" s="5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54"/>
      <c r="V766" s="54"/>
      <c r="W766" s="54"/>
      <c r="X766" s="55"/>
      <c r="Y766" s="54"/>
      <c r="Z766" s="54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3.2" x14ac:dyDescent="0.25">
      <c r="A767" s="54"/>
      <c r="B767" s="54"/>
      <c r="C767" s="5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54"/>
      <c r="V767" s="54"/>
      <c r="W767" s="54"/>
      <c r="X767" s="55"/>
      <c r="Y767" s="54"/>
      <c r="Z767" s="54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3.2" x14ac:dyDescent="0.25">
      <c r="A768" s="54"/>
      <c r="B768" s="54"/>
      <c r="C768" s="5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54"/>
      <c r="V768" s="54"/>
      <c r="W768" s="54"/>
      <c r="X768" s="55"/>
      <c r="Y768" s="54"/>
      <c r="Z768" s="54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3.2" x14ac:dyDescent="0.25">
      <c r="A769" s="54"/>
      <c r="B769" s="54"/>
      <c r="C769" s="5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54"/>
      <c r="V769" s="54"/>
      <c r="W769" s="54"/>
      <c r="X769" s="55"/>
      <c r="Y769" s="54"/>
      <c r="Z769" s="54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3.2" x14ac:dyDescent="0.25">
      <c r="A770" s="54"/>
      <c r="B770" s="54"/>
      <c r="C770" s="5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54"/>
      <c r="V770" s="54"/>
      <c r="W770" s="54"/>
      <c r="X770" s="55"/>
      <c r="Y770" s="54"/>
      <c r="Z770" s="54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3.2" x14ac:dyDescent="0.25">
      <c r="A771" s="54"/>
      <c r="B771" s="54"/>
      <c r="C771" s="5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54"/>
      <c r="V771" s="54"/>
      <c r="W771" s="54"/>
      <c r="X771" s="55"/>
      <c r="Y771" s="54"/>
      <c r="Z771" s="54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3.2" x14ac:dyDescent="0.25">
      <c r="A772" s="54"/>
      <c r="B772" s="54"/>
      <c r="C772" s="5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54"/>
      <c r="V772" s="54"/>
      <c r="W772" s="54"/>
      <c r="X772" s="55"/>
      <c r="Y772" s="54"/>
      <c r="Z772" s="54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3.2" x14ac:dyDescent="0.25">
      <c r="A773" s="54"/>
      <c r="B773" s="54"/>
      <c r="C773" s="5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54"/>
      <c r="V773" s="54"/>
      <c r="W773" s="54"/>
      <c r="X773" s="55"/>
      <c r="Y773" s="54"/>
      <c r="Z773" s="54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3.2" x14ac:dyDescent="0.25">
      <c r="A774" s="54"/>
      <c r="B774" s="54"/>
      <c r="C774" s="5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54"/>
      <c r="V774" s="54"/>
      <c r="W774" s="54"/>
      <c r="X774" s="55"/>
      <c r="Y774" s="54"/>
      <c r="Z774" s="54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3.2" x14ac:dyDescent="0.25">
      <c r="A775" s="54"/>
      <c r="B775" s="54"/>
      <c r="C775" s="5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54"/>
      <c r="V775" s="54"/>
      <c r="W775" s="54"/>
      <c r="X775" s="55"/>
      <c r="Y775" s="54"/>
      <c r="Z775" s="54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3.2" x14ac:dyDescent="0.25">
      <c r="A776" s="54"/>
      <c r="B776" s="54"/>
      <c r="C776" s="5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54"/>
      <c r="V776" s="54"/>
      <c r="W776" s="54"/>
      <c r="X776" s="55"/>
      <c r="Y776" s="54"/>
      <c r="Z776" s="54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3.2" x14ac:dyDescent="0.25">
      <c r="A777" s="54"/>
      <c r="B777" s="54"/>
      <c r="C777" s="5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54"/>
      <c r="V777" s="54"/>
      <c r="W777" s="54"/>
      <c r="X777" s="55"/>
      <c r="Y777" s="54"/>
      <c r="Z777" s="54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3.2" x14ac:dyDescent="0.25">
      <c r="A778" s="54"/>
      <c r="B778" s="54"/>
      <c r="C778" s="5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54"/>
      <c r="V778" s="54"/>
      <c r="W778" s="54"/>
      <c r="X778" s="55"/>
      <c r="Y778" s="54"/>
      <c r="Z778" s="54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3.2" x14ac:dyDescent="0.25">
      <c r="A779" s="54"/>
      <c r="B779" s="54"/>
      <c r="C779" s="5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54"/>
      <c r="V779" s="54"/>
      <c r="W779" s="54"/>
      <c r="X779" s="55"/>
      <c r="Y779" s="54"/>
      <c r="Z779" s="54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3.2" x14ac:dyDescent="0.25">
      <c r="A780" s="54"/>
      <c r="B780" s="54"/>
      <c r="C780" s="5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54"/>
      <c r="V780" s="54"/>
      <c r="W780" s="54"/>
      <c r="X780" s="55"/>
      <c r="Y780" s="54"/>
      <c r="Z780" s="54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3.2" x14ac:dyDescent="0.25">
      <c r="A781" s="54"/>
      <c r="B781" s="54"/>
      <c r="C781" s="5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54"/>
      <c r="V781" s="54"/>
      <c r="W781" s="54"/>
      <c r="X781" s="55"/>
      <c r="Y781" s="54"/>
      <c r="Z781" s="54"/>
      <c r="AA781" s="6"/>
      <c r="AB781" s="6"/>
      <c r="AC781" s="6"/>
      <c r="AD781" s="6"/>
      <c r="AE781" s="6"/>
      <c r="AF781" s="6"/>
      <c r="AG781" s="6"/>
      <c r="AH781" s="6"/>
      <c r="AI781" s="6"/>
    </row>
    <row r="782" spans="1:35" ht="13.2" x14ac:dyDescent="0.25">
      <c r="A782" s="54"/>
      <c r="B782" s="54"/>
      <c r="C782" s="5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54"/>
      <c r="V782" s="54"/>
      <c r="W782" s="54"/>
      <c r="X782" s="55"/>
      <c r="Y782" s="54"/>
      <c r="Z782" s="54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3.2" x14ac:dyDescent="0.25">
      <c r="A783" s="54"/>
      <c r="B783" s="54"/>
      <c r="C783" s="5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54"/>
      <c r="V783" s="54"/>
      <c r="W783" s="54"/>
      <c r="X783" s="55"/>
      <c r="Y783" s="54"/>
      <c r="Z783" s="54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3.2" x14ac:dyDescent="0.25">
      <c r="A784" s="54"/>
      <c r="B784" s="54"/>
      <c r="C784" s="5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54"/>
      <c r="V784" s="54"/>
      <c r="W784" s="54"/>
      <c r="X784" s="55"/>
      <c r="Y784" s="54"/>
      <c r="Z784" s="54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3.2" x14ac:dyDescent="0.25">
      <c r="A785" s="54"/>
      <c r="B785" s="54"/>
      <c r="C785" s="5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54"/>
      <c r="V785" s="54"/>
      <c r="W785" s="54"/>
      <c r="X785" s="55"/>
      <c r="Y785" s="54"/>
      <c r="Z785" s="54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3.2" x14ac:dyDescent="0.25">
      <c r="A786" s="54"/>
      <c r="B786" s="54"/>
      <c r="C786" s="5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54"/>
      <c r="V786" s="54"/>
      <c r="W786" s="54"/>
      <c r="X786" s="55"/>
      <c r="Y786" s="54"/>
      <c r="Z786" s="54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3.2" x14ac:dyDescent="0.25">
      <c r="A787" s="54"/>
      <c r="B787" s="54"/>
      <c r="C787" s="5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54"/>
      <c r="V787" s="54"/>
      <c r="W787" s="54"/>
      <c r="X787" s="55"/>
      <c r="Y787" s="54"/>
      <c r="Z787" s="54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3.2" x14ac:dyDescent="0.25">
      <c r="A788" s="54"/>
      <c r="B788" s="54"/>
      <c r="C788" s="5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54"/>
      <c r="V788" s="54"/>
      <c r="W788" s="54"/>
      <c r="X788" s="55"/>
      <c r="Y788" s="54"/>
      <c r="Z788" s="54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3.2" x14ac:dyDescent="0.25">
      <c r="A789" s="54"/>
      <c r="B789" s="54"/>
      <c r="C789" s="5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54"/>
      <c r="V789" s="54"/>
      <c r="W789" s="54"/>
      <c r="X789" s="55"/>
      <c r="Y789" s="54"/>
      <c r="Z789" s="54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3.2" x14ac:dyDescent="0.25">
      <c r="A790" s="54"/>
      <c r="B790" s="54"/>
      <c r="C790" s="5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54"/>
      <c r="V790" s="54"/>
      <c r="W790" s="54"/>
      <c r="X790" s="55"/>
      <c r="Y790" s="54"/>
      <c r="Z790" s="54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3.2" x14ac:dyDescent="0.25">
      <c r="A791" s="54"/>
      <c r="B791" s="54"/>
      <c r="C791" s="5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54"/>
      <c r="V791" s="54"/>
      <c r="W791" s="54"/>
      <c r="X791" s="55"/>
      <c r="Y791" s="54"/>
      <c r="Z791" s="54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3.2" x14ac:dyDescent="0.25">
      <c r="A792" s="54"/>
      <c r="B792" s="54"/>
      <c r="C792" s="5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54"/>
      <c r="V792" s="54"/>
      <c r="W792" s="54"/>
      <c r="X792" s="55"/>
      <c r="Y792" s="54"/>
      <c r="Z792" s="54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3.2" x14ac:dyDescent="0.25">
      <c r="A793" s="54"/>
      <c r="B793" s="54"/>
      <c r="C793" s="5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54"/>
      <c r="V793" s="54"/>
      <c r="W793" s="54"/>
      <c r="X793" s="55"/>
      <c r="Y793" s="54"/>
      <c r="Z793" s="54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3.2" x14ac:dyDescent="0.25">
      <c r="A794" s="54"/>
      <c r="B794" s="54"/>
      <c r="C794" s="5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54"/>
      <c r="V794" s="54"/>
      <c r="W794" s="54"/>
      <c r="X794" s="55"/>
      <c r="Y794" s="54"/>
      <c r="Z794" s="54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3.2" x14ac:dyDescent="0.25">
      <c r="A795" s="54"/>
      <c r="B795" s="54"/>
      <c r="C795" s="5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54"/>
      <c r="V795" s="54"/>
      <c r="W795" s="54"/>
      <c r="X795" s="55"/>
      <c r="Y795" s="54"/>
      <c r="Z795" s="54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3.2" x14ac:dyDescent="0.25">
      <c r="A796" s="54"/>
      <c r="B796" s="54"/>
      <c r="C796" s="5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54"/>
      <c r="V796" s="54"/>
      <c r="W796" s="54"/>
      <c r="X796" s="55"/>
      <c r="Y796" s="54"/>
      <c r="Z796" s="54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3.2" x14ac:dyDescent="0.25">
      <c r="A797" s="54"/>
      <c r="B797" s="54"/>
      <c r="C797" s="5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54"/>
      <c r="V797" s="54"/>
      <c r="W797" s="54"/>
      <c r="X797" s="55"/>
      <c r="Y797" s="54"/>
      <c r="Z797" s="54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3.2" x14ac:dyDescent="0.25">
      <c r="A798" s="54"/>
      <c r="B798" s="54"/>
      <c r="C798" s="5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54"/>
      <c r="V798" s="54"/>
      <c r="W798" s="54"/>
      <c r="X798" s="55"/>
      <c r="Y798" s="54"/>
      <c r="Z798" s="54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3.2" x14ac:dyDescent="0.25">
      <c r="A799" s="54"/>
      <c r="B799" s="54"/>
      <c r="C799" s="5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54"/>
      <c r="V799" s="54"/>
      <c r="W799" s="54"/>
      <c r="X799" s="55"/>
      <c r="Y799" s="54"/>
      <c r="Z799" s="54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3.2" x14ac:dyDescent="0.25">
      <c r="A800" s="54"/>
      <c r="B800" s="54"/>
      <c r="C800" s="5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54"/>
      <c r="V800" s="54"/>
      <c r="W800" s="54"/>
      <c r="X800" s="55"/>
      <c r="Y800" s="54"/>
      <c r="Z800" s="54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3.2" x14ac:dyDescent="0.25">
      <c r="A801" s="54"/>
      <c r="B801" s="54"/>
      <c r="C801" s="5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54"/>
      <c r="V801" s="54"/>
      <c r="W801" s="54"/>
      <c r="X801" s="55"/>
      <c r="Y801" s="54"/>
      <c r="Z801" s="54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3.2" x14ac:dyDescent="0.25">
      <c r="A802" s="54"/>
      <c r="B802" s="54"/>
      <c r="C802" s="5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54"/>
      <c r="V802" s="54"/>
      <c r="W802" s="54"/>
      <c r="X802" s="55"/>
      <c r="Y802" s="54"/>
      <c r="Z802" s="54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3.2" x14ac:dyDescent="0.25">
      <c r="A803" s="54"/>
      <c r="B803" s="54"/>
      <c r="C803" s="5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54"/>
      <c r="V803" s="54"/>
      <c r="W803" s="54"/>
      <c r="X803" s="55"/>
      <c r="Y803" s="54"/>
      <c r="Z803" s="54"/>
      <c r="AA803" s="6"/>
      <c r="AB803" s="6"/>
      <c r="AC803" s="6"/>
      <c r="AD803" s="6"/>
      <c r="AE803" s="6"/>
      <c r="AF803" s="6"/>
      <c r="AG803" s="6"/>
      <c r="AH803" s="6"/>
      <c r="AI803" s="6"/>
    </row>
    <row r="804" spans="1:35" ht="13.2" x14ac:dyDescent="0.25">
      <c r="A804" s="54"/>
      <c r="B804" s="54"/>
      <c r="C804" s="5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54"/>
      <c r="V804" s="54"/>
      <c r="W804" s="54"/>
      <c r="X804" s="55"/>
      <c r="Y804" s="54"/>
      <c r="Z804" s="54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3.2" x14ac:dyDescent="0.25">
      <c r="A805" s="54"/>
      <c r="B805" s="54"/>
      <c r="C805" s="5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54"/>
      <c r="V805" s="54"/>
      <c r="W805" s="54"/>
      <c r="X805" s="55"/>
      <c r="Y805" s="54"/>
      <c r="Z805" s="54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3.2" x14ac:dyDescent="0.25">
      <c r="A806" s="54"/>
      <c r="B806" s="54"/>
      <c r="C806" s="5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54"/>
      <c r="V806" s="54"/>
      <c r="W806" s="54"/>
      <c r="X806" s="55"/>
      <c r="Y806" s="54"/>
      <c r="Z806" s="54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3.2" x14ac:dyDescent="0.25">
      <c r="A807" s="54"/>
      <c r="B807" s="54"/>
      <c r="C807" s="5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54"/>
      <c r="V807" s="54"/>
      <c r="W807" s="54"/>
      <c r="X807" s="55"/>
      <c r="Y807" s="54"/>
      <c r="Z807" s="54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3.2" x14ac:dyDescent="0.25">
      <c r="A808" s="54"/>
      <c r="B808" s="54"/>
      <c r="C808" s="5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54"/>
      <c r="V808" s="54"/>
      <c r="W808" s="54"/>
      <c r="X808" s="55"/>
      <c r="Y808" s="54"/>
      <c r="Z808" s="54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3.2" x14ac:dyDescent="0.25">
      <c r="A809" s="54"/>
      <c r="B809" s="54"/>
      <c r="C809" s="5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54"/>
      <c r="V809" s="54"/>
      <c r="W809" s="54"/>
      <c r="X809" s="55"/>
      <c r="Y809" s="54"/>
      <c r="Z809" s="54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3.2" x14ac:dyDescent="0.25">
      <c r="A810" s="54"/>
      <c r="B810" s="54"/>
      <c r="C810" s="5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54"/>
      <c r="V810" s="54"/>
      <c r="W810" s="54"/>
      <c r="X810" s="55"/>
      <c r="Y810" s="54"/>
      <c r="Z810" s="54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3.2" x14ac:dyDescent="0.25">
      <c r="A811" s="54"/>
      <c r="B811" s="54"/>
      <c r="C811" s="5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54"/>
      <c r="V811" s="54"/>
      <c r="W811" s="54"/>
      <c r="X811" s="55"/>
      <c r="Y811" s="54"/>
      <c r="Z811" s="54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3.2" x14ac:dyDescent="0.25">
      <c r="A812" s="54"/>
      <c r="B812" s="54"/>
      <c r="C812" s="5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54"/>
      <c r="V812" s="54"/>
      <c r="W812" s="54"/>
      <c r="X812" s="55"/>
      <c r="Y812" s="54"/>
      <c r="Z812" s="54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3.2" x14ac:dyDescent="0.25">
      <c r="A813" s="54"/>
      <c r="B813" s="54"/>
      <c r="C813" s="5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54"/>
      <c r="V813" s="54"/>
      <c r="W813" s="54"/>
      <c r="X813" s="55"/>
      <c r="Y813" s="54"/>
      <c r="Z813" s="54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3.2" x14ac:dyDescent="0.25">
      <c r="A814" s="54"/>
      <c r="B814" s="54"/>
      <c r="C814" s="5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54"/>
      <c r="V814" s="54"/>
      <c r="W814" s="54"/>
      <c r="X814" s="55"/>
      <c r="Y814" s="54"/>
      <c r="Z814" s="54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3.2" x14ac:dyDescent="0.25">
      <c r="A815" s="54"/>
      <c r="B815" s="54"/>
      <c r="C815" s="5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54"/>
      <c r="V815" s="54"/>
      <c r="W815" s="54"/>
      <c r="X815" s="55"/>
      <c r="Y815" s="54"/>
      <c r="Z815" s="54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3.2" x14ac:dyDescent="0.25">
      <c r="A816" s="54"/>
      <c r="B816" s="54"/>
      <c r="C816" s="5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54"/>
      <c r="V816" s="54"/>
      <c r="W816" s="54"/>
      <c r="X816" s="55"/>
      <c r="Y816" s="54"/>
      <c r="Z816" s="54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3.2" x14ac:dyDescent="0.25">
      <c r="A817" s="54"/>
      <c r="B817" s="54"/>
      <c r="C817" s="5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54"/>
      <c r="V817" s="54"/>
      <c r="W817" s="54"/>
      <c r="X817" s="55"/>
      <c r="Y817" s="54"/>
      <c r="Z817" s="54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3.2" x14ac:dyDescent="0.25">
      <c r="A818" s="54"/>
      <c r="B818" s="54"/>
      <c r="C818" s="5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54"/>
      <c r="V818" s="54"/>
      <c r="W818" s="54"/>
      <c r="X818" s="55"/>
      <c r="Y818" s="54"/>
      <c r="Z818" s="54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3.2" x14ac:dyDescent="0.25">
      <c r="A819" s="54"/>
      <c r="B819" s="54"/>
      <c r="C819" s="5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54"/>
      <c r="V819" s="54"/>
      <c r="W819" s="54"/>
      <c r="X819" s="55"/>
      <c r="Y819" s="54"/>
      <c r="Z819" s="54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3.2" x14ac:dyDescent="0.25">
      <c r="A820" s="54"/>
      <c r="B820" s="54"/>
      <c r="C820" s="5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54"/>
      <c r="V820" s="54"/>
      <c r="W820" s="54"/>
      <c r="X820" s="55"/>
      <c r="Y820" s="54"/>
      <c r="Z820" s="54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3.2" x14ac:dyDescent="0.25">
      <c r="A821" s="54"/>
      <c r="B821" s="54"/>
      <c r="C821" s="5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54"/>
      <c r="V821" s="54"/>
      <c r="W821" s="54"/>
      <c r="X821" s="55"/>
      <c r="Y821" s="54"/>
      <c r="Z821" s="54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3.2" x14ac:dyDescent="0.25">
      <c r="A822" s="54"/>
      <c r="B822" s="54"/>
      <c r="C822" s="5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54"/>
      <c r="V822" s="54"/>
      <c r="W822" s="54"/>
      <c r="X822" s="55"/>
      <c r="Y822" s="54"/>
      <c r="Z822" s="54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3.2" x14ac:dyDescent="0.25">
      <c r="A823" s="54"/>
      <c r="B823" s="54"/>
      <c r="C823" s="5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54"/>
      <c r="V823" s="54"/>
      <c r="W823" s="54"/>
      <c r="X823" s="55"/>
      <c r="Y823" s="54"/>
      <c r="Z823" s="54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3.2" x14ac:dyDescent="0.25">
      <c r="A824" s="54"/>
      <c r="B824" s="54"/>
      <c r="C824" s="5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54"/>
      <c r="V824" s="54"/>
      <c r="W824" s="54"/>
      <c r="X824" s="55"/>
      <c r="Y824" s="54"/>
      <c r="Z824" s="54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3.2" x14ac:dyDescent="0.25">
      <c r="A825" s="54"/>
      <c r="B825" s="54"/>
      <c r="C825" s="5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54"/>
      <c r="V825" s="54"/>
      <c r="W825" s="54"/>
      <c r="X825" s="55"/>
      <c r="Y825" s="54"/>
      <c r="Z825" s="54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3.2" x14ac:dyDescent="0.25">
      <c r="A826" s="54"/>
      <c r="B826" s="54"/>
      <c r="C826" s="5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54"/>
      <c r="V826" s="54"/>
      <c r="W826" s="54"/>
      <c r="X826" s="55"/>
      <c r="Y826" s="54"/>
      <c r="Z826" s="54"/>
      <c r="AA826" s="6"/>
      <c r="AB826" s="6"/>
      <c r="AC826" s="6"/>
      <c r="AD826" s="6"/>
      <c r="AE826" s="6"/>
      <c r="AF826" s="6"/>
      <c r="AG826" s="6"/>
      <c r="AH826" s="6"/>
      <c r="AI826" s="6"/>
    </row>
    <row r="827" spans="1:35" ht="13.2" x14ac:dyDescent="0.25">
      <c r="A827" s="54"/>
      <c r="B827" s="54"/>
      <c r="C827" s="5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54"/>
      <c r="V827" s="54"/>
      <c r="W827" s="54"/>
      <c r="X827" s="55"/>
      <c r="Y827" s="54"/>
      <c r="Z827" s="54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3.2" x14ac:dyDescent="0.25">
      <c r="A828" s="54"/>
      <c r="B828" s="54"/>
      <c r="C828" s="5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54"/>
      <c r="V828" s="54"/>
      <c r="W828" s="54"/>
      <c r="X828" s="55"/>
      <c r="Y828" s="54"/>
      <c r="Z828" s="54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3.2" x14ac:dyDescent="0.25">
      <c r="A829" s="54"/>
      <c r="B829" s="54"/>
      <c r="C829" s="5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54"/>
      <c r="V829" s="54"/>
      <c r="W829" s="54"/>
      <c r="X829" s="55"/>
      <c r="Y829" s="54"/>
      <c r="Z829" s="54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3.2" x14ac:dyDescent="0.25">
      <c r="A830" s="54"/>
      <c r="B830" s="54"/>
      <c r="C830" s="5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54"/>
      <c r="V830" s="54"/>
      <c r="W830" s="54"/>
      <c r="X830" s="55"/>
      <c r="Y830" s="54"/>
      <c r="Z830" s="54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3.2" x14ac:dyDescent="0.25">
      <c r="A831" s="54"/>
      <c r="B831" s="54"/>
      <c r="C831" s="5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54"/>
      <c r="V831" s="54"/>
      <c r="W831" s="54"/>
      <c r="X831" s="55"/>
      <c r="Y831" s="54"/>
      <c r="Z831" s="54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3.2" x14ac:dyDescent="0.25">
      <c r="A832" s="54"/>
      <c r="B832" s="54"/>
      <c r="C832" s="5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54"/>
      <c r="V832" s="54"/>
      <c r="W832" s="54"/>
      <c r="X832" s="55"/>
      <c r="Y832" s="54"/>
      <c r="Z832" s="54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3.2" x14ac:dyDescent="0.25">
      <c r="A833" s="54"/>
      <c r="B833" s="54"/>
      <c r="C833" s="5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54"/>
      <c r="V833" s="54"/>
      <c r="W833" s="54"/>
      <c r="X833" s="55"/>
      <c r="Y833" s="54"/>
      <c r="Z833" s="54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3.2" x14ac:dyDescent="0.25">
      <c r="A834" s="54"/>
      <c r="B834" s="54"/>
      <c r="C834" s="5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54"/>
      <c r="V834" s="54"/>
      <c r="W834" s="54"/>
      <c r="X834" s="55"/>
      <c r="Y834" s="54"/>
      <c r="Z834" s="54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3.2" x14ac:dyDescent="0.25">
      <c r="A835" s="54"/>
      <c r="B835" s="54"/>
      <c r="C835" s="5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54"/>
      <c r="V835" s="54"/>
      <c r="W835" s="54"/>
      <c r="X835" s="55"/>
      <c r="Y835" s="54"/>
      <c r="Z835" s="54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3.2" x14ac:dyDescent="0.25">
      <c r="A836" s="54"/>
      <c r="B836" s="54"/>
      <c r="C836" s="5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54"/>
      <c r="V836" s="54"/>
      <c r="W836" s="54"/>
      <c r="X836" s="55"/>
      <c r="Y836" s="54"/>
      <c r="Z836" s="54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3.2" x14ac:dyDescent="0.25">
      <c r="A837" s="54"/>
      <c r="B837" s="54"/>
      <c r="C837" s="5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54"/>
      <c r="V837" s="54"/>
      <c r="W837" s="54"/>
      <c r="X837" s="55"/>
      <c r="Y837" s="54"/>
      <c r="Z837" s="54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3.2" x14ac:dyDescent="0.25">
      <c r="A838" s="54"/>
      <c r="B838" s="54"/>
      <c r="C838" s="5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54"/>
      <c r="V838" s="54"/>
      <c r="W838" s="54"/>
      <c r="X838" s="55"/>
      <c r="Y838" s="54"/>
      <c r="Z838" s="54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3.2" x14ac:dyDescent="0.25">
      <c r="A839" s="54"/>
      <c r="B839" s="54"/>
      <c r="C839" s="5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54"/>
      <c r="V839" s="54"/>
      <c r="W839" s="54"/>
      <c r="X839" s="55"/>
      <c r="Y839" s="54"/>
      <c r="Z839" s="54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3.2" x14ac:dyDescent="0.25">
      <c r="A840" s="54"/>
      <c r="B840" s="54"/>
      <c r="C840" s="5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54"/>
      <c r="V840" s="54"/>
      <c r="W840" s="54"/>
      <c r="X840" s="55"/>
      <c r="Y840" s="54"/>
      <c r="Z840" s="54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3.2" x14ac:dyDescent="0.25">
      <c r="A841" s="54"/>
      <c r="B841" s="54"/>
      <c r="C841" s="5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54"/>
      <c r="V841" s="54"/>
      <c r="W841" s="54"/>
      <c r="X841" s="55"/>
      <c r="Y841" s="54"/>
      <c r="Z841" s="54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3.2" x14ac:dyDescent="0.25">
      <c r="A842" s="54"/>
      <c r="B842" s="54"/>
      <c r="C842" s="5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54"/>
      <c r="V842" s="54"/>
      <c r="W842" s="54"/>
      <c r="X842" s="55"/>
      <c r="Y842" s="54"/>
      <c r="Z842" s="54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3.2" x14ac:dyDescent="0.25">
      <c r="A843" s="54"/>
      <c r="B843" s="54"/>
      <c r="C843" s="5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54"/>
      <c r="V843" s="54"/>
      <c r="W843" s="54"/>
      <c r="X843" s="55"/>
      <c r="Y843" s="54"/>
      <c r="Z843" s="54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3.2" x14ac:dyDescent="0.25">
      <c r="A844" s="54"/>
      <c r="B844" s="54"/>
      <c r="C844" s="5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54"/>
      <c r="V844" s="54"/>
      <c r="W844" s="54"/>
      <c r="X844" s="55"/>
      <c r="Y844" s="54"/>
      <c r="Z844" s="54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3.2" x14ac:dyDescent="0.25">
      <c r="A845" s="54"/>
      <c r="B845" s="54"/>
      <c r="C845" s="5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54"/>
      <c r="V845" s="54"/>
      <c r="W845" s="54"/>
      <c r="X845" s="55"/>
      <c r="Y845" s="54"/>
      <c r="Z845" s="54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3.2" x14ac:dyDescent="0.25">
      <c r="A846" s="54"/>
      <c r="B846" s="54"/>
      <c r="C846" s="5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54"/>
      <c r="V846" s="54"/>
      <c r="W846" s="54"/>
      <c r="X846" s="55"/>
      <c r="Y846" s="54"/>
      <c r="Z846" s="54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3.2" x14ac:dyDescent="0.25">
      <c r="A847" s="54"/>
      <c r="B847" s="54"/>
      <c r="C847" s="5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54"/>
      <c r="V847" s="54"/>
      <c r="W847" s="54"/>
      <c r="X847" s="55"/>
      <c r="Y847" s="54"/>
      <c r="Z847" s="54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3.2" x14ac:dyDescent="0.25">
      <c r="A848" s="54"/>
      <c r="B848" s="54"/>
      <c r="C848" s="5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54"/>
      <c r="V848" s="54"/>
      <c r="W848" s="54"/>
      <c r="X848" s="55"/>
      <c r="Y848" s="54"/>
      <c r="Z848" s="54"/>
      <c r="AA848" s="6"/>
      <c r="AB848" s="6"/>
      <c r="AC848" s="6"/>
      <c r="AD848" s="6"/>
      <c r="AE848" s="6"/>
      <c r="AF848" s="6"/>
      <c r="AG848" s="6"/>
      <c r="AH848" s="6"/>
      <c r="AI848" s="6"/>
    </row>
    <row r="849" spans="1:35" ht="13.2" x14ac:dyDescent="0.25">
      <c r="A849" s="54"/>
      <c r="B849" s="54"/>
      <c r="C849" s="5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54"/>
      <c r="V849" s="54"/>
      <c r="W849" s="54"/>
      <c r="X849" s="55"/>
      <c r="Y849" s="54"/>
      <c r="Z849" s="54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3.2" x14ac:dyDescent="0.25">
      <c r="A850" s="54"/>
      <c r="B850" s="54"/>
      <c r="C850" s="5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54"/>
      <c r="V850" s="54"/>
      <c r="W850" s="54"/>
      <c r="X850" s="55"/>
      <c r="Y850" s="54"/>
      <c r="Z850" s="54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3.2" x14ac:dyDescent="0.25">
      <c r="A851" s="54"/>
      <c r="B851" s="54"/>
      <c r="C851" s="5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54"/>
      <c r="V851" s="54"/>
      <c r="W851" s="54"/>
      <c r="X851" s="55"/>
      <c r="Y851" s="54"/>
      <c r="Z851" s="54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3.2" x14ac:dyDescent="0.25">
      <c r="A852" s="54"/>
      <c r="B852" s="54"/>
      <c r="C852" s="5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54"/>
      <c r="V852" s="54"/>
      <c r="W852" s="54"/>
      <c r="X852" s="55"/>
      <c r="Y852" s="54"/>
      <c r="Z852" s="54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3.2" x14ac:dyDescent="0.25">
      <c r="A853" s="54"/>
      <c r="B853" s="54"/>
      <c r="C853" s="5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54"/>
      <c r="V853" s="54"/>
      <c r="W853" s="54"/>
      <c r="X853" s="55"/>
      <c r="Y853" s="54"/>
      <c r="Z853" s="54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3.2" x14ac:dyDescent="0.25">
      <c r="A854" s="54"/>
      <c r="B854" s="54"/>
      <c r="C854" s="5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54"/>
      <c r="V854" s="54"/>
      <c r="W854" s="54"/>
      <c r="X854" s="55"/>
      <c r="Y854" s="54"/>
      <c r="Z854" s="54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3.2" x14ac:dyDescent="0.25">
      <c r="A855" s="54"/>
      <c r="B855" s="54"/>
      <c r="C855" s="5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54"/>
      <c r="V855" s="54"/>
      <c r="W855" s="54"/>
      <c r="X855" s="55"/>
      <c r="Y855" s="54"/>
      <c r="Z855" s="54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3.2" x14ac:dyDescent="0.25">
      <c r="A856" s="54"/>
      <c r="B856" s="54"/>
      <c r="C856" s="5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54"/>
      <c r="V856" s="54"/>
      <c r="W856" s="54"/>
      <c r="X856" s="55"/>
      <c r="Y856" s="54"/>
      <c r="Z856" s="54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3.2" x14ac:dyDescent="0.25">
      <c r="A857" s="54"/>
      <c r="B857" s="54"/>
      <c r="C857" s="5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54"/>
      <c r="V857" s="54"/>
      <c r="W857" s="54"/>
      <c r="X857" s="55"/>
      <c r="Y857" s="54"/>
      <c r="Z857" s="54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3.2" x14ac:dyDescent="0.25">
      <c r="A858" s="54"/>
      <c r="B858" s="54"/>
      <c r="C858" s="5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54"/>
      <c r="V858" s="54"/>
      <c r="W858" s="54"/>
      <c r="X858" s="55"/>
      <c r="Y858" s="54"/>
      <c r="Z858" s="54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3.2" x14ac:dyDescent="0.25">
      <c r="A859" s="54"/>
      <c r="B859" s="54"/>
      <c r="C859" s="5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54"/>
      <c r="V859" s="54"/>
      <c r="W859" s="54"/>
      <c r="X859" s="55"/>
      <c r="Y859" s="54"/>
      <c r="Z859" s="54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3.2" x14ac:dyDescent="0.25">
      <c r="A860" s="54"/>
      <c r="B860" s="54"/>
      <c r="C860" s="5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54"/>
      <c r="V860" s="54"/>
      <c r="W860" s="54"/>
      <c r="X860" s="55"/>
      <c r="Y860" s="54"/>
      <c r="Z860" s="54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3.2" x14ac:dyDescent="0.25">
      <c r="A861" s="54"/>
      <c r="B861" s="54"/>
      <c r="C861" s="5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54"/>
      <c r="V861" s="54"/>
      <c r="W861" s="54"/>
      <c r="X861" s="55"/>
      <c r="Y861" s="54"/>
      <c r="Z861" s="54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3.2" x14ac:dyDescent="0.25">
      <c r="A862" s="54"/>
      <c r="B862" s="54"/>
      <c r="C862" s="5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54"/>
      <c r="V862" s="54"/>
      <c r="W862" s="54"/>
      <c r="X862" s="55"/>
      <c r="Y862" s="54"/>
      <c r="Z862" s="54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3.2" x14ac:dyDescent="0.25">
      <c r="A863" s="54"/>
      <c r="B863" s="54"/>
      <c r="C863" s="5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54"/>
      <c r="V863" s="54"/>
      <c r="W863" s="54"/>
      <c r="X863" s="55"/>
      <c r="Y863" s="54"/>
      <c r="Z863" s="54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3.2" x14ac:dyDescent="0.25">
      <c r="A864" s="54"/>
      <c r="B864" s="54"/>
      <c r="C864" s="5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54"/>
      <c r="V864" s="54"/>
      <c r="W864" s="54"/>
      <c r="X864" s="55"/>
      <c r="Y864" s="54"/>
      <c r="Z864" s="54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3.2" x14ac:dyDescent="0.25">
      <c r="A865" s="54"/>
      <c r="B865" s="54"/>
      <c r="C865" s="5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54"/>
      <c r="V865" s="54"/>
      <c r="W865" s="54"/>
      <c r="X865" s="55"/>
      <c r="Y865" s="54"/>
      <c r="Z865" s="54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3.2" x14ac:dyDescent="0.25">
      <c r="A866" s="54"/>
      <c r="B866" s="54"/>
      <c r="C866" s="5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54"/>
      <c r="V866" s="54"/>
      <c r="W866" s="54"/>
      <c r="X866" s="55"/>
      <c r="Y866" s="54"/>
      <c r="Z866" s="54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3.2" x14ac:dyDescent="0.25">
      <c r="A867" s="54"/>
      <c r="B867" s="54"/>
      <c r="C867" s="5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54"/>
      <c r="V867" s="54"/>
      <c r="W867" s="54"/>
      <c r="X867" s="55"/>
      <c r="Y867" s="54"/>
      <c r="Z867" s="54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3.2" x14ac:dyDescent="0.25">
      <c r="A868" s="54"/>
      <c r="B868" s="54"/>
      <c r="C868" s="5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54"/>
      <c r="V868" s="54"/>
      <c r="W868" s="54"/>
      <c r="X868" s="55"/>
      <c r="Y868" s="54"/>
      <c r="Z868" s="54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3.2" x14ac:dyDescent="0.25">
      <c r="A869" s="54"/>
      <c r="B869" s="54"/>
      <c r="C869" s="5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54"/>
      <c r="V869" s="54"/>
      <c r="W869" s="54"/>
      <c r="X869" s="55"/>
      <c r="Y869" s="54"/>
      <c r="Z869" s="54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3.2" x14ac:dyDescent="0.25">
      <c r="A870" s="54"/>
      <c r="B870" s="54"/>
      <c r="C870" s="5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54"/>
      <c r="V870" s="54"/>
      <c r="W870" s="54"/>
      <c r="X870" s="55"/>
      <c r="Y870" s="54"/>
      <c r="Z870" s="54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3.2" x14ac:dyDescent="0.25">
      <c r="A871" s="54"/>
      <c r="B871" s="54"/>
      <c r="C871" s="5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54"/>
      <c r="V871" s="54"/>
      <c r="W871" s="54"/>
      <c r="X871" s="55"/>
      <c r="Y871" s="54"/>
      <c r="Z871" s="54"/>
      <c r="AA871" s="6"/>
      <c r="AB871" s="6"/>
      <c r="AC871" s="6"/>
      <c r="AD871" s="6"/>
      <c r="AE871" s="6"/>
      <c r="AF871" s="6"/>
      <c r="AG871" s="6"/>
      <c r="AH871" s="6"/>
      <c r="AI871" s="6"/>
    </row>
    <row r="872" spans="1:35" ht="13.2" x14ac:dyDescent="0.25">
      <c r="A872" s="54"/>
      <c r="B872" s="54"/>
      <c r="C872" s="5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54"/>
      <c r="V872" s="54"/>
      <c r="W872" s="54"/>
      <c r="X872" s="55"/>
      <c r="Y872" s="54"/>
      <c r="Z872" s="54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3.2" x14ac:dyDescent="0.25">
      <c r="A873" s="54"/>
      <c r="B873" s="54"/>
      <c r="C873" s="5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54"/>
      <c r="V873" s="54"/>
      <c r="W873" s="54"/>
      <c r="X873" s="55"/>
      <c r="Y873" s="54"/>
      <c r="Z873" s="54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3.2" x14ac:dyDescent="0.25">
      <c r="A874" s="54"/>
      <c r="B874" s="54"/>
      <c r="C874" s="5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54"/>
      <c r="V874" s="54"/>
      <c r="W874" s="54"/>
      <c r="X874" s="55"/>
      <c r="Y874" s="54"/>
      <c r="Z874" s="54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3.2" x14ac:dyDescent="0.25">
      <c r="A875" s="54"/>
      <c r="B875" s="54"/>
      <c r="C875" s="5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54"/>
      <c r="V875" s="54"/>
      <c r="W875" s="54"/>
      <c r="X875" s="55"/>
      <c r="Y875" s="54"/>
      <c r="Z875" s="54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3.2" x14ac:dyDescent="0.25">
      <c r="A876" s="54"/>
      <c r="B876" s="54"/>
      <c r="C876" s="5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54"/>
      <c r="V876" s="54"/>
      <c r="W876" s="54"/>
      <c r="X876" s="55"/>
      <c r="Y876" s="54"/>
      <c r="Z876" s="54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3.2" x14ac:dyDescent="0.25">
      <c r="A877" s="54"/>
      <c r="B877" s="54"/>
      <c r="C877" s="5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54"/>
      <c r="V877" s="54"/>
      <c r="W877" s="54"/>
      <c r="X877" s="55"/>
      <c r="Y877" s="54"/>
      <c r="Z877" s="54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3.2" x14ac:dyDescent="0.25">
      <c r="A878" s="54"/>
      <c r="B878" s="54"/>
      <c r="C878" s="5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54"/>
      <c r="V878" s="54"/>
      <c r="W878" s="54"/>
      <c r="X878" s="55"/>
      <c r="Y878" s="54"/>
      <c r="Z878" s="54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3.2" x14ac:dyDescent="0.25">
      <c r="A879" s="54"/>
      <c r="B879" s="54"/>
      <c r="C879" s="5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54"/>
      <c r="V879" s="54"/>
      <c r="W879" s="54"/>
      <c r="X879" s="55"/>
      <c r="Y879" s="54"/>
      <c r="Z879" s="54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3.2" x14ac:dyDescent="0.25">
      <c r="A880" s="54"/>
      <c r="B880" s="54"/>
      <c r="C880" s="5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54"/>
      <c r="V880" s="54"/>
      <c r="W880" s="54"/>
      <c r="X880" s="55"/>
      <c r="Y880" s="54"/>
      <c r="Z880" s="54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3.2" x14ac:dyDescent="0.25">
      <c r="A881" s="54"/>
      <c r="B881" s="54"/>
      <c r="C881" s="5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54"/>
      <c r="V881" s="54"/>
      <c r="W881" s="54"/>
      <c r="X881" s="55"/>
      <c r="Y881" s="54"/>
      <c r="Z881" s="54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3.2" x14ac:dyDescent="0.25">
      <c r="A882" s="54"/>
      <c r="B882" s="54"/>
      <c r="C882" s="5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54"/>
      <c r="V882" s="54"/>
      <c r="W882" s="54"/>
      <c r="X882" s="55"/>
      <c r="Y882" s="54"/>
      <c r="Z882" s="54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3.2" x14ac:dyDescent="0.25">
      <c r="A883" s="54"/>
      <c r="B883" s="54"/>
      <c r="C883" s="5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54"/>
      <c r="V883" s="54"/>
      <c r="W883" s="54"/>
      <c r="X883" s="55"/>
      <c r="Y883" s="54"/>
      <c r="Z883" s="54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3.2" x14ac:dyDescent="0.25">
      <c r="A884" s="54"/>
      <c r="B884" s="54"/>
      <c r="C884" s="5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54"/>
      <c r="V884" s="54"/>
      <c r="W884" s="54"/>
      <c r="X884" s="55"/>
      <c r="Y884" s="54"/>
      <c r="Z884" s="54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3.2" x14ac:dyDescent="0.25">
      <c r="A885" s="54"/>
      <c r="B885" s="54"/>
      <c r="C885" s="5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54"/>
      <c r="V885" s="54"/>
      <c r="W885" s="54"/>
      <c r="X885" s="55"/>
      <c r="Y885" s="54"/>
      <c r="Z885" s="54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3.2" x14ac:dyDescent="0.25">
      <c r="A886" s="54"/>
      <c r="B886" s="54"/>
      <c r="C886" s="5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54"/>
      <c r="V886" s="54"/>
      <c r="W886" s="54"/>
      <c r="X886" s="55"/>
      <c r="Y886" s="54"/>
      <c r="Z886" s="54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3.2" x14ac:dyDescent="0.25">
      <c r="A887" s="54"/>
      <c r="B887" s="54"/>
      <c r="C887" s="5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54"/>
      <c r="V887" s="54"/>
      <c r="W887" s="54"/>
      <c r="X887" s="55"/>
      <c r="Y887" s="54"/>
      <c r="Z887" s="54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3.2" x14ac:dyDescent="0.25">
      <c r="A888" s="54"/>
      <c r="B888" s="54"/>
      <c r="C888" s="5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54"/>
      <c r="V888" s="54"/>
      <c r="W888" s="54"/>
      <c r="X888" s="55"/>
      <c r="Y888" s="54"/>
      <c r="Z888" s="54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3.2" x14ac:dyDescent="0.25">
      <c r="A889" s="54"/>
      <c r="B889" s="54"/>
      <c r="C889" s="5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54"/>
      <c r="V889" s="54"/>
      <c r="W889" s="54"/>
      <c r="X889" s="55"/>
      <c r="Y889" s="54"/>
      <c r="Z889" s="54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3.2" x14ac:dyDescent="0.25">
      <c r="A890" s="54"/>
      <c r="B890" s="54"/>
      <c r="C890" s="5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54"/>
      <c r="V890" s="54"/>
      <c r="W890" s="54"/>
      <c r="X890" s="55"/>
      <c r="Y890" s="54"/>
      <c r="Z890" s="54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3.2" x14ac:dyDescent="0.25">
      <c r="A891" s="54"/>
      <c r="B891" s="54"/>
      <c r="C891" s="5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54"/>
      <c r="V891" s="54"/>
      <c r="W891" s="54"/>
      <c r="X891" s="55"/>
      <c r="Y891" s="54"/>
      <c r="Z891" s="54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3.2" x14ac:dyDescent="0.25">
      <c r="A892" s="54"/>
      <c r="B892" s="54"/>
      <c r="C892" s="5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54"/>
      <c r="V892" s="54"/>
      <c r="W892" s="54"/>
      <c r="X892" s="55"/>
      <c r="Y892" s="54"/>
      <c r="Z892" s="54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3.2" x14ac:dyDescent="0.25">
      <c r="A893" s="54"/>
      <c r="B893" s="54"/>
      <c r="C893" s="5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54"/>
      <c r="V893" s="54"/>
      <c r="W893" s="54"/>
      <c r="X893" s="55"/>
      <c r="Y893" s="54"/>
      <c r="Z893" s="54"/>
      <c r="AA893" s="6"/>
      <c r="AB893" s="6"/>
      <c r="AC893" s="6"/>
      <c r="AD893" s="6"/>
      <c r="AE893" s="6"/>
      <c r="AF893" s="6"/>
      <c r="AG893" s="6"/>
      <c r="AH893" s="6"/>
      <c r="AI893" s="6"/>
    </row>
    <row r="894" spans="1:35" ht="13.2" x14ac:dyDescent="0.25">
      <c r="A894" s="54"/>
      <c r="B894" s="54"/>
      <c r="C894" s="5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54"/>
      <c r="V894" s="54"/>
      <c r="W894" s="54"/>
      <c r="X894" s="55"/>
      <c r="Y894" s="54"/>
      <c r="Z894" s="54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3.2" x14ac:dyDescent="0.25">
      <c r="A895" s="54"/>
      <c r="B895" s="54"/>
      <c r="C895" s="5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54"/>
      <c r="V895" s="54"/>
      <c r="W895" s="54"/>
      <c r="X895" s="55"/>
      <c r="Y895" s="54"/>
      <c r="Z895" s="54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3.2" x14ac:dyDescent="0.25">
      <c r="A896" s="54"/>
      <c r="B896" s="54"/>
      <c r="C896" s="5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54"/>
      <c r="V896" s="54"/>
      <c r="W896" s="54"/>
      <c r="X896" s="55"/>
      <c r="Y896" s="54"/>
      <c r="Z896" s="54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3.2" x14ac:dyDescent="0.25">
      <c r="A897" s="54"/>
      <c r="B897" s="54"/>
      <c r="C897" s="5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54"/>
      <c r="V897" s="54"/>
      <c r="W897" s="54"/>
      <c r="X897" s="55"/>
      <c r="Y897" s="54"/>
      <c r="Z897" s="54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3.2" x14ac:dyDescent="0.25">
      <c r="A898" s="54"/>
      <c r="B898" s="54"/>
      <c r="C898" s="5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54"/>
      <c r="V898" s="54"/>
      <c r="W898" s="54"/>
      <c r="X898" s="55"/>
      <c r="Y898" s="54"/>
      <c r="Z898" s="54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3.2" x14ac:dyDescent="0.25">
      <c r="A899" s="54"/>
      <c r="B899" s="54"/>
      <c r="C899" s="5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54"/>
      <c r="V899" s="54"/>
      <c r="W899" s="54"/>
      <c r="X899" s="55"/>
      <c r="Y899" s="54"/>
      <c r="Z899" s="54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3.2" x14ac:dyDescent="0.25">
      <c r="A900" s="54"/>
      <c r="B900" s="54"/>
      <c r="C900" s="5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54"/>
      <c r="V900" s="54"/>
      <c r="W900" s="54"/>
      <c r="X900" s="55"/>
      <c r="Y900" s="54"/>
      <c r="Z900" s="54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3.2" x14ac:dyDescent="0.25">
      <c r="A901" s="54"/>
      <c r="B901" s="54"/>
      <c r="C901" s="5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54"/>
      <c r="V901" s="54"/>
      <c r="W901" s="54"/>
      <c r="X901" s="55"/>
      <c r="Y901" s="54"/>
      <c r="Z901" s="54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3.2" x14ac:dyDescent="0.25">
      <c r="A902" s="54"/>
      <c r="B902" s="54"/>
      <c r="C902" s="5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54"/>
      <c r="V902" s="54"/>
      <c r="W902" s="54"/>
      <c r="X902" s="55"/>
      <c r="Y902" s="54"/>
      <c r="Z902" s="54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3.2" x14ac:dyDescent="0.25">
      <c r="A903" s="54"/>
      <c r="B903" s="54"/>
      <c r="C903" s="5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54"/>
      <c r="V903" s="54"/>
      <c r="W903" s="54"/>
      <c r="X903" s="55"/>
      <c r="Y903" s="54"/>
      <c r="Z903" s="54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3.2" x14ac:dyDescent="0.25">
      <c r="A904" s="54"/>
      <c r="B904" s="54"/>
      <c r="C904" s="5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54"/>
      <c r="V904" s="54"/>
      <c r="W904" s="54"/>
      <c r="X904" s="55"/>
      <c r="Y904" s="54"/>
      <c r="Z904" s="54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3.2" x14ac:dyDescent="0.25">
      <c r="A905" s="54"/>
      <c r="B905" s="54"/>
      <c r="C905" s="5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54"/>
      <c r="V905" s="54"/>
      <c r="W905" s="54"/>
      <c r="X905" s="55"/>
      <c r="Y905" s="54"/>
      <c r="Z905" s="54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3.2" x14ac:dyDescent="0.25">
      <c r="A906" s="54"/>
      <c r="B906" s="54"/>
      <c r="C906" s="5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54"/>
      <c r="V906" s="54"/>
      <c r="W906" s="54"/>
      <c r="X906" s="55"/>
      <c r="Y906" s="54"/>
      <c r="Z906" s="54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3.2" x14ac:dyDescent="0.25">
      <c r="A907" s="54"/>
      <c r="B907" s="54"/>
      <c r="C907" s="5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54"/>
      <c r="V907" s="54"/>
      <c r="W907" s="54"/>
      <c r="X907" s="55"/>
      <c r="Y907" s="54"/>
      <c r="Z907" s="54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3.2" x14ac:dyDescent="0.25">
      <c r="A908" s="54"/>
      <c r="B908" s="54"/>
      <c r="C908" s="5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54"/>
      <c r="V908" s="54"/>
      <c r="W908" s="54"/>
      <c r="X908" s="55"/>
      <c r="Y908" s="54"/>
      <c r="Z908" s="54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3.2" x14ac:dyDescent="0.25">
      <c r="A909" s="54"/>
      <c r="B909" s="54"/>
      <c r="C909" s="5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54"/>
      <c r="V909" s="54"/>
      <c r="W909" s="54"/>
      <c r="X909" s="55"/>
      <c r="Y909" s="54"/>
      <c r="Z909" s="54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3.2" x14ac:dyDescent="0.25">
      <c r="A910" s="54"/>
      <c r="B910" s="54"/>
      <c r="C910" s="5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54"/>
      <c r="V910" s="54"/>
      <c r="W910" s="54"/>
      <c r="X910" s="55"/>
      <c r="Y910" s="54"/>
      <c r="Z910" s="54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3.2" x14ac:dyDescent="0.25">
      <c r="A911" s="54"/>
      <c r="B911" s="54"/>
      <c r="C911" s="5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54"/>
      <c r="V911" s="54"/>
      <c r="W911" s="54"/>
      <c r="X911" s="55"/>
      <c r="Y911" s="54"/>
      <c r="Z911" s="54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3.2" x14ac:dyDescent="0.25">
      <c r="A912" s="54"/>
      <c r="B912" s="54"/>
      <c r="C912" s="5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54"/>
      <c r="V912" s="54"/>
      <c r="W912" s="54"/>
      <c r="X912" s="55"/>
      <c r="Y912" s="54"/>
      <c r="Z912" s="54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3.2" x14ac:dyDescent="0.25">
      <c r="A913" s="54"/>
      <c r="B913" s="54"/>
      <c r="C913" s="5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54"/>
      <c r="V913" s="54"/>
      <c r="W913" s="54"/>
      <c r="X913" s="55"/>
      <c r="Y913" s="54"/>
      <c r="Z913" s="54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3.2" x14ac:dyDescent="0.25">
      <c r="A914" s="54"/>
      <c r="B914" s="54"/>
      <c r="C914" s="5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54"/>
      <c r="V914" s="54"/>
      <c r="W914" s="54"/>
      <c r="X914" s="55"/>
      <c r="Y914" s="54"/>
      <c r="Z914" s="54"/>
      <c r="AA914" s="6"/>
      <c r="AB914" s="6"/>
      <c r="AC914" s="6"/>
      <c r="AD914" s="6"/>
      <c r="AE914" s="6"/>
      <c r="AF914" s="6"/>
      <c r="AG914" s="6"/>
      <c r="AH914" s="6"/>
      <c r="AI914" s="6"/>
    </row>
    <row r="915" spans="1:35" ht="13.2" x14ac:dyDescent="0.25">
      <c r="A915" s="54"/>
      <c r="B915" s="54"/>
      <c r="C915" s="5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54"/>
      <c r="V915" s="54"/>
      <c r="W915" s="54"/>
      <c r="X915" s="55"/>
      <c r="Y915" s="54"/>
      <c r="Z915" s="54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3.2" x14ac:dyDescent="0.25">
      <c r="A916" s="54"/>
      <c r="B916" s="54"/>
      <c r="C916" s="5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54"/>
      <c r="V916" s="54"/>
      <c r="W916" s="54"/>
      <c r="X916" s="55"/>
      <c r="Y916" s="54"/>
      <c r="Z916" s="54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3.2" x14ac:dyDescent="0.25">
      <c r="A917" s="54"/>
      <c r="B917" s="54"/>
      <c r="C917" s="5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54"/>
      <c r="V917" s="54"/>
      <c r="W917" s="54"/>
      <c r="X917" s="55"/>
      <c r="Y917" s="54"/>
      <c r="Z917" s="54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3.2" x14ac:dyDescent="0.25">
      <c r="A918" s="54"/>
      <c r="B918" s="54"/>
      <c r="C918" s="5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54"/>
      <c r="V918" s="54"/>
      <c r="W918" s="54"/>
      <c r="X918" s="55"/>
      <c r="Y918" s="54"/>
      <c r="Z918" s="54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3.2" x14ac:dyDescent="0.25">
      <c r="A919" s="54"/>
      <c r="B919" s="54"/>
      <c r="C919" s="5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54"/>
      <c r="V919" s="54"/>
      <c r="W919" s="54"/>
      <c r="X919" s="55"/>
      <c r="Y919" s="54"/>
      <c r="Z919" s="54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3.2" x14ac:dyDescent="0.25">
      <c r="A920" s="54"/>
      <c r="B920" s="54"/>
      <c r="C920" s="5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54"/>
      <c r="V920" s="54"/>
      <c r="W920" s="54"/>
      <c r="X920" s="55"/>
      <c r="Y920" s="54"/>
      <c r="Z920" s="54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3.2" x14ac:dyDescent="0.25">
      <c r="A921" s="54"/>
      <c r="B921" s="54"/>
      <c r="C921" s="5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54"/>
      <c r="V921" s="54"/>
      <c r="W921" s="54"/>
      <c r="X921" s="55"/>
      <c r="Y921" s="54"/>
      <c r="Z921" s="54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3.2" x14ac:dyDescent="0.25">
      <c r="A922" s="54"/>
      <c r="B922" s="54"/>
      <c r="C922" s="5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54"/>
      <c r="V922" s="54"/>
      <c r="W922" s="54"/>
      <c r="X922" s="55"/>
      <c r="Y922" s="54"/>
      <c r="Z922" s="54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3.2" x14ac:dyDescent="0.25">
      <c r="A923" s="54"/>
      <c r="B923" s="54"/>
      <c r="C923" s="5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54"/>
      <c r="V923" s="54"/>
      <c r="W923" s="54"/>
      <c r="X923" s="55"/>
      <c r="Y923" s="54"/>
      <c r="Z923" s="54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3.2" x14ac:dyDescent="0.25">
      <c r="A924" s="54"/>
      <c r="B924" s="54"/>
      <c r="C924" s="5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54"/>
      <c r="V924" s="54"/>
      <c r="W924" s="54"/>
      <c r="X924" s="55"/>
      <c r="Y924" s="54"/>
      <c r="Z924" s="54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3.2" x14ac:dyDescent="0.25">
      <c r="A925" s="54"/>
      <c r="B925" s="54"/>
      <c r="C925" s="5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54"/>
      <c r="V925" s="54"/>
      <c r="W925" s="54"/>
      <c r="X925" s="55"/>
      <c r="Y925" s="54"/>
      <c r="Z925" s="54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3.2" x14ac:dyDescent="0.25">
      <c r="A926" s="54"/>
      <c r="B926" s="54"/>
      <c r="C926" s="5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54"/>
      <c r="V926" s="54"/>
      <c r="W926" s="54"/>
      <c r="X926" s="55"/>
      <c r="Y926" s="54"/>
      <c r="Z926" s="54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3.2" x14ac:dyDescent="0.25">
      <c r="A927" s="54"/>
      <c r="B927" s="54"/>
      <c r="C927" s="5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54"/>
      <c r="V927" s="54"/>
      <c r="W927" s="54"/>
      <c r="X927" s="55"/>
      <c r="Y927" s="54"/>
      <c r="Z927" s="54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3.2" x14ac:dyDescent="0.25">
      <c r="A928" s="54"/>
      <c r="B928" s="54"/>
      <c r="C928" s="5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54"/>
      <c r="V928" s="54"/>
      <c r="W928" s="54"/>
      <c r="X928" s="55"/>
      <c r="Y928" s="54"/>
      <c r="Z928" s="54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3.2" x14ac:dyDescent="0.25">
      <c r="A929" s="54"/>
      <c r="B929" s="54"/>
      <c r="C929" s="5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54"/>
      <c r="V929" s="54"/>
      <c r="W929" s="54"/>
      <c r="X929" s="55"/>
      <c r="Y929" s="54"/>
      <c r="Z929" s="54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3.2" x14ac:dyDescent="0.25">
      <c r="A930" s="54"/>
      <c r="B930" s="54"/>
      <c r="C930" s="5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54"/>
      <c r="V930" s="54"/>
      <c r="W930" s="54"/>
      <c r="X930" s="55"/>
      <c r="Y930" s="54"/>
      <c r="Z930" s="54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3.2" x14ac:dyDescent="0.25">
      <c r="A931" s="54"/>
      <c r="B931" s="54"/>
      <c r="C931" s="5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54"/>
      <c r="V931" s="54"/>
      <c r="W931" s="54"/>
      <c r="X931" s="55"/>
      <c r="Y931" s="54"/>
      <c r="Z931" s="54"/>
      <c r="AA931" s="6"/>
      <c r="AB931" s="6"/>
      <c r="AC931" s="6"/>
      <c r="AD931" s="6"/>
      <c r="AE931" s="6"/>
      <c r="AF931" s="6"/>
      <c r="AG931" s="6"/>
      <c r="AH931" s="6"/>
      <c r="AI931" s="6"/>
    </row>
  </sheetData>
  <mergeCells count="591">
    <mergeCell ref="T174:T175"/>
    <mergeCell ref="W174:W175"/>
    <mergeCell ref="U174:U175"/>
    <mergeCell ref="V174:V175"/>
    <mergeCell ref="T177:T178"/>
    <mergeCell ref="U177:U178"/>
    <mergeCell ref="V177:V178"/>
    <mergeCell ref="W177:W178"/>
    <mergeCell ref="T180:T181"/>
    <mergeCell ref="W180:W181"/>
    <mergeCell ref="T165:T166"/>
    <mergeCell ref="U165:U166"/>
    <mergeCell ref="V165:V166"/>
    <mergeCell ref="W165:W166"/>
    <mergeCell ref="T168:T169"/>
    <mergeCell ref="W168:W169"/>
    <mergeCell ref="U168:U169"/>
    <mergeCell ref="V168:V169"/>
    <mergeCell ref="T171:T172"/>
    <mergeCell ref="U171:U172"/>
    <mergeCell ref="V171:V172"/>
    <mergeCell ref="W171:W172"/>
    <mergeCell ref="T156:T157"/>
    <mergeCell ref="W156:W157"/>
    <mergeCell ref="U156:U157"/>
    <mergeCell ref="V156:V157"/>
    <mergeCell ref="T159:T160"/>
    <mergeCell ref="U159:U160"/>
    <mergeCell ref="V159:V160"/>
    <mergeCell ref="W159:W160"/>
    <mergeCell ref="T162:T163"/>
    <mergeCell ref="W162:W163"/>
    <mergeCell ref="U162:U163"/>
    <mergeCell ref="V162:V163"/>
    <mergeCell ref="T147:T148"/>
    <mergeCell ref="U147:U148"/>
    <mergeCell ref="V147:V148"/>
    <mergeCell ref="W147:W148"/>
    <mergeCell ref="T150:T151"/>
    <mergeCell ref="W150:W151"/>
    <mergeCell ref="U150:U151"/>
    <mergeCell ref="V150:V151"/>
    <mergeCell ref="T153:T154"/>
    <mergeCell ref="U153:U154"/>
    <mergeCell ref="V153:V154"/>
    <mergeCell ref="W153:W154"/>
    <mergeCell ref="T138:T139"/>
    <mergeCell ref="W138:W139"/>
    <mergeCell ref="U138:U139"/>
    <mergeCell ref="V138:V139"/>
    <mergeCell ref="T141:T142"/>
    <mergeCell ref="U141:U142"/>
    <mergeCell ref="V141:V142"/>
    <mergeCell ref="W141:W142"/>
    <mergeCell ref="T144:T145"/>
    <mergeCell ref="W144:W145"/>
    <mergeCell ref="U144:U145"/>
    <mergeCell ref="V144:V145"/>
    <mergeCell ref="T129:T130"/>
    <mergeCell ref="U129:U130"/>
    <mergeCell ref="V129:V130"/>
    <mergeCell ref="W129:W130"/>
    <mergeCell ref="T132:T133"/>
    <mergeCell ref="W132:W133"/>
    <mergeCell ref="U132:U133"/>
    <mergeCell ref="V132:V133"/>
    <mergeCell ref="T135:T136"/>
    <mergeCell ref="U135:U136"/>
    <mergeCell ref="V135:V136"/>
    <mergeCell ref="W135:W136"/>
    <mergeCell ref="T255:T256"/>
    <mergeCell ref="U255:U256"/>
    <mergeCell ref="V255:V256"/>
    <mergeCell ref="W255:W256"/>
    <mergeCell ref="V108:V109"/>
    <mergeCell ref="W108:W109"/>
    <mergeCell ref="T111:T112"/>
    <mergeCell ref="U111:U112"/>
    <mergeCell ref="V111:V112"/>
    <mergeCell ref="W111:W112"/>
    <mergeCell ref="T114:T115"/>
    <mergeCell ref="W114:W115"/>
    <mergeCell ref="U114:U115"/>
    <mergeCell ref="V114:V115"/>
    <mergeCell ref="T117:T118"/>
    <mergeCell ref="U117:U118"/>
    <mergeCell ref="V117:V118"/>
    <mergeCell ref="W117:W118"/>
    <mergeCell ref="T120:T121"/>
    <mergeCell ref="W120:W121"/>
    <mergeCell ref="U120:U121"/>
    <mergeCell ref="V120:V121"/>
    <mergeCell ref="T123:T124"/>
    <mergeCell ref="U123:U124"/>
    <mergeCell ref="T198:T199"/>
    <mergeCell ref="T201:T202"/>
    <mergeCell ref="U201:U202"/>
    <mergeCell ref="V201:V202"/>
    <mergeCell ref="W201:W202"/>
    <mergeCell ref="T204:T205"/>
    <mergeCell ref="U204:U205"/>
    <mergeCell ref="V216:V217"/>
    <mergeCell ref="W216:W217"/>
    <mergeCell ref="T207:T208"/>
    <mergeCell ref="U207:U208"/>
    <mergeCell ref="V207:V208"/>
    <mergeCell ref="W207:W208"/>
    <mergeCell ref="U210:U211"/>
    <mergeCell ref="V210:V211"/>
    <mergeCell ref="W210:W211"/>
    <mergeCell ref="T210:T211"/>
    <mergeCell ref="T213:T214"/>
    <mergeCell ref="U213:U214"/>
    <mergeCell ref="V213:V214"/>
    <mergeCell ref="W213:W214"/>
    <mergeCell ref="T216:T217"/>
    <mergeCell ref="U216:U217"/>
    <mergeCell ref="T189:T190"/>
    <mergeCell ref="U189:U190"/>
    <mergeCell ref="V189:V190"/>
    <mergeCell ref="W189:W190"/>
    <mergeCell ref="T192:T193"/>
    <mergeCell ref="T195:T196"/>
    <mergeCell ref="U195:U196"/>
    <mergeCell ref="V195:V196"/>
    <mergeCell ref="W195:W196"/>
    <mergeCell ref="U180:U181"/>
    <mergeCell ref="V180:V181"/>
    <mergeCell ref="T183:T184"/>
    <mergeCell ref="U183:U184"/>
    <mergeCell ref="V183:V184"/>
    <mergeCell ref="W183:W184"/>
    <mergeCell ref="T186:T187"/>
    <mergeCell ref="W186:W187"/>
    <mergeCell ref="U186:U187"/>
    <mergeCell ref="V186:V187"/>
    <mergeCell ref="T246:T247"/>
    <mergeCell ref="W246:W247"/>
    <mergeCell ref="U246:U247"/>
    <mergeCell ref="V246:V247"/>
    <mergeCell ref="T249:T250"/>
    <mergeCell ref="U249:U250"/>
    <mergeCell ref="V249:V250"/>
    <mergeCell ref="W249:W250"/>
    <mergeCell ref="T252:T253"/>
    <mergeCell ref="W252:W253"/>
    <mergeCell ref="U252:U253"/>
    <mergeCell ref="V252:V253"/>
    <mergeCell ref="T237:T238"/>
    <mergeCell ref="U237:U238"/>
    <mergeCell ref="V237:V238"/>
    <mergeCell ref="W237:W238"/>
    <mergeCell ref="T240:T241"/>
    <mergeCell ref="W240:W241"/>
    <mergeCell ref="U240:U241"/>
    <mergeCell ref="V240:V241"/>
    <mergeCell ref="T243:T244"/>
    <mergeCell ref="U243:U244"/>
    <mergeCell ref="V243:V244"/>
    <mergeCell ref="W243:W244"/>
    <mergeCell ref="T228:T229"/>
    <mergeCell ref="U228:U229"/>
    <mergeCell ref="V228:V229"/>
    <mergeCell ref="W228:W229"/>
    <mergeCell ref="T231:T232"/>
    <mergeCell ref="U231:U232"/>
    <mergeCell ref="V231:V232"/>
    <mergeCell ref="W231:W232"/>
    <mergeCell ref="T234:T235"/>
    <mergeCell ref="W234:W235"/>
    <mergeCell ref="U234:U235"/>
    <mergeCell ref="V234:V235"/>
    <mergeCell ref="T219:T220"/>
    <mergeCell ref="U219:U220"/>
    <mergeCell ref="V219:V220"/>
    <mergeCell ref="W219:W220"/>
    <mergeCell ref="U222:U223"/>
    <mergeCell ref="V222:V223"/>
    <mergeCell ref="W222:W223"/>
    <mergeCell ref="T222:T223"/>
    <mergeCell ref="T225:T226"/>
    <mergeCell ref="U225:U226"/>
    <mergeCell ref="V225:V226"/>
    <mergeCell ref="W225:W226"/>
    <mergeCell ref="Z183:Z184"/>
    <mergeCell ref="Z186:Z187"/>
    <mergeCell ref="Z189:Z190"/>
    <mergeCell ref="Z192:Z193"/>
    <mergeCell ref="Z195:Z196"/>
    <mergeCell ref="Z198:Z199"/>
    <mergeCell ref="Z201:Z202"/>
    <mergeCell ref="Z204:Z205"/>
    <mergeCell ref="Z207:Z208"/>
    <mergeCell ref="Z156:Z157"/>
    <mergeCell ref="Z159:Z160"/>
    <mergeCell ref="Z162:Z163"/>
    <mergeCell ref="Z165:Z166"/>
    <mergeCell ref="Z168:Z169"/>
    <mergeCell ref="Z171:Z172"/>
    <mergeCell ref="Z174:Z175"/>
    <mergeCell ref="Z177:Z178"/>
    <mergeCell ref="Z180:Z181"/>
    <mergeCell ref="Z129:Z130"/>
    <mergeCell ref="Z132:Z133"/>
    <mergeCell ref="Z135:Z136"/>
    <mergeCell ref="Z138:Z139"/>
    <mergeCell ref="Z141:Z142"/>
    <mergeCell ref="Z144:Z145"/>
    <mergeCell ref="Z147:Z148"/>
    <mergeCell ref="Z150:Z151"/>
    <mergeCell ref="Z153:Z154"/>
    <mergeCell ref="T108:T109"/>
    <mergeCell ref="U108:U109"/>
    <mergeCell ref="Z108:Z109"/>
    <mergeCell ref="Z111:Z112"/>
    <mergeCell ref="Z114:Z115"/>
    <mergeCell ref="Z117:Z118"/>
    <mergeCell ref="Z120:Z121"/>
    <mergeCell ref="Z123:Z124"/>
    <mergeCell ref="Z126:Z127"/>
    <mergeCell ref="V123:V124"/>
    <mergeCell ref="W123:W124"/>
    <mergeCell ref="T126:T127"/>
    <mergeCell ref="W126:W127"/>
    <mergeCell ref="U126:U127"/>
    <mergeCell ref="V126:V127"/>
    <mergeCell ref="T99:T100"/>
    <mergeCell ref="U99:U100"/>
    <mergeCell ref="V99:V100"/>
    <mergeCell ref="W99:W100"/>
    <mergeCell ref="U102:U103"/>
    <mergeCell ref="V102:V103"/>
    <mergeCell ref="W102:W103"/>
    <mergeCell ref="T102:T103"/>
    <mergeCell ref="T105:T106"/>
    <mergeCell ref="U105:U106"/>
    <mergeCell ref="V105:V106"/>
    <mergeCell ref="W105:W106"/>
    <mergeCell ref="Z252:Z253"/>
    <mergeCell ref="Z255:Z256"/>
    <mergeCell ref="Z213:Z214"/>
    <mergeCell ref="Z216:Z217"/>
    <mergeCell ref="Z219:Z220"/>
    <mergeCell ref="Z222:Z223"/>
    <mergeCell ref="Z225:Z226"/>
    <mergeCell ref="Z228:Z229"/>
    <mergeCell ref="Z231:Z232"/>
    <mergeCell ref="U192:U193"/>
    <mergeCell ref="V192:V193"/>
    <mergeCell ref="W192:W193"/>
    <mergeCell ref="Z234:Z235"/>
    <mergeCell ref="Z237:Z238"/>
    <mergeCell ref="Z240:Z241"/>
    <mergeCell ref="Z243:Z244"/>
    <mergeCell ref="Z246:Z247"/>
    <mergeCell ref="Z249:Z250"/>
    <mergeCell ref="Z210:Z211"/>
    <mergeCell ref="U198:U199"/>
    <mergeCell ref="V198:V199"/>
    <mergeCell ref="W198:W199"/>
    <mergeCell ref="V204:V205"/>
    <mergeCell ref="W204:W205"/>
    <mergeCell ref="W84:W85"/>
    <mergeCell ref="T78:T79"/>
    <mergeCell ref="T81:T82"/>
    <mergeCell ref="U81:U82"/>
    <mergeCell ref="V81:V82"/>
    <mergeCell ref="W81:W82"/>
    <mergeCell ref="T84:T85"/>
    <mergeCell ref="U84:U85"/>
    <mergeCell ref="V96:V97"/>
    <mergeCell ref="W96:W97"/>
    <mergeCell ref="T96:T97"/>
    <mergeCell ref="U96:U97"/>
    <mergeCell ref="T63:T64"/>
    <mergeCell ref="U63:U64"/>
    <mergeCell ref="V63:V64"/>
    <mergeCell ref="W63:W64"/>
    <mergeCell ref="U66:U67"/>
    <mergeCell ref="V66:V67"/>
    <mergeCell ref="W66:W67"/>
    <mergeCell ref="T66:T67"/>
    <mergeCell ref="T69:T70"/>
    <mergeCell ref="U69:U70"/>
    <mergeCell ref="V69:V70"/>
    <mergeCell ref="W69:W70"/>
    <mergeCell ref="T72:T73"/>
    <mergeCell ref="U72:U73"/>
    <mergeCell ref="T75:T76"/>
    <mergeCell ref="U75:U76"/>
    <mergeCell ref="V75:V76"/>
    <mergeCell ref="W75:W76"/>
    <mergeCell ref="U78:U79"/>
    <mergeCell ref="V78:V79"/>
    <mergeCell ref="W78:W79"/>
    <mergeCell ref="V84:V85"/>
    <mergeCell ref="T87:T88"/>
    <mergeCell ref="U87:U88"/>
    <mergeCell ref="V87:V88"/>
    <mergeCell ref="W87:W88"/>
    <mergeCell ref="U90:U91"/>
    <mergeCell ref="V90:V91"/>
    <mergeCell ref="W90:W91"/>
    <mergeCell ref="T90:T91"/>
    <mergeCell ref="T93:T94"/>
    <mergeCell ref="U93:U94"/>
    <mergeCell ref="V93:V94"/>
    <mergeCell ref="W93:W94"/>
    <mergeCell ref="B96:B97"/>
    <mergeCell ref="B99:B100"/>
    <mergeCell ref="C99:C100"/>
    <mergeCell ref="B87:B88"/>
    <mergeCell ref="C87:C88"/>
    <mergeCell ref="B90:B91"/>
    <mergeCell ref="C90:C91"/>
    <mergeCell ref="B93:B94"/>
    <mergeCell ref="C93:C94"/>
    <mergeCell ref="C96:C97"/>
    <mergeCell ref="B66:B67"/>
    <mergeCell ref="C66:C67"/>
    <mergeCell ref="A60:A61"/>
    <mergeCell ref="B60:B61"/>
    <mergeCell ref="C60:C61"/>
    <mergeCell ref="A63:A64"/>
    <mergeCell ref="B63:B64"/>
    <mergeCell ref="C63:C64"/>
    <mergeCell ref="A66:A67"/>
    <mergeCell ref="V60:V61"/>
    <mergeCell ref="W60:W61"/>
    <mergeCell ref="T54:T55"/>
    <mergeCell ref="T57:T58"/>
    <mergeCell ref="U57:U58"/>
    <mergeCell ref="V57:V58"/>
    <mergeCell ref="W57:W58"/>
    <mergeCell ref="T60:T61"/>
    <mergeCell ref="U60:U61"/>
    <mergeCell ref="A42:A43"/>
    <mergeCell ref="B42:B43"/>
    <mergeCell ref="C42:C43"/>
    <mergeCell ref="A45:A46"/>
    <mergeCell ref="B45:B46"/>
    <mergeCell ref="C45:C46"/>
    <mergeCell ref="A48:A49"/>
    <mergeCell ref="B57:B58"/>
    <mergeCell ref="C57:C58"/>
    <mergeCell ref="A51:A52"/>
    <mergeCell ref="B51:B52"/>
    <mergeCell ref="C51:C52"/>
    <mergeCell ref="A54:A55"/>
    <mergeCell ref="B54:B55"/>
    <mergeCell ref="C54:C55"/>
    <mergeCell ref="A57:A58"/>
    <mergeCell ref="T15:T16"/>
    <mergeCell ref="U15:U16"/>
    <mergeCell ref="V15:V16"/>
    <mergeCell ref="W15:W16"/>
    <mergeCell ref="T18:T19"/>
    <mergeCell ref="W18:W19"/>
    <mergeCell ref="U30:U31"/>
    <mergeCell ref="V30:V31"/>
    <mergeCell ref="B48:B49"/>
    <mergeCell ref="C48:C49"/>
    <mergeCell ref="V9:V10"/>
    <mergeCell ref="W9:W10"/>
    <mergeCell ref="T12:T13"/>
    <mergeCell ref="W12:W13"/>
    <mergeCell ref="A6:A7"/>
    <mergeCell ref="B6:B7"/>
    <mergeCell ref="C6:C7"/>
    <mergeCell ref="A9:A10"/>
    <mergeCell ref="B9:B10"/>
    <mergeCell ref="C9:C10"/>
    <mergeCell ref="A12:A13"/>
    <mergeCell ref="U12:U13"/>
    <mergeCell ref="V12:V13"/>
    <mergeCell ref="B252:B253"/>
    <mergeCell ref="C252:C253"/>
    <mergeCell ref="B255:B256"/>
    <mergeCell ref="C255:C256"/>
    <mergeCell ref="F1:G1"/>
    <mergeCell ref="I1:J1"/>
    <mergeCell ref="L1:Q1"/>
    <mergeCell ref="A2:Z2"/>
    <mergeCell ref="A3:A4"/>
    <mergeCell ref="B3:B4"/>
    <mergeCell ref="C3:C4"/>
    <mergeCell ref="X1:Y1"/>
    <mergeCell ref="T3:T4"/>
    <mergeCell ref="U3:U4"/>
    <mergeCell ref="V3:V4"/>
    <mergeCell ref="W3:W4"/>
    <mergeCell ref="T6:T7"/>
    <mergeCell ref="U6:U7"/>
    <mergeCell ref="B12:B13"/>
    <mergeCell ref="C12:C13"/>
    <mergeCell ref="V6:V7"/>
    <mergeCell ref="W6:W7"/>
    <mergeCell ref="T9:T10"/>
    <mergeCell ref="U9:U10"/>
    <mergeCell ref="B153:B154"/>
    <mergeCell ref="B156:B157"/>
    <mergeCell ref="C156:C157"/>
    <mergeCell ref="B159:B160"/>
    <mergeCell ref="C159:C160"/>
    <mergeCell ref="B162:B163"/>
    <mergeCell ref="C162:C163"/>
    <mergeCell ref="B249:B250"/>
    <mergeCell ref="C249:C250"/>
    <mergeCell ref="B243:B244"/>
    <mergeCell ref="C243:C244"/>
    <mergeCell ref="B246:B247"/>
    <mergeCell ref="C246:C247"/>
    <mergeCell ref="B102:B103"/>
    <mergeCell ref="C102:C103"/>
    <mergeCell ref="B105:B106"/>
    <mergeCell ref="C105:C106"/>
    <mergeCell ref="B108:B109"/>
    <mergeCell ref="C108:C109"/>
    <mergeCell ref="C111:C112"/>
    <mergeCell ref="B111:B112"/>
    <mergeCell ref="B114:B115"/>
    <mergeCell ref="C114:C115"/>
    <mergeCell ref="B117:B118"/>
    <mergeCell ref="C117:C118"/>
    <mergeCell ref="B120:B121"/>
    <mergeCell ref="C120:C121"/>
    <mergeCell ref="B123:B124"/>
    <mergeCell ref="C123:C124"/>
    <mergeCell ref="B126:B127"/>
    <mergeCell ref="C126:C127"/>
    <mergeCell ref="B129:B130"/>
    <mergeCell ref="C129:C130"/>
    <mergeCell ref="B228:B229"/>
    <mergeCell ref="C228:C229"/>
    <mergeCell ref="B231:B232"/>
    <mergeCell ref="C231:C232"/>
    <mergeCell ref="B234:B235"/>
    <mergeCell ref="C234:C235"/>
    <mergeCell ref="C237:C238"/>
    <mergeCell ref="B237:B238"/>
    <mergeCell ref="B240:B241"/>
    <mergeCell ref="C240:C241"/>
    <mergeCell ref="B213:B214"/>
    <mergeCell ref="C213:C214"/>
    <mergeCell ref="C216:C217"/>
    <mergeCell ref="B216:B217"/>
    <mergeCell ref="B219:B220"/>
    <mergeCell ref="C219:C220"/>
    <mergeCell ref="B222:B223"/>
    <mergeCell ref="C222:C223"/>
    <mergeCell ref="B225:B226"/>
    <mergeCell ref="C225:C226"/>
    <mergeCell ref="B198:B199"/>
    <mergeCell ref="C198:C199"/>
    <mergeCell ref="B201:B202"/>
    <mergeCell ref="C201:C202"/>
    <mergeCell ref="B204:B205"/>
    <mergeCell ref="C204:C205"/>
    <mergeCell ref="B207:B208"/>
    <mergeCell ref="C207:C208"/>
    <mergeCell ref="B210:B211"/>
    <mergeCell ref="C210:C211"/>
    <mergeCell ref="B183:B184"/>
    <mergeCell ref="C183:C184"/>
    <mergeCell ref="B186:B187"/>
    <mergeCell ref="C186:C187"/>
    <mergeCell ref="B189:B190"/>
    <mergeCell ref="C189:C190"/>
    <mergeCell ref="B192:B193"/>
    <mergeCell ref="C192:C193"/>
    <mergeCell ref="C195:C196"/>
    <mergeCell ref="B195:B196"/>
    <mergeCell ref="B168:B169"/>
    <mergeCell ref="C168:C169"/>
    <mergeCell ref="B171:B172"/>
    <mergeCell ref="C171:C172"/>
    <mergeCell ref="C174:C175"/>
    <mergeCell ref="B174:B175"/>
    <mergeCell ref="B177:B178"/>
    <mergeCell ref="C177:C178"/>
    <mergeCell ref="B180:B181"/>
    <mergeCell ref="C180:C181"/>
    <mergeCell ref="A78:A79"/>
    <mergeCell ref="B78:B79"/>
    <mergeCell ref="C78:C79"/>
    <mergeCell ref="B81:B82"/>
    <mergeCell ref="C81:C82"/>
    <mergeCell ref="B84:B85"/>
    <mergeCell ref="C84:C85"/>
    <mergeCell ref="B165:B166"/>
    <mergeCell ref="C165:C166"/>
    <mergeCell ref="C132:C133"/>
    <mergeCell ref="B132:B133"/>
    <mergeCell ref="B135:B136"/>
    <mergeCell ref="C135:C136"/>
    <mergeCell ref="B138:B139"/>
    <mergeCell ref="C138:C139"/>
    <mergeCell ref="B141:B142"/>
    <mergeCell ref="C141:C142"/>
    <mergeCell ref="B144:B145"/>
    <mergeCell ref="C144:C145"/>
    <mergeCell ref="B147:B148"/>
    <mergeCell ref="C147:C148"/>
    <mergeCell ref="B150:B151"/>
    <mergeCell ref="C150:C151"/>
    <mergeCell ref="C153:C154"/>
    <mergeCell ref="B39:B40"/>
    <mergeCell ref="C39:C40"/>
    <mergeCell ref="A33:A34"/>
    <mergeCell ref="B33:B34"/>
    <mergeCell ref="C33:C34"/>
    <mergeCell ref="A36:A37"/>
    <mergeCell ref="B36:B37"/>
    <mergeCell ref="C36:C37"/>
    <mergeCell ref="A39:A40"/>
    <mergeCell ref="B30:B31"/>
    <mergeCell ref="C30:C31"/>
    <mergeCell ref="A24:A25"/>
    <mergeCell ref="B24:B25"/>
    <mergeCell ref="C24:C25"/>
    <mergeCell ref="A27:A28"/>
    <mergeCell ref="B27:B28"/>
    <mergeCell ref="C27:C28"/>
    <mergeCell ref="A30:A31"/>
    <mergeCell ref="B21:B22"/>
    <mergeCell ref="C21:C22"/>
    <mergeCell ref="A15:A16"/>
    <mergeCell ref="B15:B16"/>
    <mergeCell ref="C15:C16"/>
    <mergeCell ref="A18:A19"/>
    <mergeCell ref="B18:B19"/>
    <mergeCell ref="C18:C19"/>
    <mergeCell ref="A21:A22"/>
    <mergeCell ref="V72:V73"/>
    <mergeCell ref="W72:W73"/>
    <mergeCell ref="B75:B76"/>
    <mergeCell ref="C75:C76"/>
    <mergeCell ref="A69:A70"/>
    <mergeCell ref="B69:B70"/>
    <mergeCell ref="C69:C70"/>
    <mergeCell ref="A72:A73"/>
    <mergeCell ref="B72:B73"/>
    <mergeCell ref="C72:C73"/>
    <mergeCell ref="A75:A76"/>
    <mergeCell ref="W33:W34"/>
    <mergeCell ref="T36:T37"/>
    <mergeCell ref="U36:U37"/>
    <mergeCell ref="T39:T40"/>
    <mergeCell ref="U39:U40"/>
    <mergeCell ref="V39:V40"/>
    <mergeCell ref="W39:W40"/>
    <mergeCell ref="U42:U43"/>
    <mergeCell ref="V42:V43"/>
    <mergeCell ref="W42:W43"/>
    <mergeCell ref="U54:U55"/>
    <mergeCell ref="V54:V55"/>
    <mergeCell ref="W54:W55"/>
    <mergeCell ref="U18:U19"/>
    <mergeCell ref="V18:V19"/>
    <mergeCell ref="T21:T22"/>
    <mergeCell ref="U21:U22"/>
    <mergeCell ref="V21:V22"/>
    <mergeCell ref="W21:W22"/>
    <mergeCell ref="T24:T25"/>
    <mergeCell ref="W24:W25"/>
    <mergeCell ref="U24:U25"/>
    <mergeCell ref="V24:V25"/>
    <mergeCell ref="T27:T28"/>
    <mergeCell ref="U27:U28"/>
    <mergeCell ref="V27:V28"/>
    <mergeCell ref="W27:W28"/>
    <mergeCell ref="W30:W31"/>
    <mergeCell ref="V36:V37"/>
    <mergeCell ref="W36:W37"/>
    <mergeCell ref="T30:T31"/>
    <mergeCell ref="T33:T34"/>
    <mergeCell ref="U33:U34"/>
    <mergeCell ref="V33:V34"/>
    <mergeCell ref="T42:T43"/>
    <mergeCell ref="T45:T46"/>
    <mergeCell ref="U45:U46"/>
    <mergeCell ref="V45:V46"/>
    <mergeCell ref="W45:W46"/>
    <mergeCell ref="T48:T49"/>
    <mergeCell ref="U48:U49"/>
    <mergeCell ref="T51:T52"/>
    <mergeCell ref="U51:U52"/>
    <mergeCell ref="V51:V52"/>
    <mergeCell ref="W51:W52"/>
    <mergeCell ref="V48:V49"/>
    <mergeCell ref="W48:W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38"/>
  <sheetViews>
    <sheetView tabSelected="1" workbookViewId="0"/>
  </sheetViews>
  <sheetFormatPr defaultColWidth="12.6640625" defaultRowHeight="15.75" customHeight="1" x14ac:dyDescent="0.25"/>
  <cols>
    <col min="1" max="3" width="1.33203125" customWidth="1"/>
    <col min="4" max="6" width="7.6640625" customWidth="1"/>
    <col min="7" max="7" width="7.33203125" customWidth="1"/>
    <col min="8" max="8" width="8.88671875" customWidth="1"/>
    <col min="9" max="9" width="8.6640625" customWidth="1"/>
    <col min="10" max="28" width="7.6640625" customWidth="1"/>
    <col min="29" max="29" width="16.44140625" customWidth="1"/>
    <col min="30" max="32" width="1.33203125" customWidth="1"/>
  </cols>
  <sheetData>
    <row r="1" spans="1:32" ht="22.8" x14ac:dyDescent="0.4">
      <c r="A1" s="30"/>
      <c r="B1" s="287" t="s">
        <v>18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4"/>
      <c r="AF1" s="56"/>
    </row>
    <row r="2" spans="1:32" ht="54" customHeight="1" x14ac:dyDescent="0.4">
      <c r="A2" s="30"/>
      <c r="B2" s="28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9"/>
      <c r="AF2" s="56"/>
    </row>
    <row r="3" spans="1:32" ht="7.5" customHeight="1" x14ac:dyDescent="0.25">
      <c r="A3" s="30"/>
      <c r="B3" s="30"/>
      <c r="C3" s="30"/>
      <c r="D3" s="57"/>
      <c r="J3" s="57"/>
      <c r="K3" s="57"/>
      <c r="M3" s="57"/>
      <c r="O3" s="58"/>
      <c r="P3" s="58"/>
      <c r="Q3" s="57"/>
      <c r="S3" s="58"/>
      <c r="T3" s="58"/>
      <c r="U3" s="57"/>
      <c r="V3" s="30"/>
      <c r="W3" s="30"/>
      <c r="X3" s="59"/>
      <c r="Y3" s="59"/>
      <c r="Z3" s="30"/>
      <c r="AA3" s="30"/>
      <c r="AB3" s="30"/>
      <c r="AC3" s="30"/>
      <c r="AD3" s="30"/>
      <c r="AE3" s="30"/>
      <c r="AF3" s="30"/>
    </row>
    <row r="4" spans="1:32" ht="13.2" x14ac:dyDescent="0.25">
      <c r="A4" s="30"/>
      <c r="B4" s="30"/>
      <c r="C4" s="30"/>
      <c r="D4" s="276" t="s">
        <v>19</v>
      </c>
      <c r="E4" s="273"/>
      <c r="F4" s="289"/>
      <c r="G4" s="273"/>
      <c r="H4" s="274"/>
      <c r="J4" s="290" t="s">
        <v>20</v>
      </c>
      <c r="K4" s="274"/>
      <c r="O4" s="60" t="s">
        <v>21</v>
      </c>
      <c r="P4" s="61" t="s">
        <v>22</v>
      </c>
      <c r="S4" s="60" t="s">
        <v>23</v>
      </c>
      <c r="T4" s="284"/>
      <c r="U4" s="274"/>
      <c r="V4" s="60" t="s">
        <v>24</v>
      </c>
      <c r="W4" s="62"/>
      <c r="X4" s="284"/>
      <c r="Y4" s="274"/>
      <c r="Z4" s="60" t="s">
        <v>25</v>
      </c>
      <c r="AA4" s="284"/>
      <c r="AB4" s="274"/>
      <c r="AD4" s="30"/>
      <c r="AE4" s="30"/>
      <c r="AF4" s="30"/>
    </row>
    <row r="5" spans="1:32" ht="13.2" x14ac:dyDescent="0.25">
      <c r="A5" s="30"/>
      <c r="B5" s="30"/>
      <c r="C5" s="30"/>
      <c r="D5" s="63" t="s">
        <v>26</v>
      </c>
      <c r="E5" s="64"/>
      <c r="F5" s="291"/>
      <c r="G5" s="258"/>
      <c r="H5" s="265"/>
      <c r="J5" s="288"/>
      <c r="K5" s="269"/>
      <c r="M5" s="276" t="s">
        <v>27</v>
      </c>
      <c r="N5" s="273"/>
      <c r="O5" s="65"/>
      <c r="P5" s="66"/>
      <c r="S5" s="63" t="s">
        <v>28</v>
      </c>
      <c r="T5" s="285"/>
      <c r="U5" s="265"/>
      <c r="V5" s="63" t="s">
        <v>29</v>
      </c>
      <c r="W5" s="67"/>
      <c r="X5" s="285"/>
      <c r="Y5" s="265"/>
      <c r="Z5" s="63" t="s">
        <v>30</v>
      </c>
      <c r="AA5" s="285"/>
      <c r="AB5" s="265"/>
      <c r="AD5" s="30"/>
      <c r="AE5" s="30"/>
      <c r="AF5" s="30"/>
    </row>
    <row r="6" spans="1:32" ht="13.2" x14ac:dyDescent="0.25">
      <c r="A6" s="30"/>
      <c r="B6" s="30"/>
      <c r="C6" s="30"/>
      <c r="D6" s="63" t="s">
        <v>31</v>
      </c>
      <c r="E6" s="64"/>
      <c r="F6" s="291"/>
      <c r="G6" s="258"/>
      <c r="H6" s="265"/>
      <c r="J6" s="68"/>
      <c r="K6" s="68"/>
      <c r="M6" s="277" t="s">
        <v>32</v>
      </c>
      <c r="N6" s="258"/>
      <c r="O6" s="65"/>
      <c r="P6" s="66"/>
      <c r="S6" s="63" t="s">
        <v>33</v>
      </c>
      <c r="T6" s="285"/>
      <c r="U6" s="265"/>
      <c r="V6" s="63" t="s">
        <v>34</v>
      </c>
      <c r="W6" s="67"/>
      <c r="X6" s="285"/>
      <c r="Y6" s="265"/>
      <c r="Z6" s="63" t="s">
        <v>35</v>
      </c>
      <c r="AA6" s="285"/>
      <c r="AB6" s="265"/>
      <c r="AD6" s="30"/>
      <c r="AE6" s="30"/>
      <c r="AF6" s="30"/>
    </row>
    <row r="7" spans="1:32" ht="13.2" x14ac:dyDescent="0.25">
      <c r="A7" s="30"/>
      <c r="B7" s="30"/>
      <c r="C7" s="30"/>
      <c r="D7" s="280" t="s">
        <v>36</v>
      </c>
      <c r="E7" s="268"/>
      <c r="F7" s="292"/>
      <c r="G7" s="268"/>
      <c r="H7" s="269"/>
      <c r="I7" s="58"/>
      <c r="J7" s="70"/>
      <c r="K7" s="70"/>
      <c r="L7" s="58"/>
      <c r="M7" s="280" t="s">
        <v>37</v>
      </c>
      <c r="N7" s="268"/>
      <c r="O7" s="71"/>
      <c r="P7" s="72"/>
      <c r="S7" s="69" t="s">
        <v>38</v>
      </c>
      <c r="T7" s="286"/>
      <c r="U7" s="269"/>
      <c r="V7" s="69" t="s">
        <v>39</v>
      </c>
      <c r="W7" s="73"/>
      <c r="X7" s="286"/>
      <c r="Y7" s="269"/>
      <c r="Z7" s="69" t="s">
        <v>40</v>
      </c>
      <c r="AA7" s="286"/>
      <c r="AB7" s="269"/>
      <c r="AD7" s="30"/>
      <c r="AE7" s="30"/>
      <c r="AF7" s="30"/>
    </row>
    <row r="8" spans="1:32" ht="7.5" customHeight="1" x14ac:dyDescent="0.25">
      <c r="A8" s="30"/>
      <c r="B8" s="30"/>
      <c r="C8" s="30"/>
      <c r="D8" s="58"/>
      <c r="E8" s="58"/>
      <c r="F8" s="58"/>
      <c r="G8" s="58"/>
      <c r="H8" s="58"/>
      <c r="I8" s="58"/>
      <c r="J8" s="58"/>
      <c r="K8" s="58"/>
      <c r="L8" s="58"/>
      <c r="M8" s="57"/>
      <c r="N8" s="58"/>
      <c r="O8" s="58"/>
      <c r="P8" s="57"/>
      <c r="R8" s="58"/>
      <c r="S8" s="58"/>
      <c r="T8" s="57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32" ht="22.8" x14ac:dyDescent="0.4">
      <c r="A9" s="30"/>
      <c r="B9" s="30"/>
      <c r="C9" s="271" t="s">
        <v>41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4"/>
      <c r="AE9" s="30"/>
      <c r="AF9" s="30"/>
    </row>
    <row r="10" spans="1:32" ht="7.5" customHeight="1" x14ac:dyDescent="0.25">
      <c r="A10" s="30"/>
      <c r="B10" s="30"/>
      <c r="C10" s="74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7"/>
      <c r="AE10" s="30"/>
      <c r="AF10" s="30"/>
    </row>
    <row r="11" spans="1:32" ht="13.2" x14ac:dyDescent="0.25">
      <c r="A11" s="30"/>
      <c r="B11" s="30"/>
      <c r="C11" s="78"/>
      <c r="D11" s="79" t="s">
        <v>42</v>
      </c>
      <c r="E11" s="293" t="s">
        <v>43</v>
      </c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4"/>
      <c r="Q11" s="30"/>
      <c r="R11" s="294" t="s">
        <v>44</v>
      </c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4"/>
      <c r="AD11" s="81"/>
      <c r="AE11" s="30"/>
      <c r="AF11" s="30"/>
    </row>
    <row r="12" spans="1:32" ht="13.2" x14ac:dyDescent="0.25">
      <c r="A12" s="30"/>
      <c r="B12" s="30"/>
      <c r="C12" s="78"/>
      <c r="D12" s="82">
        <v>1</v>
      </c>
      <c r="E12" s="295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4"/>
      <c r="Q12" s="30"/>
      <c r="R12" s="296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4"/>
      <c r="AD12" s="81"/>
      <c r="AE12" s="30"/>
      <c r="AF12" s="30"/>
    </row>
    <row r="13" spans="1:32" ht="13.2" x14ac:dyDescent="0.25">
      <c r="A13" s="30"/>
      <c r="B13" s="30"/>
      <c r="C13" s="78"/>
      <c r="D13" s="83">
        <v>2</v>
      </c>
      <c r="E13" s="264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65"/>
      <c r="Q13" s="30"/>
      <c r="R13" s="266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65"/>
      <c r="AD13" s="81"/>
      <c r="AE13" s="30"/>
      <c r="AF13" s="30"/>
    </row>
    <row r="14" spans="1:32" ht="13.2" x14ac:dyDescent="0.25">
      <c r="A14" s="30"/>
      <c r="B14" s="30"/>
      <c r="C14" s="78"/>
      <c r="D14" s="83">
        <v>3</v>
      </c>
      <c r="E14" s="264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65"/>
      <c r="Q14" s="30"/>
      <c r="R14" s="266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65"/>
      <c r="AD14" s="81"/>
      <c r="AE14" s="30"/>
      <c r="AF14" s="30"/>
    </row>
    <row r="15" spans="1:32" ht="13.2" x14ac:dyDescent="0.25">
      <c r="A15" s="30"/>
      <c r="B15" s="30"/>
      <c r="C15" s="78"/>
      <c r="D15" s="83">
        <v>4</v>
      </c>
      <c r="E15" s="264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65"/>
      <c r="Q15" s="30"/>
      <c r="R15" s="266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65"/>
      <c r="AD15" s="81"/>
      <c r="AE15" s="30"/>
      <c r="AF15" s="30"/>
    </row>
    <row r="16" spans="1:32" ht="13.2" x14ac:dyDescent="0.25">
      <c r="A16" s="30"/>
      <c r="B16" s="30"/>
      <c r="C16" s="78"/>
      <c r="D16" s="85">
        <v>5</v>
      </c>
      <c r="E16" s="267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9"/>
      <c r="Q16" s="30"/>
      <c r="R16" s="270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9"/>
      <c r="AD16" s="81"/>
      <c r="AE16" s="30"/>
      <c r="AF16" s="30"/>
    </row>
    <row r="17" spans="1:32" ht="7.5" customHeight="1" x14ac:dyDescent="0.25">
      <c r="A17" s="30"/>
      <c r="B17" s="30"/>
      <c r="C17" s="86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9"/>
      <c r="AE17" s="30"/>
      <c r="AF17" s="30"/>
    </row>
    <row r="18" spans="1:32" ht="7.5" customHeight="1" x14ac:dyDescent="0.25">
      <c r="A18" s="30"/>
      <c r="B18" s="30"/>
      <c r="C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22.8" x14ac:dyDescent="0.4">
      <c r="A19" s="30"/>
      <c r="B19" s="30"/>
      <c r="C19" s="271" t="s">
        <v>45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4"/>
      <c r="AE19" s="30"/>
      <c r="AF19" s="30"/>
    </row>
    <row r="20" spans="1:32" ht="7.5" customHeight="1" x14ac:dyDescent="0.25">
      <c r="A20" s="30"/>
      <c r="B20" s="30"/>
      <c r="C20" s="74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  <c r="AE20" s="30"/>
      <c r="AF20" s="30"/>
    </row>
    <row r="21" spans="1:32" ht="13.2" x14ac:dyDescent="0.25">
      <c r="A21" s="30"/>
      <c r="B21" s="30"/>
      <c r="C21" s="78"/>
      <c r="D21" s="281" t="s">
        <v>8</v>
      </c>
      <c r="E21" s="276" t="s">
        <v>46</v>
      </c>
      <c r="F21" s="273"/>
      <c r="G21" s="75"/>
      <c r="H21" s="91" t="s">
        <v>47</v>
      </c>
      <c r="J21" s="263" t="s">
        <v>48</v>
      </c>
      <c r="K21" s="256"/>
      <c r="L21" s="256"/>
      <c r="M21" s="254"/>
      <c r="N21" s="30"/>
      <c r="O21" s="263" t="s">
        <v>49</v>
      </c>
      <c r="P21" s="256"/>
      <c r="Q21" s="256"/>
      <c r="R21" s="254"/>
      <c r="S21" s="30"/>
      <c r="U21" s="92" t="s">
        <v>50</v>
      </c>
      <c r="V21" s="93" t="s">
        <v>51</v>
      </c>
      <c r="W21" s="30"/>
      <c r="X21" s="272" t="s">
        <v>52</v>
      </c>
      <c r="Y21" s="273"/>
      <c r="Z21" s="273"/>
      <c r="AA21" s="273"/>
      <c r="AB21" s="274"/>
      <c r="AC21" s="94"/>
      <c r="AD21" s="81"/>
      <c r="AE21" s="30"/>
      <c r="AF21" s="30"/>
    </row>
    <row r="22" spans="1:32" ht="13.2" x14ac:dyDescent="0.25">
      <c r="A22" s="30"/>
      <c r="B22" s="30"/>
      <c r="C22" s="78"/>
      <c r="D22" s="282"/>
      <c r="E22" s="277" t="s">
        <v>53</v>
      </c>
      <c r="F22" s="258"/>
      <c r="G22" s="65"/>
      <c r="H22" s="95" t="s">
        <v>54</v>
      </c>
      <c r="J22" s="60" t="s">
        <v>55</v>
      </c>
      <c r="K22" s="96"/>
      <c r="L22" s="97">
        <v>650</v>
      </c>
      <c r="M22" s="91" t="s">
        <v>56</v>
      </c>
      <c r="N22" s="30"/>
      <c r="O22" s="63" t="s">
        <v>57</v>
      </c>
      <c r="P22" s="98"/>
      <c r="Q22" s="99">
        <v>0</v>
      </c>
      <c r="R22" s="95" t="s">
        <v>58</v>
      </c>
      <c r="T22" s="60" t="s">
        <v>59</v>
      </c>
      <c r="U22" s="100">
        <f t="shared" ref="U22:U24" si="0">W31</f>
        <v>0</v>
      </c>
      <c r="V22" s="101">
        <f t="shared" ref="V22:V24" si="1">W37</f>
        <v>0</v>
      </c>
      <c r="X22" s="275" t="s">
        <v>60</v>
      </c>
      <c r="Y22" s="258"/>
      <c r="Z22" s="103">
        <f>MAX(I46:I145)-Q26</f>
        <v>0</v>
      </c>
      <c r="AA22" s="91" t="s">
        <v>61</v>
      </c>
      <c r="AB22" s="30"/>
      <c r="AC22" s="94"/>
      <c r="AD22" s="81"/>
      <c r="AE22" s="30"/>
      <c r="AF22" s="30"/>
    </row>
    <row r="23" spans="1:32" ht="13.2" x14ac:dyDescent="0.25">
      <c r="A23" s="30"/>
      <c r="B23" s="30"/>
      <c r="C23" s="78"/>
      <c r="D23" s="282"/>
      <c r="E23" s="277" t="s">
        <v>62</v>
      </c>
      <c r="F23" s="258"/>
      <c r="G23" s="65"/>
      <c r="H23" s="95"/>
      <c r="J23" s="63" t="s">
        <v>63</v>
      </c>
      <c r="K23" s="98"/>
      <c r="L23" s="99">
        <v>20.5</v>
      </c>
      <c r="M23" s="95" t="s">
        <v>64</v>
      </c>
      <c r="N23" s="30"/>
      <c r="O23" s="102" t="s">
        <v>65</v>
      </c>
      <c r="P23" s="67"/>
      <c r="Q23" s="99">
        <v>0</v>
      </c>
      <c r="R23" s="95" t="s">
        <v>47</v>
      </c>
      <c r="T23" s="63" t="s">
        <v>66</v>
      </c>
      <c r="U23" s="104" t="e">
        <f t="shared" si="0"/>
        <v>#DIV/0!</v>
      </c>
      <c r="V23" s="105" t="e">
        <f t="shared" si="1"/>
        <v>#DIV/0!</v>
      </c>
      <c r="X23" s="278" t="s">
        <v>67</v>
      </c>
      <c r="Y23" s="268"/>
      <c r="Z23" s="107">
        <f>SUM(H46:H145)</f>
        <v>0</v>
      </c>
      <c r="AA23" s="108" t="s">
        <v>68</v>
      </c>
      <c r="AB23" s="30"/>
      <c r="AC23" s="94"/>
      <c r="AD23" s="81"/>
      <c r="AE23" s="30"/>
      <c r="AF23" s="30"/>
    </row>
    <row r="24" spans="1:32" ht="13.2" x14ac:dyDescent="0.25">
      <c r="A24" s="30"/>
      <c r="B24" s="30"/>
      <c r="C24" s="78"/>
      <c r="D24" s="282"/>
      <c r="E24" s="277" t="s">
        <v>69</v>
      </c>
      <c r="F24" s="258"/>
      <c r="G24" s="65"/>
      <c r="H24" s="95"/>
      <c r="J24" s="63" t="s">
        <v>70</v>
      </c>
      <c r="K24" s="98"/>
      <c r="L24" s="99">
        <v>10000</v>
      </c>
      <c r="M24" s="95" t="s">
        <v>61</v>
      </c>
      <c r="N24" s="30"/>
      <c r="O24" s="63" t="s">
        <v>71</v>
      </c>
      <c r="P24" s="98"/>
      <c r="Q24" s="109">
        <f>Q25*(1+Q23/100)</f>
        <v>312.5</v>
      </c>
      <c r="R24" s="95" t="s">
        <v>72</v>
      </c>
      <c r="T24" s="106" t="s">
        <v>73</v>
      </c>
      <c r="U24" s="110" t="e">
        <f t="shared" si="0"/>
        <v>#DIV/0!</v>
      </c>
      <c r="V24" s="111" t="e">
        <f t="shared" si="1"/>
        <v>#DIV/0!</v>
      </c>
      <c r="X24" s="279" t="s">
        <v>74</v>
      </c>
      <c r="Y24" s="254"/>
      <c r="AA24" s="279" t="s">
        <v>75</v>
      </c>
      <c r="AB24" s="254"/>
      <c r="AC24" s="94"/>
      <c r="AD24" s="81"/>
      <c r="AE24" s="30"/>
      <c r="AF24" s="30"/>
    </row>
    <row r="25" spans="1:32" ht="13.2" x14ac:dyDescent="0.25">
      <c r="A25" s="30"/>
      <c r="B25" s="30"/>
      <c r="C25" s="78"/>
      <c r="D25" s="282"/>
      <c r="E25" s="277" t="s">
        <v>76</v>
      </c>
      <c r="F25" s="258"/>
      <c r="G25" s="65"/>
      <c r="H25" s="95"/>
      <c r="J25" s="63" t="s">
        <v>77</v>
      </c>
      <c r="K25" s="98"/>
      <c r="L25" s="103">
        <f>FLOOR(L23*1000/L22,1)+1</f>
        <v>32</v>
      </c>
      <c r="M25" s="95" t="s">
        <v>58</v>
      </c>
      <c r="N25" s="30"/>
      <c r="O25" s="69" t="s">
        <v>78</v>
      </c>
      <c r="P25" s="112"/>
      <c r="Q25" s="113">
        <f>L26*L25/(Q23/100*Q22+L25)</f>
        <v>312.5</v>
      </c>
      <c r="R25" s="108" t="s">
        <v>72</v>
      </c>
      <c r="T25" s="114" t="s">
        <v>79</v>
      </c>
      <c r="U25" s="115">
        <f t="shared" ref="U25:U26" si="2">AA32</f>
        <v>0</v>
      </c>
      <c r="V25" s="116">
        <f t="shared" ref="V25:V26" si="3">AA38</f>
        <v>0</v>
      </c>
      <c r="X25" s="117">
        <f t="shared" ref="X25:Y25" si="4">MAX(U46:U145)</f>
        <v>0</v>
      </c>
      <c r="Y25" s="117">
        <f t="shared" si="4"/>
        <v>0</v>
      </c>
      <c r="AA25" s="117">
        <f t="shared" ref="AA25:AB25" si="5">MAX(Y46:Y145)</f>
        <v>0</v>
      </c>
      <c r="AB25" s="118">
        <f t="shared" si="5"/>
        <v>0</v>
      </c>
      <c r="AC25" s="94"/>
      <c r="AD25" s="81"/>
      <c r="AE25" s="30"/>
      <c r="AF25" s="30"/>
    </row>
    <row r="26" spans="1:32" ht="13.2" x14ac:dyDescent="0.25">
      <c r="A26" s="30"/>
      <c r="B26" s="30"/>
      <c r="C26" s="78"/>
      <c r="D26" s="283"/>
      <c r="E26" s="280"/>
      <c r="F26" s="268"/>
      <c r="G26" s="71"/>
      <c r="H26" s="108"/>
      <c r="J26" s="69" t="s">
        <v>80</v>
      </c>
      <c r="K26" s="112"/>
      <c r="L26" s="113">
        <f>L24/L25</f>
        <v>312.5</v>
      </c>
      <c r="M26" s="108" t="s">
        <v>72</v>
      </c>
      <c r="N26" s="30"/>
      <c r="O26" s="280" t="s">
        <v>81</v>
      </c>
      <c r="P26" s="268"/>
      <c r="Q26" s="119"/>
      <c r="R26" s="120" t="s">
        <v>61</v>
      </c>
      <c r="T26" s="121" t="s">
        <v>82</v>
      </c>
      <c r="U26" s="122" t="e">
        <f t="shared" si="2"/>
        <v>#DIV/0!</v>
      </c>
      <c r="V26" s="123" t="e">
        <f t="shared" si="3"/>
        <v>#DIV/0!</v>
      </c>
      <c r="X26" s="124">
        <f t="shared" ref="X26:Y26" si="6">MAX(W46:W145)</f>
        <v>0</v>
      </c>
      <c r="Y26" s="124">
        <f t="shared" si="6"/>
        <v>0</v>
      </c>
      <c r="Z26" s="87"/>
      <c r="AA26" s="124">
        <f t="shared" ref="AA26:AB26" si="7">MAX(AA46:AA145)</f>
        <v>0</v>
      </c>
      <c r="AB26" s="125">
        <f t="shared" si="7"/>
        <v>0</v>
      </c>
      <c r="AC26" s="94"/>
      <c r="AD26" s="81"/>
      <c r="AE26" s="30"/>
      <c r="AF26" s="30"/>
    </row>
    <row r="27" spans="1:32" ht="7.5" customHeight="1" x14ac:dyDescent="0.25">
      <c r="A27" s="30"/>
      <c r="B27" s="30"/>
      <c r="C27" s="86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9"/>
      <c r="AE27" s="30"/>
      <c r="AF27" s="30"/>
    </row>
    <row r="28" spans="1:32" ht="7.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1:32" ht="22.8" x14ac:dyDescent="0.4">
      <c r="A29" s="30"/>
      <c r="B29" s="271" t="s">
        <v>83</v>
      </c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4"/>
      <c r="AF29" s="56"/>
    </row>
    <row r="30" spans="1:32" ht="7.5" customHeight="1" x14ac:dyDescent="0.4">
      <c r="A30" s="30"/>
      <c r="B30" s="126"/>
      <c r="C30" s="78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127"/>
      <c r="AE30" s="126"/>
      <c r="AF30" s="56"/>
    </row>
    <row r="31" spans="1:32" ht="13.2" x14ac:dyDescent="0.25">
      <c r="A31" s="30"/>
      <c r="B31" s="126"/>
      <c r="C31" s="78"/>
      <c r="D31" s="60" t="s">
        <v>1</v>
      </c>
      <c r="E31" s="297"/>
      <c r="F31" s="274"/>
      <c r="H31" s="279" t="s">
        <v>84</v>
      </c>
      <c r="I31" s="254"/>
      <c r="K31" s="279" t="s">
        <v>85</v>
      </c>
      <c r="L31" s="254"/>
      <c r="N31" s="299" t="s">
        <v>86</v>
      </c>
      <c r="O31" s="273"/>
      <c r="P31" s="273"/>
      <c r="Q31" s="273"/>
      <c r="R31" s="273"/>
      <c r="S31" s="274"/>
      <c r="U31" s="60" t="s">
        <v>59</v>
      </c>
      <c r="V31" s="62"/>
      <c r="W31" s="128">
        <f>MIN(H46:H75)</f>
        <v>0</v>
      </c>
      <c r="X31" s="91" t="s">
        <v>68</v>
      </c>
      <c r="Z31" s="129" t="s">
        <v>60</v>
      </c>
      <c r="AA31" s="130">
        <f>MAX(J46:J55)</f>
        <v>0</v>
      </c>
      <c r="AB31" s="91" t="s">
        <v>61</v>
      </c>
      <c r="AC31" s="94"/>
      <c r="AD31" s="81"/>
      <c r="AE31" s="126"/>
      <c r="AF31" s="30"/>
    </row>
    <row r="32" spans="1:32" ht="14.4" x14ac:dyDescent="0.3">
      <c r="A32" s="30"/>
      <c r="B32" s="126"/>
      <c r="C32" s="78"/>
      <c r="D32" s="63" t="s">
        <v>15</v>
      </c>
      <c r="E32" s="65"/>
      <c r="F32" s="131" t="s">
        <v>87</v>
      </c>
      <c r="H32" s="68"/>
      <c r="I32" s="68"/>
      <c r="K32" s="132"/>
      <c r="L32" s="68"/>
      <c r="N32" s="133"/>
      <c r="O32" s="134"/>
      <c r="P32" s="135"/>
      <c r="Q32" s="133"/>
      <c r="R32" s="134"/>
      <c r="S32" s="136"/>
      <c r="U32" s="63" t="s">
        <v>66</v>
      </c>
      <c r="V32" s="67"/>
      <c r="W32" s="137" t="e">
        <f>AVERAGE(H46:H75)</f>
        <v>#DIV/0!</v>
      </c>
      <c r="X32" s="95" t="s">
        <v>68</v>
      </c>
      <c r="Z32" s="114" t="s">
        <v>79</v>
      </c>
      <c r="AA32" s="138"/>
      <c r="AB32" s="95" t="s">
        <v>61</v>
      </c>
      <c r="AC32" s="94"/>
      <c r="AD32" s="81"/>
      <c r="AE32" s="126"/>
      <c r="AF32" s="30"/>
    </row>
    <row r="33" spans="1:32" ht="14.4" x14ac:dyDescent="0.3">
      <c r="A33" s="30"/>
      <c r="B33" s="126"/>
      <c r="C33" s="78"/>
      <c r="D33" s="69" t="s">
        <v>16</v>
      </c>
      <c r="E33" s="71"/>
      <c r="F33" s="139" t="s">
        <v>87</v>
      </c>
      <c r="H33" s="70"/>
      <c r="I33" s="70"/>
      <c r="K33" s="140"/>
      <c r="L33" s="70"/>
      <c r="N33" s="141"/>
      <c r="O33" s="142"/>
      <c r="P33" s="143"/>
      <c r="Q33" s="141"/>
      <c r="R33" s="142"/>
      <c r="S33" s="144"/>
      <c r="U33" s="106" t="s">
        <v>73</v>
      </c>
      <c r="V33" s="73"/>
      <c r="W33" s="145" t="e">
        <f>STDEV(E46:E75)</f>
        <v>#DIV/0!</v>
      </c>
      <c r="X33" s="108" t="s">
        <v>68</v>
      </c>
      <c r="Z33" s="121" t="s">
        <v>82</v>
      </c>
      <c r="AA33" s="113" t="e">
        <f>AA31/AA32</f>
        <v>#DIV/0!</v>
      </c>
      <c r="AB33" s="108" t="s">
        <v>61</v>
      </c>
      <c r="AC33" s="94"/>
      <c r="AD33" s="81"/>
      <c r="AE33" s="126"/>
      <c r="AF33" s="30"/>
    </row>
    <row r="34" spans="1:32" ht="7.5" customHeight="1" x14ac:dyDescent="0.4">
      <c r="A34" s="30"/>
      <c r="B34" s="126"/>
      <c r="C34" s="7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127"/>
      <c r="AE34" s="126"/>
      <c r="AF34" s="56"/>
    </row>
    <row r="35" spans="1:32" ht="22.8" x14ac:dyDescent="0.4">
      <c r="A35" s="30"/>
      <c r="B35" s="271" t="s">
        <v>88</v>
      </c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4"/>
      <c r="AF35" s="56"/>
    </row>
    <row r="36" spans="1:32" ht="7.5" customHeight="1" x14ac:dyDescent="0.4">
      <c r="A36" s="30"/>
      <c r="B36" s="126"/>
      <c r="C36" s="78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127"/>
      <c r="AE36" s="126"/>
      <c r="AF36" s="56"/>
    </row>
    <row r="37" spans="1:32" ht="13.2" x14ac:dyDescent="0.25">
      <c r="A37" s="30"/>
      <c r="B37" s="126"/>
      <c r="C37" s="78"/>
      <c r="D37" s="60" t="s">
        <v>1</v>
      </c>
      <c r="E37" s="297"/>
      <c r="F37" s="274"/>
      <c r="H37" s="279" t="s">
        <v>84</v>
      </c>
      <c r="I37" s="254"/>
      <c r="K37" s="279" t="s">
        <v>85</v>
      </c>
      <c r="L37" s="254"/>
      <c r="N37" s="298" t="s">
        <v>86</v>
      </c>
      <c r="O37" s="256"/>
      <c r="P37" s="256"/>
      <c r="Q37" s="256"/>
      <c r="R37" s="256"/>
      <c r="S37" s="254"/>
      <c r="U37" s="60" t="s">
        <v>59</v>
      </c>
      <c r="V37" s="62"/>
      <c r="W37" s="128">
        <f>MIN(H50:H79)</f>
        <v>0</v>
      </c>
      <c r="X37" s="91" t="s">
        <v>68</v>
      </c>
      <c r="Z37" s="129" t="s">
        <v>60</v>
      </c>
      <c r="AA37" s="130">
        <f>MAX(I62:I69)</f>
        <v>0</v>
      </c>
      <c r="AB37" s="91" t="s">
        <v>61</v>
      </c>
      <c r="AC37" s="94"/>
      <c r="AD37" s="81"/>
      <c r="AE37" s="126"/>
      <c r="AF37" s="30"/>
    </row>
    <row r="38" spans="1:32" ht="14.4" x14ac:dyDescent="0.3">
      <c r="A38" s="30"/>
      <c r="B38" s="126"/>
      <c r="C38" s="78"/>
      <c r="D38" s="63" t="s">
        <v>15</v>
      </c>
      <c r="E38" s="65"/>
      <c r="F38" s="131" t="s">
        <v>87</v>
      </c>
      <c r="H38" s="68"/>
      <c r="I38" s="68"/>
      <c r="K38" s="68"/>
      <c r="L38" s="68"/>
      <c r="N38" s="133"/>
      <c r="O38" s="134"/>
      <c r="P38" s="135"/>
      <c r="Q38" s="133"/>
      <c r="R38" s="134"/>
      <c r="S38" s="136"/>
      <c r="U38" s="63" t="s">
        <v>66</v>
      </c>
      <c r="V38" s="67"/>
      <c r="W38" s="137" t="e">
        <f>AVERAGE(H50:H79)</f>
        <v>#DIV/0!</v>
      </c>
      <c r="X38" s="95" t="s">
        <v>68</v>
      </c>
      <c r="Z38" s="114" t="s">
        <v>79</v>
      </c>
      <c r="AA38" s="138"/>
      <c r="AB38" s="95" t="s">
        <v>61</v>
      </c>
      <c r="AC38" s="94"/>
      <c r="AD38" s="81"/>
      <c r="AE38" s="126"/>
      <c r="AF38" s="30"/>
    </row>
    <row r="39" spans="1:32" ht="14.4" x14ac:dyDescent="0.3">
      <c r="A39" s="30"/>
      <c r="B39" s="126"/>
      <c r="C39" s="78"/>
      <c r="D39" s="69" t="s">
        <v>16</v>
      </c>
      <c r="E39" s="71"/>
      <c r="F39" s="139" t="s">
        <v>87</v>
      </c>
      <c r="H39" s="70"/>
      <c r="I39" s="70"/>
      <c r="K39" s="70"/>
      <c r="L39" s="70"/>
      <c r="N39" s="141"/>
      <c r="O39" s="142"/>
      <c r="P39" s="143"/>
      <c r="Q39" s="141"/>
      <c r="R39" s="142"/>
      <c r="S39" s="144"/>
      <c r="U39" s="106" t="s">
        <v>73</v>
      </c>
      <c r="V39" s="73"/>
      <c r="W39" s="145" t="e">
        <f>STDEV(E50:E79)</f>
        <v>#DIV/0!</v>
      </c>
      <c r="X39" s="108" t="s">
        <v>68</v>
      </c>
      <c r="Z39" s="121" t="s">
        <v>82</v>
      </c>
      <c r="AA39" s="113" t="e">
        <f>AA37/AA38</f>
        <v>#DIV/0!</v>
      </c>
      <c r="AB39" s="108" t="s">
        <v>61</v>
      </c>
      <c r="AC39" s="94"/>
      <c r="AD39" s="81"/>
      <c r="AE39" s="126"/>
      <c r="AF39" s="30"/>
    </row>
    <row r="40" spans="1:32" ht="7.5" customHeight="1" x14ac:dyDescent="0.25">
      <c r="A40" s="30"/>
      <c r="B40" s="126"/>
      <c r="C40" s="7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81"/>
      <c r="AE40" s="126"/>
      <c r="AF40" s="30"/>
    </row>
    <row r="41" spans="1:32" ht="22.8" x14ac:dyDescent="0.4">
      <c r="A41" s="30"/>
      <c r="B41" s="271" t="s">
        <v>89</v>
      </c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4"/>
      <c r="AF41" s="30"/>
    </row>
    <row r="42" spans="1:32" ht="7.5" customHeight="1" x14ac:dyDescent="0.25">
      <c r="A42" s="30"/>
      <c r="B42" s="126"/>
      <c r="C42" s="7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81"/>
      <c r="AE42" s="126"/>
      <c r="AF42" s="30"/>
    </row>
    <row r="43" spans="1:32" ht="13.2" x14ac:dyDescent="0.25">
      <c r="A43" s="30"/>
      <c r="B43" s="126"/>
      <c r="C43" s="78"/>
      <c r="D43" s="74"/>
      <c r="E43" s="300" t="s">
        <v>90</v>
      </c>
      <c r="F43" s="256"/>
      <c r="G43" s="256"/>
      <c r="H43" s="254"/>
      <c r="I43" s="301" t="s">
        <v>91</v>
      </c>
      <c r="J43" s="273"/>
      <c r="K43" s="273"/>
      <c r="L43" s="274"/>
      <c r="M43" s="300" t="s">
        <v>92</v>
      </c>
      <c r="N43" s="256"/>
      <c r="O43" s="256"/>
      <c r="P43" s="256"/>
      <c r="Q43" s="256"/>
      <c r="R43" s="256"/>
      <c r="S43" s="256"/>
      <c r="T43" s="254"/>
      <c r="U43" s="300" t="s">
        <v>93</v>
      </c>
      <c r="V43" s="256"/>
      <c r="W43" s="256"/>
      <c r="X43" s="254"/>
      <c r="Y43" s="302" t="s">
        <v>94</v>
      </c>
      <c r="Z43" s="256"/>
      <c r="AA43" s="256"/>
      <c r="AB43" s="254"/>
      <c r="AC43" s="303" t="s">
        <v>95</v>
      </c>
      <c r="AD43" s="146"/>
      <c r="AE43" s="147"/>
      <c r="AF43" s="148"/>
    </row>
    <row r="44" spans="1:32" ht="13.2" x14ac:dyDescent="0.25">
      <c r="A44" s="30"/>
      <c r="B44" s="126"/>
      <c r="C44" s="78"/>
      <c r="D44" s="149" t="s">
        <v>42</v>
      </c>
      <c r="E44" s="150" t="s">
        <v>13</v>
      </c>
      <c r="F44" s="151" t="s">
        <v>96</v>
      </c>
      <c r="G44" s="151" t="s">
        <v>97</v>
      </c>
      <c r="H44" s="151" t="s">
        <v>98</v>
      </c>
      <c r="I44" s="152" t="s">
        <v>99</v>
      </c>
      <c r="J44" s="153" t="s">
        <v>100</v>
      </c>
      <c r="K44" s="153" t="s">
        <v>101</v>
      </c>
      <c r="L44" s="91" t="s">
        <v>102</v>
      </c>
      <c r="M44" s="304" t="s">
        <v>103</v>
      </c>
      <c r="N44" s="258"/>
      <c r="O44" s="258"/>
      <c r="P44" s="258"/>
      <c r="Q44" s="258"/>
      <c r="R44" s="258"/>
      <c r="S44" s="258"/>
      <c r="T44" s="265"/>
      <c r="U44" s="154" t="s">
        <v>104</v>
      </c>
      <c r="V44" s="151" t="s">
        <v>105</v>
      </c>
      <c r="W44" s="151" t="s">
        <v>106</v>
      </c>
      <c r="X44" s="95" t="s">
        <v>107</v>
      </c>
      <c r="Y44" s="151" t="s">
        <v>108</v>
      </c>
      <c r="Z44" s="151" t="s">
        <v>109</v>
      </c>
      <c r="AA44" s="151" t="s">
        <v>110</v>
      </c>
      <c r="AB44" s="95" t="s">
        <v>111</v>
      </c>
      <c r="AC44" s="269"/>
      <c r="AD44" s="66"/>
      <c r="AE44" s="155"/>
      <c r="AF44" s="65"/>
    </row>
    <row r="45" spans="1:32" ht="14.4" x14ac:dyDescent="0.3">
      <c r="A45" s="30"/>
      <c r="B45" s="126"/>
      <c r="C45" s="78"/>
      <c r="D45" s="156" t="s">
        <v>58</v>
      </c>
      <c r="E45" s="157" t="s">
        <v>68</v>
      </c>
      <c r="F45" s="158" t="s">
        <v>58</v>
      </c>
      <c r="G45" s="158" t="s">
        <v>58</v>
      </c>
      <c r="H45" s="158" t="s">
        <v>68</v>
      </c>
      <c r="I45" s="157" t="s">
        <v>61</v>
      </c>
      <c r="J45" s="158" t="s">
        <v>72</v>
      </c>
      <c r="K45" s="158" t="s">
        <v>72</v>
      </c>
      <c r="L45" s="108" t="s">
        <v>72</v>
      </c>
      <c r="M45" s="268"/>
      <c r="N45" s="268"/>
      <c r="O45" s="268"/>
      <c r="P45" s="268"/>
      <c r="Q45" s="268"/>
      <c r="R45" s="268"/>
      <c r="S45" s="268"/>
      <c r="T45" s="269"/>
      <c r="U45" s="159" t="s">
        <v>87</v>
      </c>
      <c r="V45" s="160" t="s">
        <v>87</v>
      </c>
      <c r="W45" s="160" t="s">
        <v>87</v>
      </c>
      <c r="X45" s="139" t="s">
        <v>87</v>
      </c>
      <c r="Y45" s="160" t="s">
        <v>87</v>
      </c>
      <c r="Z45" s="160" t="s">
        <v>87</v>
      </c>
      <c r="AA45" s="160" t="s">
        <v>87</v>
      </c>
      <c r="AB45" s="139" t="s">
        <v>87</v>
      </c>
      <c r="AC45" s="139" t="s">
        <v>87</v>
      </c>
      <c r="AD45" s="161"/>
      <c r="AE45" s="162"/>
      <c r="AF45" s="163"/>
    </row>
    <row r="46" spans="1:32" ht="13.2" x14ac:dyDescent="0.25">
      <c r="A46" s="30"/>
      <c r="B46" s="126"/>
      <c r="C46" s="78"/>
      <c r="D46" s="154">
        <v>1</v>
      </c>
      <c r="E46" s="164"/>
      <c r="F46" s="165"/>
      <c r="G46" s="165"/>
      <c r="H46" s="166" t="str">
        <f t="shared" ref="H46:H145" si="8">IF(E46+2*F46+10*G46=0,"",E46+2*F46+10*G46)</f>
        <v/>
      </c>
      <c r="I46" s="164"/>
      <c r="J46" s="167">
        <f>I46-Q26</f>
        <v>0</v>
      </c>
      <c r="K46" s="168">
        <f>IF(I46="",Q24,"")</f>
        <v>312.5</v>
      </c>
      <c r="L46" s="168">
        <f>($L$24-J46)/($L$25-(D46))</f>
        <v>322.58064516129031</v>
      </c>
      <c r="M46" s="305"/>
      <c r="N46" s="273"/>
      <c r="O46" s="273"/>
      <c r="P46" s="273"/>
      <c r="Q46" s="306"/>
      <c r="R46" s="273"/>
      <c r="S46" s="273"/>
      <c r="T46" s="274"/>
      <c r="U46" s="97">
        <v>0</v>
      </c>
      <c r="V46" s="97">
        <v>0</v>
      </c>
      <c r="W46" s="97">
        <v>0</v>
      </c>
      <c r="X46" s="169">
        <v>0</v>
      </c>
      <c r="Y46" s="97">
        <v>0</v>
      </c>
      <c r="Z46" s="97">
        <v>0</v>
      </c>
      <c r="AA46" s="97">
        <v>0</v>
      </c>
      <c r="AB46" s="169">
        <v>0</v>
      </c>
      <c r="AC46" s="170">
        <v>0</v>
      </c>
      <c r="AD46" s="81"/>
      <c r="AE46" s="126"/>
      <c r="AF46" s="30"/>
    </row>
    <row r="47" spans="1:32" ht="13.2" x14ac:dyDescent="0.25">
      <c r="A47" s="30"/>
      <c r="B47" s="126"/>
      <c r="C47" s="78"/>
      <c r="D47" s="154">
        <f t="shared" ref="D47:D145" si="9">IF(I46="",D46,D46+1)</f>
        <v>1</v>
      </c>
      <c r="E47" s="171"/>
      <c r="F47" s="99"/>
      <c r="G47" s="99"/>
      <c r="H47" s="172" t="str">
        <f t="shared" si="8"/>
        <v/>
      </c>
      <c r="I47" s="171"/>
      <c r="J47" s="103">
        <f t="shared" ref="J47:J145" si="10">I47-I46</f>
        <v>0</v>
      </c>
      <c r="K47" s="109" t="str">
        <f t="shared" ref="K47:K145" si="11">IF(I46&gt;0,IF(I47&gt;0,"",($L$24-I46+$Q$26)/($L$25-(D47-1))),"")</f>
        <v/>
      </c>
      <c r="L47" s="109">
        <f t="shared" ref="L47:L145" si="12">($L$24+$Q$26-I46)/($L$25-(D46))</f>
        <v>322.58064516129031</v>
      </c>
      <c r="M47" s="307"/>
      <c r="N47" s="258"/>
      <c r="O47" s="258"/>
      <c r="P47" s="258"/>
      <c r="Q47" s="308"/>
      <c r="R47" s="258"/>
      <c r="S47" s="258"/>
      <c r="T47" s="265"/>
      <c r="U47" s="99"/>
      <c r="V47" s="99"/>
      <c r="W47" s="173"/>
      <c r="X47" s="174"/>
      <c r="Y47" s="99"/>
      <c r="Z47" s="173"/>
      <c r="AA47" s="173"/>
      <c r="AB47" s="174"/>
      <c r="AC47" s="170"/>
      <c r="AD47" s="81"/>
      <c r="AE47" s="126"/>
      <c r="AF47" s="30"/>
    </row>
    <row r="48" spans="1:32" ht="13.2" x14ac:dyDescent="0.25">
      <c r="A48" s="30"/>
      <c r="B48" s="126"/>
      <c r="C48" s="78"/>
      <c r="D48" s="154">
        <f t="shared" si="9"/>
        <v>1</v>
      </c>
      <c r="E48" s="171"/>
      <c r="F48" s="99"/>
      <c r="G48" s="173"/>
      <c r="H48" s="172" t="str">
        <f t="shared" si="8"/>
        <v/>
      </c>
      <c r="I48" s="171"/>
      <c r="J48" s="103">
        <f t="shared" si="10"/>
        <v>0</v>
      </c>
      <c r="K48" s="109" t="str">
        <f t="shared" si="11"/>
        <v/>
      </c>
      <c r="L48" s="109">
        <f t="shared" si="12"/>
        <v>322.58064516129031</v>
      </c>
      <c r="M48" s="307"/>
      <c r="N48" s="258"/>
      <c r="O48" s="258"/>
      <c r="P48" s="258"/>
      <c r="Q48" s="308"/>
      <c r="R48" s="258"/>
      <c r="S48" s="258"/>
      <c r="T48" s="265"/>
      <c r="U48" s="99"/>
      <c r="V48" s="99"/>
      <c r="W48" s="99"/>
      <c r="X48" s="170"/>
      <c r="Y48" s="99"/>
      <c r="Z48" s="99"/>
      <c r="AA48" s="99"/>
      <c r="AB48" s="170"/>
      <c r="AC48" s="170"/>
      <c r="AD48" s="81"/>
      <c r="AE48" s="126"/>
      <c r="AF48" s="30"/>
    </row>
    <row r="49" spans="1:32" ht="13.2" x14ac:dyDescent="0.25">
      <c r="A49" s="30"/>
      <c r="B49" s="126"/>
      <c r="C49" s="78"/>
      <c r="D49" s="154">
        <f t="shared" si="9"/>
        <v>1</v>
      </c>
      <c r="E49" s="171"/>
      <c r="F49" s="173"/>
      <c r="G49" s="173"/>
      <c r="H49" s="172" t="str">
        <f t="shared" si="8"/>
        <v/>
      </c>
      <c r="I49" s="171"/>
      <c r="J49" s="103">
        <f t="shared" si="10"/>
        <v>0</v>
      </c>
      <c r="K49" s="109" t="str">
        <f t="shared" si="11"/>
        <v/>
      </c>
      <c r="L49" s="109">
        <f t="shared" si="12"/>
        <v>322.58064516129031</v>
      </c>
      <c r="M49" s="307"/>
      <c r="N49" s="258"/>
      <c r="O49" s="258"/>
      <c r="P49" s="258"/>
      <c r="Q49" s="308"/>
      <c r="R49" s="258"/>
      <c r="S49" s="258"/>
      <c r="T49" s="265"/>
      <c r="U49" s="99"/>
      <c r="V49" s="99"/>
      <c r="W49" s="99"/>
      <c r="X49" s="170"/>
      <c r="Y49" s="99"/>
      <c r="Z49" s="99"/>
      <c r="AA49" s="99"/>
      <c r="AB49" s="170"/>
      <c r="AC49" s="170"/>
      <c r="AD49" s="81"/>
      <c r="AE49" s="126"/>
      <c r="AF49" s="30"/>
    </row>
    <row r="50" spans="1:32" ht="13.2" x14ac:dyDescent="0.25">
      <c r="A50" s="30"/>
      <c r="B50" s="126"/>
      <c r="C50" s="78"/>
      <c r="D50" s="154">
        <f t="shared" si="9"/>
        <v>1</v>
      </c>
      <c r="E50" s="171"/>
      <c r="F50" s="173"/>
      <c r="G50" s="173"/>
      <c r="H50" s="172" t="str">
        <f t="shared" si="8"/>
        <v/>
      </c>
      <c r="I50" s="171"/>
      <c r="J50" s="103">
        <f t="shared" si="10"/>
        <v>0</v>
      </c>
      <c r="K50" s="109" t="str">
        <f t="shared" si="11"/>
        <v/>
      </c>
      <c r="L50" s="109">
        <f t="shared" si="12"/>
        <v>322.58064516129031</v>
      </c>
      <c r="M50" s="307"/>
      <c r="N50" s="258"/>
      <c r="O50" s="258"/>
      <c r="P50" s="258"/>
      <c r="Q50" s="308"/>
      <c r="R50" s="258"/>
      <c r="S50" s="258"/>
      <c r="T50" s="265"/>
      <c r="U50" s="99"/>
      <c r="V50" s="99"/>
      <c r="W50" s="99"/>
      <c r="X50" s="170"/>
      <c r="Y50" s="99"/>
      <c r="Z50" s="99"/>
      <c r="AA50" s="99"/>
      <c r="AB50" s="170"/>
      <c r="AC50" s="170"/>
      <c r="AD50" s="81"/>
      <c r="AE50" s="126"/>
      <c r="AF50" s="30"/>
    </row>
    <row r="51" spans="1:32" ht="13.2" x14ac:dyDescent="0.25">
      <c r="A51" s="30"/>
      <c r="B51" s="126"/>
      <c r="C51" s="78"/>
      <c r="D51" s="154">
        <f t="shared" si="9"/>
        <v>1</v>
      </c>
      <c r="E51" s="171"/>
      <c r="F51" s="173"/>
      <c r="G51" s="173"/>
      <c r="H51" s="172" t="str">
        <f t="shared" si="8"/>
        <v/>
      </c>
      <c r="I51" s="171"/>
      <c r="J51" s="103">
        <f t="shared" si="10"/>
        <v>0</v>
      </c>
      <c r="K51" s="109" t="str">
        <f t="shared" si="11"/>
        <v/>
      </c>
      <c r="L51" s="109">
        <f t="shared" si="12"/>
        <v>322.58064516129031</v>
      </c>
      <c r="M51" s="307"/>
      <c r="N51" s="258"/>
      <c r="O51" s="258"/>
      <c r="P51" s="258"/>
      <c r="Q51" s="308"/>
      <c r="R51" s="258"/>
      <c r="S51" s="258"/>
      <c r="T51" s="265"/>
      <c r="U51" s="99"/>
      <c r="V51" s="99"/>
      <c r="W51" s="99"/>
      <c r="X51" s="170"/>
      <c r="Y51" s="99"/>
      <c r="Z51" s="99"/>
      <c r="AA51" s="99"/>
      <c r="AB51" s="170"/>
      <c r="AC51" s="170"/>
      <c r="AD51" s="81"/>
      <c r="AE51" s="126"/>
      <c r="AF51" s="30"/>
    </row>
    <row r="52" spans="1:32" ht="13.2" x14ac:dyDescent="0.25">
      <c r="A52" s="30"/>
      <c r="B52" s="126"/>
      <c r="C52" s="78"/>
      <c r="D52" s="154">
        <f t="shared" si="9"/>
        <v>1</v>
      </c>
      <c r="E52" s="171"/>
      <c r="F52" s="173"/>
      <c r="G52" s="173"/>
      <c r="H52" s="172" t="str">
        <f t="shared" si="8"/>
        <v/>
      </c>
      <c r="I52" s="171"/>
      <c r="J52" s="103">
        <f t="shared" si="10"/>
        <v>0</v>
      </c>
      <c r="K52" s="109" t="str">
        <f t="shared" si="11"/>
        <v/>
      </c>
      <c r="L52" s="109">
        <f t="shared" si="12"/>
        <v>322.58064516129031</v>
      </c>
      <c r="M52" s="307"/>
      <c r="N52" s="258"/>
      <c r="O52" s="258"/>
      <c r="P52" s="258"/>
      <c r="Q52" s="308"/>
      <c r="R52" s="258"/>
      <c r="S52" s="258"/>
      <c r="T52" s="265"/>
      <c r="U52" s="99"/>
      <c r="V52" s="99"/>
      <c r="W52" s="99"/>
      <c r="X52" s="170"/>
      <c r="Y52" s="99"/>
      <c r="Z52" s="99"/>
      <c r="AA52" s="99"/>
      <c r="AB52" s="170"/>
      <c r="AC52" s="170"/>
      <c r="AD52" s="81"/>
      <c r="AE52" s="126"/>
      <c r="AF52" s="30"/>
    </row>
    <row r="53" spans="1:32" ht="13.2" x14ac:dyDescent="0.25">
      <c r="A53" s="30"/>
      <c r="B53" s="126"/>
      <c r="C53" s="78"/>
      <c r="D53" s="154">
        <f t="shared" si="9"/>
        <v>1</v>
      </c>
      <c r="E53" s="171"/>
      <c r="F53" s="173"/>
      <c r="G53" s="173"/>
      <c r="H53" s="172" t="str">
        <f t="shared" si="8"/>
        <v/>
      </c>
      <c r="I53" s="171"/>
      <c r="J53" s="103">
        <f t="shared" si="10"/>
        <v>0</v>
      </c>
      <c r="K53" s="109" t="str">
        <f t="shared" si="11"/>
        <v/>
      </c>
      <c r="L53" s="109">
        <f t="shared" si="12"/>
        <v>322.58064516129031</v>
      </c>
      <c r="M53" s="307"/>
      <c r="N53" s="258"/>
      <c r="O53" s="258"/>
      <c r="P53" s="258"/>
      <c r="Q53" s="308"/>
      <c r="R53" s="258"/>
      <c r="S53" s="258"/>
      <c r="T53" s="265"/>
      <c r="U53" s="99"/>
      <c r="V53" s="99"/>
      <c r="W53" s="99"/>
      <c r="X53" s="170"/>
      <c r="Y53" s="99"/>
      <c r="Z53" s="99"/>
      <c r="AA53" s="99"/>
      <c r="AB53" s="170"/>
      <c r="AC53" s="170"/>
      <c r="AD53" s="81"/>
      <c r="AE53" s="126"/>
      <c r="AF53" s="30"/>
    </row>
    <row r="54" spans="1:32" ht="13.2" x14ac:dyDescent="0.25">
      <c r="A54" s="30"/>
      <c r="B54" s="126"/>
      <c r="C54" s="78"/>
      <c r="D54" s="154">
        <f t="shared" si="9"/>
        <v>1</v>
      </c>
      <c r="E54" s="171"/>
      <c r="F54" s="173"/>
      <c r="G54" s="173"/>
      <c r="H54" s="172" t="str">
        <f t="shared" si="8"/>
        <v/>
      </c>
      <c r="I54" s="171"/>
      <c r="J54" s="103">
        <f t="shared" si="10"/>
        <v>0</v>
      </c>
      <c r="K54" s="109" t="str">
        <f t="shared" si="11"/>
        <v/>
      </c>
      <c r="L54" s="109">
        <f t="shared" si="12"/>
        <v>322.58064516129031</v>
      </c>
      <c r="M54" s="307"/>
      <c r="N54" s="258"/>
      <c r="O54" s="258"/>
      <c r="P54" s="258"/>
      <c r="Q54" s="308"/>
      <c r="R54" s="258"/>
      <c r="S54" s="258"/>
      <c r="T54" s="265"/>
      <c r="U54" s="99"/>
      <c r="V54" s="99"/>
      <c r="W54" s="99"/>
      <c r="X54" s="170"/>
      <c r="Y54" s="99"/>
      <c r="Z54" s="99"/>
      <c r="AA54" s="99"/>
      <c r="AB54" s="170"/>
      <c r="AC54" s="170"/>
      <c r="AD54" s="81"/>
      <c r="AE54" s="126"/>
      <c r="AF54" s="30"/>
    </row>
    <row r="55" spans="1:32" ht="13.2" x14ac:dyDescent="0.25">
      <c r="A55" s="30"/>
      <c r="B55" s="126"/>
      <c r="C55" s="78"/>
      <c r="D55" s="154">
        <f t="shared" si="9"/>
        <v>1</v>
      </c>
      <c r="E55" s="171"/>
      <c r="F55" s="173"/>
      <c r="G55" s="173"/>
      <c r="H55" s="172" t="str">
        <f t="shared" si="8"/>
        <v/>
      </c>
      <c r="I55" s="171"/>
      <c r="J55" s="103">
        <f t="shared" si="10"/>
        <v>0</v>
      </c>
      <c r="K55" s="109" t="str">
        <f t="shared" si="11"/>
        <v/>
      </c>
      <c r="L55" s="109">
        <f t="shared" si="12"/>
        <v>322.58064516129031</v>
      </c>
      <c r="M55" s="307"/>
      <c r="N55" s="258"/>
      <c r="O55" s="258"/>
      <c r="P55" s="258"/>
      <c r="Q55" s="308"/>
      <c r="R55" s="258"/>
      <c r="S55" s="258"/>
      <c r="T55" s="265"/>
      <c r="U55" s="99"/>
      <c r="V55" s="99"/>
      <c r="W55" s="99"/>
      <c r="X55" s="170"/>
      <c r="Y55" s="99"/>
      <c r="Z55" s="99"/>
      <c r="AA55" s="99"/>
      <c r="AB55" s="170"/>
      <c r="AC55" s="170"/>
      <c r="AD55" s="81"/>
      <c r="AE55" s="126"/>
      <c r="AF55" s="30"/>
    </row>
    <row r="56" spans="1:32" ht="13.2" x14ac:dyDescent="0.25">
      <c r="A56" s="30"/>
      <c r="B56" s="126"/>
      <c r="C56" s="78"/>
      <c r="D56" s="154">
        <f t="shared" si="9"/>
        <v>1</v>
      </c>
      <c r="E56" s="171"/>
      <c r="F56" s="173"/>
      <c r="G56" s="173"/>
      <c r="H56" s="172" t="str">
        <f t="shared" si="8"/>
        <v/>
      </c>
      <c r="I56" s="171"/>
      <c r="J56" s="103">
        <f t="shared" si="10"/>
        <v>0</v>
      </c>
      <c r="K56" s="109" t="str">
        <f t="shared" si="11"/>
        <v/>
      </c>
      <c r="L56" s="109">
        <f t="shared" si="12"/>
        <v>322.58064516129031</v>
      </c>
      <c r="M56" s="307"/>
      <c r="N56" s="258"/>
      <c r="O56" s="258"/>
      <c r="P56" s="258"/>
      <c r="Q56" s="308"/>
      <c r="R56" s="258"/>
      <c r="S56" s="258"/>
      <c r="T56" s="265"/>
      <c r="U56" s="99"/>
      <c r="V56" s="99"/>
      <c r="W56" s="99"/>
      <c r="X56" s="170"/>
      <c r="Y56" s="99"/>
      <c r="Z56" s="99"/>
      <c r="AA56" s="99"/>
      <c r="AB56" s="170"/>
      <c r="AC56" s="170"/>
      <c r="AD56" s="81"/>
      <c r="AE56" s="126"/>
      <c r="AF56" s="30"/>
    </row>
    <row r="57" spans="1:32" ht="13.2" x14ac:dyDescent="0.25">
      <c r="A57" s="30"/>
      <c r="B57" s="126"/>
      <c r="C57" s="78"/>
      <c r="D57" s="154">
        <f t="shared" si="9"/>
        <v>1</v>
      </c>
      <c r="E57" s="171"/>
      <c r="F57" s="173"/>
      <c r="G57" s="173"/>
      <c r="H57" s="172" t="str">
        <f t="shared" si="8"/>
        <v/>
      </c>
      <c r="I57" s="171"/>
      <c r="J57" s="103">
        <f t="shared" si="10"/>
        <v>0</v>
      </c>
      <c r="K57" s="109" t="str">
        <f t="shared" si="11"/>
        <v/>
      </c>
      <c r="L57" s="109">
        <f t="shared" si="12"/>
        <v>322.58064516129031</v>
      </c>
      <c r="M57" s="307"/>
      <c r="N57" s="258"/>
      <c r="O57" s="258"/>
      <c r="P57" s="258"/>
      <c r="Q57" s="308"/>
      <c r="R57" s="258"/>
      <c r="S57" s="258"/>
      <c r="T57" s="265"/>
      <c r="U57" s="99"/>
      <c r="V57" s="99"/>
      <c r="W57" s="99"/>
      <c r="X57" s="170"/>
      <c r="Y57" s="99"/>
      <c r="Z57" s="99"/>
      <c r="AA57" s="99"/>
      <c r="AB57" s="170"/>
      <c r="AC57" s="170"/>
      <c r="AD57" s="81"/>
      <c r="AE57" s="126"/>
      <c r="AF57" s="30"/>
    </row>
    <row r="58" spans="1:32" ht="13.2" x14ac:dyDescent="0.25">
      <c r="A58" s="30"/>
      <c r="B58" s="126"/>
      <c r="C58" s="78"/>
      <c r="D58" s="154">
        <f t="shared" si="9"/>
        <v>1</v>
      </c>
      <c r="E58" s="171"/>
      <c r="F58" s="173"/>
      <c r="G58" s="173"/>
      <c r="H58" s="172" t="str">
        <f t="shared" si="8"/>
        <v/>
      </c>
      <c r="I58" s="171"/>
      <c r="J58" s="103">
        <f t="shared" si="10"/>
        <v>0</v>
      </c>
      <c r="K58" s="109" t="str">
        <f t="shared" si="11"/>
        <v/>
      </c>
      <c r="L58" s="109">
        <f t="shared" si="12"/>
        <v>322.58064516129031</v>
      </c>
      <c r="M58" s="307"/>
      <c r="N58" s="258"/>
      <c r="O58" s="258"/>
      <c r="P58" s="258"/>
      <c r="Q58" s="308"/>
      <c r="R58" s="258"/>
      <c r="S58" s="258"/>
      <c r="T58" s="265"/>
      <c r="U58" s="99"/>
      <c r="V58" s="99"/>
      <c r="W58" s="99"/>
      <c r="X58" s="170"/>
      <c r="Y58" s="99"/>
      <c r="Z58" s="99"/>
      <c r="AA58" s="99"/>
      <c r="AB58" s="170"/>
      <c r="AC58" s="170"/>
      <c r="AD58" s="81"/>
      <c r="AE58" s="126"/>
      <c r="AF58" s="30"/>
    </row>
    <row r="59" spans="1:32" ht="13.2" x14ac:dyDescent="0.25">
      <c r="A59" s="30"/>
      <c r="B59" s="126"/>
      <c r="C59" s="78"/>
      <c r="D59" s="154">
        <f t="shared" si="9"/>
        <v>1</v>
      </c>
      <c r="E59" s="171"/>
      <c r="F59" s="173"/>
      <c r="G59" s="173"/>
      <c r="H59" s="172" t="str">
        <f t="shared" si="8"/>
        <v/>
      </c>
      <c r="I59" s="171"/>
      <c r="J59" s="103">
        <f t="shared" si="10"/>
        <v>0</v>
      </c>
      <c r="K59" s="109" t="str">
        <f t="shared" si="11"/>
        <v/>
      </c>
      <c r="L59" s="109">
        <f t="shared" si="12"/>
        <v>322.58064516129031</v>
      </c>
      <c r="M59" s="307"/>
      <c r="N59" s="258"/>
      <c r="O59" s="258"/>
      <c r="P59" s="258"/>
      <c r="Q59" s="308"/>
      <c r="R59" s="258"/>
      <c r="S59" s="258"/>
      <c r="T59" s="265"/>
      <c r="U59" s="99"/>
      <c r="V59" s="99"/>
      <c r="W59" s="99"/>
      <c r="X59" s="170"/>
      <c r="Y59" s="99"/>
      <c r="Z59" s="99"/>
      <c r="AA59" s="99"/>
      <c r="AB59" s="170"/>
      <c r="AC59" s="170"/>
      <c r="AD59" s="81"/>
      <c r="AE59" s="126"/>
      <c r="AF59" s="30"/>
    </row>
    <row r="60" spans="1:32" ht="13.2" x14ac:dyDescent="0.25">
      <c r="A60" s="30"/>
      <c r="B60" s="126"/>
      <c r="C60" s="78"/>
      <c r="D60" s="154">
        <f t="shared" si="9"/>
        <v>1</v>
      </c>
      <c r="E60" s="171"/>
      <c r="F60" s="173"/>
      <c r="G60" s="173"/>
      <c r="H60" s="172" t="str">
        <f t="shared" si="8"/>
        <v/>
      </c>
      <c r="I60" s="171"/>
      <c r="J60" s="103">
        <f t="shared" si="10"/>
        <v>0</v>
      </c>
      <c r="K60" s="109" t="str">
        <f t="shared" si="11"/>
        <v/>
      </c>
      <c r="L60" s="109">
        <f t="shared" si="12"/>
        <v>322.58064516129031</v>
      </c>
      <c r="M60" s="307"/>
      <c r="N60" s="258"/>
      <c r="O60" s="258"/>
      <c r="P60" s="258"/>
      <c r="Q60" s="308"/>
      <c r="R60" s="258"/>
      <c r="S60" s="258"/>
      <c r="T60" s="265"/>
      <c r="U60" s="99"/>
      <c r="V60" s="173"/>
      <c r="W60" s="173"/>
      <c r="X60" s="174"/>
      <c r="Y60" s="173"/>
      <c r="Z60" s="173"/>
      <c r="AA60" s="173"/>
      <c r="AB60" s="174"/>
      <c r="AC60" s="174"/>
      <c r="AD60" s="81"/>
      <c r="AE60" s="126"/>
      <c r="AF60" s="30"/>
    </row>
    <row r="61" spans="1:32" ht="13.2" x14ac:dyDescent="0.25">
      <c r="A61" s="30"/>
      <c r="B61" s="126"/>
      <c r="C61" s="78"/>
      <c r="D61" s="154">
        <f t="shared" si="9"/>
        <v>1</v>
      </c>
      <c r="E61" s="171"/>
      <c r="F61" s="173"/>
      <c r="G61" s="173"/>
      <c r="H61" s="172" t="str">
        <f t="shared" si="8"/>
        <v/>
      </c>
      <c r="I61" s="171"/>
      <c r="J61" s="103">
        <f t="shared" si="10"/>
        <v>0</v>
      </c>
      <c r="K61" s="109" t="str">
        <f t="shared" si="11"/>
        <v/>
      </c>
      <c r="L61" s="109">
        <f t="shared" si="12"/>
        <v>322.58064516129031</v>
      </c>
      <c r="M61" s="307"/>
      <c r="N61" s="258"/>
      <c r="O61" s="258"/>
      <c r="P61" s="258"/>
      <c r="Q61" s="308"/>
      <c r="R61" s="258"/>
      <c r="S61" s="258"/>
      <c r="T61" s="265"/>
      <c r="U61" s="173"/>
      <c r="V61" s="173"/>
      <c r="W61" s="173"/>
      <c r="X61" s="174"/>
      <c r="Y61" s="173"/>
      <c r="Z61" s="173"/>
      <c r="AA61" s="173"/>
      <c r="AB61" s="174"/>
      <c r="AC61" s="174"/>
      <c r="AD61" s="81"/>
      <c r="AE61" s="126"/>
      <c r="AF61" s="30"/>
    </row>
    <row r="62" spans="1:32" ht="13.2" x14ac:dyDescent="0.25">
      <c r="A62" s="30"/>
      <c r="B62" s="126"/>
      <c r="C62" s="78"/>
      <c r="D62" s="154">
        <f t="shared" si="9"/>
        <v>1</v>
      </c>
      <c r="E62" s="171"/>
      <c r="F62" s="173"/>
      <c r="G62" s="173"/>
      <c r="H62" s="172" t="str">
        <f t="shared" si="8"/>
        <v/>
      </c>
      <c r="I62" s="171"/>
      <c r="J62" s="103">
        <f t="shared" si="10"/>
        <v>0</v>
      </c>
      <c r="K62" s="109" t="str">
        <f t="shared" si="11"/>
        <v/>
      </c>
      <c r="L62" s="109">
        <f t="shared" si="12"/>
        <v>322.58064516129031</v>
      </c>
      <c r="M62" s="307"/>
      <c r="N62" s="258"/>
      <c r="O62" s="258"/>
      <c r="P62" s="258"/>
      <c r="Q62" s="308"/>
      <c r="R62" s="258"/>
      <c r="S62" s="258"/>
      <c r="T62" s="265"/>
      <c r="U62" s="173"/>
      <c r="V62" s="173"/>
      <c r="W62" s="173"/>
      <c r="X62" s="174"/>
      <c r="Y62" s="173"/>
      <c r="Z62" s="173"/>
      <c r="AA62" s="173"/>
      <c r="AB62" s="174"/>
      <c r="AC62" s="174"/>
      <c r="AD62" s="81"/>
      <c r="AE62" s="126"/>
      <c r="AF62" s="30"/>
    </row>
    <row r="63" spans="1:32" ht="13.2" x14ac:dyDescent="0.25">
      <c r="A63" s="30"/>
      <c r="B63" s="126"/>
      <c r="C63" s="78"/>
      <c r="D63" s="154">
        <f t="shared" si="9"/>
        <v>1</v>
      </c>
      <c r="E63" s="171"/>
      <c r="F63" s="173"/>
      <c r="G63" s="173"/>
      <c r="H63" s="172" t="str">
        <f t="shared" si="8"/>
        <v/>
      </c>
      <c r="I63" s="171"/>
      <c r="J63" s="103">
        <f t="shared" si="10"/>
        <v>0</v>
      </c>
      <c r="K63" s="109" t="str">
        <f t="shared" si="11"/>
        <v/>
      </c>
      <c r="L63" s="109">
        <f t="shared" si="12"/>
        <v>322.58064516129031</v>
      </c>
      <c r="M63" s="307"/>
      <c r="N63" s="258"/>
      <c r="O63" s="258"/>
      <c r="P63" s="258"/>
      <c r="Q63" s="308"/>
      <c r="R63" s="258"/>
      <c r="S63" s="258"/>
      <c r="T63" s="265"/>
      <c r="U63" s="173"/>
      <c r="V63" s="173"/>
      <c r="W63" s="173"/>
      <c r="X63" s="174"/>
      <c r="Y63" s="173"/>
      <c r="Z63" s="173"/>
      <c r="AA63" s="173"/>
      <c r="AB63" s="174"/>
      <c r="AC63" s="174"/>
      <c r="AD63" s="81"/>
      <c r="AE63" s="126"/>
      <c r="AF63" s="30"/>
    </row>
    <row r="64" spans="1:32" ht="13.2" x14ac:dyDescent="0.25">
      <c r="A64" s="30"/>
      <c r="B64" s="126"/>
      <c r="C64" s="78"/>
      <c r="D64" s="154">
        <f t="shared" si="9"/>
        <v>1</v>
      </c>
      <c r="E64" s="171"/>
      <c r="F64" s="173"/>
      <c r="G64" s="173"/>
      <c r="H64" s="172" t="str">
        <f t="shared" si="8"/>
        <v/>
      </c>
      <c r="I64" s="171"/>
      <c r="J64" s="103">
        <f t="shared" si="10"/>
        <v>0</v>
      </c>
      <c r="K64" s="109" t="str">
        <f t="shared" si="11"/>
        <v/>
      </c>
      <c r="L64" s="109">
        <f t="shared" si="12"/>
        <v>322.58064516129031</v>
      </c>
      <c r="M64" s="307"/>
      <c r="N64" s="258"/>
      <c r="O64" s="258"/>
      <c r="P64" s="258"/>
      <c r="Q64" s="308"/>
      <c r="R64" s="258"/>
      <c r="S64" s="258"/>
      <c r="T64" s="265"/>
      <c r="U64" s="173"/>
      <c r="V64" s="173"/>
      <c r="W64" s="173"/>
      <c r="X64" s="174"/>
      <c r="Y64" s="173"/>
      <c r="Z64" s="173"/>
      <c r="AA64" s="173"/>
      <c r="AB64" s="174"/>
      <c r="AC64" s="174"/>
      <c r="AD64" s="81"/>
      <c r="AE64" s="126"/>
      <c r="AF64" s="30"/>
    </row>
    <row r="65" spans="1:32" ht="13.2" x14ac:dyDescent="0.25">
      <c r="A65" s="30"/>
      <c r="B65" s="126"/>
      <c r="C65" s="78"/>
      <c r="D65" s="154">
        <f t="shared" si="9"/>
        <v>1</v>
      </c>
      <c r="E65" s="171"/>
      <c r="F65" s="173"/>
      <c r="G65" s="173"/>
      <c r="H65" s="172" t="str">
        <f t="shared" si="8"/>
        <v/>
      </c>
      <c r="I65" s="171"/>
      <c r="J65" s="103">
        <f t="shared" si="10"/>
        <v>0</v>
      </c>
      <c r="K65" s="109" t="str">
        <f t="shared" si="11"/>
        <v/>
      </c>
      <c r="L65" s="109">
        <f t="shared" si="12"/>
        <v>322.58064516129031</v>
      </c>
      <c r="M65" s="307"/>
      <c r="N65" s="258"/>
      <c r="O65" s="258"/>
      <c r="P65" s="258"/>
      <c r="Q65" s="308"/>
      <c r="R65" s="258"/>
      <c r="S65" s="258"/>
      <c r="T65" s="265"/>
      <c r="U65" s="173"/>
      <c r="V65" s="173"/>
      <c r="W65" s="173"/>
      <c r="X65" s="174"/>
      <c r="Y65" s="173"/>
      <c r="Z65" s="173"/>
      <c r="AA65" s="173"/>
      <c r="AB65" s="174"/>
      <c r="AC65" s="174"/>
      <c r="AD65" s="81"/>
      <c r="AE65" s="126"/>
      <c r="AF65" s="30"/>
    </row>
    <row r="66" spans="1:32" ht="13.2" x14ac:dyDescent="0.25">
      <c r="A66" s="30"/>
      <c r="B66" s="126"/>
      <c r="C66" s="78"/>
      <c r="D66" s="154">
        <f t="shared" si="9"/>
        <v>1</v>
      </c>
      <c r="E66" s="171"/>
      <c r="F66" s="173"/>
      <c r="G66" s="173"/>
      <c r="H66" s="172" t="str">
        <f t="shared" si="8"/>
        <v/>
      </c>
      <c r="I66" s="171"/>
      <c r="J66" s="103">
        <f t="shared" si="10"/>
        <v>0</v>
      </c>
      <c r="K66" s="109" t="str">
        <f t="shared" si="11"/>
        <v/>
      </c>
      <c r="L66" s="109">
        <f t="shared" si="12"/>
        <v>322.58064516129031</v>
      </c>
      <c r="M66" s="307"/>
      <c r="N66" s="258"/>
      <c r="O66" s="258"/>
      <c r="P66" s="258"/>
      <c r="Q66" s="308"/>
      <c r="R66" s="258"/>
      <c r="S66" s="258"/>
      <c r="T66" s="265"/>
      <c r="U66" s="173"/>
      <c r="V66" s="173"/>
      <c r="W66" s="173"/>
      <c r="X66" s="174"/>
      <c r="Y66" s="173"/>
      <c r="Z66" s="173"/>
      <c r="AA66" s="173"/>
      <c r="AB66" s="174"/>
      <c r="AC66" s="174"/>
      <c r="AD66" s="81"/>
      <c r="AE66" s="126"/>
      <c r="AF66" s="30"/>
    </row>
    <row r="67" spans="1:32" ht="13.2" x14ac:dyDescent="0.25">
      <c r="A67" s="30"/>
      <c r="B67" s="126"/>
      <c r="C67" s="78"/>
      <c r="D67" s="154">
        <f t="shared" si="9"/>
        <v>1</v>
      </c>
      <c r="E67" s="171"/>
      <c r="F67" s="173"/>
      <c r="G67" s="173"/>
      <c r="H67" s="172" t="str">
        <f t="shared" si="8"/>
        <v/>
      </c>
      <c r="I67" s="171"/>
      <c r="J67" s="103">
        <f t="shared" si="10"/>
        <v>0</v>
      </c>
      <c r="K67" s="109" t="str">
        <f t="shared" si="11"/>
        <v/>
      </c>
      <c r="L67" s="109">
        <f t="shared" si="12"/>
        <v>322.58064516129031</v>
      </c>
      <c r="M67" s="307"/>
      <c r="N67" s="258"/>
      <c r="O67" s="258"/>
      <c r="P67" s="258"/>
      <c r="Q67" s="308"/>
      <c r="R67" s="258"/>
      <c r="S67" s="258"/>
      <c r="T67" s="265"/>
      <c r="U67" s="173"/>
      <c r="V67" s="173"/>
      <c r="W67" s="173"/>
      <c r="X67" s="174"/>
      <c r="Y67" s="173"/>
      <c r="Z67" s="173"/>
      <c r="AA67" s="173"/>
      <c r="AB67" s="174"/>
      <c r="AC67" s="174"/>
      <c r="AD67" s="81"/>
      <c r="AE67" s="126"/>
      <c r="AF67" s="30"/>
    </row>
    <row r="68" spans="1:32" ht="13.2" x14ac:dyDescent="0.25">
      <c r="A68" s="30"/>
      <c r="B68" s="126"/>
      <c r="C68" s="78"/>
      <c r="D68" s="154">
        <f t="shared" si="9"/>
        <v>1</v>
      </c>
      <c r="E68" s="171"/>
      <c r="F68" s="173"/>
      <c r="G68" s="173"/>
      <c r="H68" s="172" t="str">
        <f t="shared" si="8"/>
        <v/>
      </c>
      <c r="I68" s="171"/>
      <c r="J68" s="103">
        <f t="shared" si="10"/>
        <v>0</v>
      </c>
      <c r="K68" s="109" t="str">
        <f t="shared" si="11"/>
        <v/>
      </c>
      <c r="L68" s="109">
        <f t="shared" si="12"/>
        <v>322.58064516129031</v>
      </c>
      <c r="M68" s="307"/>
      <c r="N68" s="258"/>
      <c r="O68" s="258"/>
      <c r="P68" s="258"/>
      <c r="Q68" s="308"/>
      <c r="R68" s="258"/>
      <c r="S68" s="258"/>
      <c r="T68" s="265"/>
      <c r="U68" s="173"/>
      <c r="V68" s="173"/>
      <c r="W68" s="173"/>
      <c r="X68" s="174"/>
      <c r="Y68" s="173"/>
      <c r="Z68" s="173"/>
      <c r="AA68" s="173"/>
      <c r="AB68" s="174"/>
      <c r="AC68" s="174"/>
      <c r="AD68" s="81"/>
      <c r="AE68" s="126"/>
      <c r="AF68" s="30"/>
    </row>
    <row r="69" spans="1:32" ht="13.2" x14ac:dyDescent="0.25">
      <c r="A69" s="30"/>
      <c r="B69" s="126"/>
      <c r="C69" s="78"/>
      <c r="D69" s="154">
        <f t="shared" si="9"/>
        <v>1</v>
      </c>
      <c r="E69" s="171"/>
      <c r="F69" s="173"/>
      <c r="G69" s="173"/>
      <c r="H69" s="172" t="str">
        <f t="shared" si="8"/>
        <v/>
      </c>
      <c r="I69" s="171"/>
      <c r="J69" s="103">
        <f t="shared" si="10"/>
        <v>0</v>
      </c>
      <c r="K69" s="109" t="str">
        <f t="shared" si="11"/>
        <v/>
      </c>
      <c r="L69" s="109">
        <f t="shared" si="12"/>
        <v>322.58064516129031</v>
      </c>
      <c r="M69" s="307"/>
      <c r="N69" s="258"/>
      <c r="O69" s="258"/>
      <c r="P69" s="258"/>
      <c r="Q69" s="308"/>
      <c r="R69" s="258"/>
      <c r="S69" s="258"/>
      <c r="T69" s="265"/>
      <c r="U69" s="173"/>
      <c r="V69" s="173"/>
      <c r="W69" s="173"/>
      <c r="X69" s="174"/>
      <c r="Y69" s="173"/>
      <c r="Z69" s="173"/>
      <c r="AA69" s="173"/>
      <c r="AB69" s="174"/>
      <c r="AC69" s="174"/>
      <c r="AD69" s="81"/>
      <c r="AE69" s="126"/>
      <c r="AF69" s="30"/>
    </row>
    <row r="70" spans="1:32" ht="13.2" x14ac:dyDescent="0.25">
      <c r="A70" s="30"/>
      <c r="B70" s="126"/>
      <c r="C70" s="78"/>
      <c r="D70" s="154">
        <f t="shared" si="9"/>
        <v>1</v>
      </c>
      <c r="E70" s="171"/>
      <c r="F70" s="173"/>
      <c r="G70" s="173"/>
      <c r="H70" s="172" t="str">
        <f t="shared" si="8"/>
        <v/>
      </c>
      <c r="I70" s="171"/>
      <c r="J70" s="103">
        <f t="shared" si="10"/>
        <v>0</v>
      </c>
      <c r="K70" s="109" t="str">
        <f t="shared" si="11"/>
        <v/>
      </c>
      <c r="L70" s="109">
        <f t="shared" si="12"/>
        <v>322.58064516129031</v>
      </c>
      <c r="M70" s="307"/>
      <c r="N70" s="258"/>
      <c r="O70" s="258"/>
      <c r="P70" s="258"/>
      <c r="Q70" s="308"/>
      <c r="R70" s="258"/>
      <c r="S70" s="258"/>
      <c r="T70" s="265"/>
      <c r="U70" s="173"/>
      <c r="V70" s="173"/>
      <c r="W70" s="173"/>
      <c r="X70" s="174"/>
      <c r="Y70" s="173"/>
      <c r="Z70" s="173"/>
      <c r="AA70" s="173"/>
      <c r="AB70" s="174"/>
      <c r="AC70" s="174"/>
      <c r="AD70" s="81"/>
      <c r="AE70" s="126"/>
      <c r="AF70" s="30"/>
    </row>
    <row r="71" spans="1:32" ht="13.2" x14ac:dyDescent="0.25">
      <c r="A71" s="30"/>
      <c r="B71" s="126"/>
      <c r="C71" s="78"/>
      <c r="D71" s="154">
        <f t="shared" si="9"/>
        <v>1</v>
      </c>
      <c r="E71" s="171"/>
      <c r="F71" s="173"/>
      <c r="G71" s="173"/>
      <c r="H71" s="172" t="str">
        <f t="shared" si="8"/>
        <v/>
      </c>
      <c r="I71" s="171"/>
      <c r="J71" s="103">
        <f t="shared" si="10"/>
        <v>0</v>
      </c>
      <c r="K71" s="109" t="str">
        <f t="shared" si="11"/>
        <v/>
      </c>
      <c r="L71" s="109">
        <f t="shared" si="12"/>
        <v>322.58064516129031</v>
      </c>
      <c r="M71" s="307"/>
      <c r="N71" s="258"/>
      <c r="O71" s="258"/>
      <c r="P71" s="258"/>
      <c r="Q71" s="308"/>
      <c r="R71" s="258"/>
      <c r="S71" s="258"/>
      <c r="T71" s="265"/>
      <c r="U71" s="173"/>
      <c r="V71" s="173"/>
      <c r="W71" s="173"/>
      <c r="X71" s="174"/>
      <c r="Y71" s="173"/>
      <c r="Z71" s="173"/>
      <c r="AA71" s="173"/>
      <c r="AB71" s="174"/>
      <c r="AC71" s="174"/>
      <c r="AD71" s="81"/>
      <c r="AE71" s="126"/>
      <c r="AF71" s="30"/>
    </row>
    <row r="72" spans="1:32" ht="13.2" x14ac:dyDescent="0.25">
      <c r="A72" s="30"/>
      <c r="B72" s="126"/>
      <c r="C72" s="78"/>
      <c r="D72" s="154">
        <f t="shared" si="9"/>
        <v>1</v>
      </c>
      <c r="E72" s="171"/>
      <c r="F72" s="173"/>
      <c r="G72" s="173"/>
      <c r="H72" s="172" t="str">
        <f t="shared" si="8"/>
        <v/>
      </c>
      <c r="I72" s="171"/>
      <c r="J72" s="103">
        <f t="shared" si="10"/>
        <v>0</v>
      </c>
      <c r="K72" s="109" t="str">
        <f t="shared" si="11"/>
        <v/>
      </c>
      <c r="L72" s="109">
        <f t="shared" si="12"/>
        <v>322.58064516129031</v>
      </c>
      <c r="M72" s="307"/>
      <c r="N72" s="258"/>
      <c r="O72" s="258"/>
      <c r="P72" s="258"/>
      <c r="Q72" s="308"/>
      <c r="R72" s="258"/>
      <c r="S72" s="258"/>
      <c r="T72" s="265"/>
      <c r="U72" s="173"/>
      <c r="V72" s="173"/>
      <c r="W72" s="173"/>
      <c r="X72" s="174"/>
      <c r="Y72" s="173"/>
      <c r="Z72" s="173"/>
      <c r="AA72" s="173"/>
      <c r="AB72" s="174"/>
      <c r="AC72" s="174"/>
      <c r="AD72" s="81"/>
      <c r="AE72" s="126"/>
      <c r="AF72" s="30"/>
    </row>
    <row r="73" spans="1:32" ht="13.2" x14ac:dyDescent="0.25">
      <c r="A73" s="30"/>
      <c r="B73" s="126"/>
      <c r="C73" s="78"/>
      <c r="D73" s="154">
        <f t="shared" si="9"/>
        <v>1</v>
      </c>
      <c r="E73" s="171"/>
      <c r="F73" s="173"/>
      <c r="G73" s="173"/>
      <c r="H73" s="172" t="str">
        <f t="shared" si="8"/>
        <v/>
      </c>
      <c r="I73" s="171"/>
      <c r="J73" s="103">
        <f t="shared" si="10"/>
        <v>0</v>
      </c>
      <c r="K73" s="109" t="str">
        <f t="shared" si="11"/>
        <v/>
      </c>
      <c r="L73" s="109">
        <f t="shared" si="12"/>
        <v>322.58064516129031</v>
      </c>
      <c r="M73" s="307"/>
      <c r="N73" s="258"/>
      <c r="O73" s="258"/>
      <c r="P73" s="258"/>
      <c r="Q73" s="308"/>
      <c r="R73" s="258"/>
      <c r="S73" s="258"/>
      <c r="T73" s="265"/>
      <c r="U73" s="173"/>
      <c r="V73" s="173"/>
      <c r="W73" s="173"/>
      <c r="X73" s="174"/>
      <c r="Y73" s="173"/>
      <c r="Z73" s="173"/>
      <c r="AA73" s="173"/>
      <c r="AB73" s="174"/>
      <c r="AC73" s="174"/>
      <c r="AD73" s="81"/>
      <c r="AE73" s="126"/>
      <c r="AF73" s="30"/>
    </row>
    <row r="74" spans="1:32" ht="13.2" x14ac:dyDescent="0.25">
      <c r="A74" s="30"/>
      <c r="B74" s="126"/>
      <c r="C74" s="78"/>
      <c r="D74" s="154">
        <f t="shared" si="9"/>
        <v>1</v>
      </c>
      <c r="E74" s="171"/>
      <c r="F74" s="173"/>
      <c r="G74" s="173"/>
      <c r="H74" s="172" t="str">
        <f t="shared" si="8"/>
        <v/>
      </c>
      <c r="I74" s="171"/>
      <c r="J74" s="103">
        <f t="shared" si="10"/>
        <v>0</v>
      </c>
      <c r="K74" s="109" t="str">
        <f t="shared" si="11"/>
        <v/>
      </c>
      <c r="L74" s="109">
        <f t="shared" si="12"/>
        <v>322.58064516129031</v>
      </c>
      <c r="M74" s="307"/>
      <c r="N74" s="258"/>
      <c r="O74" s="258"/>
      <c r="P74" s="258"/>
      <c r="Q74" s="308"/>
      <c r="R74" s="258"/>
      <c r="S74" s="258"/>
      <c r="T74" s="265"/>
      <c r="U74" s="173"/>
      <c r="V74" s="173"/>
      <c r="W74" s="173"/>
      <c r="X74" s="174"/>
      <c r="Y74" s="173"/>
      <c r="Z74" s="173"/>
      <c r="AA74" s="173"/>
      <c r="AB74" s="174"/>
      <c r="AC74" s="174"/>
      <c r="AD74" s="81"/>
      <c r="AE74" s="126"/>
      <c r="AF74" s="30"/>
    </row>
    <row r="75" spans="1:32" ht="13.2" x14ac:dyDescent="0.25">
      <c r="A75" s="30"/>
      <c r="B75" s="126"/>
      <c r="C75" s="78"/>
      <c r="D75" s="154">
        <f t="shared" si="9"/>
        <v>1</v>
      </c>
      <c r="E75" s="171"/>
      <c r="F75" s="173"/>
      <c r="G75" s="173"/>
      <c r="H75" s="172" t="str">
        <f t="shared" si="8"/>
        <v/>
      </c>
      <c r="I75" s="171"/>
      <c r="J75" s="103">
        <f t="shared" si="10"/>
        <v>0</v>
      </c>
      <c r="K75" s="109" t="str">
        <f t="shared" si="11"/>
        <v/>
      </c>
      <c r="L75" s="109">
        <f t="shared" si="12"/>
        <v>322.58064516129031</v>
      </c>
      <c r="M75" s="307"/>
      <c r="N75" s="258"/>
      <c r="O75" s="258"/>
      <c r="P75" s="258"/>
      <c r="Q75" s="308"/>
      <c r="R75" s="258"/>
      <c r="S75" s="258"/>
      <c r="T75" s="265"/>
      <c r="U75" s="173"/>
      <c r="V75" s="173"/>
      <c r="W75" s="173"/>
      <c r="X75" s="174"/>
      <c r="Y75" s="173"/>
      <c r="Z75" s="173"/>
      <c r="AA75" s="173"/>
      <c r="AB75" s="174"/>
      <c r="AC75" s="174"/>
      <c r="AD75" s="81"/>
      <c r="AE75" s="126"/>
      <c r="AF75" s="30"/>
    </row>
    <row r="76" spans="1:32" ht="13.2" x14ac:dyDescent="0.25">
      <c r="A76" s="30"/>
      <c r="B76" s="126"/>
      <c r="C76" s="78"/>
      <c r="D76" s="154">
        <f t="shared" si="9"/>
        <v>1</v>
      </c>
      <c r="E76" s="171"/>
      <c r="F76" s="173"/>
      <c r="G76" s="173"/>
      <c r="H76" s="172" t="str">
        <f t="shared" si="8"/>
        <v/>
      </c>
      <c r="I76" s="171"/>
      <c r="J76" s="103">
        <f t="shared" si="10"/>
        <v>0</v>
      </c>
      <c r="K76" s="109" t="str">
        <f t="shared" si="11"/>
        <v/>
      </c>
      <c r="L76" s="109">
        <f t="shared" si="12"/>
        <v>322.58064516129031</v>
      </c>
      <c r="M76" s="307"/>
      <c r="N76" s="258"/>
      <c r="O76" s="258"/>
      <c r="P76" s="258"/>
      <c r="Q76" s="308"/>
      <c r="R76" s="258"/>
      <c r="S76" s="258"/>
      <c r="T76" s="265"/>
      <c r="U76" s="173"/>
      <c r="V76" s="173"/>
      <c r="W76" s="173"/>
      <c r="X76" s="174"/>
      <c r="Y76" s="173"/>
      <c r="Z76" s="173"/>
      <c r="AA76" s="173"/>
      <c r="AB76" s="174"/>
      <c r="AC76" s="174"/>
      <c r="AD76" s="81"/>
      <c r="AE76" s="126"/>
      <c r="AF76" s="30"/>
    </row>
    <row r="77" spans="1:32" ht="13.2" x14ac:dyDescent="0.25">
      <c r="A77" s="30"/>
      <c r="B77" s="126"/>
      <c r="C77" s="78"/>
      <c r="D77" s="154">
        <f t="shared" si="9"/>
        <v>1</v>
      </c>
      <c r="E77" s="171"/>
      <c r="F77" s="173"/>
      <c r="G77" s="173"/>
      <c r="H77" s="172" t="str">
        <f t="shared" si="8"/>
        <v/>
      </c>
      <c r="I77" s="171"/>
      <c r="J77" s="103">
        <f t="shared" si="10"/>
        <v>0</v>
      </c>
      <c r="K77" s="109" t="str">
        <f t="shared" si="11"/>
        <v/>
      </c>
      <c r="L77" s="109">
        <f t="shared" si="12"/>
        <v>322.58064516129031</v>
      </c>
      <c r="M77" s="307"/>
      <c r="N77" s="258"/>
      <c r="O77" s="258"/>
      <c r="P77" s="258"/>
      <c r="Q77" s="308"/>
      <c r="R77" s="258"/>
      <c r="S77" s="258"/>
      <c r="T77" s="265"/>
      <c r="U77" s="173"/>
      <c r="V77" s="173"/>
      <c r="W77" s="173"/>
      <c r="X77" s="174"/>
      <c r="Y77" s="173"/>
      <c r="Z77" s="173"/>
      <c r="AA77" s="173"/>
      <c r="AB77" s="174"/>
      <c r="AC77" s="174"/>
      <c r="AD77" s="81"/>
      <c r="AE77" s="126"/>
      <c r="AF77" s="30"/>
    </row>
    <row r="78" spans="1:32" ht="13.2" x14ac:dyDescent="0.25">
      <c r="A78" s="30"/>
      <c r="B78" s="126"/>
      <c r="C78" s="78"/>
      <c r="D78" s="154">
        <f t="shared" si="9"/>
        <v>1</v>
      </c>
      <c r="E78" s="171"/>
      <c r="F78" s="173"/>
      <c r="G78" s="173"/>
      <c r="H78" s="172" t="str">
        <f t="shared" si="8"/>
        <v/>
      </c>
      <c r="I78" s="171"/>
      <c r="J78" s="103">
        <f t="shared" si="10"/>
        <v>0</v>
      </c>
      <c r="K78" s="109" t="str">
        <f t="shared" si="11"/>
        <v/>
      </c>
      <c r="L78" s="109">
        <f t="shared" si="12"/>
        <v>322.58064516129031</v>
      </c>
      <c r="M78" s="307"/>
      <c r="N78" s="258"/>
      <c r="O78" s="258"/>
      <c r="P78" s="258"/>
      <c r="Q78" s="308"/>
      <c r="R78" s="258"/>
      <c r="S78" s="258"/>
      <c r="T78" s="265"/>
      <c r="U78" s="173"/>
      <c r="V78" s="173"/>
      <c r="W78" s="173"/>
      <c r="X78" s="174"/>
      <c r="Y78" s="173"/>
      <c r="Z78" s="173"/>
      <c r="AA78" s="173"/>
      <c r="AB78" s="174"/>
      <c r="AC78" s="174"/>
      <c r="AD78" s="81"/>
      <c r="AE78" s="126"/>
      <c r="AF78" s="30"/>
    </row>
    <row r="79" spans="1:32" ht="13.2" x14ac:dyDescent="0.25">
      <c r="A79" s="30"/>
      <c r="B79" s="126"/>
      <c r="C79" s="78"/>
      <c r="D79" s="154">
        <f t="shared" si="9"/>
        <v>1</v>
      </c>
      <c r="E79" s="171"/>
      <c r="F79" s="173"/>
      <c r="G79" s="173"/>
      <c r="H79" s="172" t="str">
        <f t="shared" si="8"/>
        <v/>
      </c>
      <c r="I79" s="171"/>
      <c r="J79" s="103">
        <f t="shared" si="10"/>
        <v>0</v>
      </c>
      <c r="K79" s="109" t="str">
        <f t="shared" si="11"/>
        <v/>
      </c>
      <c r="L79" s="109">
        <f t="shared" si="12"/>
        <v>322.58064516129031</v>
      </c>
      <c r="M79" s="307"/>
      <c r="N79" s="258"/>
      <c r="O79" s="258"/>
      <c r="P79" s="258"/>
      <c r="Q79" s="308"/>
      <c r="R79" s="258"/>
      <c r="S79" s="258"/>
      <c r="T79" s="265"/>
      <c r="U79" s="173"/>
      <c r="V79" s="173"/>
      <c r="W79" s="173"/>
      <c r="X79" s="174"/>
      <c r="Y79" s="173"/>
      <c r="Z79" s="173"/>
      <c r="AA79" s="173"/>
      <c r="AB79" s="174"/>
      <c r="AC79" s="174"/>
      <c r="AD79" s="81"/>
      <c r="AE79" s="126"/>
      <c r="AF79" s="30"/>
    </row>
    <row r="80" spans="1:32" ht="13.2" x14ac:dyDescent="0.25">
      <c r="A80" s="30"/>
      <c r="B80" s="126"/>
      <c r="C80" s="78"/>
      <c r="D80" s="154">
        <f t="shared" si="9"/>
        <v>1</v>
      </c>
      <c r="E80" s="171"/>
      <c r="F80" s="173"/>
      <c r="G80" s="173"/>
      <c r="H80" s="172" t="str">
        <f t="shared" si="8"/>
        <v/>
      </c>
      <c r="I80" s="171"/>
      <c r="J80" s="103">
        <f t="shared" si="10"/>
        <v>0</v>
      </c>
      <c r="K80" s="109" t="str">
        <f t="shared" si="11"/>
        <v/>
      </c>
      <c r="L80" s="109">
        <f t="shared" si="12"/>
        <v>322.58064516129031</v>
      </c>
      <c r="M80" s="307"/>
      <c r="N80" s="258"/>
      <c r="O80" s="258"/>
      <c r="P80" s="258"/>
      <c r="Q80" s="308"/>
      <c r="R80" s="258"/>
      <c r="S80" s="258"/>
      <c r="T80" s="265"/>
      <c r="U80" s="173"/>
      <c r="V80" s="173"/>
      <c r="W80" s="173"/>
      <c r="X80" s="174"/>
      <c r="Y80" s="173"/>
      <c r="Z80" s="173"/>
      <c r="AA80" s="173"/>
      <c r="AB80" s="174"/>
      <c r="AC80" s="174"/>
      <c r="AD80" s="81"/>
      <c r="AE80" s="126"/>
      <c r="AF80" s="30"/>
    </row>
    <row r="81" spans="1:32" ht="13.2" x14ac:dyDescent="0.25">
      <c r="A81" s="30"/>
      <c r="B81" s="126"/>
      <c r="C81" s="78"/>
      <c r="D81" s="154">
        <f t="shared" si="9"/>
        <v>1</v>
      </c>
      <c r="E81" s="171"/>
      <c r="F81" s="173"/>
      <c r="G81" s="173"/>
      <c r="H81" s="172" t="str">
        <f t="shared" si="8"/>
        <v/>
      </c>
      <c r="I81" s="171"/>
      <c r="J81" s="103">
        <f t="shared" si="10"/>
        <v>0</v>
      </c>
      <c r="K81" s="109" t="str">
        <f t="shared" si="11"/>
        <v/>
      </c>
      <c r="L81" s="109">
        <f t="shared" si="12"/>
        <v>322.58064516129031</v>
      </c>
      <c r="M81" s="307"/>
      <c r="N81" s="258"/>
      <c r="O81" s="258"/>
      <c r="P81" s="258"/>
      <c r="Q81" s="308"/>
      <c r="R81" s="258"/>
      <c r="S81" s="258"/>
      <c r="T81" s="265"/>
      <c r="U81" s="173"/>
      <c r="V81" s="173"/>
      <c r="W81" s="173"/>
      <c r="X81" s="174"/>
      <c r="Y81" s="173"/>
      <c r="Z81" s="173"/>
      <c r="AA81" s="173"/>
      <c r="AB81" s="174"/>
      <c r="AC81" s="174"/>
      <c r="AD81" s="81"/>
      <c r="AE81" s="126"/>
      <c r="AF81" s="30"/>
    </row>
    <row r="82" spans="1:32" ht="13.2" x14ac:dyDescent="0.25">
      <c r="A82" s="30"/>
      <c r="B82" s="126"/>
      <c r="C82" s="78"/>
      <c r="D82" s="154">
        <f t="shared" si="9"/>
        <v>1</v>
      </c>
      <c r="E82" s="171"/>
      <c r="F82" s="173"/>
      <c r="G82" s="173"/>
      <c r="H82" s="172" t="str">
        <f t="shared" si="8"/>
        <v/>
      </c>
      <c r="I82" s="171"/>
      <c r="J82" s="103">
        <f t="shared" si="10"/>
        <v>0</v>
      </c>
      <c r="K82" s="109" t="str">
        <f t="shared" si="11"/>
        <v/>
      </c>
      <c r="L82" s="109">
        <f t="shared" si="12"/>
        <v>322.58064516129031</v>
      </c>
      <c r="M82" s="307"/>
      <c r="N82" s="258"/>
      <c r="O82" s="258"/>
      <c r="P82" s="258"/>
      <c r="Q82" s="308"/>
      <c r="R82" s="258"/>
      <c r="S82" s="258"/>
      <c r="T82" s="265"/>
      <c r="U82" s="173"/>
      <c r="V82" s="173"/>
      <c r="W82" s="173"/>
      <c r="X82" s="174"/>
      <c r="Y82" s="173"/>
      <c r="Z82" s="173"/>
      <c r="AA82" s="173"/>
      <c r="AB82" s="174"/>
      <c r="AC82" s="174"/>
      <c r="AD82" s="81"/>
      <c r="AE82" s="126"/>
      <c r="AF82" s="30"/>
    </row>
    <row r="83" spans="1:32" ht="13.2" x14ac:dyDescent="0.25">
      <c r="A83" s="30"/>
      <c r="B83" s="126"/>
      <c r="C83" s="78"/>
      <c r="D83" s="154">
        <f t="shared" si="9"/>
        <v>1</v>
      </c>
      <c r="E83" s="171"/>
      <c r="F83" s="173"/>
      <c r="G83" s="173"/>
      <c r="H83" s="172" t="str">
        <f t="shared" si="8"/>
        <v/>
      </c>
      <c r="I83" s="171"/>
      <c r="J83" s="103">
        <f t="shared" si="10"/>
        <v>0</v>
      </c>
      <c r="K83" s="109" t="str">
        <f t="shared" si="11"/>
        <v/>
      </c>
      <c r="L83" s="109">
        <f t="shared" si="12"/>
        <v>322.58064516129031</v>
      </c>
      <c r="M83" s="307"/>
      <c r="N83" s="258"/>
      <c r="O83" s="258"/>
      <c r="P83" s="258"/>
      <c r="Q83" s="308"/>
      <c r="R83" s="258"/>
      <c r="S83" s="258"/>
      <c r="T83" s="265"/>
      <c r="U83" s="173"/>
      <c r="V83" s="173"/>
      <c r="W83" s="173"/>
      <c r="X83" s="174"/>
      <c r="Y83" s="173"/>
      <c r="Z83" s="173"/>
      <c r="AA83" s="173"/>
      <c r="AB83" s="174"/>
      <c r="AC83" s="174"/>
      <c r="AD83" s="81"/>
      <c r="AE83" s="126"/>
      <c r="AF83" s="30"/>
    </row>
    <row r="84" spans="1:32" ht="13.2" x14ac:dyDescent="0.25">
      <c r="A84" s="30"/>
      <c r="B84" s="126"/>
      <c r="C84" s="78"/>
      <c r="D84" s="154">
        <f t="shared" si="9"/>
        <v>1</v>
      </c>
      <c r="E84" s="171"/>
      <c r="F84" s="173"/>
      <c r="G84" s="173"/>
      <c r="H84" s="172" t="str">
        <f t="shared" si="8"/>
        <v/>
      </c>
      <c r="I84" s="171"/>
      <c r="J84" s="103">
        <f t="shared" si="10"/>
        <v>0</v>
      </c>
      <c r="K84" s="109" t="str">
        <f t="shared" si="11"/>
        <v/>
      </c>
      <c r="L84" s="109">
        <f t="shared" si="12"/>
        <v>322.58064516129031</v>
      </c>
      <c r="M84" s="307"/>
      <c r="N84" s="258"/>
      <c r="O84" s="258"/>
      <c r="P84" s="258"/>
      <c r="Q84" s="308"/>
      <c r="R84" s="258"/>
      <c r="S84" s="258"/>
      <c r="T84" s="265"/>
      <c r="U84" s="173"/>
      <c r="V84" s="173"/>
      <c r="W84" s="173"/>
      <c r="X84" s="174"/>
      <c r="Y84" s="173"/>
      <c r="Z84" s="173"/>
      <c r="AA84" s="173"/>
      <c r="AB84" s="174"/>
      <c r="AC84" s="174"/>
      <c r="AD84" s="81"/>
      <c r="AE84" s="126"/>
      <c r="AF84" s="30"/>
    </row>
    <row r="85" spans="1:32" ht="13.2" x14ac:dyDescent="0.25">
      <c r="A85" s="30"/>
      <c r="B85" s="126"/>
      <c r="C85" s="78"/>
      <c r="D85" s="154">
        <f t="shared" si="9"/>
        <v>1</v>
      </c>
      <c r="E85" s="171"/>
      <c r="F85" s="173"/>
      <c r="G85" s="173"/>
      <c r="H85" s="172" t="str">
        <f t="shared" si="8"/>
        <v/>
      </c>
      <c r="I85" s="171"/>
      <c r="J85" s="103">
        <f t="shared" si="10"/>
        <v>0</v>
      </c>
      <c r="K85" s="109" t="str">
        <f t="shared" si="11"/>
        <v/>
      </c>
      <c r="L85" s="109">
        <f t="shared" si="12"/>
        <v>322.58064516129031</v>
      </c>
      <c r="M85" s="307"/>
      <c r="N85" s="258"/>
      <c r="O85" s="258"/>
      <c r="P85" s="258"/>
      <c r="Q85" s="308"/>
      <c r="R85" s="258"/>
      <c r="S85" s="258"/>
      <c r="T85" s="265"/>
      <c r="U85" s="173"/>
      <c r="V85" s="173"/>
      <c r="W85" s="173"/>
      <c r="X85" s="174"/>
      <c r="Y85" s="173"/>
      <c r="Z85" s="173"/>
      <c r="AA85" s="173"/>
      <c r="AB85" s="174"/>
      <c r="AC85" s="174"/>
      <c r="AD85" s="81"/>
      <c r="AE85" s="126"/>
      <c r="AF85" s="30"/>
    </row>
    <row r="86" spans="1:32" ht="13.2" x14ac:dyDescent="0.25">
      <c r="A86" s="30"/>
      <c r="B86" s="126"/>
      <c r="C86" s="78"/>
      <c r="D86" s="154">
        <f t="shared" si="9"/>
        <v>1</v>
      </c>
      <c r="E86" s="171"/>
      <c r="F86" s="173"/>
      <c r="G86" s="173"/>
      <c r="H86" s="172" t="str">
        <f t="shared" si="8"/>
        <v/>
      </c>
      <c r="I86" s="171"/>
      <c r="J86" s="103">
        <f t="shared" si="10"/>
        <v>0</v>
      </c>
      <c r="K86" s="109" t="str">
        <f t="shared" si="11"/>
        <v/>
      </c>
      <c r="L86" s="109">
        <f t="shared" si="12"/>
        <v>322.58064516129031</v>
      </c>
      <c r="M86" s="307"/>
      <c r="N86" s="258"/>
      <c r="O86" s="258"/>
      <c r="P86" s="258"/>
      <c r="Q86" s="308"/>
      <c r="R86" s="258"/>
      <c r="S86" s="258"/>
      <c r="T86" s="265"/>
      <c r="U86" s="173"/>
      <c r="V86" s="173"/>
      <c r="W86" s="173"/>
      <c r="X86" s="174"/>
      <c r="Y86" s="173"/>
      <c r="Z86" s="173"/>
      <c r="AA86" s="173"/>
      <c r="AB86" s="174"/>
      <c r="AC86" s="174"/>
      <c r="AD86" s="81"/>
      <c r="AE86" s="126"/>
      <c r="AF86" s="30"/>
    </row>
    <row r="87" spans="1:32" ht="13.2" x14ac:dyDescent="0.25">
      <c r="A87" s="30"/>
      <c r="B87" s="126"/>
      <c r="C87" s="78"/>
      <c r="D87" s="154">
        <f t="shared" si="9"/>
        <v>1</v>
      </c>
      <c r="E87" s="171"/>
      <c r="F87" s="173"/>
      <c r="G87" s="173"/>
      <c r="H87" s="172" t="str">
        <f t="shared" si="8"/>
        <v/>
      </c>
      <c r="I87" s="171"/>
      <c r="J87" s="103">
        <f t="shared" si="10"/>
        <v>0</v>
      </c>
      <c r="K87" s="109" t="str">
        <f t="shared" si="11"/>
        <v/>
      </c>
      <c r="L87" s="109">
        <f t="shared" si="12"/>
        <v>322.58064516129031</v>
      </c>
      <c r="M87" s="307"/>
      <c r="N87" s="258"/>
      <c r="O87" s="258"/>
      <c r="P87" s="258"/>
      <c r="Q87" s="308"/>
      <c r="R87" s="258"/>
      <c r="S87" s="258"/>
      <c r="T87" s="265"/>
      <c r="U87" s="173"/>
      <c r="V87" s="173"/>
      <c r="W87" s="173"/>
      <c r="X87" s="174"/>
      <c r="Y87" s="173"/>
      <c r="Z87" s="173"/>
      <c r="AA87" s="173"/>
      <c r="AB87" s="174"/>
      <c r="AC87" s="174"/>
      <c r="AD87" s="81"/>
      <c r="AE87" s="126"/>
      <c r="AF87" s="30"/>
    </row>
    <row r="88" spans="1:32" ht="13.2" x14ac:dyDescent="0.25">
      <c r="A88" s="30"/>
      <c r="B88" s="126"/>
      <c r="C88" s="78"/>
      <c r="D88" s="154">
        <f t="shared" si="9"/>
        <v>1</v>
      </c>
      <c r="E88" s="171"/>
      <c r="F88" s="173"/>
      <c r="G88" s="173"/>
      <c r="H88" s="172" t="str">
        <f t="shared" si="8"/>
        <v/>
      </c>
      <c r="I88" s="171"/>
      <c r="J88" s="103">
        <f t="shared" si="10"/>
        <v>0</v>
      </c>
      <c r="K88" s="109" t="str">
        <f t="shared" si="11"/>
        <v/>
      </c>
      <c r="L88" s="109">
        <f t="shared" si="12"/>
        <v>322.58064516129031</v>
      </c>
      <c r="M88" s="307"/>
      <c r="N88" s="258"/>
      <c r="O88" s="258"/>
      <c r="P88" s="258"/>
      <c r="Q88" s="308"/>
      <c r="R88" s="258"/>
      <c r="S88" s="258"/>
      <c r="T88" s="265"/>
      <c r="U88" s="173"/>
      <c r="V88" s="173"/>
      <c r="W88" s="173"/>
      <c r="X88" s="174"/>
      <c r="Y88" s="173"/>
      <c r="Z88" s="173"/>
      <c r="AA88" s="173"/>
      <c r="AB88" s="174"/>
      <c r="AC88" s="174"/>
      <c r="AD88" s="81"/>
      <c r="AE88" s="126"/>
      <c r="AF88" s="30"/>
    </row>
    <row r="89" spans="1:32" ht="13.2" x14ac:dyDescent="0.25">
      <c r="A89" s="30"/>
      <c r="B89" s="126"/>
      <c r="C89" s="78"/>
      <c r="D89" s="154">
        <f t="shared" si="9"/>
        <v>1</v>
      </c>
      <c r="E89" s="171"/>
      <c r="F89" s="173"/>
      <c r="G89" s="173"/>
      <c r="H89" s="172" t="str">
        <f t="shared" si="8"/>
        <v/>
      </c>
      <c r="I89" s="171"/>
      <c r="J89" s="103">
        <f t="shared" si="10"/>
        <v>0</v>
      </c>
      <c r="K89" s="109" t="str">
        <f t="shared" si="11"/>
        <v/>
      </c>
      <c r="L89" s="109">
        <f t="shared" si="12"/>
        <v>322.58064516129031</v>
      </c>
      <c r="M89" s="307"/>
      <c r="N89" s="258"/>
      <c r="O89" s="258"/>
      <c r="P89" s="258"/>
      <c r="Q89" s="308"/>
      <c r="R89" s="258"/>
      <c r="S89" s="258"/>
      <c r="T89" s="265"/>
      <c r="U89" s="173"/>
      <c r="V89" s="173"/>
      <c r="W89" s="173"/>
      <c r="X89" s="174"/>
      <c r="Y89" s="173"/>
      <c r="Z89" s="173"/>
      <c r="AA89" s="173"/>
      <c r="AB89" s="174"/>
      <c r="AC89" s="174"/>
      <c r="AD89" s="81"/>
      <c r="AE89" s="126"/>
      <c r="AF89" s="30"/>
    </row>
    <row r="90" spans="1:32" ht="13.2" x14ac:dyDescent="0.25">
      <c r="A90" s="30"/>
      <c r="B90" s="126"/>
      <c r="C90" s="78"/>
      <c r="D90" s="154">
        <f t="shared" si="9"/>
        <v>1</v>
      </c>
      <c r="E90" s="171"/>
      <c r="F90" s="173"/>
      <c r="G90" s="173"/>
      <c r="H90" s="172" t="str">
        <f t="shared" si="8"/>
        <v/>
      </c>
      <c r="I90" s="171"/>
      <c r="J90" s="103">
        <f t="shared" si="10"/>
        <v>0</v>
      </c>
      <c r="K90" s="109" t="str">
        <f t="shared" si="11"/>
        <v/>
      </c>
      <c r="L90" s="109">
        <f t="shared" si="12"/>
        <v>322.58064516129031</v>
      </c>
      <c r="M90" s="307"/>
      <c r="N90" s="258"/>
      <c r="O90" s="258"/>
      <c r="P90" s="258"/>
      <c r="Q90" s="308"/>
      <c r="R90" s="258"/>
      <c r="S90" s="258"/>
      <c r="T90" s="265"/>
      <c r="U90" s="173"/>
      <c r="V90" s="173"/>
      <c r="W90" s="173"/>
      <c r="X90" s="174"/>
      <c r="Y90" s="173"/>
      <c r="Z90" s="173"/>
      <c r="AA90" s="173"/>
      <c r="AB90" s="174"/>
      <c r="AC90" s="174"/>
      <c r="AD90" s="81"/>
      <c r="AE90" s="126"/>
      <c r="AF90" s="30"/>
    </row>
    <row r="91" spans="1:32" ht="13.2" x14ac:dyDescent="0.25">
      <c r="A91" s="30"/>
      <c r="B91" s="126"/>
      <c r="C91" s="78"/>
      <c r="D91" s="154">
        <f t="shared" si="9"/>
        <v>1</v>
      </c>
      <c r="E91" s="171"/>
      <c r="F91" s="173"/>
      <c r="G91" s="173"/>
      <c r="H91" s="172" t="str">
        <f t="shared" si="8"/>
        <v/>
      </c>
      <c r="I91" s="171"/>
      <c r="J91" s="103">
        <f t="shared" si="10"/>
        <v>0</v>
      </c>
      <c r="K91" s="109" t="str">
        <f t="shared" si="11"/>
        <v/>
      </c>
      <c r="L91" s="109">
        <f t="shared" si="12"/>
        <v>322.58064516129031</v>
      </c>
      <c r="M91" s="307"/>
      <c r="N91" s="258"/>
      <c r="O91" s="258"/>
      <c r="P91" s="258"/>
      <c r="Q91" s="308"/>
      <c r="R91" s="258"/>
      <c r="S91" s="258"/>
      <c r="T91" s="265"/>
      <c r="U91" s="173"/>
      <c r="V91" s="173"/>
      <c r="W91" s="173"/>
      <c r="X91" s="174"/>
      <c r="Y91" s="173"/>
      <c r="Z91" s="173"/>
      <c r="AA91" s="173"/>
      <c r="AB91" s="174"/>
      <c r="AC91" s="174"/>
      <c r="AD91" s="81"/>
      <c r="AE91" s="126"/>
      <c r="AF91" s="30"/>
    </row>
    <row r="92" spans="1:32" ht="13.2" x14ac:dyDescent="0.25">
      <c r="A92" s="30"/>
      <c r="B92" s="126"/>
      <c r="C92" s="78"/>
      <c r="D92" s="154">
        <f t="shared" si="9"/>
        <v>1</v>
      </c>
      <c r="E92" s="171"/>
      <c r="F92" s="173"/>
      <c r="G92" s="173"/>
      <c r="H92" s="172" t="str">
        <f t="shared" si="8"/>
        <v/>
      </c>
      <c r="I92" s="171"/>
      <c r="J92" s="103">
        <f t="shared" si="10"/>
        <v>0</v>
      </c>
      <c r="K92" s="109" t="str">
        <f t="shared" si="11"/>
        <v/>
      </c>
      <c r="L92" s="109">
        <f t="shared" si="12"/>
        <v>322.58064516129031</v>
      </c>
      <c r="M92" s="307"/>
      <c r="N92" s="258"/>
      <c r="O92" s="258"/>
      <c r="P92" s="258"/>
      <c r="Q92" s="308"/>
      <c r="R92" s="258"/>
      <c r="S92" s="258"/>
      <c r="T92" s="265"/>
      <c r="U92" s="173"/>
      <c r="V92" s="173"/>
      <c r="W92" s="173"/>
      <c r="X92" s="174"/>
      <c r="Y92" s="173"/>
      <c r="Z92" s="173"/>
      <c r="AA92" s="173"/>
      <c r="AB92" s="174"/>
      <c r="AC92" s="174"/>
      <c r="AD92" s="81"/>
      <c r="AE92" s="126"/>
      <c r="AF92" s="30"/>
    </row>
    <row r="93" spans="1:32" ht="13.2" x14ac:dyDescent="0.25">
      <c r="A93" s="30"/>
      <c r="B93" s="126"/>
      <c r="C93" s="78"/>
      <c r="D93" s="154">
        <f t="shared" si="9"/>
        <v>1</v>
      </c>
      <c r="E93" s="171"/>
      <c r="F93" s="173"/>
      <c r="G93" s="173"/>
      <c r="H93" s="172" t="str">
        <f t="shared" si="8"/>
        <v/>
      </c>
      <c r="I93" s="171"/>
      <c r="J93" s="103">
        <f t="shared" si="10"/>
        <v>0</v>
      </c>
      <c r="K93" s="109" t="str">
        <f t="shared" si="11"/>
        <v/>
      </c>
      <c r="L93" s="109">
        <f t="shared" si="12"/>
        <v>322.58064516129031</v>
      </c>
      <c r="M93" s="307"/>
      <c r="N93" s="258"/>
      <c r="O93" s="258"/>
      <c r="P93" s="258"/>
      <c r="Q93" s="308"/>
      <c r="R93" s="258"/>
      <c r="S93" s="258"/>
      <c r="T93" s="265"/>
      <c r="U93" s="173"/>
      <c r="V93" s="173"/>
      <c r="W93" s="173"/>
      <c r="X93" s="174"/>
      <c r="Y93" s="173"/>
      <c r="Z93" s="173"/>
      <c r="AA93" s="173"/>
      <c r="AB93" s="174"/>
      <c r="AC93" s="174"/>
      <c r="AD93" s="81"/>
      <c r="AE93" s="126"/>
      <c r="AF93" s="30"/>
    </row>
    <row r="94" spans="1:32" ht="13.2" x14ac:dyDescent="0.25">
      <c r="A94" s="30"/>
      <c r="B94" s="126"/>
      <c r="C94" s="78"/>
      <c r="D94" s="154">
        <f t="shared" si="9"/>
        <v>1</v>
      </c>
      <c r="E94" s="171"/>
      <c r="F94" s="173"/>
      <c r="G94" s="173"/>
      <c r="H94" s="172" t="str">
        <f t="shared" si="8"/>
        <v/>
      </c>
      <c r="I94" s="171"/>
      <c r="J94" s="103">
        <f t="shared" si="10"/>
        <v>0</v>
      </c>
      <c r="K94" s="109" t="str">
        <f t="shared" si="11"/>
        <v/>
      </c>
      <c r="L94" s="109">
        <f t="shared" si="12"/>
        <v>322.58064516129031</v>
      </c>
      <c r="M94" s="307"/>
      <c r="N94" s="258"/>
      <c r="O94" s="258"/>
      <c r="P94" s="258"/>
      <c r="Q94" s="308"/>
      <c r="R94" s="258"/>
      <c r="S94" s="258"/>
      <c r="T94" s="265"/>
      <c r="U94" s="173"/>
      <c r="V94" s="173"/>
      <c r="W94" s="173"/>
      <c r="X94" s="174"/>
      <c r="Y94" s="173"/>
      <c r="Z94" s="173"/>
      <c r="AA94" s="173"/>
      <c r="AB94" s="174"/>
      <c r="AC94" s="174"/>
      <c r="AD94" s="81"/>
      <c r="AE94" s="126"/>
      <c r="AF94" s="30"/>
    </row>
    <row r="95" spans="1:32" ht="13.2" x14ac:dyDescent="0.25">
      <c r="A95" s="30"/>
      <c r="B95" s="126"/>
      <c r="C95" s="78"/>
      <c r="D95" s="154">
        <f t="shared" si="9"/>
        <v>1</v>
      </c>
      <c r="E95" s="171"/>
      <c r="F95" s="173"/>
      <c r="G95" s="173"/>
      <c r="H95" s="172" t="str">
        <f t="shared" si="8"/>
        <v/>
      </c>
      <c r="I95" s="171"/>
      <c r="J95" s="103">
        <f t="shared" si="10"/>
        <v>0</v>
      </c>
      <c r="K95" s="109" t="str">
        <f t="shared" si="11"/>
        <v/>
      </c>
      <c r="L95" s="109">
        <f t="shared" si="12"/>
        <v>322.58064516129031</v>
      </c>
      <c r="M95" s="307"/>
      <c r="N95" s="258"/>
      <c r="O95" s="258"/>
      <c r="P95" s="258"/>
      <c r="Q95" s="308"/>
      <c r="R95" s="258"/>
      <c r="S95" s="258"/>
      <c r="T95" s="265"/>
      <c r="U95" s="173"/>
      <c r="V95" s="173"/>
      <c r="W95" s="173"/>
      <c r="X95" s="174"/>
      <c r="Y95" s="173"/>
      <c r="Z95" s="173"/>
      <c r="AA95" s="173"/>
      <c r="AB95" s="174"/>
      <c r="AC95" s="174"/>
      <c r="AD95" s="81"/>
      <c r="AE95" s="126"/>
      <c r="AF95" s="30"/>
    </row>
    <row r="96" spans="1:32" ht="13.2" x14ac:dyDescent="0.25">
      <c r="A96" s="30"/>
      <c r="B96" s="126"/>
      <c r="C96" s="78"/>
      <c r="D96" s="154">
        <f t="shared" si="9"/>
        <v>1</v>
      </c>
      <c r="E96" s="171"/>
      <c r="F96" s="173"/>
      <c r="G96" s="173"/>
      <c r="H96" s="172" t="str">
        <f t="shared" si="8"/>
        <v/>
      </c>
      <c r="I96" s="171"/>
      <c r="J96" s="103">
        <f t="shared" si="10"/>
        <v>0</v>
      </c>
      <c r="K96" s="109" t="str">
        <f t="shared" si="11"/>
        <v/>
      </c>
      <c r="L96" s="109">
        <f t="shared" si="12"/>
        <v>322.58064516129031</v>
      </c>
      <c r="M96" s="307"/>
      <c r="N96" s="258"/>
      <c r="O96" s="258"/>
      <c r="P96" s="258"/>
      <c r="Q96" s="308"/>
      <c r="R96" s="258"/>
      <c r="S96" s="258"/>
      <c r="T96" s="265"/>
      <c r="U96" s="173"/>
      <c r="V96" s="173"/>
      <c r="W96" s="173"/>
      <c r="X96" s="174"/>
      <c r="Y96" s="173"/>
      <c r="Z96" s="173"/>
      <c r="AA96" s="173"/>
      <c r="AB96" s="174"/>
      <c r="AC96" s="174"/>
      <c r="AD96" s="81"/>
      <c r="AE96" s="126"/>
      <c r="AF96" s="30"/>
    </row>
    <row r="97" spans="1:32" ht="13.2" x14ac:dyDescent="0.25">
      <c r="A97" s="30"/>
      <c r="B97" s="126"/>
      <c r="C97" s="78"/>
      <c r="D97" s="154">
        <f t="shared" si="9"/>
        <v>1</v>
      </c>
      <c r="E97" s="171"/>
      <c r="F97" s="173"/>
      <c r="G97" s="173"/>
      <c r="H97" s="172" t="str">
        <f t="shared" si="8"/>
        <v/>
      </c>
      <c r="I97" s="171"/>
      <c r="J97" s="103">
        <f t="shared" si="10"/>
        <v>0</v>
      </c>
      <c r="K97" s="109" t="str">
        <f t="shared" si="11"/>
        <v/>
      </c>
      <c r="L97" s="109">
        <f t="shared" si="12"/>
        <v>322.58064516129031</v>
      </c>
      <c r="M97" s="307"/>
      <c r="N97" s="258"/>
      <c r="O97" s="258"/>
      <c r="P97" s="258"/>
      <c r="Q97" s="308"/>
      <c r="R97" s="258"/>
      <c r="S97" s="258"/>
      <c r="T97" s="265"/>
      <c r="U97" s="173"/>
      <c r="V97" s="173"/>
      <c r="W97" s="173"/>
      <c r="X97" s="174"/>
      <c r="Y97" s="173"/>
      <c r="Z97" s="173"/>
      <c r="AA97" s="173"/>
      <c r="AB97" s="174"/>
      <c r="AC97" s="174"/>
      <c r="AD97" s="81"/>
      <c r="AE97" s="126"/>
      <c r="AF97" s="30"/>
    </row>
    <row r="98" spans="1:32" ht="13.2" x14ac:dyDescent="0.25">
      <c r="A98" s="30"/>
      <c r="B98" s="126"/>
      <c r="C98" s="78"/>
      <c r="D98" s="154">
        <f t="shared" si="9"/>
        <v>1</v>
      </c>
      <c r="E98" s="171"/>
      <c r="F98" s="173"/>
      <c r="G98" s="173"/>
      <c r="H98" s="172" t="str">
        <f t="shared" si="8"/>
        <v/>
      </c>
      <c r="I98" s="171"/>
      <c r="J98" s="103">
        <f t="shared" si="10"/>
        <v>0</v>
      </c>
      <c r="K98" s="109" t="str">
        <f t="shared" si="11"/>
        <v/>
      </c>
      <c r="L98" s="109">
        <f t="shared" si="12"/>
        <v>322.58064516129031</v>
      </c>
      <c r="M98" s="307"/>
      <c r="N98" s="258"/>
      <c r="O98" s="258"/>
      <c r="P98" s="258"/>
      <c r="Q98" s="308"/>
      <c r="R98" s="258"/>
      <c r="S98" s="258"/>
      <c r="T98" s="265"/>
      <c r="U98" s="173"/>
      <c r="V98" s="173"/>
      <c r="W98" s="173"/>
      <c r="X98" s="174"/>
      <c r="Y98" s="173"/>
      <c r="Z98" s="173"/>
      <c r="AA98" s="173"/>
      <c r="AB98" s="174"/>
      <c r="AC98" s="174"/>
      <c r="AD98" s="81"/>
      <c r="AE98" s="126"/>
      <c r="AF98" s="30"/>
    </row>
    <row r="99" spans="1:32" ht="13.2" x14ac:dyDescent="0.25">
      <c r="A99" s="30"/>
      <c r="B99" s="126"/>
      <c r="C99" s="78"/>
      <c r="D99" s="154">
        <f t="shared" si="9"/>
        <v>1</v>
      </c>
      <c r="E99" s="171"/>
      <c r="F99" s="173"/>
      <c r="G99" s="173"/>
      <c r="H99" s="172" t="str">
        <f t="shared" si="8"/>
        <v/>
      </c>
      <c r="I99" s="171"/>
      <c r="J99" s="103">
        <f t="shared" si="10"/>
        <v>0</v>
      </c>
      <c r="K99" s="109" t="str">
        <f t="shared" si="11"/>
        <v/>
      </c>
      <c r="L99" s="109">
        <f t="shared" si="12"/>
        <v>322.58064516129031</v>
      </c>
      <c r="M99" s="307"/>
      <c r="N99" s="258"/>
      <c r="O99" s="258"/>
      <c r="P99" s="258"/>
      <c r="Q99" s="308"/>
      <c r="R99" s="258"/>
      <c r="S99" s="258"/>
      <c r="T99" s="265"/>
      <c r="U99" s="173"/>
      <c r="V99" s="173"/>
      <c r="W99" s="173"/>
      <c r="X99" s="174"/>
      <c r="Y99" s="173"/>
      <c r="Z99" s="173"/>
      <c r="AA99" s="173"/>
      <c r="AB99" s="174"/>
      <c r="AC99" s="174"/>
      <c r="AD99" s="81"/>
      <c r="AE99" s="126"/>
      <c r="AF99" s="30"/>
    </row>
    <row r="100" spans="1:32" ht="13.2" x14ac:dyDescent="0.25">
      <c r="A100" s="30"/>
      <c r="B100" s="126"/>
      <c r="C100" s="78"/>
      <c r="D100" s="154">
        <f t="shared" si="9"/>
        <v>1</v>
      </c>
      <c r="E100" s="171"/>
      <c r="F100" s="173"/>
      <c r="G100" s="173"/>
      <c r="H100" s="172" t="str">
        <f t="shared" si="8"/>
        <v/>
      </c>
      <c r="I100" s="171"/>
      <c r="J100" s="103">
        <f t="shared" si="10"/>
        <v>0</v>
      </c>
      <c r="K100" s="109" t="str">
        <f t="shared" si="11"/>
        <v/>
      </c>
      <c r="L100" s="109">
        <f t="shared" si="12"/>
        <v>322.58064516129031</v>
      </c>
      <c r="M100" s="307"/>
      <c r="N100" s="258"/>
      <c r="O100" s="258"/>
      <c r="P100" s="258"/>
      <c r="Q100" s="308"/>
      <c r="R100" s="258"/>
      <c r="S100" s="258"/>
      <c r="T100" s="265"/>
      <c r="U100" s="173"/>
      <c r="V100" s="173"/>
      <c r="W100" s="173"/>
      <c r="X100" s="174"/>
      <c r="Y100" s="173"/>
      <c r="Z100" s="173"/>
      <c r="AA100" s="173"/>
      <c r="AB100" s="174"/>
      <c r="AC100" s="174"/>
      <c r="AD100" s="81"/>
      <c r="AE100" s="126"/>
      <c r="AF100" s="30"/>
    </row>
    <row r="101" spans="1:32" ht="13.2" x14ac:dyDescent="0.25">
      <c r="A101" s="30"/>
      <c r="B101" s="126"/>
      <c r="C101" s="78"/>
      <c r="D101" s="154">
        <f t="shared" si="9"/>
        <v>1</v>
      </c>
      <c r="E101" s="171"/>
      <c r="F101" s="173"/>
      <c r="G101" s="173"/>
      <c r="H101" s="172" t="str">
        <f t="shared" si="8"/>
        <v/>
      </c>
      <c r="I101" s="171"/>
      <c r="J101" s="103">
        <f t="shared" si="10"/>
        <v>0</v>
      </c>
      <c r="K101" s="109" t="str">
        <f t="shared" si="11"/>
        <v/>
      </c>
      <c r="L101" s="109">
        <f t="shared" si="12"/>
        <v>322.58064516129031</v>
      </c>
      <c r="M101" s="307"/>
      <c r="N101" s="258"/>
      <c r="O101" s="258"/>
      <c r="P101" s="258"/>
      <c r="Q101" s="308"/>
      <c r="R101" s="258"/>
      <c r="S101" s="258"/>
      <c r="T101" s="265"/>
      <c r="U101" s="173"/>
      <c r="V101" s="173"/>
      <c r="W101" s="173"/>
      <c r="X101" s="174"/>
      <c r="Y101" s="173"/>
      <c r="Z101" s="173"/>
      <c r="AA101" s="173"/>
      <c r="AB101" s="174"/>
      <c r="AC101" s="174"/>
      <c r="AD101" s="81"/>
      <c r="AE101" s="126"/>
      <c r="AF101" s="30"/>
    </row>
    <row r="102" spans="1:32" ht="13.2" x14ac:dyDescent="0.25">
      <c r="A102" s="30"/>
      <c r="B102" s="126"/>
      <c r="C102" s="78"/>
      <c r="D102" s="154">
        <f t="shared" si="9"/>
        <v>1</v>
      </c>
      <c r="E102" s="171"/>
      <c r="F102" s="173"/>
      <c r="G102" s="173"/>
      <c r="H102" s="172" t="str">
        <f t="shared" si="8"/>
        <v/>
      </c>
      <c r="I102" s="171"/>
      <c r="J102" s="103">
        <f t="shared" si="10"/>
        <v>0</v>
      </c>
      <c r="K102" s="109" t="str">
        <f t="shared" si="11"/>
        <v/>
      </c>
      <c r="L102" s="109">
        <f t="shared" si="12"/>
        <v>322.58064516129031</v>
      </c>
      <c r="M102" s="307"/>
      <c r="N102" s="258"/>
      <c r="O102" s="258"/>
      <c r="P102" s="258"/>
      <c r="Q102" s="308"/>
      <c r="R102" s="258"/>
      <c r="S102" s="258"/>
      <c r="T102" s="265"/>
      <c r="U102" s="173"/>
      <c r="V102" s="173"/>
      <c r="W102" s="173"/>
      <c r="X102" s="174"/>
      <c r="Y102" s="173"/>
      <c r="Z102" s="173"/>
      <c r="AA102" s="173"/>
      <c r="AB102" s="174"/>
      <c r="AC102" s="174"/>
      <c r="AD102" s="81"/>
      <c r="AE102" s="126"/>
      <c r="AF102" s="30"/>
    </row>
    <row r="103" spans="1:32" ht="13.2" x14ac:dyDescent="0.25">
      <c r="A103" s="30"/>
      <c r="B103" s="126"/>
      <c r="C103" s="78"/>
      <c r="D103" s="154">
        <f t="shared" si="9"/>
        <v>1</v>
      </c>
      <c r="E103" s="171"/>
      <c r="F103" s="173"/>
      <c r="G103" s="173"/>
      <c r="H103" s="172" t="str">
        <f t="shared" si="8"/>
        <v/>
      </c>
      <c r="I103" s="171"/>
      <c r="J103" s="103">
        <f t="shared" si="10"/>
        <v>0</v>
      </c>
      <c r="K103" s="109" t="str">
        <f t="shared" si="11"/>
        <v/>
      </c>
      <c r="L103" s="109">
        <f t="shared" si="12"/>
        <v>322.58064516129031</v>
      </c>
      <c r="M103" s="307"/>
      <c r="N103" s="258"/>
      <c r="O103" s="258"/>
      <c r="P103" s="258"/>
      <c r="Q103" s="308"/>
      <c r="R103" s="258"/>
      <c r="S103" s="258"/>
      <c r="T103" s="265"/>
      <c r="U103" s="173"/>
      <c r="V103" s="173"/>
      <c r="W103" s="173"/>
      <c r="X103" s="174"/>
      <c r="Y103" s="173"/>
      <c r="Z103" s="173"/>
      <c r="AA103" s="173"/>
      <c r="AB103" s="174"/>
      <c r="AC103" s="174"/>
      <c r="AD103" s="81"/>
      <c r="AE103" s="126"/>
      <c r="AF103" s="30"/>
    </row>
    <row r="104" spans="1:32" ht="13.2" x14ac:dyDescent="0.25">
      <c r="A104" s="30"/>
      <c r="B104" s="126"/>
      <c r="C104" s="78"/>
      <c r="D104" s="154">
        <f t="shared" si="9"/>
        <v>1</v>
      </c>
      <c r="E104" s="171"/>
      <c r="F104" s="173"/>
      <c r="G104" s="173"/>
      <c r="H104" s="172" t="str">
        <f t="shared" si="8"/>
        <v/>
      </c>
      <c r="I104" s="171"/>
      <c r="J104" s="103">
        <f t="shared" si="10"/>
        <v>0</v>
      </c>
      <c r="K104" s="109" t="str">
        <f t="shared" si="11"/>
        <v/>
      </c>
      <c r="L104" s="109">
        <f t="shared" si="12"/>
        <v>322.58064516129031</v>
      </c>
      <c r="M104" s="307"/>
      <c r="N104" s="258"/>
      <c r="O104" s="258"/>
      <c r="P104" s="258"/>
      <c r="Q104" s="308"/>
      <c r="R104" s="258"/>
      <c r="S104" s="258"/>
      <c r="T104" s="265"/>
      <c r="U104" s="173"/>
      <c r="V104" s="173"/>
      <c r="W104" s="173"/>
      <c r="X104" s="174"/>
      <c r="Y104" s="173"/>
      <c r="Z104" s="173"/>
      <c r="AA104" s="173"/>
      <c r="AB104" s="174"/>
      <c r="AC104" s="174"/>
      <c r="AD104" s="81"/>
      <c r="AE104" s="126"/>
      <c r="AF104" s="30"/>
    </row>
    <row r="105" spans="1:32" ht="13.2" x14ac:dyDescent="0.25">
      <c r="A105" s="30"/>
      <c r="B105" s="126"/>
      <c r="C105" s="78"/>
      <c r="D105" s="154">
        <f t="shared" si="9"/>
        <v>1</v>
      </c>
      <c r="E105" s="171"/>
      <c r="F105" s="173"/>
      <c r="G105" s="173"/>
      <c r="H105" s="172" t="str">
        <f t="shared" si="8"/>
        <v/>
      </c>
      <c r="I105" s="171"/>
      <c r="J105" s="103">
        <f t="shared" si="10"/>
        <v>0</v>
      </c>
      <c r="K105" s="109" t="str">
        <f t="shared" si="11"/>
        <v/>
      </c>
      <c r="L105" s="109">
        <f t="shared" si="12"/>
        <v>322.58064516129031</v>
      </c>
      <c r="M105" s="307"/>
      <c r="N105" s="258"/>
      <c r="O105" s="258"/>
      <c r="P105" s="258"/>
      <c r="Q105" s="308"/>
      <c r="R105" s="258"/>
      <c r="S105" s="258"/>
      <c r="T105" s="265"/>
      <c r="U105" s="173"/>
      <c r="V105" s="173"/>
      <c r="W105" s="173"/>
      <c r="X105" s="174"/>
      <c r="Y105" s="173"/>
      <c r="Z105" s="173"/>
      <c r="AA105" s="173"/>
      <c r="AB105" s="174"/>
      <c r="AC105" s="174"/>
      <c r="AD105" s="81"/>
      <c r="AE105" s="126"/>
      <c r="AF105" s="30"/>
    </row>
    <row r="106" spans="1:32" ht="13.2" x14ac:dyDescent="0.25">
      <c r="A106" s="30"/>
      <c r="B106" s="126"/>
      <c r="C106" s="78"/>
      <c r="D106" s="154">
        <f t="shared" si="9"/>
        <v>1</v>
      </c>
      <c r="E106" s="171"/>
      <c r="F106" s="173"/>
      <c r="G106" s="173"/>
      <c r="H106" s="172" t="str">
        <f t="shared" si="8"/>
        <v/>
      </c>
      <c r="I106" s="171"/>
      <c r="J106" s="103">
        <f t="shared" si="10"/>
        <v>0</v>
      </c>
      <c r="K106" s="109" t="str">
        <f t="shared" si="11"/>
        <v/>
      </c>
      <c r="L106" s="109">
        <f t="shared" si="12"/>
        <v>322.58064516129031</v>
      </c>
      <c r="M106" s="307"/>
      <c r="N106" s="258"/>
      <c r="O106" s="258"/>
      <c r="P106" s="258"/>
      <c r="Q106" s="308"/>
      <c r="R106" s="258"/>
      <c r="S106" s="258"/>
      <c r="T106" s="265"/>
      <c r="U106" s="173"/>
      <c r="V106" s="173"/>
      <c r="W106" s="173"/>
      <c r="X106" s="174"/>
      <c r="Y106" s="173"/>
      <c r="Z106" s="173"/>
      <c r="AA106" s="173"/>
      <c r="AB106" s="174"/>
      <c r="AC106" s="174"/>
      <c r="AD106" s="81"/>
      <c r="AE106" s="126"/>
      <c r="AF106" s="30"/>
    </row>
    <row r="107" spans="1:32" ht="13.2" x14ac:dyDescent="0.25">
      <c r="A107" s="30"/>
      <c r="B107" s="126"/>
      <c r="C107" s="78"/>
      <c r="D107" s="154">
        <f t="shared" si="9"/>
        <v>1</v>
      </c>
      <c r="E107" s="171"/>
      <c r="F107" s="173"/>
      <c r="G107" s="173"/>
      <c r="H107" s="172" t="str">
        <f t="shared" si="8"/>
        <v/>
      </c>
      <c r="I107" s="171"/>
      <c r="J107" s="103">
        <f t="shared" si="10"/>
        <v>0</v>
      </c>
      <c r="K107" s="109" t="str">
        <f t="shared" si="11"/>
        <v/>
      </c>
      <c r="L107" s="109">
        <f t="shared" si="12"/>
        <v>322.58064516129031</v>
      </c>
      <c r="M107" s="307"/>
      <c r="N107" s="258"/>
      <c r="O107" s="258"/>
      <c r="P107" s="258"/>
      <c r="Q107" s="308"/>
      <c r="R107" s="258"/>
      <c r="S107" s="258"/>
      <c r="T107" s="265"/>
      <c r="U107" s="173"/>
      <c r="V107" s="173"/>
      <c r="W107" s="173"/>
      <c r="X107" s="174"/>
      <c r="Y107" s="173"/>
      <c r="Z107" s="173"/>
      <c r="AA107" s="173"/>
      <c r="AB107" s="174"/>
      <c r="AC107" s="174"/>
      <c r="AD107" s="81"/>
      <c r="AE107" s="126"/>
      <c r="AF107" s="30"/>
    </row>
    <row r="108" spans="1:32" ht="13.2" x14ac:dyDescent="0.25">
      <c r="A108" s="30"/>
      <c r="B108" s="126"/>
      <c r="C108" s="78"/>
      <c r="D108" s="154">
        <f t="shared" si="9"/>
        <v>1</v>
      </c>
      <c r="E108" s="171"/>
      <c r="F108" s="173"/>
      <c r="G108" s="173"/>
      <c r="H108" s="172" t="str">
        <f t="shared" si="8"/>
        <v/>
      </c>
      <c r="I108" s="171"/>
      <c r="J108" s="103">
        <f t="shared" si="10"/>
        <v>0</v>
      </c>
      <c r="K108" s="109" t="str">
        <f t="shared" si="11"/>
        <v/>
      </c>
      <c r="L108" s="109">
        <f t="shared" si="12"/>
        <v>322.58064516129031</v>
      </c>
      <c r="M108" s="307"/>
      <c r="N108" s="258"/>
      <c r="O108" s="258"/>
      <c r="P108" s="258"/>
      <c r="Q108" s="308"/>
      <c r="R108" s="258"/>
      <c r="S108" s="258"/>
      <c r="T108" s="265"/>
      <c r="U108" s="173"/>
      <c r="V108" s="173"/>
      <c r="W108" s="173"/>
      <c r="X108" s="174"/>
      <c r="Y108" s="173"/>
      <c r="Z108" s="173"/>
      <c r="AA108" s="173"/>
      <c r="AB108" s="174"/>
      <c r="AC108" s="174"/>
      <c r="AD108" s="81"/>
      <c r="AE108" s="126"/>
      <c r="AF108" s="30"/>
    </row>
    <row r="109" spans="1:32" ht="13.2" x14ac:dyDescent="0.25">
      <c r="A109" s="30"/>
      <c r="B109" s="126"/>
      <c r="C109" s="78"/>
      <c r="D109" s="154">
        <f t="shared" si="9"/>
        <v>1</v>
      </c>
      <c r="E109" s="171"/>
      <c r="F109" s="173"/>
      <c r="G109" s="173"/>
      <c r="H109" s="172" t="str">
        <f t="shared" si="8"/>
        <v/>
      </c>
      <c r="I109" s="171"/>
      <c r="J109" s="103">
        <f t="shared" si="10"/>
        <v>0</v>
      </c>
      <c r="K109" s="109" t="str">
        <f t="shared" si="11"/>
        <v/>
      </c>
      <c r="L109" s="109">
        <f t="shared" si="12"/>
        <v>322.58064516129031</v>
      </c>
      <c r="M109" s="307"/>
      <c r="N109" s="258"/>
      <c r="O109" s="258"/>
      <c r="P109" s="258"/>
      <c r="Q109" s="308"/>
      <c r="R109" s="258"/>
      <c r="S109" s="258"/>
      <c r="T109" s="265"/>
      <c r="U109" s="173"/>
      <c r="V109" s="173"/>
      <c r="W109" s="173"/>
      <c r="X109" s="174"/>
      <c r="Y109" s="173"/>
      <c r="Z109" s="173"/>
      <c r="AA109" s="173"/>
      <c r="AB109" s="174"/>
      <c r="AC109" s="174"/>
      <c r="AD109" s="81"/>
      <c r="AE109" s="126"/>
      <c r="AF109" s="30"/>
    </row>
    <row r="110" spans="1:32" ht="13.2" x14ac:dyDescent="0.25">
      <c r="A110" s="30"/>
      <c r="B110" s="126"/>
      <c r="C110" s="78"/>
      <c r="D110" s="154">
        <f t="shared" si="9"/>
        <v>1</v>
      </c>
      <c r="E110" s="171"/>
      <c r="F110" s="173"/>
      <c r="G110" s="173"/>
      <c r="H110" s="172" t="str">
        <f t="shared" si="8"/>
        <v/>
      </c>
      <c r="I110" s="171"/>
      <c r="J110" s="103">
        <f t="shared" si="10"/>
        <v>0</v>
      </c>
      <c r="K110" s="109" t="str">
        <f t="shared" si="11"/>
        <v/>
      </c>
      <c r="L110" s="109">
        <f t="shared" si="12"/>
        <v>322.58064516129031</v>
      </c>
      <c r="M110" s="307"/>
      <c r="N110" s="258"/>
      <c r="O110" s="258"/>
      <c r="P110" s="258"/>
      <c r="Q110" s="308"/>
      <c r="R110" s="258"/>
      <c r="S110" s="258"/>
      <c r="T110" s="265"/>
      <c r="U110" s="173"/>
      <c r="V110" s="173"/>
      <c r="W110" s="173"/>
      <c r="X110" s="174"/>
      <c r="Y110" s="173"/>
      <c r="Z110" s="173"/>
      <c r="AA110" s="173"/>
      <c r="AB110" s="174"/>
      <c r="AC110" s="174"/>
      <c r="AD110" s="81"/>
      <c r="AE110" s="126"/>
      <c r="AF110" s="30"/>
    </row>
    <row r="111" spans="1:32" ht="13.2" x14ac:dyDescent="0.25">
      <c r="A111" s="30"/>
      <c r="B111" s="126"/>
      <c r="C111" s="78"/>
      <c r="D111" s="154">
        <f t="shared" si="9"/>
        <v>1</v>
      </c>
      <c r="E111" s="171"/>
      <c r="F111" s="173"/>
      <c r="G111" s="173"/>
      <c r="H111" s="172" t="str">
        <f t="shared" si="8"/>
        <v/>
      </c>
      <c r="I111" s="171"/>
      <c r="J111" s="103">
        <f t="shared" si="10"/>
        <v>0</v>
      </c>
      <c r="K111" s="109" t="str">
        <f t="shared" si="11"/>
        <v/>
      </c>
      <c r="L111" s="109">
        <f t="shared" si="12"/>
        <v>322.58064516129031</v>
      </c>
      <c r="M111" s="307"/>
      <c r="N111" s="258"/>
      <c r="O111" s="258"/>
      <c r="P111" s="258"/>
      <c r="Q111" s="308"/>
      <c r="R111" s="258"/>
      <c r="S111" s="258"/>
      <c r="T111" s="265"/>
      <c r="U111" s="173"/>
      <c r="V111" s="173"/>
      <c r="W111" s="173"/>
      <c r="X111" s="174"/>
      <c r="Y111" s="173"/>
      <c r="Z111" s="173"/>
      <c r="AA111" s="173"/>
      <c r="AB111" s="174"/>
      <c r="AC111" s="174"/>
      <c r="AD111" s="81"/>
      <c r="AE111" s="126"/>
      <c r="AF111" s="30"/>
    </row>
    <row r="112" spans="1:32" ht="13.2" x14ac:dyDescent="0.25">
      <c r="A112" s="30"/>
      <c r="B112" s="126"/>
      <c r="C112" s="78"/>
      <c r="D112" s="154">
        <f t="shared" si="9"/>
        <v>1</v>
      </c>
      <c r="E112" s="171"/>
      <c r="F112" s="173"/>
      <c r="G112" s="173"/>
      <c r="H112" s="172" t="str">
        <f t="shared" si="8"/>
        <v/>
      </c>
      <c r="I112" s="171"/>
      <c r="J112" s="103">
        <f t="shared" si="10"/>
        <v>0</v>
      </c>
      <c r="K112" s="109" t="str">
        <f t="shared" si="11"/>
        <v/>
      </c>
      <c r="L112" s="109">
        <f t="shared" si="12"/>
        <v>322.58064516129031</v>
      </c>
      <c r="M112" s="307"/>
      <c r="N112" s="258"/>
      <c r="O112" s="258"/>
      <c r="P112" s="258"/>
      <c r="Q112" s="308"/>
      <c r="R112" s="258"/>
      <c r="S112" s="258"/>
      <c r="T112" s="265"/>
      <c r="U112" s="173"/>
      <c r="V112" s="173"/>
      <c r="W112" s="173"/>
      <c r="X112" s="174"/>
      <c r="Y112" s="173"/>
      <c r="Z112" s="173"/>
      <c r="AA112" s="173"/>
      <c r="AB112" s="174"/>
      <c r="AC112" s="174"/>
      <c r="AD112" s="81"/>
      <c r="AE112" s="126"/>
      <c r="AF112" s="30"/>
    </row>
    <row r="113" spans="1:32" ht="13.2" x14ac:dyDescent="0.25">
      <c r="A113" s="30"/>
      <c r="B113" s="126"/>
      <c r="C113" s="78"/>
      <c r="D113" s="154">
        <f t="shared" si="9"/>
        <v>1</v>
      </c>
      <c r="E113" s="171"/>
      <c r="F113" s="173"/>
      <c r="G113" s="173"/>
      <c r="H113" s="172" t="str">
        <f t="shared" si="8"/>
        <v/>
      </c>
      <c r="I113" s="171"/>
      <c r="J113" s="103">
        <f t="shared" si="10"/>
        <v>0</v>
      </c>
      <c r="K113" s="109" t="str">
        <f t="shared" si="11"/>
        <v/>
      </c>
      <c r="L113" s="109">
        <f t="shared" si="12"/>
        <v>322.58064516129031</v>
      </c>
      <c r="M113" s="307"/>
      <c r="N113" s="258"/>
      <c r="O113" s="258"/>
      <c r="P113" s="258"/>
      <c r="Q113" s="308"/>
      <c r="R113" s="258"/>
      <c r="S113" s="258"/>
      <c r="T113" s="265"/>
      <c r="U113" s="173"/>
      <c r="V113" s="173"/>
      <c r="W113" s="173"/>
      <c r="X113" s="174"/>
      <c r="Y113" s="173"/>
      <c r="Z113" s="173"/>
      <c r="AA113" s="173"/>
      <c r="AB113" s="174"/>
      <c r="AC113" s="174"/>
      <c r="AD113" s="81"/>
      <c r="AE113" s="126"/>
      <c r="AF113" s="30"/>
    </row>
    <row r="114" spans="1:32" ht="13.2" x14ac:dyDescent="0.25">
      <c r="A114" s="30"/>
      <c r="B114" s="126"/>
      <c r="C114" s="78"/>
      <c r="D114" s="154">
        <f t="shared" si="9"/>
        <v>1</v>
      </c>
      <c r="E114" s="171"/>
      <c r="F114" s="173"/>
      <c r="G114" s="173"/>
      <c r="H114" s="172" t="str">
        <f t="shared" si="8"/>
        <v/>
      </c>
      <c r="I114" s="171"/>
      <c r="J114" s="103">
        <f t="shared" si="10"/>
        <v>0</v>
      </c>
      <c r="K114" s="109" t="str">
        <f t="shared" si="11"/>
        <v/>
      </c>
      <c r="L114" s="109">
        <f t="shared" si="12"/>
        <v>322.58064516129031</v>
      </c>
      <c r="M114" s="307"/>
      <c r="N114" s="258"/>
      <c r="O114" s="258"/>
      <c r="P114" s="258"/>
      <c r="Q114" s="308"/>
      <c r="R114" s="258"/>
      <c r="S114" s="258"/>
      <c r="T114" s="265"/>
      <c r="U114" s="173"/>
      <c r="V114" s="173"/>
      <c r="W114" s="173"/>
      <c r="X114" s="174"/>
      <c r="Y114" s="173"/>
      <c r="Z114" s="173"/>
      <c r="AA114" s="173"/>
      <c r="AB114" s="174"/>
      <c r="AC114" s="174"/>
      <c r="AD114" s="81"/>
      <c r="AE114" s="126"/>
      <c r="AF114" s="30"/>
    </row>
    <row r="115" spans="1:32" ht="13.2" x14ac:dyDescent="0.25">
      <c r="A115" s="30"/>
      <c r="B115" s="126"/>
      <c r="C115" s="78"/>
      <c r="D115" s="154">
        <f t="shared" si="9"/>
        <v>1</v>
      </c>
      <c r="E115" s="171"/>
      <c r="F115" s="173"/>
      <c r="G115" s="173"/>
      <c r="H115" s="172" t="str">
        <f t="shared" si="8"/>
        <v/>
      </c>
      <c r="I115" s="171"/>
      <c r="J115" s="103">
        <f t="shared" si="10"/>
        <v>0</v>
      </c>
      <c r="K115" s="109" t="str">
        <f t="shared" si="11"/>
        <v/>
      </c>
      <c r="L115" s="109">
        <f t="shared" si="12"/>
        <v>322.58064516129031</v>
      </c>
      <c r="M115" s="307"/>
      <c r="N115" s="258"/>
      <c r="O115" s="258"/>
      <c r="P115" s="258"/>
      <c r="Q115" s="308"/>
      <c r="R115" s="258"/>
      <c r="S115" s="258"/>
      <c r="T115" s="265"/>
      <c r="U115" s="173"/>
      <c r="V115" s="173"/>
      <c r="W115" s="173"/>
      <c r="X115" s="174"/>
      <c r="Y115" s="173"/>
      <c r="Z115" s="173"/>
      <c r="AA115" s="173"/>
      <c r="AB115" s="174"/>
      <c r="AC115" s="174"/>
      <c r="AD115" s="81"/>
      <c r="AE115" s="126"/>
      <c r="AF115" s="30"/>
    </row>
    <row r="116" spans="1:32" ht="13.2" x14ac:dyDescent="0.25">
      <c r="A116" s="30"/>
      <c r="B116" s="126"/>
      <c r="C116" s="78"/>
      <c r="D116" s="154">
        <f t="shared" si="9"/>
        <v>1</v>
      </c>
      <c r="E116" s="171"/>
      <c r="F116" s="173"/>
      <c r="G116" s="173"/>
      <c r="H116" s="172" t="str">
        <f t="shared" si="8"/>
        <v/>
      </c>
      <c r="I116" s="171"/>
      <c r="J116" s="103">
        <f t="shared" si="10"/>
        <v>0</v>
      </c>
      <c r="K116" s="109" t="str">
        <f t="shared" si="11"/>
        <v/>
      </c>
      <c r="L116" s="109">
        <f t="shared" si="12"/>
        <v>322.58064516129031</v>
      </c>
      <c r="M116" s="307"/>
      <c r="N116" s="258"/>
      <c r="O116" s="258"/>
      <c r="P116" s="258"/>
      <c r="Q116" s="308"/>
      <c r="R116" s="258"/>
      <c r="S116" s="258"/>
      <c r="T116" s="265"/>
      <c r="U116" s="173"/>
      <c r="V116" s="173"/>
      <c r="W116" s="173"/>
      <c r="X116" s="174"/>
      <c r="Y116" s="173"/>
      <c r="Z116" s="173"/>
      <c r="AA116" s="173"/>
      <c r="AB116" s="174"/>
      <c r="AC116" s="174"/>
      <c r="AD116" s="81"/>
      <c r="AE116" s="126"/>
      <c r="AF116" s="30"/>
    </row>
    <row r="117" spans="1:32" ht="13.2" x14ac:dyDescent="0.25">
      <c r="A117" s="30"/>
      <c r="B117" s="126"/>
      <c r="C117" s="78"/>
      <c r="D117" s="154">
        <f t="shared" si="9"/>
        <v>1</v>
      </c>
      <c r="E117" s="171"/>
      <c r="F117" s="173"/>
      <c r="G117" s="173"/>
      <c r="H117" s="172" t="str">
        <f t="shared" si="8"/>
        <v/>
      </c>
      <c r="I117" s="171"/>
      <c r="J117" s="103">
        <f t="shared" si="10"/>
        <v>0</v>
      </c>
      <c r="K117" s="109" t="str">
        <f t="shared" si="11"/>
        <v/>
      </c>
      <c r="L117" s="109">
        <f t="shared" si="12"/>
        <v>322.58064516129031</v>
      </c>
      <c r="M117" s="307"/>
      <c r="N117" s="258"/>
      <c r="O117" s="258"/>
      <c r="P117" s="258"/>
      <c r="Q117" s="308"/>
      <c r="R117" s="258"/>
      <c r="S117" s="258"/>
      <c r="T117" s="265"/>
      <c r="U117" s="173"/>
      <c r="V117" s="173"/>
      <c r="W117" s="173"/>
      <c r="X117" s="174"/>
      <c r="Y117" s="173"/>
      <c r="Z117" s="173"/>
      <c r="AA117" s="173"/>
      <c r="AB117" s="174"/>
      <c r="AC117" s="174"/>
      <c r="AD117" s="81"/>
      <c r="AE117" s="126"/>
      <c r="AF117" s="30"/>
    </row>
    <row r="118" spans="1:32" ht="13.2" x14ac:dyDescent="0.25">
      <c r="A118" s="30"/>
      <c r="B118" s="126"/>
      <c r="C118" s="78"/>
      <c r="D118" s="154">
        <f t="shared" si="9"/>
        <v>1</v>
      </c>
      <c r="E118" s="171"/>
      <c r="F118" s="173"/>
      <c r="G118" s="173"/>
      <c r="H118" s="172" t="str">
        <f t="shared" si="8"/>
        <v/>
      </c>
      <c r="I118" s="171"/>
      <c r="J118" s="103">
        <f t="shared" si="10"/>
        <v>0</v>
      </c>
      <c r="K118" s="109" t="str">
        <f t="shared" si="11"/>
        <v/>
      </c>
      <c r="L118" s="109">
        <f t="shared" si="12"/>
        <v>322.58064516129031</v>
      </c>
      <c r="M118" s="307"/>
      <c r="N118" s="258"/>
      <c r="O118" s="258"/>
      <c r="P118" s="258"/>
      <c r="Q118" s="308"/>
      <c r="R118" s="258"/>
      <c r="S118" s="258"/>
      <c r="T118" s="265"/>
      <c r="U118" s="173"/>
      <c r="V118" s="173"/>
      <c r="W118" s="173"/>
      <c r="X118" s="174"/>
      <c r="Y118" s="173"/>
      <c r="Z118" s="173"/>
      <c r="AA118" s="173"/>
      <c r="AB118" s="174"/>
      <c r="AC118" s="174"/>
      <c r="AD118" s="81"/>
      <c r="AE118" s="126"/>
      <c r="AF118" s="30"/>
    </row>
    <row r="119" spans="1:32" ht="13.2" x14ac:dyDescent="0.25">
      <c r="A119" s="30"/>
      <c r="B119" s="126"/>
      <c r="C119" s="78"/>
      <c r="D119" s="154">
        <f t="shared" si="9"/>
        <v>1</v>
      </c>
      <c r="E119" s="171"/>
      <c r="F119" s="173"/>
      <c r="G119" s="173"/>
      <c r="H119" s="172" t="str">
        <f t="shared" si="8"/>
        <v/>
      </c>
      <c r="I119" s="171"/>
      <c r="J119" s="103">
        <f t="shared" si="10"/>
        <v>0</v>
      </c>
      <c r="K119" s="109" t="str">
        <f t="shared" si="11"/>
        <v/>
      </c>
      <c r="L119" s="109">
        <f t="shared" si="12"/>
        <v>322.58064516129031</v>
      </c>
      <c r="M119" s="307"/>
      <c r="N119" s="258"/>
      <c r="O119" s="258"/>
      <c r="P119" s="258"/>
      <c r="Q119" s="308"/>
      <c r="R119" s="258"/>
      <c r="S119" s="258"/>
      <c r="T119" s="265"/>
      <c r="U119" s="173"/>
      <c r="V119" s="173"/>
      <c r="W119" s="173"/>
      <c r="X119" s="174"/>
      <c r="Y119" s="173"/>
      <c r="Z119" s="173"/>
      <c r="AA119" s="173"/>
      <c r="AB119" s="174"/>
      <c r="AC119" s="174"/>
      <c r="AD119" s="81"/>
      <c r="AE119" s="126"/>
      <c r="AF119" s="30"/>
    </row>
    <row r="120" spans="1:32" ht="13.2" x14ac:dyDescent="0.25">
      <c r="A120" s="30"/>
      <c r="B120" s="126"/>
      <c r="C120" s="78"/>
      <c r="D120" s="154">
        <f t="shared" si="9"/>
        <v>1</v>
      </c>
      <c r="E120" s="171"/>
      <c r="F120" s="173"/>
      <c r="G120" s="173"/>
      <c r="H120" s="172" t="str">
        <f t="shared" si="8"/>
        <v/>
      </c>
      <c r="I120" s="171"/>
      <c r="J120" s="103">
        <f t="shared" si="10"/>
        <v>0</v>
      </c>
      <c r="K120" s="109" t="str">
        <f t="shared" si="11"/>
        <v/>
      </c>
      <c r="L120" s="109">
        <f t="shared" si="12"/>
        <v>322.58064516129031</v>
      </c>
      <c r="M120" s="307"/>
      <c r="N120" s="258"/>
      <c r="O120" s="258"/>
      <c r="P120" s="258"/>
      <c r="Q120" s="308"/>
      <c r="R120" s="258"/>
      <c r="S120" s="258"/>
      <c r="T120" s="265"/>
      <c r="U120" s="173"/>
      <c r="V120" s="173"/>
      <c r="W120" s="173"/>
      <c r="X120" s="174"/>
      <c r="Y120" s="173"/>
      <c r="Z120" s="173"/>
      <c r="AA120" s="173"/>
      <c r="AB120" s="174"/>
      <c r="AC120" s="174"/>
      <c r="AD120" s="81"/>
      <c r="AE120" s="126"/>
      <c r="AF120" s="30"/>
    </row>
    <row r="121" spans="1:32" ht="13.2" x14ac:dyDescent="0.25">
      <c r="A121" s="30"/>
      <c r="B121" s="126"/>
      <c r="C121" s="78"/>
      <c r="D121" s="154">
        <f t="shared" si="9"/>
        <v>1</v>
      </c>
      <c r="E121" s="171"/>
      <c r="F121" s="173"/>
      <c r="G121" s="173"/>
      <c r="H121" s="172" t="str">
        <f t="shared" si="8"/>
        <v/>
      </c>
      <c r="I121" s="171"/>
      <c r="J121" s="103">
        <f t="shared" si="10"/>
        <v>0</v>
      </c>
      <c r="K121" s="109" t="str">
        <f t="shared" si="11"/>
        <v/>
      </c>
      <c r="L121" s="109">
        <f t="shared" si="12"/>
        <v>322.58064516129031</v>
      </c>
      <c r="M121" s="307"/>
      <c r="N121" s="258"/>
      <c r="O121" s="258"/>
      <c r="P121" s="258"/>
      <c r="Q121" s="308"/>
      <c r="R121" s="258"/>
      <c r="S121" s="258"/>
      <c r="T121" s="265"/>
      <c r="U121" s="173"/>
      <c r="V121" s="173"/>
      <c r="W121" s="173"/>
      <c r="X121" s="174"/>
      <c r="Y121" s="173"/>
      <c r="Z121" s="173"/>
      <c r="AA121" s="173"/>
      <c r="AB121" s="174"/>
      <c r="AC121" s="174"/>
      <c r="AD121" s="81"/>
      <c r="AE121" s="126"/>
      <c r="AF121" s="30"/>
    </row>
    <row r="122" spans="1:32" ht="13.2" x14ac:dyDescent="0.25">
      <c r="A122" s="30"/>
      <c r="B122" s="126"/>
      <c r="C122" s="78"/>
      <c r="D122" s="154">
        <f t="shared" si="9"/>
        <v>1</v>
      </c>
      <c r="E122" s="171"/>
      <c r="F122" s="173"/>
      <c r="G122" s="173"/>
      <c r="H122" s="172" t="str">
        <f t="shared" si="8"/>
        <v/>
      </c>
      <c r="I122" s="171"/>
      <c r="J122" s="103">
        <f t="shared" si="10"/>
        <v>0</v>
      </c>
      <c r="K122" s="109" t="str">
        <f t="shared" si="11"/>
        <v/>
      </c>
      <c r="L122" s="109">
        <f t="shared" si="12"/>
        <v>322.58064516129031</v>
      </c>
      <c r="M122" s="307"/>
      <c r="N122" s="258"/>
      <c r="O122" s="258"/>
      <c r="P122" s="258"/>
      <c r="Q122" s="308"/>
      <c r="R122" s="258"/>
      <c r="S122" s="258"/>
      <c r="T122" s="265"/>
      <c r="U122" s="173"/>
      <c r="V122" s="173"/>
      <c r="W122" s="173"/>
      <c r="X122" s="174"/>
      <c r="Y122" s="173"/>
      <c r="Z122" s="173"/>
      <c r="AA122" s="173"/>
      <c r="AB122" s="174"/>
      <c r="AC122" s="174"/>
      <c r="AD122" s="81"/>
      <c r="AE122" s="126"/>
      <c r="AF122" s="30"/>
    </row>
    <row r="123" spans="1:32" ht="13.2" x14ac:dyDescent="0.25">
      <c r="A123" s="30"/>
      <c r="B123" s="126"/>
      <c r="C123" s="78"/>
      <c r="D123" s="154">
        <f t="shared" si="9"/>
        <v>1</v>
      </c>
      <c r="E123" s="171"/>
      <c r="F123" s="173"/>
      <c r="G123" s="173"/>
      <c r="H123" s="172" t="str">
        <f t="shared" si="8"/>
        <v/>
      </c>
      <c r="I123" s="171"/>
      <c r="J123" s="103">
        <f t="shared" si="10"/>
        <v>0</v>
      </c>
      <c r="K123" s="109" t="str">
        <f t="shared" si="11"/>
        <v/>
      </c>
      <c r="L123" s="109">
        <f t="shared" si="12"/>
        <v>322.58064516129031</v>
      </c>
      <c r="M123" s="307"/>
      <c r="N123" s="258"/>
      <c r="O123" s="258"/>
      <c r="P123" s="258"/>
      <c r="Q123" s="308"/>
      <c r="R123" s="258"/>
      <c r="S123" s="258"/>
      <c r="T123" s="265"/>
      <c r="U123" s="173"/>
      <c r="V123" s="173"/>
      <c r="W123" s="173"/>
      <c r="X123" s="174"/>
      <c r="Y123" s="173"/>
      <c r="Z123" s="173"/>
      <c r="AA123" s="173"/>
      <c r="AB123" s="174"/>
      <c r="AC123" s="174"/>
      <c r="AD123" s="81"/>
      <c r="AE123" s="126"/>
      <c r="AF123" s="30"/>
    </row>
    <row r="124" spans="1:32" ht="13.2" x14ac:dyDescent="0.25">
      <c r="A124" s="30"/>
      <c r="B124" s="126"/>
      <c r="C124" s="78"/>
      <c r="D124" s="154">
        <f t="shared" si="9"/>
        <v>1</v>
      </c>
      <c r="E124" s="171"/>
      <c r="F124" s="173"/>
      <c r="G124" s="173"/>
      <c r="H124" s="172" t="str">
        <f t="shared" si="8"/>
        <v/>
      </c>
      <c r="I124" s="171"/>
      <c r="J124" s="103">
        <f t="shared" si="10"/>
        <v>0</v>
      </c>
      <c r="K124" s="109" t="str">
        <f t="shared" si="11"/>
        <v/>
      </c>
      <c r="L124" s="109">
        <f t="shared" si="12"/>
        <v>322.58064516129031</v>
      </c>
      <c r="M124" s="307"/>
      <c r="N124" s="258"/>
      <c r="O124" s="258"/>
      <c r="P124" s="258"/>
      <c r="Q124" s="308"/>
      <c r="R124" s="258"/>
      <c r="S124" s="258"/>
      <c r="T124" s="265"/>
      <c r="U124" s="173"/>
      <c r="V124" s="173"/>
      <c r="W124" s="173"/>
      <c r="X124" s="174"/>
      <c r="Y124" s="173"/>
      <c r="Z124" s="173"/>
      <c r="AA124" s="173"/>
      <c r="AB124" s="174"/>
      <c r="AC124" s="174"/>
      <c r="AD124" s="81"/>
      <c r="AE124" s="126"/>
      <c r="AF124" s="30"/>
    </row>
    <row r="125" spans="1:32" ht="13.2" x14ac:dyDescent="0.25">
      <c r="A125" s="30"/>
      <c r="B125" s="126"/>
      <c r="C125" s="78"/>
      <c r="D125" s="154">
        <f t="shared" si="9"/>
        <v>1</v>
      </c>
      <c r="E125" s="171"/>
      <c r="F125" s="173"/>
      <c r="G125" s="173"/>
      <c r="H125" s="172" t="str">
        <f t="shared" si="8"/>
        <v/>
      </c>
      <c r="I125" s="171"/>
      <c r="J125" s="103">
        <f t="shared" si="10"/>
        <v>0</v>
      </c>
      <c r="K125" s="109" t="str">
        <f t="shared" si="11"/>
        <v/>
      </c>
      <c r="L125" s="109">
        <f t="shared" si="12"/>
        <v>322.58064516129031</v>
      </c>
      <c r="M125" s="307"/>
      <c r="N125" s="258"/>
      <c r="O125" s="258"/>
      <c r="P125" s="258"/>
      <c r="Q125" s="308"/>
      <c r="R125" s="258"/>
      <c r="S125" s="258"/>
      <c r="T125" s="265"/>
      <c r="U125" s="173"/>
      <c r="V125" s="173"/>
      <c r="W125" s="173"/>
      <c r="X125" s="174"/>
      <c r="Y125" s="173"/>
      <c r="Z125" s="173"/>
      <c r="AA125" s="173"/>
      <c r="AB125" s="174"/>
      <c r="AC125" s="174"/>
      <c r="AD125" s="81"/>
      <c r="AE125" s="126"/>
      <c r="AF125" s="30"/>
    </row>
    <row r="126" spans="1:32" ht="13.2" x14ac:dyDescent="0.25">
      <c r="A126" s="30"/>
      <c r="B126" s="126"/>
      <c r="C126" s="78"/>
      <c r="D126" s="154">
        <f t="shared" si="9"/>
        <v>1</v>
      </c>
      <c r="E126" s="171"/>
      <c r="F126" s="173"/>
      <c r="G126" s="173"/>
      <c r="H126" s="172" t="str">
        <f t="shared" si="8"/>
        <v/>
      </c>
      <c r="I126" s="171"/>
      <c r="J126" s="103">
        <f t="shared" si="10"/>
        <v>0</v>
      </c>
      <c r="K126" s="109" t="str">
        <f t="shared" si="11"/>
        <v/>
      </c>
      <c r="L126" s="109">
        <f t="shared" si="12"/>
        <v>322.58064516129031</v>
      </c>
      <c r="M126" s="307"/>
      <c r="N126" s="258"/>
      <c r="O126" s="258"/>
      <c r="P126" s="258"/>
      <c r="Q126" s="308"/>
      <c r="R126" s="258"/>
      <c r="S126" s="258"/>
      <c r="T126" s="265"/>
      <c r="U126" s="173"/>
      <c r="V126" s="173"/>
      <c r="W126" s="173"/>
      <c r="X126" s="174"/>
      <c r="Y126" s="173"/>
      <c r="Z126" s="173"/>
      <c r="AA126" s="173"/>
      <c r="AB126" s="174"/>
      <c r="AC126" s="174"/>
      <c r="AD126" s="81"/>
      <c r="AE126" s="126"/>
      <c r="AF126" s="30"/>
    </row>
    <row r="127" spans="1:32" ht="13.2" x14ac:dyDescent="0.25">
      <c r="A127" s="30"/>
      <c r="B127" s="126"/>
      <c r="C127" s="78"/>
      <c r="D127" s="154">
        <f t="shared" si="9"/>
        <v>1</v>
      </c>
      <c r="E127" s="171"/>
      <c r="F127" s="173"/>
      <c r="G127" s="173"/>
      <c r="H127" s="172" t="str">
        <f t="shared" si="8"/>
        <v/>
      </c>
      <c r="I127" s="171"/>
      <c r="J127" s="103">
        <f t="shared" si="10"/>
        <v>0</v>
      </c>
      <c r="K127" s="109" t="str">
        <f t="shared" si="11"/>
        <v/>
      </c>
      <c r="L127" s="109">
        <f t="shared" si="12"/>
        <v>322.58064516129031</v>
      </c>
      <c r="M127" s="307"/>
      <c r="N127" s="258"/>
      <c r="O127" s="258"/>
      <c r="P127" s="258"/>
      <c r="Q127" s="308"/>
      <c r="R127" s="258"/>
      <c r="S127" s="258"/>
      <c r="T127" s="265"/>
      <c r="U127" s="173"/>
      <c r="V127" s="173"/>
      <c r="W127" s="173"/>
      <c r="X127" s="174"/>
      <c r="Y127" s="173"/>
      <c r="Z127" s="173"/>
      <c r="AA127" s="173"/>
      <c r="AB127" s="174"/>
      <c r="AC127" s="174"/>
      <c r="AD127" s="81"/>
      <c r="AE127" s="126"/>
      <c r="AF127" s="30"/>
    </row>
    <row r="128" spans="1:32" ht="13.2" x14ac:dyDescent="0.25">
      <c r="A128" s="30"/>
      <c r="B128" s="126"/>
      <c r="C128" s="78"/>
      <c r="D128" s="154">
        <f t="shared" si="9"/>
        <v>1</v>
      </c>
      <c r="E128" s="171"/>
      <c r="F128" s="173"/>
      <c r="G128" s="173"/>
      <c r="H128" s="172" t="str">
        <f t="shared" si="8"/>
        <v/>
      </c>
      <c r="I128" s="171"/>
      <c r="J128" s="103">
        <f t="shared" si="10"/>
        <v>0</v>
      </c>
      <c r="K128" s="109" t="str">
        <f t="shared" si="11"/>
        <v/>
      </c>
      <c r="L128" s="109">
        <f t="shared" si="12"/>
        <v>322.58064516129031</v>
      </c>
      <c r="M128" s="307"/>
      <c r="N128" s="258"/>
      <c r="O128" s="258"/>
      <c r="P128" s="258"/>
      <c r="Q128" s="308"/>
      <c r="R128" s="258"/>
      <c r="S128" s="258"/>
      <c r="T128" s="265"/>
      <c r="U128" s="173"/>
      <c r="V128" s="173"/>
      <c r="W128" s="173"/>
      <c r="X128" s="174"/>
      <c r="Y128" s="173"/>
      <c r="Z128" s="173"/>
      <c r="AA128" s="173"/>
      <c r="AB128" s="174"/>
      <c r="AC128" s="174"/>
      <c r="AD128" s="81"/>
      <c r="AE128" s="126"/>
      <c r="AF128" s="30"/>
    </row>
    <row r="129" spans="1:32" ht="13.2" x14ac:dyDescent="0.25">
      <c r="A129" s="30"/>
      <c r="B129" s="126"/>
      <c r="C129" s="78"/>
      <c r="D129" s="154">
        <f t="shared" si="9"/>
        <v>1</v>
      </c>
      <c r="E129" s="171"/>
      <c r="F129" s="173"/>
      <c r="G129" s="173"/>
      <c r="H129" s="172" t="str">
        <f t="shared" si="8"/>
        <v/>
      </c>
      <c r="I129" s="171"/>
      <c r="J129" s="103">
        <f t="shared" si="10"/>
        <v>0</v>
      </c>
      <c r="K129" s="109" t="str">
        <f t="shared" si="11"/>
        <v/>
      </c>
      <c r="L129" s="109">
        <f t="shared" si="12"/>
        <v>322.58064516129031</v>
      </c>
      <c r="M129" s="307"/>
      <c r="N129" s="258"/>
      <c r="O129" s="258"/>
      <c r="P129" s="258"/>
      <c r="Q129" s="308"/>
      <c r="R129" s="258"/>
      <c r="S129" s="258"/>
      <c r="T129" s="265"/>
      <c r="U129" s="173"/>
      <c r="V129" s="173"/>
      <c r="W129" s="173"/>
      <c r="X129" s="174"/>
      <c r="Y129" s="173"/>
      <c r="Z129" s="173"/>
      <c r="AA129" s="173"/>
      <c r="AB129" s="174"/>
      <c r="AC129" s="174"/>
      <c r="AD129" s="81"/>
      <c r="AE129" s="126"/>
      <c r="AF129" s="30"/>
    </row>
    <row r="130" spans="1:32" ht="13.2" x14ac:dyDescent="0.25">
      <c r="A130" s="30"/>
      <c r="B130" s="126"/>
      <c r="C130" s="78"/>
      <c r="D130" s="154">
        <f t="shared" si="9"/>
        <v>1</v>
      </c>
      <c r="E130" s="171"/>
      <c r="F130" s="173"/>
      <c r="G130" s="173"/>
      <c r="H130" s="172" t="str">
        <f t="shared" si="8"/>
        <v/>
      </c>
      <c r="I130" s="171"/>
      <c r="J130" s="103">
        <f t="shared" si="10"/>
        <v>0</v>
      </c>
      <c r="K130" s="109" t="str">
        <f t="shared" si="11"/>
        <v/>
      </c>
      <c r="L130" s="109">
        <f t="shared" si="12"/>
        <v>322.58064516129031</v>
      </c>
      <c r="M130" s="307"/>
      <c r="N130" s="258"/>
      <c r="O130" s="258"/>
      <c r="P130" s="258"/>
      <c r="Q130" s="308"/>
      <c r="R130" s="258"/>
      <c r="S130" s="258"/>
      <c r="T130" s="265"/>
      <c r="U130" s="173"/>
      <c r="V130" s="173"/>
      <c r="W130" s="173"/>
      <c r="X130" s="174"/>
      <c r="Y130" s="173"/>
      <c r="Z130" s="173"/>
      <c r="AA130" s="173"/>
      <c r="AB130" s="174"/>
      <c r="AC130" s="174"/>
      <c r="AD130" s="81"/>
      <c r="AE130" s="126"/>
      <c r="AF130" s="30"/>
    </row>
    <row r="131" spans="1:32" ht="13.2" x14ac:dyDescent="0.25">
      <c r="A131" s="30"/>
      <c r="B131" s="126"/>
      <c r="C131" s="78"/>
      <c r="D131" s="154">
        <f t="shared" si="9"/>
        <v>1</v>
      </c>
      <c r="E131" s="171"/>
      <c r="F131" s="173"/>
      <c r="G131" s="173"/>
      <c r="H131" s="172" t="str">
        <f t="shared" si="8"/>
        <v/>
      </c>
      <c r="I131" s="171"/>
      <c r="J131" s="103">
        <f t="shared" si="10"/>
        <v>0</v>
      </c>
      <c r="K131" s="109" t="str">
        <f t="shared" si="11"/>
        <v/>
      </c>
      <c r="L131" s="109">
        <f t="shared" si="12"/>
        <v>322.58064516129031</v>
      </c>
      <c r="M131" s="307"/>
      <c r="N131" s="258"/>
      <c r="O131" s="258"/>
      <c r="P131" s="258"/>
      <c r="Q131" s="308"/>
      <c r="R131" s="258"/>
      <c r="S131" s="258"/>
      <c r="T131" s="265"/>
      <c r="U131" s="173"/>
      <c r="V131" s="173"/>
      <c r="W131" s="173"/>
      <c r="X131" s="174"/>
      <c r="Y131" s="173"/>
      <c r="Z131" s="173"/>
      <c r="AA131" s="173"/>
      <c r="AB131" s="174"/>
      <c r="AC131" s="174"/>
      <c r="AD131" s="81"/>
      <c r="AE131" s="126"/>
      <c r="AF131" s="30"/>
    </row>
    <row r="132" spans="1:32" ht="13.2" x14ac:dyDescent="0.25">
      <c r="A132" s="30"/>
      <c r="B132" s="126"/>
      <c r="C132" s="78"/>
      <c r="D132" s="154">
        <f t="shared" si="9"/>
        <v>1</v>
      </c>
      <c r="E132" s="171"/>
      <c r="F132" s="173"/>
      <c r="G132" s="173"/>
      <c r="H132" s="172" t="str">
        <f t="shared" si="8"/>
        <v/>
      </c>
      <c r="I132" s="171"/>
      <c r="J132" s="103">
        <f t="shared" si="10"/>
        <v>0</v>
      </c>
      <c r="K132" s="109" t="str">
        <f t="shared" si="11"/>
        <v/>
      </c>
      <c r="L132" s="109">
        <f t="shared" si="12"/>
        <v>322.58064516129031</v>
      </c>
      <c r="M132" s="307"/>
      <c r="N132" s="258"/>
      <c r="O132" s="258"/>
      <c r="P132" s="258"/>
      <c r="Q132" s="308"/>
      <c r="R132" s="258"/>
      <c r="S132" s="258"/>
      <c r="T132" s="265"/>
      <c r="U132" s="173"/>
      <c r="V132" s="173"/>
      <c r="W132" s="173"/>
      <c r="X132" s="174"/>
      <c r="Y132" s="173"/>
      <c r="Z132" s="173"/>
      <c r="AA132" s="173"/>
      <c r="AB132" s="174"/>
      <c r="AC132" s="174"/>
      <c r="AD132" s="81"/>
      <c r="AE132" s="126"/>
      <c r="AF132" s="30"/>
    </row>
    <row r="133" spans="1:32" ht="13.2" x14ac:dyDescent="0.25">
      <c r="A133" s="30"/>
      <c r="B133" s="126"/>
      <c r="C133" s="78"/>
      <c r="D133" s="154">
        <f t="shared" si="9"/>
        <v>1</v>
      </c>
      <c r="E133" s="171"/>
      <c r="F133" s="173"/>
      <c r="G133" s="173"/>
      <c r="H133" s="172" t="str">
        <f t="shared" si="8"/>
        <v/>
      </c>
      <c r="I133" s="171"/>
      <c r="J133" s="103">
        <f t="shared" si="10"/>
        <v>0</v>
      </c>
      <c r="K133" s="109" t="str">
        <f t="shared" si="11"/>
        <v/>
      </c>
      <c r="L133" s="109">
        <f t="shared" si="12"/>
        <v>322.58064516129031</v>
      </c>
      <c r="M133" s="307"/>
      <c r="N133" s="258"/>
      <c r="O133" s="258"/>
      <c r="P133" s="258"/>
      <c r="Q133" s="308"/>
      <c r="R133" s="258"/>
      <c r="S133" s="258"/>
      <c r="T133" s="265"/>
      <c r="U133" s="173"/>
      <c r="V133" s="173"/>
      <c r="W133" s="173"/>
      <c r="X133" s="174"/>
      <c r="Y133" s="173"/>
      <c r="Z133" s="173"/>
      <c r="AA133" s="173"/>
      <c r="AB133" s="174"/>
      <c r="AC133" s="174"/>
      <c r="AD133" s="81"/>
      <c r="AE133" s="126"/>
      <c r="AF133" s="30"/>
    </row>
    <row r="134" spans="1:32" ht="13.2" x14ac:dyDescent="0.25">
      <c r="A134" s="30"/>
      <c r="B134" s="126"/>
      <c r="C134" s="78"/>
      <c r="D134" s="154">
        <f t="shared" si="9"/>
        <v>1</v>
      </c>
      <c r="E134" s="171"/>
      <c r="F134" s="173"/>
      <c r="G134" s="173"/>
      <c r="H134" s="172" t="str">
        <f t="shared" si="8"/>
        <v/>
      </c>
      <c r="I134" s="171"/>
      <c r="J134" s="103">
        <f t="shared" si="10"/>
        <v>0</v>
      </c>
      <c r="K134" s="109" t="str">
        <f t="shared" si="11"/>
        <v/>
      </c>
      <c r="L134" s="109">
        <f t="shared" si="12"/>
        <v>322.58064516129031</v>
      </c>
      <c r="M134" s="307"/>
      <c r="N134" s="258"/>
      <c r="O134" s="258"/>
      <c r="P134" s="258"/>
      <c r="Q134" s="308"/>
      <c r="R134" s="258"/>
      <c r="S134" s="258"/>
      <c r="T134" s="265"/>
      <c r="U134" s="173"/>
      <c r="V134" s="173"/>
      <c r="W134" s="173"/>
      <c r="X134" s="174"/>
      <c r="Y134" s="173"/>
      <c r="Z134" s="173"/>
      <c r="AA134" s="173"/>
      <c r="AB134" s="174"/>
      <c r="AC134" s="174"/>
      <c r="AD134" s="81"/>
      <c r="AE134" s="126"/>
      <c r="AF134" s="30"/>
    </row>
    <row r="135" spans="1:32" ht="13.2" x14ac:dyDescent="0.25">
      <c r="A135" s="30"/>
      <c r="B135" s="126"/>
      <c r="C135" s="78"/>
      <c r="D135" s="154">
        <f t="shared" si="9"/>
        <v>1</v>
      </c>
      <c r="E135" s="171"/>
      <c r="F135" s="173"/>
      <c r="G135" s="173"/>
      <c r="H135" s="172" t="str">
        <f t="shared" si="8"/>
        <v/>
      </c>
      <c r="I135" s="171"/>
      <c r="J135" s="103">
        <f t="shared" si="10"/>
        <v>0</v>
      </c>
      <c r="K135" s="109" t="str">
        <f t="shared" si="11"/>
        <v/>
      </c>
      <c r="L135" s="109">
        <f t="shared" si="12"/>
        <v>322.58064516129031</v>
      </c>
      <c r="M135" s="307"/>
      <c r="N135" s="258"/>
      <c r="O135" s="258"/>
      <c r="P135" s="258"/>
      <c r="Q135" s="308"/>
      <c r="R135" s="258"/>
      <c r="S135" s="258"/>
      <c r="T135" s="265"/>
      <c r="U135" s="173"/>
      <c r="V135" s="173"/>
      <c r="W135" s="173"/>
      <c r="X135" s="174"/>
      <c r="Y135" s="173"/>
      <c r="Z135" s="173"/>
      <c r="AA135" s="173"/>
      <c r="AB135" s="174"/>
      <c r="AC135" s="174"/>
      <c r="AD135" s="81"/>
      <c r="AE135" s="126"/>
      <c r="AF135" s="30"/>
    </row>
    <row r="136" spans="1:32" ht="13.2" x14ac:dyDescent="0.25">
      <c r="A136" s="30"/>
      <c r="B136" s="126"/>
      <c r="C136" s="78"/>
      <c r="D136" s="154">
        <f t="shared" si="9"/>
        <v>1</v>
      </c>
      <c r="E136" s="171"/>
      <c r="F136" s="173"/>
      <c r="G136" s="173"/>
      <c r="H136" s="172" t="str">
        <f t="shared" si="8"/>
        <v/>
      </c>
      <c r="I136" s="171"/>
      <c r="J136" s="103">
        <f t="shared" si="10"/>
        <v>0</v>
      </c>
      <c r="K136" s="109" t="str">
        <f t="shared" si="11"/>
        <v/>
      </c>
      <c r="L136" s="109">
        <f t="shared" si="12"/>
        <v>322.58064516129031</v>
      </c>
      <c r="M136" s="307"/>
      <c r="N136" s="258"/>
      <c r="O136" s="258"/>
      <c r="P136" s="258"/>
      <c r="Q136" s="308"/>
      <c r="R136" s="258"/>
      <c r="S136" s="258"/>
      <c r="T136" s="265"/>
      <c r="U136" s="173"/>
      <c r="V136" s="173"/>
      <c r="W136" s="173"/>
      <c r="X136" s="174"/>
      <c r="Y136" s="173"/>
      <c r="Z136" s="173"/>
      <c r="AA136" s="173"/>
      <c r="AB136" s="174"/>
      <c r="AC136" s="174"/>
      <c r="AD136" s="81"/>
      <c r="AE136" s="126"/>
      <c r="AF136" s="30"/>
    </row>
    <row r="137" spans="1:32" ht="13.2" x14ac:dyDescent="0.25">
      <c r="A137" s="30"/>
      <c r="B137" s="126"/>
      <c r="C137" s="78"/>
      <c r="D137" s="154">
        <f t="shared" si="9"/>
        <v>1</v>
      </c>
      <c r="E137" s="171"/>
      <c r="F137" s="173"/>
      <c r="G137" s="173"/>
      <c r="H137" s="172" t="str">
        <f t="shared" si="8"/>
        <v/>
      </c>
      <c r="I137" s="171"/>
      <c r="J137" s="103">
        <f t="shared" si="10"/>
        <v>0</v>
      </c>
      <c r="K137" s="109" t="str">
        <f t="shared" si="11"/>
        <v/>
      </c>
      <c r="L137" s="109">
        <f t="shared" si="12"/>
        <v>322.58064516129031</v>
      </c>
      <c r="M137" s="307"/>
      <c r="N137" s="258"/>
      <c r="O137" s="258"/>
      <c r="P137" s="258"/>
      <c r="Q137" s="308"/>
      <c r="R137" s="258"/>
      <c r="S137" s="258"/>
      <c r="T137" s="265"/>
      <c r="U137" s="173"/>
      <c r="V137" s="173"/>
      <c r="W137" s="173"/>
      <c r="X137" s="174"/>
      <c r="Y137" s="173"/>
      <c r="Z137" s="173"/>
      <c r="AA137" s="173"/>
      <c r="AB137" s="174"/>
      <c r="AC137" s="174"/>
      <c r="AD137" s="81"/>
      <c r="AE137" s="126"/>
      <c r="AF137" s="30"/>
    </row>
    <row r="138" spans="1:32" ht="13.2" x14ac:dyDescent="0.25">
      <c r="A138" s="30"/>
      <c r="B138" s="126"/>
      <c r="C138" s="78"/>
      <c r="D138" s="154">
        <f t="shared" si="9"/>
        <v>1</v>
      </c>
      <c r="E138" s="171"/>
      <c r="F138" s="173"/>
      <c r="G138" s="173"/>
      <c r="H138" s="172" t="str">
        <f t="shared" si="8"/>
        <v/>
      </c>
      <c r="I138" s="171"/>
      <c r="J138" s="103">
        <f t="shared" si="10"/>
        <v>0</v>
      </c>
      <c r="K138" s="109" t="str">
        <f t="shared" si="11"/>
        <v/>
      </c>
      <c r="L138" s="109">
        <f t="shared" si="12"/>
        <v>322.58064516129031</v>
      </c>
      <c r="M138" s="307"/>
      <c r="N138" s="258"/>
      <c r="O138" s="258"/>
      <c r="P138" s="258"/>
      <c r="Q138" s="308"/>
      <c r="R138" s="258"/>
      <c r="S138" s="258"/>
      <c r="T138" s="265"/>
      <c r="U138" s="173"/>
      <c r="V138" s="173"/>
      <c r="W138" s="173"/>
      <c r="X138" s="174"/>
      <c r="Y138" s="173"/>
      <c r="Z138" s="173"/>
      <c r="AA138" s="173"/>
      <c r="AB138" s="174"/>
      <c r="AC138" s="174"/>
      <c r="AD138" s="81"/>
      <c r="AE138" s="126"/>
      <c r="AF138" s="30"/>
    </row>
    <row r="139" spans="1:32" ht="13.2" x14ac:dyDescent="0.25">
      <c r="A139" s="30"/>
      <c r="B139" s="126"/>
      <c r="C139" s="78"/>
      <c r="D139" s="154">
        <f t="shared" si="9"/>
        <v>1</v>
      </c>
      <c r="E139" s="171"/>
      <c r="F139" s="173"/>
      <c r="G139" s="173"/>
      <c r="H139" s="172" t="str">
        <f t="shared" si="8"/>
        <v/>
      </c>
      <c r="I139" s="171"/>
      <c r="J139" s="103">
        <f t="shared" si="10"/>
        <v>0</v>
      </c>
      <c r="K139" s="109" t="str">
        <f t="shared" si="11"/>
        <v/>
      </c>
      <c r="L139" s="109">
        <f t="shared" si="12"/>
        <v>322.58064516129031</v>
      </c>
      <c r="M139" s="307"/>
      <c r="N139" s="258"/>
      <c r="O139" s="258"/>
      <c r="P139" s="258"/>
      <c r="Q139" s="308"/>
      <c r="R139" s="258"/>
      <c r="S139" s="258"/>
      <c r="T139" s="265"/>
      <c r="U139" s="173"/>
      <c r="V139" s="173"/>
      <c r="W139" s="173"/>
      <c r="X139" s="174"/>
      <c r="Y139" s="173"/>
      <c r="Z139" s="173"/>
      <c r="AA139" s="173"/>
      <c r="AB139" s="174"/>
      <c r="AC139" s="174"/>
      <c r="AD139" s="81"/>
      <c r="AE139" s="126"/>
      <c r="AF139" s="30"/>
    </row>
    <row r="140" spans="1:32" ht="13.2" x14ac:dyDescent="0.25">
      <c r="A140" s="30"/>
      <c r="B140" s="126"/>
      <c r="C140" s="78"/>
      <c r="D140" s="154">
        <f t="shared" si="9"/>
        <v>1</v>
      </c>
      <c r="E140" s="171"/>
      <c r="F140" s="173"/>
      <c r="G140" s="173"/>
      <c r="H140" s="172" t="str">
        <f t="shared" si="8"/>
        <v/>
      </c>
      <c r="I140" s="171"/>
      <c r="J140" s="103">
        <f t="shared" si="10"/>
        <v>0</v>
      </c>
      <c r="K140" s="109" t="str">
        <f t="shared" si="11"/>
        <v/>
      </c>
      <c r="L140" s="109">
        <f t="shared" si="12"/>
        <v>322.58064516129031</v>
      </c>
      <c r="M140" s="307"/>
      <c r="N140" s="258"/>
      <c r="O140" s="258"/>
      <c r="P140" s="258"/>
      <c r="Q140" s="308"/>
      <c r="R140" s="258"/>
      <c r="S140" s="258"/>
      <c r="T140" s="265"/>
      <c r="U140" s="173"/>
      <c r="V140" s="173"/>
      <c r="W140" s="173"/>
      <c r="X140" s="174"/>
      <c r="Y140" s="173"/>
      <c r="Z140" s="173"/>
      <c r="AA140" s="173"/>
      <c r="AB140" s="174"/>
      <c r="AC140" s="174"/>
      <c r="AD140" s="81"/>
      <c r="AE140" s="126"/>
      <c r="AF140" s="30"/>
    </row>
    <row r="141" spans="1:32" ht="13.2" x14ac:dyDescent="0.25">
      <c r="A141" s="30"/>
      <c r="B141" s="126"/>
      <c r="C141" s="78"/>
      <c r="D141" s="154">
        <f t="shared" si="9"/>
        <v>1</v>
      </c>
      <c r="E141" s="171"/>
      <c r="F141" s="173"/>
      <c r="G141" s="173"/>
      <c r="H141" s="172" t="str">
        <f t="shared" si="8"/>
        <v/>
      </c>
      <c r="I141" s="171"/>
      <c r="J141" s="103">
        <f t="shared" si="10"/>
        <v>0</v>
      </c>
      <c r="K141" s="109" t="str">
        <f t="shared" si="11"/>
        <v/>
      </c>
      <c r="L141" s="109">
        <f t="shared" si="12"/>
        <v>322.58064516129031</v>
      </c>
      <c r="M141" s="307"/>
      <c r="N141" s="258"/>
      <c r="O141" s="258"/>
      <c r="P141" s="258"/>
      <c r="Q141" s="308"/>
      <c r="R141" s="258"/>
      <c r="S141" s="258"/>
      <c r="T141" s="265"/>
      <c r="U141" s="173"/>
      <c r="V141" s="173"/>
      <c r="W141" s="173"/>
      <c r="X141" s="174"/>
      <c r="Y141" s="173"/>
      <c r="Z141" s="173"/>
      <c r="AA141" s="173"/>
      <c r="AB141" s="174"/>
      <c r="AC141" s="174"/>
      <c r="AD141" s="81"/>
      <c r="AE141" s="126"/>
      <c r="AF141" s="30"/>
    </row>
    <row r="142" spans="1:32" ht="13.2" x14ac:dyDescent="0.25">
      <c r="A142" s="30"/>
      <c r="B142" s="126"/>
      <c r="C142" s="78"/>
      <c r="D142" s="154">
        <f t="shared" si="9"/>
        <v>1</v>
      </c>
      <c r="E142" s="171"/>
      <c r="F142" s="173"/>
      <c r="G142" s="173"/>
      <c r="H142" s="172" t="str">
        <f t="shared" si="8"/>
        <v/>
      </c>
      <c r="I142" s="171"/>
      <c r="J142" s="103">
        <f t="shared" si="10"/>
        <v>0</v>
      </c>
      <c r="K142" s="109" t="str">
        <f t="shared" si="11"/>
        <v/>
      </c>
      <c r="L142" s="109">
        <f t="shared" si="12"/>
        <v>322.58064516129031</v>
      </c>
      <c r="M142" s="307"/>
      <c r="N142" s="258"/>
      <c r="O142" s="258"/>
      <c r="P142" s="258"/>
      <c r="Q142" s="308"/>
      <c r="R142" s="258"/>
      <c r="S142" s="258"/>
      <c r="T142" s="265"/>
      <c r="U142" s="173"/>
      <c r="V142" s="173"/>
      <c r="W142" s="173"/>
      <c r="X142" s="174"/>
      <c r="Y142" s="173"/>
      <c r="Z142" s="173"/>
      <c r="AA142" s="173"/>
      <c r="AB142" s="174"/>
      <c r="AC142" s="174"/>
      <c r="AD142" s="81"/>
      <c r="AE142" s="126"/>
      <c r="AF142" s="30"/>
    </row>
    <row r="143" spans="1:32" ht="13.2" x14ac:dyDescent="0.25">
      <c r="A143" s="30"/>
      <c r="B143" s="126"/>
      <c r="C143" s="78"/>
      <c r="D143" s="154">
        <f t="shared" si="9"/>
        <v>1</v>
      </c>
      <c r="E143" s="171"/>
      <c r="F143" s="173"/>
      <c r="G143" s="173"/>
      <c r="H143" s="172" t="str">
        <f t="shared" si="8"/>
        <v/>
      </c>
      <c r="I143" s="171"/>
      <c r="J143" s="103">
        <f t="shared" si="10"/>
        <v>0</v>
      </c>
      <c r="K143" s="109" t="str">
        <f t="shared" si="11"/>
        <v/>
      </c>
      <c r="L143" s="109">
        <f t="shared" si="12"/>
        <v>322.58064516129031</v>
      </c>
      <c r="M143" s="307"/>
      <c r="N143" s="258"/>
      <c r="O143" s="258"/>
      <c r="P143" s="258"/>
      <c r="Q143" s="308"/>
      <c r="R143" s="258"/>
      <c r="S143" s="258"/>
      <c r="T143" s="265"/>
      <c r="U143" s="173"/>
      <c r="V143" s="173"/>
      <c r="W143" s="173"/>
      <c r="X143" s="174"/>
      <c r="Y143" s="173"/>
      <c r="Z143" s="173"/>
      <c r="AA143" s="173"/>
      <c r="AB143" s="174"/>
      <c r="AC143" s="174"/>
      <c r="AD143" s="81"/>
      <c r="AE143" s="126"/>
      <c r="AF143" s="30"/>
    </row>
    <row r="144" spans="1:32" ht="13.2" x14ac:dyDescent="0.25">
      <c r="A144" s="30"/>
      <c r="B144" s="126"/>
      <c r="C144" s="78"/>
      <c r="D144" s="154">
        <f t="shared" si="9"/>
        <v>1</v>
      </c>
      <c r="E144" s="171"/>
      <c r="F144" s="173"/>
      <c r="G144" s="173"/>
      <c r="H144" s="172" t="str">
        <f t="shared" si="8"/>
        <v/>
      </c>
      <c r="I144" s="171"/>
      <c r="J144" s="103">
        <f t="shared" si="10"/>
        <v>0</v>
      </c>
      <c r="K144" s="109" t="str">
        <f t="shared" si="11"/>
        <v/>
      </c>
      <c r="L144" s="109">
        <f t="shared" si="12"/>
        <v>322.58064516129031</v>
      </c>
      <c r="M144" s="307"/>
      <c r="N144" s="258"/>
      <c r="O144" s="258"/>
      <c r="P144" s="258"/>
      <c r="Q144" s="308"/>
      <c r="R144" s="258"/>
      <c r="S144" s="258"/>
      <c r="T144" s="265"/>
      <c r="U144" s="173"/>
      <c r="V144" s="173"/>
      <c r="W144" s="173"/>
      <c r="X144" s="174"/>
      <c r="Y144" s="173"/>
      <c r="Z144" s="173"/>
      <c r="AA144" s="173"/>
      <c r="AB144" s="174"/>
      <c r="AC144" s="174"/>
      <c r="AD144" s="81"/>
      <c r="AE144" s="126"/>
      <c r="AF144" s="30"/>
    </row>
    <row r="145" spans="1:32" ht="13.2" x14ac:dyDescent="0.25">
      <c r="A145" s="30"/>
      <c r="B145" s="175"/>
      <c r="C145" s="88"/>
      <c r="D145" s="157">
        <f t="shared" si="9"/>
        <v>1</v>
      </c>
      <c r="E145" s="176"/>
      <c r="F145" s="177"/>
      <c r="G145" s="177"/>
      <c r="H145" s="178" t="str">
        <f t="shared" si="8"/>
        <v/>
      </c>
      <c r="I145" s="176"/>
      <c r="J145" s="107">
        <f t="shared" si="10"/>
        <v>0</v>
      </c>
      <c r="K145" s="113" t="str">
        <f t="shared" si="11"/>
        <v/>
      </c>
      <c r="L145" s="113">
        <f t="shared" si="12"/>
        <v>322.58064516129031</v>
      </c>
      <c r="M145" s="309"/>
      <c r="N145" s="268"/>
      <c r="O145" s="268"/>
      <c r="P145" s="268"/>
      <c r="Q145" s="310"/>
      <c r="R145" s="268"/>
      <c r="S145" s="268"/>
      <c r="T145" s="269"/>
      <c r="U145" s="177"/>
      <c r="V145" s="177"/>
      <c r="W145" s="177"/>
      <c r="X145" s="179"/>
      <c r="Y145" s="177"/>
      <c r="Z145" s="177"/>
      <c r="AA145" s="177"/>
      <c r="AB145" s="179"/>
      <c r="AC145" s="179"/>
      <c r="AD145" s="88"/>
      <c r="AE145" s="175"/>
      <c r="AF145" s="30"/>
    </row>
    <row r="146" spans="1:32" ht="13.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</row>
    <row r="147" spans="1:32" ht="13.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</row>
    <row r="148" spans="1:32" ht="13.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</row>
    <row r="149" spans="1:32" ht="13.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</row>
    <row r="150" spans="1:32" ht="13.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</row>
    <row r="151" spans="1:32" ht="13.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</row>
    <row r="152" spans="1:32" ht="13.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</row>
    <row r="153" spans="1:32" ht="13.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</row>
    <row r="154" spans="1:32" ht="13.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</row>
    <row r="155" spans="1:32" ht="13.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</row>
    <row r="156" spans="1:32" ht="13.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</row>
    <row r="157" spans="1:32" ht="13.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</row>
    <row r="158" spans="1:32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</row>
    <row r="159" spans="1:32" ht="13.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</row>
    <row r="160" spans="1:32" ht="13.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</row>
    <row r="161" spans="1:32" ht="13.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</row>
    <row r="162" spans="1:32" ht="13.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</row>
    <row r="163" spans="1:32" ht="13.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</row>
    <row r="164" spans="1:32" ht="13.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</row>
    <row r="165" spans="1:32" ht="13.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</row>
    <row r="166" spans="1:32" ht="13.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</row>
    <row r="167" spans="1:32" ht="13.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</row>
    <row r="168" spans="1:32" ht="13.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</row>
    <row r="169" spans="1:32" ht="13.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</row>
    <row r="170" spans="1:32" ht="13.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</row>
    <row r="171" spans="1:32" ht="13.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</row>
    <row r="172" spans="1:32" ht="13.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</row>
    <row r="173" spans="1:32" ht="13.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</row>
    <row r="174" spans="1:32" ht="13.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</row>
    <row r="175" spans="1:32" ht="13.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</row>
    <row r="176" spans="1:32" ht="13.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</row>
    <row r="177" spans="1:32" ht="13.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</row>
    <row r="178" spans="1:32" ht="13.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</row>
    <row r="179" spans="1:32" ht="13.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</row>
    <row r="180" spans="1:32" ht="13.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</row>
    <row r="181" spans="1:32" ht="13.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</row>
    <row r="182" spans="1:32" ht="13.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</row>
    <row r="183" spans="1:32" ht="13.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</row>
    <row r="184" spans="1:32" ht="13.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</row>
    <row r="185" spans="1:32" ht="13.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</row>
    <row r="186" spans="1:32" ht="13.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</row>
    <row r="187" spans="1:32" ht="13.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</row>
    <row r="188" spans="1:32" ht="13.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</row>
    <row r="189" spans="1:32" ht="13.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</row>
    <row r="190" spans="1:32" ht="13.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</row>
    <row r="191" spans="1:32" ht="13.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</row>
    <row r="192" spans="1:32" ht="13.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</row>
    <row r="193" spans="1:32" ht="13.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</row>
    <row r="194" spans="1:32" ht="13.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</row>
    <row r="195" spans="1:32" ht="13.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</row>
    <row r="196" spans="1:32" ht="13.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</row>
    <row r="197" spans="1:32" ht="13.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</row>
    <row r="198" spans="1:32" ht="13.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</row>
    <row r="199" spans="1:32" ht="13.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</row>
    <row r="200" spans="1:32" ht="13.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</row>
    <row r="201" spans="1:32" ht="13.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</row>
    <row r="202" spans="1:32" ht="13.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</row>
    <row r="203" spans="1:32" ht="13.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</row>
    <row r="204" spans="1:32" ht="13.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</row>
    <row r="205" spans="1:32" ht="13.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</row>
    <row r="206" spans="1:32" ht="13.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</row>
    <row r="207" spans="1:32" ht="13.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</row>
    <row r="208" spans="1:32" ht="13.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</row>
    <row r="209" spans="1:32" ht="13.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</row>
    <row r="210" spans="1:32" ht="13.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</row>
    <row r="211" spans="1:32" ht="13.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</row>
    <row r="212" spans="1:32" ht="13.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</row>
    <row r="213" spans="1:32" ht="13.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</row>
    <row r="214" spans="1:32" ht="13.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</row>
    <row r="215" spans="1:32" ht="13.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</row>
    <row r="216" spans="1:32" ht="13.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</row>
    <row r="217" spans="1:32" ht="13.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</row>
    <row r="218" spans="1:32" ht="13.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</row>
    <row r="219" spans="1:32" ht="13.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</row>
    <row r="220" spans="1:32" ht="13.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</row>
    <row r="221" spans="1:32" ht="13.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</row>
    <row r="222" spans="1:32" ht="13.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</row>
    <row r="223" spans="1:32" ht="13.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</row>
    <row r="224" spans="1:32" ht="13.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</row>
    <row r="225" spans="1:32" ht="13.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</row>
    <row r="226" spans="1:32" ht="13.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</row>
    <row r="227" spans="1:32" ht="13.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</row>
    <row r="228" spans="1:32" ht="13.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</row>
    <row r="229" spans="1:32" ht="13.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</row>
    <row r="230" spans="1:32" ht="13.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</row>
    <row r="231" spans="1:32" ht="13.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</row>
    <row r="232" spans="1:32" ht="13.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</row>
    <row r="233" spans="1:32" ht="13.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</row>
    <row r="234" spans="1:32" ht="13.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</row>
    <row r="235" spans="1:32" ht="13.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</row>
    <row r="236" spans="1:32" ht="13.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</row>
    <row r="237" spans="1:32" ht="13.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</row>
    <row r="238" spans="1:32" ht="13.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</row>
    <row r="239" spans="1:32" ht="13.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</row>
    <row r="240" spans="1:32" ht="13.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</row>
    <row r="241" spans="1:32" ht="13.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</row>
    <row r="242" spans="1:32" ht="13.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</row>
    <row r="243" spans="1:32" ht="13.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</row>
    <row r="244" spans="1:32" ht="13.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</row>
    <row r="245" spans="1:32" ht="13.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</row>
    <row r="246" spans="1:32" ht="13.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</row>
    <row r="247" spans="1:32" ht="13.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</row>
    <row r="248" spans="1:32" ht="13.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</row>
    <row r="249" spans="1:32" ht="13.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</row>
    <row r="250" spans="1:32" ht="13.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</row>
    <row r="251" spans="1:32" ht="13.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</row>
    <row r="252" spans="1:32" ht="13.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</row>
    <row r="253" spans="1:32" ht="13.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</row>
    <row r="254" spans="1:32" ht="13.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</row>
    <row r="255" spans="1:32" ht="13.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</row>
    <row r="256" spans="1:32" ht="13.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</row>
    <row r="257" spans="1:32" ht="13.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</row>
    <row r="258" spans="1:32" ht="13.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</row>
    <row r="259" spans="1:32" ht="13.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</row>
    <row r="260" spans="1:32" ht="13.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</row>
    <row r="261" spans="1:32" ht="13.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</row>
    <row r="262" spans="1:32" ht="13.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</row>
    <row r="263" spans="1:32" ht="13.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</row>
    <row r="264" spans="1:32" ht="13.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</row>
    <row r="265" spans="1:32" ht="13.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</row>
    <row r="266" spans="1:32" ht="13.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</row>
    <row r="267" spans="1:32" ht="13.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</row>
    <row r="268" spans="1:32" ht="13.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</row>
    <row r="269" spans="1:32" ht="13.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</row>
    <row r="270" spans="1:32" ht="13.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</row>
    <row r="271" spans="1:32" ht="13.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</row>
    <row r="272" spans="1:32" ht="13.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</row>
    <row r="273" spans="1:32" ht="13.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</row>
    <row r="274" spans="1:32" ht="13.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</row>
    <row r="275" spans="1:32" ht="13.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</row>
    <row r="276" spans="1:32" ht="13.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</row>
    <row r="277" spans="1:32" ht="13.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</row>
    <row r="278" spans="1:32" ht="13.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</row>
    <row r="279" spans="1:32" ht="13.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</row>
    <row r="280" spans="1:32" ht="13.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</row>
    <row r="281" spans="1:32" ht="13.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</row>
    <row r="282" spans="1:32" ht="13.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</row>
    <row r="283" spans="1:32" ht="13.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</row>
    <row r="284" spans="1:32" ht="13.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</row>
    <row r="285" spans="1:32" ht="13.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</row>
    <row r="286" spans="1:32" ht="13.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</row>
    <row r="287" spans="1:32" ht="13.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</row>
    <row r="288" spans="1:32" ht="13.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</row>
    <row r="289" spans="1:32" ht="13.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</row>
    <row r="290" spans="1:32" ht="13.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</row>
    <row r="291" spans="1:32" ht="13.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</row>
    <row r="292" spans="1:32" ht="13.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</row>
    <row r="293" spans="1:32" ht="13.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</row>
    <row r="294" spans="1:32" ht="13.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</row>
    <row r="295" spans="1:32" ht="13.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</row>
    <row r="296" spans="1:32" ht="13.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</row>
    <row r="297" spans="1:32" ht="13.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</row>
    <row r="298" spans="1:32" ht="13.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</row>
    <row r="299" spans="1:32" ht="13.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</row>
    <row r="300" spans="1:32" ht="13.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</row>
    <row r="301" spans="1:32" ht="13.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</row>
    <row r="302" spans="1:32" ht="13.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</row>
    <row r="303" spans="1:32" ht="13.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</row>
    <row r="304" spans="1:32" ht="13.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</row>
    <row r="305" spans="1:32" ht="13.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</row>
    <row r="306" spans="1:32" ht="13.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</row>
    <row r="307" spans="1:32" ht="13.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</row>
    <row r="308" spans="1:32" ht="13.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</row>
    <row r="309" spans="1:32" ht="13.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</row>
    <row r="310" spans="1:32" ht="13.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</row>
    <row r="311" spans="1:32" ht="13.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</row>
    <row r="312" spans="1:32" ht="13.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</row>
    <row r="313" spans="1:32" ht="13.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</row>
    <row r="314" spans="1:32" ht="13.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</row>
    <row r="315" spans="1:32" ht="13.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</row>
    <row r="316" spans="1:32" ht="13.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</row>
    <row r="317" spans="1:32" ht="13.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</row>
    <row r="318" spans="1:32" ht="13.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</row>
    <row r="319" spans="1:32" ht="13.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</row>
    <row r="320" spans="1:32" ht="13.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</row>
    <row r="321" spans="1:32" ht="13.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</row>
    <row r="322" spans="1:32" ht="13.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</row>
    <row r="323" spans="1:32" ht="13.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</row>
    <row r="324" spans="1:32" ht="13.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</row>
    <row r="325" spans="1:32" ht="13.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</row>
    <row r="326" spans="1:32" ht="13.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</row>
    <row r="327" spans="1:32" ht="13.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</row>
    <row r="328" spans="1:32" ht="13.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</row>
    <row r="329" spans="1:32" ht="13.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</row>
    <row r="330" spans="1:32" ht="13.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</row>
    <row r="331" spans="1:32" ht="13.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</row>
    <row r="332" spans="1:32" ht="13.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</row>
    <row r="333" spans="1:32" ht="13.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</row>
    <row r="334" spans="1:32" ht="13.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</row>
    <row r="335" spans="1:32" ht="13.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</row>
    <row r="336" spans="1:32" ht="13.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</row>
    <row r="337" spans="1:32" ht="13.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</row>
    <row r="338" spans="1:32" ht="13.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</row>
    <row r="339" spans="1:32" ht="13.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</row>
    <row r="340" spans="1:32" ht="13.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</row>
    <row r="341" spans="1:32" ht="13.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</row>
    <row r="342" spans="1:32" ht="13.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</row>
    <row r="343" spans="1:32" ht="13.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</row>
    <row r="344" spans="1:32" ht="13.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</row>
    <row r="345" spans="1:32" ht="13.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</row>
    <row r="346" spans="1:32" ht="13.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</row>
    <row r="347" spans="1:32" ht="13.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</row>
    <row r="348" spans="1:32" ht="13.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</row>
    <row r="349" spans="1:32" ht="13.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</row>
    <row r="350" spans="1:32" ht="13.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</row>
    <row r="351" spans="1:32" ht="13.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</row>
    <row r="352" spans="1:32" ht="13.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</row>
    <row r="353" spans="1:32" ht="13.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</row>
    <row r="354" spans="1:32" ht="13.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</row>
    <row r="355" spans="1:32" ht="13.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</row>
    <row r="356" spans="1:32" ht="13.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</row>
    <row r="357" spans="1:32" ht="13.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</row>
    <row r="358" spans="1:32" ht="13.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</row>
    <row r="359" spans="1:32" ht="13.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</row>
    <row r="360" spans="1:32" ht="13.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</row>
    <row r="361" spans="1:32" ht="13.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</row>
    <row r="362" spans="1:32" ht="13.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</row>
    <row r="363" spans="1:32" ht="13.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</row>
    <row r="364" spans="1:32" ht="13.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</row>
    <row r="365" spans="1:32" ht="13.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</row>
    <row r="366" spans="1:32" ht="13.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</row>
    <row r="367" spans="1:32" ht="13.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</row>
    <row r="368" spans="1:32" ht="13.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</row>
    <row r="369" spans="1:32" ht="13.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</row>
    <row r="370" spans="1:32" ht="13.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</row>
    <row r="371" spans="1:32" ht="13.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</row>
    <row r="372" spans="1:32" ht="13.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</row>
    <row r="373" spans="1:32" ht="13.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</row>
    <row r="374" spans="1:32" ht="13.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</row>
    <row r="375" spans="1:32" ht="13.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</row>
    <row r="376" spans="1:32" ht="13.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</row>
    <row r="377" spans="1:32" ht="13.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</row>
    <row r="378" spans="1:32" ht="13.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</row>
    <row r="379" spans="1:32" ht="13.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</row>
    <row r="380" spans="1:32" ht="13.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</row>
    <row r="381" spans="1:32" ht="13.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</row>
    <row r="382" spans="1:32" ht="13.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</row>
    <row r="383" spans="1:32" ht="13.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</row>
    <row r="384" spans="1:32" ht="13.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</row>
    <row r="385" spans="1:32" ht="13.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</row>
    <row r="386" spans="1:32" ht="13.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</row>
    <row r="387" spans="1:32" ht="13.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</row>
    <row r="388" spans="1:32" ht="13.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</row>
    <row r="389" spans="1:32" ht="13.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</row>
    <row r="390" spans="1:32" ht="13.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</row>
    <row r="391" spans="1:32" ht="13.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</row>
    <row r="392" spans="1:32" ht="13.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</row>
    <row r="393" spans="1:32" ht="13.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</row>
    <row r="394" spans="1:32" ht="13.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</row>
    <row r="395" spans="1:32" ht="13.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</row>
    <row r="396" spans="1:32" ht="13.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</row>
    <row r="397" spans="1:32" ht="13.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</row>
    <row r="398" spans="1:32" ht="13.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</row>
    <row r="399" spans="1:32" ht="13.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</row>
    <row r="400" spans="1:32" ht="13.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</row>
    <row r="401" spans="1:32" ht="13.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</row>
    <row r="402" spans="1:32" ht="13.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</row>
    <row r="403" spans="1:32" ht="13.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</row>
    <row r="404" spans="1:32" ht="13.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</row>
    <row r="405" spans="1:32" ht="13.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</row>
    <row r="406" spans="1:32" ht="13.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</row>
    <row r="407" spans="1:32" ht="13.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</row>
    <row r="408" spans="1:32" ht="13.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</row>
    <row r="409" spans="1:32" ht="13.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</row>
    <row r="410" spans="1:32" ht="13.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</row>
    <row r="411" spans="1:32" ht="13.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</row>
    <row r="412" spans="1:32" ht="13.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</row>
    <row r="413" spans="1:32" ht="13.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</row>
    <row r="414" spans="1:32" ht="13.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</row>
    <row r="415" spans="1:32" ht="13.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</row>
    <row r="416" spans="1:32" ht="13.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</row>
    <row r="417" spans="1:32" ht="13.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</row>
    <row r="418" spans="1:32" ht="13.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</row>
    <row r="419" spans="1:32" ht="13.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</row>
    <row r="420" spans="1:32" ht="13.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</row>
    <row r="421" spans="1:32" ht="13.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</row>
    <row r="422" spans="1:32" ht="13.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</row>
    <row r="423" spans="1:32" ht="13.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</row>
    <row r="424" spans="1:32" ht="13.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</row>
    <row r="425" spans="1:32" ht="13.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</row>
    <row r="426" spans="1:32" ht="13.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</row>
    <row r="427" spans="1:32" ht="13.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</row>
    <row r="428" spans="1:32" ht="13.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</row>
    <row r="429" spans="1:32" ht="13.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</row>
    <row r="430" spans="1:32" ht="13.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</row>
    <row r="431" spans="1:32" ht="13.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</row>
    <row r="432" spans="1:32" ht="13.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</row>
    <row r="433" spans="1:32" ht="13.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</row>
    <row r="434" spans="1:32" ht="13.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</row>
    <row r="435" spans="1:32" ht="13.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</row>
    <row r="436" spans="1:32" ht="13.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</row>
    <row r="437" spans="1:32" ht="13.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</row>
    <row r="438" spans="1:32" ht="13.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</row>
    <row r="439" spans="1:32" ht="13.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</row>
    <row r="440" spans="1:32" ht="13.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</row>
    <row r="441" spans="1:32" ht="13.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</row>
    <row r="442" spans="1:32" ht="13.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</row>
    <row r="443" spans="1:32" ht="13.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</row>
    <row r="444" spans="1:32" ht="13.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</row>
    <row r="445" spans="1:32" ht="13.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</row>
    <row r="446" spans="1:32" ht="13.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</row>
    <row r="447" spans="1:32" ht="13.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</row>
    <row r="448" spans="1:32" ht="13.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</row>
    <row r="449" spans="1:32" ht="13.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</row>
    <row r="450" spans="1:32" ht="13.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</row>
    <row r="451" spans="1:32" ht="13.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</row>
    <row r="452" spans="1:32" ht="13.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</row>
    <row r="453" spans="1:32" ht="13.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</row>
    <row r="454" spans="1:32" ht="13.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</row>
    <row r="455" spans="1:32" ht="13.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</row>
    <row r="456" spans="1:32" ht="13.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</row>
    <row r="457" spans="1:32" ht="13.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</row>
    <row r="458" spans="1:32" ht="13.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</row>
    <row r="459" spans="1:32" ht="13.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</row>
    <row r="460" spans="1:32" ht="13.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</row>
    <row r="461" spans="1:32" ht="13.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</row>
    <row r="462" spans="1:32" ht="13.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</row>
    <row r="463" spans="1:32" ht="13.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</row>
    <row r="464" spans="1:32" ht="13.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</row>
    <row r="465" spans="1:32" ht="13.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</row>
    <row r="466" spans="1:32" ht="13.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</row>
    <row r="467" spans="1:32" ht="13.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</row>
    <row r="468" spans="1:32" ht="13.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</row>
    <row r="469" spans="1:32" ht="13.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</row>
    <row r="470" spans="1:32" ht="13.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</row>
    <row r="471" spans="1:32" ht="13.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</row>
    <row r="472" spans="1:32" ht="13.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</row>
    <row r="473" spans="1:32" ht="13.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</row>
    <row r="474" spans="1:32" ht="13.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</row>
    <row r="475" spans="1:32" ht="13.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</row>
    <row r="476" spans="1:32" ht="13.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</row>
    <row r="477" spans="1:32" ht="13.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</row>
    <row r="478" spans="1:32" ht="13.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</row>
    <row r="479" spans="1:32" ht="13.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</row>
    <row r="480" spans="1:32" ht="13.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</row>
    <row r="481" spans="1:32" ht="13.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</row>
    <row r="482" spans="1:32" ht="13.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</row>
    <row r="483" spans="1:32" ht="13.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</row>
    <row r="484" spans="1:32" ht="13.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</row>
    <row r="485" spans="1:32" ht="13.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</row>
    <row r="486" spans="1:32" ht="13.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</row>
    <row r="487" spans="1:32" ht="13.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</row>
    <row r="488" spans="1:32" ht="13.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</row>
    <row r="489" spans="1:32" ht="13.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</row>
    <row r="490" spans="1:32" ht="13.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</row>
    <row r="491" spans="1:32" ht="13.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</row>
    <row r="492" spans="1:32" ht="13.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</row>
    <row r="493" spans="1:32" ht="13.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</row>
    <row r="494" spans="1:32" ht="13.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</row>
    <row r="495" spans="1:32" ht="13.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</row>
    <row r="496" spans="1:32" ht="13.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</row>
    <row r="497" spans="1:32" ht="13.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</row>
    <row r="498" spans="1:32" ht="13.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</row>
    <row r="499" spans="1:32" ht="13.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</row>
    <row r="500" spans="1:32" ht="13.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</row>
    <row r="501" spans="1:32" ht="13.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</row>
    <row r="502" spans="1:32" ht="13.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</row>
    <row r="503" spans="1:32" ht="13.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</row>
    <row r="504" spans="1:32" ht="13.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</row>
    <row r="505" spans="1:32" ht="13.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</row>
    <row r="506" spans="1:32" ht="13.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</row>
    <row r="507" spans="1:32" ht="13.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</row>
    <row r="508" spans="1:32" ht="13.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</row>
    <row r="509" spans="1:32" ht="13.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</row>
    <row r="510" spans="1:32" ht="13.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</row>
    <row r="511" spans="1:32" ht="13.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</row>
    <row r="512" spans="1:32" ht="13.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</row>
    <row r="513" spans="1:32" ht="13.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</row>
    <row r="514" spans="1:32" ht="13.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</row>
    <row r="515" spans="1:32" ht="13.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</row>
    <row r="516" spans="1:32" ht="13.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</row>
    <row r="517" spans="1:32" ht="13.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</row>
    <row r="518" spans="1:32" ht="13.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</row>
    <row r="519" spans="1:32" ht="13.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</row>
    <row r="520" spans="1:32" ht="13.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</row>
    <row r="521" spans="1:32" ht="13.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</row>
    <row r="522" spans="1:32" ht="13.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</row>
    <row r="523" spans="1:32" ht="13.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</row>
    <row r="524" spans="1:32" ht="13.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</row>
    <row r="525" spans="1:32" ht="13.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</row>
    <row r="526" spans="1:32" ht="13.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</row>
    <row r="527" spans="1:32" ht="13.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</row>
    <row r="528" spans="1:32" ht="13.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</row>
    <row r="529" spans="1:32" ht="13.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</row>
    <row r="530" spans="1:32" ht="13.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</row>
    <row r="531" spans="1:32" ht="13.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</row>
    <row r="532" spans="1:32" ht="13.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</row>
    <row r="533" spans="1:32" ht="13.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</row>
    <row r="534" spans="1:32" ht="13.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</row>
    <row r="535" spans="1:32" ht="13.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</row>
    <row r="536" spans="1:32" ht="13.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</row>
    <row r="537" spans="1:32" ht="13.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</row>
    <row r="538" spans="1:32" ht="13.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</row>
    <row r="539" spans="1:32" ht="13.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</row>
    <row r="540" spans="1:32" ht="13.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</row>
    <row r="541" spans="1:32" ht="13.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</row>
    <row r="542" spans="1:32" ht="13.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</row>
    <row r="543" spans="1:32" ht="13.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</row>
    <row r="544" spans="1:32" ht="13.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</row>
    <row r="545" spans="1:32" ht="13.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</row>
    <row r="546" spans="1:32" ht="13.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</row>
    <row r="547" spans="1:32" ht="13.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</row>
    <row r="548" spans="1:32" ht="13.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</row>
    <row r="549" spans="1:32" ht="13.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</row>
    <row r="550" spans="1:32" ht="13.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</row>
    <row r="551" spans="1:32" ht="13.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</row>
    <row r="552" spans="1:32" ht="13.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</row>
    <row r="553" spans="1:32" ht="13.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</row>
    <row r="554" spans="1:32" ht="13.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</row>
    <row r="555" spans="1:32" ht="13.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</row>
    <row r="556" spans="1:32" ht="13.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</row>
    <row r="557" spans="1:32" ht="13.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</row>
    <row r="558" spans="1:32" ht="13.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</row>
    <row r="559" spans="1:32" ht="13.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</row>
    <row r="560" spans="1:32" ht="13.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</row>
    <row r="561" spans="1:32" ht="13.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</row>
    <row r="562" spans="1:32" ht="13.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</row>
    <row r="563" spans="1:32" ht="13.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</row>
    <row r="564" spans="1:32" ht="13.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</row>
    <row r="565" spans="1:32" ht="13.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</row>
    <row r="566" spans="1:32" ht="13.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</row>
    <row r="567" spans="1:32" ht="13.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</row>
    <row r="568" spans="1:32" ht="13.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</row>
    <row r="569" spans="1:32" ht="13.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</row>
    <row r="570" spans="1:32" ht="13.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</row>
    <row r="571" spans="1:32" ht="13.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</row>
    <row r="572" spans="1:32" ht="13.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</row>
    <row r="573" spans="1:32" ht="13.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</row>
    <row r="574" spans="1:32" ht="13.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</row>
    <row r="575" spans="1:32" ht="13.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</row>
    <row r="576" spans="1:32" ht="13.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</row>
    <row r="577" spans="1:32" ht="13.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</row>
    <row r="578" spans="1:32" ht="13.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</row>
    <row r="579" spans="1:32" ht="13.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</row>
    <row r="580" spans="1:32" ht="13.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</row>
    <row r="581" spans="1:32" ht="13.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</row>
    <row r="582" spans="1:32" ht="13.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</row>
    <row r="583" spans="1:32" ht="13.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</row>
    <row r="584" spans="1:32" ht="13.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</row>
    <row r="585" spans="1:32" ht="13.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</row>
    <row r="586" spans="1:32" ht="13.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</row>
    <row r="587" spans="1:32" ht="13.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</row>
    <row r="588" spans="1:32" ht="13.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</row>
    <row r="589" spans="1:32" ht="13.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</row>
    <row r="590" spans="1:32" ht="13.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</row>
    <row r="591" spans="1:32" ht="13.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</row>
    <row r="592" spans="1:32" ht="13.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</row>
    <row r="593" spans="1:32" ht="13.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</row>
    <row r="594" spans="1:32" ht="13.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</row>
    <row r="595" spans="1:32" ht="13.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</row>
    <row r="596" spans="1:32" ht="13.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</row>
    <row r="597" spans="1:32" ht="13.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</row>
    <row r="598" spans="1:32" ht="13.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</row>
    <row r="599" spans="1:32" ht="13.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</row>
    <row r="600" spans="1:32" ht="13.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</row>
    <row r="601" spans="1:32" ht="13.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</row>
    <row r="602" spans="1:32" ht="13.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</row>
    <row r="603" spans="1:32" ht="13.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</row>
    <row r="604" spans="1:32" ht="13.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</row>
    <row r="605" spans="1:32" ht="13.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</row>
    <row r="606" spans="1:32" ht="13.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</row>
    <row r="607" spans="1:32" ht="13.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</row>
    <row r="608" spans="1:32" ht="13.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</row>
    <row r="609" spans="1:32" ht="13.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</row>
    <row r="610" spans="1:32" ht="13.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</row>
    <row r="611" spans="1:32" ht="13.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</row>
    <row r="612" spans="1:32" ht="13.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</row>
    <row r="613" spans="1:32" ht="13.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</row>
    <row r="614" spans="1:32" ht="13.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</row>
    <row r="615" spans="1:32" ht="13.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</row>
    <row r="616" spans="1:32" ht="13.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</row>
    <row r="617" spans="1:32" ht="13.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</row>
    <row r="618" spans="1:32" ht="13.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</row>
    <row r="619" spans="1:32" ht="13.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</row>
    <row r="620" spans="1:32" ht="13.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</row>
    <row r="621" spans="1:32" ht="13.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</row>
    <row r="622" spans="1:32" ht="13.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</row>
    <row r="623" spans="1:32" ht="13.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</row>
    <row r="624" spans="1:32" ht="13.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</row>
    <row r="625" spans="1:32" ht="13.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</row>
    <row r="626" spans="1:32" ht="13.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</row>
    <row r="627" spans="1:32" ht="13.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</row>
    <row r="628" spans="1:32" ht="13.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</row>
    <row r="629" spans="1:32" ht="13.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</row>
    <row r="630" spans="1:32" ht="13.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</row>
    <row r="631" spans="1:32" ht="13.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</row>
    <row r="632" spans="1:32" ht="13.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</row>
    <row r="633" spans="1:32" ht="13.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</row>
    <row r="634" spans="1:32" ht="13.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</row>
    <row r="635" spans="1:32" ht="13.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</row>
    <row r="636" spans="1:32" ht="13.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</row>
    <row r="637" spans="1:32" ht="13.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</row>
    <row r="638" spans="1:32" ht="13.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</row>
    <row r="639" spans="1:32" ht="13.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</row>
    <row r="640" spans="1:32" ht="13.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</row>
    <row r="641" spans="1:32" ht="13.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</row>
    <row r="642" spans="1:32" ht="13.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</row>
    <row r="643" spans="1:32" ht="13.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</row>
    <row r="644" spans="1:32" ht="13.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</row>
    <row r="645" spans="1:32" ht="13.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</row>
    <row r="646" spans="1:32" ht="13.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</row>
    <row r="647" spans="1:32" ht="13.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</row>
    <row r="648" spans="1:32" ht="13.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</row>
    <row r="649" spans="1:32" ht="13.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</row>
    <row r="650" spans="1:32" ht="13.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</row>
    <row r="651" spans="1:32" ht="13.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</row>
    <row r="652" spans="1:32" ht="13.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</row>
    <row r="653" spans="1:32" ht="13.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</row>
    <row r="654" spans="1:32" ht="13.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</row>
    <row r="655" spans="1:32" ht="13.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</row>
    <row r="656" spans="1:32" ht="13.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</row>
    <row r="657" spans="1:32" ht="13.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</row>
    <row r="658" spans="1:32" ht="13.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</row>
    <row r="659" spans="1:32" ht="13.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</row>
    <row r="660" spans="1:32" ht="13.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</row>
    <row r="661" spans="1:32" ht="13.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</row>
    <row r="662" spans="1:32" ht="13.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</row>
    <row r="663" spans="1:32" ht="13.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</row>
    <row r="664" spans="1:32" ht="13.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</row>
    <row r="665" spans="1:32" ht="13.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</row>
    <row r="666" spans="1:32" ht="13.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</row>
    <row r="667" spans="1:32" ht="13.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</row>
    <row r="668" spans="1:32" ht="13.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</row>
    <row r="669" spans="1:32" ht="13.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</row>
    <row r="670" spans="1:32" ht="13.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</row>
    <row r="671" spans="1:32" ht="13.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</row>
    <row r="672" spans="1:32" ht="13.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</row>
    <row r="673" spans="1:32" ht="13.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</row>
    <row r="674" spans="1:32" ht="13.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</row>
    <row r="675" spans="1:32" ht="13.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</row>
    <row r="676" spans="1:32" ht="13.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</row>
    <row r="677" spans="1:32" ht="13.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</row>
    <row r="678" spans="1:32" ht="13.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</row>
    <row r="679" spans="1:32" ht="13.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</row>
    <row r="680" spans="1:32" ht="13.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</row>
    <row r="681" spans="1:32" ht="13.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</row>
    <row r="682" spans="1:32" ht="13.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</row>
    <row r="683" spans="1:32" ht="13.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</row>
    <row r="684" spans="1:32" ht="13.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</row>
    <row r="685" spans="1:32" ht="13.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</row>
    <row r="686" spans="1:32" ht="13.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</row>
    <row r="687" spans="1:32" ht="13.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</row>
    <row r="688" spans="1:32" ht="13.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</row>
    <row r="689" spans="1:32" ht="13.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</row>
    <row r="690" spans="1:32" ht="13.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</row>
    <row r="691" spans="1:32" ht="13.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</row>
    <row r="692" spans="1:32" ht="13.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</row>
    <row r="693" spans="1:32" ht="13.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</row>
    <row r="694" spans="1:32" ht="13.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</row>
    <row r="695" spans="1:32" ht="13.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</row>
    <row r="696" spans="1:32" ht="13.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</row>
    <row r="697" spans="1:32" ht="13.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</row>
    <row r="698" spans="1:32" ht="13.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</row>
    <row r="699" spans="1:32" ht="13.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</row>
    <row r="700" spans="1:32" ht="13.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</row>
    <row r="701" spans="1:32" ht="13.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</row>
    <row r="702" spans="1:32" ht="13.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</row>
    <row r="703" spans="1:32" ht="13.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</row>
    <row r="704" spans="1:32" ht="13.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</row>
    <row r="705" spans="1:32" ht="13.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</row>
    <row r="706" spans="1:32" ht="13.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</row>
    <row r="707" spans="1:32" ht="13.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</row>
    <row r="708" spans="1:32" ht="13.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</row>
    <row r="709" spans="1:32" ht="13.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</row>
    <row r="710" spans="1:32" ht="13.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</row>
    <row r="711" spans="1:32" ht="13.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</row>
    <row r="712" spans="1:32" ht="13.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</row>
    <row r="713" spans="1:32" ht="13.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</row>
    <row r="714" spans="1:32" ht="13.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</row>
    <row r="715" spans="1:32" ht="13.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</row>
    <row r="716" spans="1:32" ht="13.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</row>
    <row r="717" spans="1:32" ht="13.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</row>
    <row r="718" spans="1:32" ht="13.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</row>
    <row r="719" spans="1:32" ht="13.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</row>
    <row r="720" spans="1:32" ht="13.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</row>
    <row r="721" spans="1:32" ht="13.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</row>
    <row r="722" spans="1:32" ht="13.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</row>
    <row r="723" spans="1:32" ht="13.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</row>
    <row r="724" spans="1:32" ht="13.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</row>
    <row r="725" spans="1:32" ht="13.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</row>
    <row r="726" spans="1:32" ht="13.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</row>
    <row r="727" spans="1:32" ht="13.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</row>
    <row r="728" spans="1:32" ht="13.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</row>
    <row r="729" spans="1:32" ht="13.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</row>
    <row r="730" spans="1:32" ht="13.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</row>
    <row r="731" spans="1:32" ht="13.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</row>
    <row r="732" spans="1:32" ht="13.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</row>
    <row r="733" spans="1:32" ht="13.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</row>
    <row r="734" spans="1:32" ht="13.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</row>
    <row r="735" spans="1:32" ht="13.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</row>
    <row r="736" spans="1:32" ht="13.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</row>
    <row r="737" spans="1:32" ht="13.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</row>
    <row r="738" spans="1:32" ht="13.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</row>
    <row r="739" spans="1:32" ht="13.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</row>
    <row r="740" spans="1:32" ht="13.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</row>
    <row r="741" spans="1:32" ht="13.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</row>
    <row r="742" spans="1:32" ht="13.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</row>
    <row r="743" spans="1:32" ht="13.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</row>
    <row r="744" spans="1:32" ht="13.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</row>
    <row r="745" spans="1:32" ht="13.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</row>
    <row r="746" spans="1:32" ht="13.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</row>
    <row r="747" spans="1:32" ht="13.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</row>
    <row r="748" spans="1:32" ht="13.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</row>
    <row r="749" spans="1:32" ht="13.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</row>
    <row r="750" spans="1:32" ht="13.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</row>
    <row r="751" spans="1:32" ht="13.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</row>
    <row r="752" spans="1:32" ht="13.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</row>
    <row r="753" spans="1:32" ht="13.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</row>
    <row r="754" spans="1:32" ht="13.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</row>
    <row r="755" spans="1:32" ht="13.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</row>
    <row r="756" spans="1:32" ht="13.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</row>
    <row r="757" spans="1:32" ht="13.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</row>
    <row r="758" spans="1:32" ht="13.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</row>
    <row r="759" spans="1:32" ht="13.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</row>
    <row r="760" spans="1:32" ht="13.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</row>
    <row r="761" spans="1:32" ht="13.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</row>
    <row r="762" spans="1:32" ht="13.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</row>
    <row r="763" spans="1:32" ht="13.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</row>
    <row r="764" spans="1:32" ht="13.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</row>
    <row r="765" spans="1:32" ht="13.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</row>
    <row r="766" spans="1:32" ht="13.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</row>
    <row r="767" spans="1:32" ht="13.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</row>
    <row r="768" spans="1:32" ht="13.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</row>
    <row r="769" spans="1:32" ht="13.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</row>
    <row r="770" spans="1:32" ht="13.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</row>
    <row r="771" spans="1:32" ht="13.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</row>
    <row r="772" spans="1:32" ht="13.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</row>
    <row r="773" spans="1:32" ht="13.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</row>
    <row r="774" spans="1:32" ht="13.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</row>
    <row r="775" spans="1:32" ht="13.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</row>
    <row r="776" spans="1:32" ht="13.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</row>
    <row r="777" spans="1:32" ht="13.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</row>
    <row r="778" spans="1:32" ht="13.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</row>
    <row r="779" spans="1:32" ht="13.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</row>
    <row r="780" spans="1:32" ht="13.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</row>
    <row r="781" spans="1:32" ht="13.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</row>
    <row r="782" spans="1:32" ht="13.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</row>
    <row r="783" spans="1:32" ht="13.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</row>
    <row r="784" spans="1:32" ht="13.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</row>
    <row r="785" spans="1:32" ht="13.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</row>
    <row r="786" spans="1:32" ht="13.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</row>
    <row r="787" spans="1:32" ht="13.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</row>
    <row r="788" spans="1:32" ht="13.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</row>
    <row r="789" spans="1:32" ht="13.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</row>
    <row r="790" spans="1:32" ht="13.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</row>
    <row r="791" spans="1:32" ht="13.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</row>
    <row r="792" spans="1:32" ht="13.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</row>
    <row r="793" spans="1:32" ht="13.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</row>
    <row r="794" spans="1:32" ht="13.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</row>
    <row r="795" spans="1:32" ht="13.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</row>
    <row r="796" spans="1:32" ht="13.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</row>
    <row r="797" spans="1:32" ht="13.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</row>
    <row r="798" spans="1:32" ht="13.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</row>
    <row r="799" spans="1:32" ht="13.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</row>
    <row r="800" spans="1:32" ht="13.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</row>
    <row r="801" spans="1:32" ht="13.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</row>
    <row r="802" spans="1:32" ht="13.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</row>
    <row r="803" spans="1:32" ht="13.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</row>
    <row r="804" spans="1:32" ht="13.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</row>
    <row r="805" spans="1:32" ht="13.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</row>
    <row r="806" spans="1:32" ht="13.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</row>
    <row r="807" spans="1:32" ht="13.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</row>
    <row r="808" spans="1:32" ht="13.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</row>
    <row r="809" spans="1:32" ht="13.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</row>
    <row r="810" spans="1:32" ht="13.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</row>
    <row r="811" spans="1:32" ht="13.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</row>
    <row r="812" spans="1:32" ht="13.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</row>
    <row r="813" spans="1:32" ht="13.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</row>
    <row r="814" spans="1:32" ht="13.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</row>
    <row r="815" spans="1:32" ht="13.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</row>
    <row r="816" spans="1:32" ht="13.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</row>
    <row r="817" spans="1:32" ht="13.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</row>
    <row r="818" spans="1:32" ht="13.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</row>
    <row r="819" spans="1:32" ht="13.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</row>
    <row r="820" spans="1:32" ht="13.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</row>
    <row r="821" spans="1:32" ht="13.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</row>
    <row r="822" spans="1:32" ht="13.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</row>
    <row r="823" spans="1:32" ht="13.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</row>
    <row r="824" spans="1:32" ht="13.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</row>
    <row r="825" spans="1:32" ht="13.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</row>
    <row r="826" spans="1:32" ht="13.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</row>
    <row r="827" spans="1:32" ht="13.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</row>
    <row r="828" spans="1:32" ht="13.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</row>
    <row r="829" spans="1:32" ht="13.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</row>
    <row r="830" spans="1:32" ht="13.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</row>
    <row r="831" spans="1:32" ht="13.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</row>
    <row r="832" spans="1:32" ht="13.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</row>
    <row r="833" spans="1:32" ht="13.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</row>
    <row r="834" spans="1:32" ht="13.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</row>
    <row r="835" spans="1:32" ht="13.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</row>
    <row r="836" spans="1:32" ht="13.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</row>
    <row r="837" spans="1:32" ht="13.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</row>
    <row r="838" spans="1:32" ht="13.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</row>
    <row r="839" spans="1:32" ht="13.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</row>
    <row r="840" spans="1:32" ht="13.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</row>
    <row r="841" spans="1:32" ht="13.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</row>
    <row r="842" spans="1:32" ht="13.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</row>
    <row r="843" spans="1:32" ht="13.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</row>
    <row r="844" spans="1:32" ht="13.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</row>
    <row r="845" spans="1:32" ht="13.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</row>
    <row r="846" spans="1:32" ht="13.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</row>
    <row r="847" spans="1:32" ht="13.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</row>
    <row r="848" spans="1:32" ht="13.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</row>
    <row r="849" spans="1:32" ht="13.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</row>
    <row r="850" spans="1:32" ht="13.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</row>
    <row r="851" spans="1:32" ht="13.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</row>
    <row r="852" spans="1:32" ht="13.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</row>
    <row r="853" spans="1:32" ht="13.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</row>
    <row r="854" spans="1:32" ht="13.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</row>
    <row r="855" spans="1:32" ht="13.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</row>
    <row r="856" spans="1:32" ht="13.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</row>
    <row r="857" spans="1:32" ht="13.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</row>
    <row r="858" spans="1:32" ht="13.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</row>
    <row r="859" spans="1:32" ht="13.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</row>
    <row r="860" spans="1:32" ht="13.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</row>
    <row r="861" spans="1:32" ht="13.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</row>
    <row r="862" spans="1:32" ht="13.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</row>
    <row r="863" spans="1:32" ht="13.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</row>
    <row r="864" spans="1:32" ht="13.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</row>
    <row r="865" spans="1:32" ht="13.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</row>
    <row r="866" spans="1:32" ht="13.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</row>
    <row r="867" spans="1:32" ht="13.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</row>
    <row r="868" spans="1:32" ht="13.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</row>
    <row r="869" spans="1:32" ht="13.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</row>
    <row r="870" spans="1:32" ht="13.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</row>
    <row r="871" spans="1:32" ht="13.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</row>
    <row r="872" spans="1:32" ht="13.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</row>
    <row r="873" spans="1:32" ht="13.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</row>
    <row r="874" spans="1:32" ht="13.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</row>
    <row r="875" spans="1:32" ht="13.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</row>
    <row r="876" spans="1:32" ht="13.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</row>
    <row r="877" spans="1:32" ht="13.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</row>
    <row r="878" spans="1:32" ht="13.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</row>
    <row r="879" spans="1:32" ht="13.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</row>
    <row r="880" spans="1:32" ht="13.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</row>
    <row r="881" spans="1:32" ht="13.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</row>
    <row r="882" spans="1:32" ht="13.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</row>
    <row r="883" spans="1:32" ht="13.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</row>
    <row r="884" spans="1:32" ht="13.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</row>
    <row r="885" spans="1:32" ht="13.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</row>
    <row r="886" spans="1:32" ht="13.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</row>
    <row r="887" spans="1:32" ht="13.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</row>
    <row r="888" spans="1:32" ht="13.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</row>
    <row r="889" spans="1:32" ht="13.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</row>
    <row r="890" spans="1:32" ht="13.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</row>
    <row r="891" spans="1:32" ht="13.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</row>
    <row r="892" spans="1:32" ht="13.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</row>
    <row r="893" spans="1:32" ht="13.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</row>
    <row r="894" spans="1:32" ht="13.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</row>
    <row r="895" spans="1:32" ht="13.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</row>
    <row r="896" spans="1:32" ht="13.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</row>
    <row r="897" spans="1:32" ht="13.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</row>
    <row r="898" spans="1:32" ht="13.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</row>
    <row r="899" spans="1:32" ht="13.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</row>
    <row r="900" spans="1:32" ht="13.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</row>
    <row r="901" spans="1:32" ht="13.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</row>
    <row r="902" spans="1:32" ht="13.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</row>
    <row r="903" spans="1:32" ht="13.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</row>
    <row r="904" spans="1:32" ht="13.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</row>
    <row r="905" spans="1:32" ht="13.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</row>
    <row r="906" spans="1:32" ht="13.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</row>
    <row r="907" spans="1:32" ht="13.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</row>
    <row r="908" spans="1:32" ht="13.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</row>
    <row r="909" spans="1:32" ht="13.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</row>
    <row r="910" spans="1:32" ht="13.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</row>
    <row r="911" spans="1:32" ht="13.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</row>
    <row r="912" spans="1:32" ht="13.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</row>
    <row r="913" spans="1:32" ht="13.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</row>
    <row r="914" spans="1:32" ht="13.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</row>
    <row r="915" spans="1:32" ht="13.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</row>
    <row r="916" spans="1:32" ht="13.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</row>
    <row r="917" spans="1:32" ht="13.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</row>
    <row r="918" spans="1:32" ht="13.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</row>
    <row r="919" spans="1:32" ht="13.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</row>
    <row r="920" spans="1:32" ht="13.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</row>
    <row r="921" spans="1:32" ht="13.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</row>
    <row r="922" spans="1:32" ht="13.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</row>
    <row r="923" spans="1:32" ht="13.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</row>
    <row r="924" spans="1:32" ht="13.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</row>
    <row r="925" spans="1:32" ht="13.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</row>
    <row r="926" spans="1:32" ht="13.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</row>
    <row r="927" spans="1:32" ht="13.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</row>
    <row r="928" spans="1:32" ht="13.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</row>
    <row r="929" spans="1:32" ht="13.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</row>
    <row r="930" spans="1:32" ht="13.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</row>
    <row r="931" spans="1:32" ht="13.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</row>
    <row r="932" spans="1:32" ht="13.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</row>
    <row r="933" spans="1:32" ht="13.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</row>
    <row r="934" spans="1:32" ht="13.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</row>
    <row r="935" spans="1:32" ht="13.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</row>
    <row r="936" spans="1:32" ht="13.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</row>
    <row r="937" spans="1:32" ht="13.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</row>
    <row r="938" spans="1:32" ht="13.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</row>
    <row r="939" spans="1:32" ht="13.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</row>
    <row r="940" spans="1:32" ht="13.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</row>
    <row r="941" spans="1:32" ht="13.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</row>
    <row r="942" spans="1:32" ht="13.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</row>
    <row r="943" spans="1:32" ht="13.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</row>
    <row r="944" spans="1:32" ht="13.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</row>
    <row r="945" spans="1:32" ht="13.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</row>
    <row r="946" spans="1:32" ht="13.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</row>
    <row r="947" spans="1:32" ht="13.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</row>
    <row r="948" spans="1:32" ht="13.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</row>
    <row r="949" spans="1:32" ht="13.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</row>
    <row r="950" spans="1:32" ht="13.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</row>
    <row r="951" spans="1:32" ht="13.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</row>
    <row r="952" spans="1:32" ht="13.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</row>
    <row r="953" spans="1:32" ht="13.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</row>
    <row r="954" spans="1:32" ht="13.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</row>
    <row r="955" spans="1:32" ht="13.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</row>
    <row r="956" spans="1:32" ht="13.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</row>
    <row r="957" spans="1:32" ht="13.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</row>
    <row r="958" spans="1:32" ht="13.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</row>
    <row r="959" spans="1:32" ht="13.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</row>
    <row r="960" spans="1:32" ht="13.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</row>
    <row r="961" spans="1:32" ht="13.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</row>
    <row r="962" spans="1:32" ht="13.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</row>
    <row r="963" spans="1:32" ht="13.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</row>
    <row r="964" spans="1:32" ht="13.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</row>
    <row r="965" spans="1:32" ht="13.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</row>
    <row r="966" spans="1:32" ht="13.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</row>
    <row r="967" spans="1:32" ht="13.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</row>
    <row r="968" spans="1:32" ht="13.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</row>
    <row r="969" spans="1:32" ht="13.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</row>
    <row r="970" spans="1:32" ht="13.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</row>
    <row r="971" spans="1:32" ht="13.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</row>
    <row r="972" spans="1:32" ht="13.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</row>
    <row r="973" spans="1:32" ht="13.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</row>
    <row r="974" spans="1:32" ht="13.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</row>
    <row r="975" spans="1:32" ht="13.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</row>
    <row r="976" spans="1:32" ht="13.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</row>
    <row r="977" spans="1:32" ht="13.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</row>
    <row r="978" spans="1:32" ht="13.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</row>
    <row r="979" spans="1:32" ht="13.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</row>
    <row r="980" spans="1:32" ht="13.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</row>
    <row r="981" spans="1:32" ht="13.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</row>
    <row r="982" spans="1:32" ht="13.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</row>
    <row r="983" spans="1:32" ht="13.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</row>
    <row r="984" spans="1:32" ht="13.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</row>
    <row r="985" spans="1:32" ht="13.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</row>
    <row r="986" spans="1:32" ht="13.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</row>
    <row r="987" spans="1:32" ht="13.2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</row>
    <row r="988" spans="1:32" ht="13.2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</row>
    <row r="989" spans="1:32" ht="13.2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</row>
    <row r="990" spans="1:32" ht="13.2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</row>
    <row r="991" spans="1:32" ht="13.2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</row>
    <row r="992" spans="1:32" ht="13.2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</row>
    <row r="993" spans="1:32" ht="13.2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</row>
    <row r="994" spans="1:32" ht="13.2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</row>
    <row r="995" spans="1:32" ht="13.2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</row>
    <row r="996" spans="1:32" ht="13.2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</row>
    <row r="997" spans="1:32" ht="13.2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</row>
    <row r="998" spans="1:32" ht="13.2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</row>
    <row r="999" spans="1:32" ht="13.2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</row>
    <row r="1000" spans="1:32" ht="13.2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</row>
    <row r="1001" spans="1:32" ht="13.2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</row>
    <row r="1002" spans="1:32" ht="13.2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</row>
    <row r="1003" spans="1:32" ht="13.2" x14ac:dyDescent="0.2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</row>
    <row r="1004" spans="1:32" ht="13.2" x14ac:dyDescent="0.2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</row>
    <row r="1005" spans="1:32" ht="13.2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</row>
    <row r="1006" spans="1:32" ht="13.2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</row>
    <row r="1007" spans="1:32" ht="13.2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</row>
    <row r="1008" spans="1:32" ht="13.2" x14ac:dyDescent="0.2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</row>
    <row r="1009" spans="1:32" ht="13.2" x14ac:dyDescent="0.2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</row>
    <row r="1010" spans="1:32" ht="13.2" x14ac:dyDescent="0.2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</row>
    <row r="1011" spans="1:32" ht="13.2" x14ac:dyDescent="0.2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</row>
    <row r="1012" spans="1:32" ht="13.2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</row>
    <row r="1013" spans="1:32" ht="13.2" x14ac:dyDescent="0.2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</row>
    <row r="1014" spans="1:32" ht="13.2" x14ac:dyDescent="0.2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</row>
    <row r="1015" spans="1:32" ht="13.2" x14ac:dyDescent="0.2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  <c r="AB1015" s="30"/>
      <c r="AC1015" s="30"/>
      <c r="AD1015" s="30"/>
      <c r="AE1015" s="30"/>
      <c r="AF1015" s="30"/>
    </row>
    <row r="1016" spans="1:32" ht="13.2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</row>
    <row r="1017" spans="1:32" ht="13.2" x14ac:dyDescent="0.2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</row>
    <row r="1018" spans="1:32" ht="13.2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  <c r="AB1018" s="30"/>
      <c r="AC1018" s="30"/>
      <c r="AD1018" s="30"/>
      <c r="AE1018" s="30"/>
      <c r="AF1018" s="30"/>
    </row>
    <row r="1019" spans="1:32" ht="13.2" x14ac:dyDescent="0.2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</row>
    <row r="1020" spans="1:32" ht="13.2" x14ac:dyDescent="0.2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</row>
    <row r="1021" spans="1:32" ht="13.2" x14ac:dyDescent="0.2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  <c r="AB1021" s="30"/>
      <c r="AC1021" s="30"/>
      <c r="AD1021" s="30"/>
      <c r="AE1021" s="30"/>
      <c r="AF1021" s="30"/>
    </row>
    <row r="1022" spans="1:32" ht="13.2" x14ac:dyDescent="0.2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  <c r="AB1022" s="30"/>
      <c r="AC1022" s="30"/>
      <c r="AD1022" s="30"/>
      <c r="AE1022" s="30"/>
      <c r="AF1022" s="30"/>
    </row>
    <row r="1023" spans="1:32" ht="13.2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  <c r="AB1023" s="30"/>
      <c r="AC1023" s="30"/>
      <c r="AD1023" s="30"/>
      <c r="AE1023" s="30"/>
      <c r="AF1023" s="30"/>
    </row>
    <row r="1024" spans="1:32" ht="13.2" x14ac:dyDescent="0.2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</row>
    <row r="1025" spans="1:32" ht="13.2" x14ac:dyDescent="0.2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</row>
    <row r="1026" spans="1:32" ht="13.2" x14ac:dyDescent="0.2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</row>
    <row r="1027" spans="1:32" ht="13.2" x14ac:dyDescent="0.2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C1027" s="30"/>
      <c r="AD1027" s="30"/>
      <c r="AE1027" s="30"/>
      <c r="AF1027" s="30"/>
    </row>
    <row r="1028" spans="1:32" ht="13.2" x14ac:dyDescent="0.2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</row>
    <row r="1029" spans="1:32" ht="13.2" x14ac:dyDescent="0.2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</row>
    <row r="1030" spans="1:32" ht="13.2" x14ac:dyDescent="0.2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C1030" s="30"/>
      <c r="AD1030" s="30"/>
      <c r="AE1030" s="30"/>
      <c r="AF1030" s="30"/>
    </row>
    <row r="1031" spans="1:32" ht="13.2" x14ac:dyDescent="0.2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30"/>
      <c r="AC1031" s="30"/>
      <c r="AD1031" s="30"/>
      <c r="AE1031" s="30"/>
      <c r="AF1031" s="30"/>
    </row>
    <row r="1032" spans="1:32" ht="13.2" x14ac:dyDescent="0.2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</row>
    <row r="1033" spans="1:32" ht="13.2" x14ac:dyDescent="0.2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</row>
    <row r="1034" spans="1:32" ht="13.2" x14ac:dyDescent="0.2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</row>
    <row r="1035" spans="1:32" ht="13.2" x14ac:dyDescent="0.2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</row>
    <row r="1036" spans="1:32" ht="13.2" x14ac:dyDescent="0.2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</row>
    <row r="1037" spans="1:32" ht="13.2" x14ac:dyDescent="0.2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</row>
    <row r="1038" spans="1:32" ht="13.2" x14ac:dyDescent="0.2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</row>
  </sheetData>
  <mergeCells count="270">
    <mergeCell ref="Q100:T100"/>
    <mergeCell ref="Q101:T101"/>
    <mergeCell ref="Q102:T102"/>
    <mergeCell ref="Q103:T103"/>
    <mergeCell ref="Q104:T104"/>
    <mergeCell ref="Q105:T105"/>
    <mergeCell ref="Q106:T106"/>
    <mergeCell ref="Q107:T107"/>
    <mergeCell ref="Q108:T108"/>
    <mergeCell ref="Q91:T91"/>
    <mergeCell ref="Q92:T92"/>
    <mergeCell ref="Q93:T93"/>
    <mergeCell ref="Q94:T94"/>
    <mergeCell ref="Q95:T95"/>
    <mergeCell ref="Q96:T96"/>
    <mergeCell ref="Q97:T97"/>
    <mergeCell ref="Q98:T98"/>
    <mergeCell ref="Q99:T99"/>
    <mergeCell ref="Q82:T82"/>
    <mergeCell ref="Q83:T83"/>
    <mergeCell ref="Q84:T84"/>
    <mergeCell ref="Q85:T85"/>
    <mergeCell ref="Q86:T86"/>
    <mergeCell ref="Q87:T87"/>
    <mergeCell ref="Q88:T88"/>
    <mergeCell ref="Q89:T89"/>
    <mergeCell ref="Q90:T90"/>
    <mergeCell ref="Q73:T73"/>
    <mergeCell ref="Q74:T74"/>
    <mergeCell ref="Q75:T75"/>
    <mergeCell ref="Q76:T76"/>
    <mergeCell ref="Q77:T77"/>
    <mergeCell ref="Q78:T78"/>
    <mergeCell ref="Q79:T79"/>
    <mergeCell ref="Q80:T80"/>
    <mergeCell ref="Q81:T81"/>
    <mergeCell ref="Q133:T133"/>
    <mergeCell ref="Q134:T134"/>
    <mergeCell ref="Q135:T135"/>
    <mergeCell ref="Q143:T143"/>
    <mergeCell ref="Q144:T144"/>
    <mergeCell ref="Q145:T145"/>
    <mergeCell ref="Q136:T136"/>
    <mergeCell ref="Q137:T137"/>
    <mergeCell ref="Q138:T138"/>
    <mergeCell ref="Q139:T139"/>
    <mergeCell ref="Q140:T140"/>
    <mergeCell ref="Q141:T141"/>
    <mergeCell ref="Q142:T142"/>
    <mergeCell ref="Q124:T124"/>
    <mergeCell ref="Q125:T125"/>
    <mergeCell ref="Q126:T126"/>
    <mergeCell ref="Q127:T127"/>
    <mergeCell ref="Q128:T128"/>
    <mergeCell ref="Q129:T129"/>
    <mergeCell ref="Q130:T130"/>
    <mergeCell ref="Q131:T131"/>
    <mergeCell ref="Q132:T132"/>
    <mergeCell ref="M107:P107"/>
    <mergeCell ref="M108:P108"/>
    <mergeCell ref="M109:P109"/>
    <mergeCell ref="M110:P110"/>
    <mergeCell ref="M111:P111"/>
    <mergeCell ref="M112:P112"/>
    <mergeCell ref="M113:P113"/>
    <mergeCell ref="Q122:T122"/>
    <mergeCell ref="Q123:T123"/>
    <mergeCell ref="Q109:T109"/>
    <mergeCell ref="Q110:T110"/>
    <mergeCell ref="Q111:T111"/>
    <mergeCell ref="Q112:T112"/>
    <mergeCell ref="Q113:T113"/>
    <mergeCell ref="Q114:T114"/>
    <mergeCell ref="Q115:T115"/>
    <mergeCell ref="Q116:T116"/>
    <mergeCell ref="Q117:T117"/>
    <mergeCell ref="Q118:T118"/>
    <mergeCell ref="Q119:T119"/>
    <mergeCell ref="Q120:T120"/>
    <mergeCell ref="Q121:T121"/>
    <mergeCell ref="M98:P98"/>
    <mergeCell ref="M99:P99"/>
    <mergeCell ref="M100:P100"/>
    <mergeCell ref="M101:P101"/>
    <mergeCell ref="M102:P102"/>
    <mergeCell ref="M103:P103"/>
    <mergeCell ref="M104:P104"/>
    <mergeCell ref="M105:P105"/>
    <mergeCell ref="M106:P106"/>
    <mergeCell ref="M89:P89"/>
    <mergeCell ref="M90:P90"/>
    <mergeCell ref="M91:P91"/>
    <mergeCell ref="M92:P92"/>
    <mergeCell ref="M93:P93"/>
    <mergeCell ref="M94:P94"/>
    <mergeCell ref="M95:P95"/>
    <mergeCell ref="M96:P96"/>
    <mergeCell ref="M97:P97"/>
    <mergeCell ref="M80:P80"/>
    <mergeCell ref="M81:P81"/>
    <mergeCell ref="M82:P82"/>
    <mergeCell ref="M83:P83"/>
    <mergeCell ref="M84:P84"/>
    <mergeCell ref="M85:P85"/>
    <mergeCell ref="M86:P86"/>
    <mergeCell ref="M87:P87"/>
    <mergeCell ref="M88:P88"/>
    <mergeCell ref="M133:P133"/>
    <mergeCell ref="M134:P134"/>
    <mergeCell ref="M142:P142"/>
    <mergeCell ref="M143:P143"/>
    <mergeCell ref="M144:P144"/>
    <mergeCell ref="M145:P145"/>
    <mergeCell ref="M135:P135"/>
    <mergeCell ref="M136:P136"/>
    <mergeCell ref="M137:P137"/>
    <mergeCell ref="M138:P138"/>
    <mergeCell ref="M139:P139"/>
    <mergeCell ref="M140:P140"/>
    <mergeCell ref="M141:P141"/>
    <mergeCell ref="M124:P124"/>
    <mergeCell ref="M125:P125"/>
    <mergeCell ref="M126:P126"/>
    <mergeCell ref="M127:P127"/>
    <mergeCell ref="M128:P128"/>
    <mergeCell ref="M129:P129"/>
    <mergeCell ref="M130:P130"/>
    <mergeCell ref="M131:P131"/>
    <mergeCell ref="M132:P132"/>
    <mergeCell ref="M115:P115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Q65:T65"/>
    <mergeCell ref="Q66:T66"/>
    <mergeCell ref="Q67:T67"/>
    <mergeCell ref="Q68:T68"/>
    <mergeCell ref="Q69:T69"/>
    <mergeCell ref="Q70:T70"/>
    <mergeCell ref="Q71:T71"/>
    <mergeCell ref="Q72:T72"/>
    <mergeCell ref="M114:P114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M74:P74"/>
    <mergeCell ref="M75:P75"/>
    <mergeCell ref="M76:P76"/>
    <mergeCell ref="M77:P77"/>
    <mergeCell ref="M78:P78"/>
    <mergeCell ref="M79:P79"/>
    <mergeCell ref="Q58:T58"/>
    <mergeCell ref="M58:P58"/>
    <mergeCell ref="M59:P59"/>
    <mergeCell ref="M60:P60"/>
    <mergeCell ref="M61:P61"/>
    <mergeCell ref="M62:P62"/>
    <mergeCell ref="M63:P63"/>
    <mergeCell ref="M64:P64"/>
    <mergeCell ref="Q59:T59"/>
    <mergeCell ref="Q60:T60"/>
    <mergeCell ref="Q61:T61"/>
    <mergeCell ref="Q62:T62"/>
    <mergeCell ref="Q63:T63"/>
    <mergeCell ref="Q64:T64"/>
    <mergeCell ref="Q51:T51"/>
    <mergeCell ref="M51:P51"/>
    <mergeCell ref="M52:P52"/>
    <mergeCell ref="M53:P53"/>
    <mergeCell ref="M54:P54"/>
    <mergeCell ref="M55:P55"/>
    <mergeCell ref="M56:P56"/>
    <mergeCell ref="M57:P57"/>
    <mergeCell ref="Q52:T52"/>
    <mergeCell ref="Q53:T53"/>
    <mergeCell ref="Q54:T54"/>
    <mergeCell ref="Q55:T55"/>
    <mergeCell ref="Q56:T56"/>
    <mergeCell ref="Q57:T57"/>
    <mergeCell ref="M46:P46"/>
    <mergeCell ref="Q46:T46"/>
    <mergeCell ref="M47:P47"/>
    <mergeCell ref="Q47:T47"/>
    <mergeCell ref="M48:P48"/>
    <mergeCell ref="Q48:T48"/>
    <mergeCell ref="M49:P49"/>
    <mergeCell ref="Q49:T49"/>
    <mergeCell ref="M50:P50"/>
    <mergeCell ref="Q50:T50"/>
    <mergeCell ref="E37:F37"/>
    <mergeCell ref="H37:I37"/>
    <mergeCell ref="K37:L37"/>
    <mergeCell ref="N37:S37"/>
    <mergeCell ref="N31:S31"/>
    <mergeCell ref="B35:AE35"/>
    <mergeCell ref="B41:AE41"/>
    <mergeCell ref="E43:H43"/>
    <mergeCell ref="I43:L43"/>
    <mergeCell ref="M43:T43"/>
    <mergeCell ref="U43:X43"/>
    <mergeCell ref="Y43:AB43"/>
    <mergeCell ref="AC43:AC44"/>
    <mergeCell ref="M44:T45"/>
    <mergeCell ref="D7:E7"/>
    <mergeCell ref="F7:H7"/>
    <mergeCell ref="M7:N7"/>
    <mergeCell ref="R13:AC13"/>
    <mergeCell ref="R14:AC14"/>
    <mergeCell ref="C9:AD9"/>
    <mergeCell ref="E11:P11"/>
    <mergeCell ref="R11:AC11"/>
    <mergeCell ref="E12:P12"/>
    <mergeCell ref="R12:AC12"/>
    <mergeCell ref="E13:P13"/>
    <mergeCell ref="E14:P14"/>
    <mergeCell ref="B1:AE2"/>
    <mergeCell ref="D4:E4"/>
    <mergeCell ref="F4:H4"/>
    <mergeCell ref="J4:K5"/>
    <mergeCell ref="T4:U4"/>
    <mergeCell ref="AA4:AB4"/>
    <mergeCell ref="T5:U5"/>
    <mergeCell ref="AA5:AB5"/>
    <mergeCell ref="F5:H5"/>
    <mergeCell ref="M5:N5"/>
    <mergeCell ref="H31:I31"/>
    <mergeCell ref="K31:L31"/>
    <mergeCell ref="X4:Y4"/>
    <mergeCell ref="X5:Y5"/>
    <mergeCell ref="T6:U6"/>
    <mergeCell ref="X6:Y6"/>
    <mergeCell ref="AA6:AB6"/>
    <mergeCell ref="T7:U7"/>
    <mergeCell ref="X7:Y7"/>
    <mergeCell ref="AA7:AB7"/>
    <mergeCell ref="F6:H6"/>
    <mergeCell ref="M6:N6"/>
    <mergeCell ref="E31:F31"/>
    <mergeCell ref="X23:Y23"/>
    <mergeCell ref="X24:Y24"/>
    <mergeCell ref="AA24:AB24"/>
    <mergeCell ref="O26:P26"/>
    <mergeCell ref="B29:AE29"/>
    <mergeCell ref="D21:D26"/>
    <mergeCell ref="E23:F23"/>
    <mergeCell ref="E24:F24"/>
    <mergeCell ref="E25:F25"/>
    <mergeCell ref="E26:F26"/>
    <mergeCell ref="J21:M21"/>
    <mergeCell ref="O21:R21"/>
    <mergeCell ref="E15:P15"/>
    <mergeCell ref="R15:AC15"/>
    <mergeCell ref="E16:P16"/>
    <mergeCell ref="R16:AC16"/>
    <mergeCell ref="C19:AD19"/>
    <mergeCell ref="X21:AB21"/>
    <mergeCell ref="X22:Y22"/>
    <mergeCell ref="E21:F21"/>
    <mergeCell ref="E22:F22"/>
  </mergeCells>
  <conditionalFormatting sqref="K46:K145">
    <cfRule type="notContainsBlanks" dxfId="3" priority="1">
      <formula>LEN(TRIM(K46))&gt;0</formula>
    </cfRule>
  </conditionalFormatting>
  <conditionalFormatting sqref="E46:E145">
    <cfRule type="colorScale" priority="2">
      <colorScale>
        <cfvo type="min"/>
        <cfvo type="max"/>
        <color rgb="FF00FFFF"/>
        <color rgb="FFFF0000"/>
      </colorScale>
    </cfRule>
  </conditionalFormatting>
  <conditionalFormatting sqref="X4:Y7 AA4:AB7">
    <cfRule type="containsBlanks" dxfId="2" priority="3">
      <formula>LEN(TRIM(X4))=0</formula>
    </cfRule>
  </conditionalFormatting>
  <conditionalFormatting sqref="F4:H7 T4:U7 X4:Y7 O5:P7 J6:K7 G21:G26 E31:E33 H32:I33 K32:L33 N32:S33 E37:E39 H38:I39 K38:L39 N38:S39">
    <cfRule type="containsBlanks" dxfId="1" priority="4">
      <formula>LEN(TRIM(F4))=0</formula>
    </cfRule>
  </conditionalFormatting>
  <conditionalFormatting sqref="E12:P16 R12:AC16">
    <cfRule type="containsBlanks" dxfId="0" priority="5">
      <formula>LEN(TRIM(E12))=0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62"/>
  <sheetViews>
    <sheetView workbookViewId="0"/>
  </sheetViews>
  <sheetFormatPr defaultColWidth="12.6640625" defaultRowHeight="15.75" customHeight="1" x14ac:dyDescent="0.25"/>
  <cols>
    <col min="1" max="1" width="1.88671875" customWidth="1"/>
    <col min="2" max="2" width="4.21875" customWidth="1"/>
    <col min="3" max="3" width="9.33203125" customWidth="1"/>
    <col min="5" max="5" width="3.77734375" customWidth="1"/>
    <col min="6" max="6" width="4" customWidth="1"/>
    <col min="7" max="7" width="3.44140625" customWidth="1"/>
    <col min="8" max="8" width="6.44140625" customWidth="1"/>
    <col min="9" max="12" width="5" customWidth="1"/>
    <col min="13" max="13" width="10.109375" customWidth="1"/>
    <col min="14" max="21" width="6" customWidth="1"/>
    <col min="22" max="23" width="8.33203125" customWidth="1"/>
    <col min="24" max="25" width="8.6640625" customWidth="1"/>
    <col min="26" max="26" width="10.21875" customWidth="1"/>
    <col min="27" max="27" width="4.33203125" customWidth="1"/>
    <col min="28" max="28" width="12.88671875" customWidth="1"/>
    <col min="29" max="30" width="8.6640625" customWidth="1"/>
  </cols>
  <sheetData>
    <row r="1" spans="1:30" ht="22.8" x14ac:dyDescent="0.25">
      <c r="A1" s="59"/>
      <c r="B1" s="330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4"/>
      <c r="AB1" s="180"/>
      <c r="AC1" s="180"/>
      <c r="AD1" s="180"/>
    </row>
    <row r="2" spans="1:30" ht="22.8" x14ac:dyDescent="0.25">
      <c r="A2" s="59"/>
      <c r="B2" s="321"/>
      <c r="C2" s="331" t="s">
        <v>112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4"/>
      <c r="AA2" s="332"/>
      <c r="AB2" s="181"/>
      <c r="AC2" s="180"/>
      <c r="AD2" s="180"/>
    </row>
    <row r="3" spans="1:30" ht="54" customHeight="1" x14ac:dyDescent="0.25">
      <c r="A3" s="59"/>
      <c r="B3" s="320"/>
      <c r="C3" s="28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9"/>
      <c r="AA3" s="258"/>
      <c r="AB3" s="181"/>
      <c r="AC3" s="182"/>
      <c r="AD3" s="182"/>
    </row>
    <row r="4" spans="1:30" ht="7.5" customHeight="1" x14ac:dyDescent="0.25">
      <c r="A4" s="59"/>
      <c r="B4" s="320"/>
      <c r="D4" s="312"/>
      <c r="E4" s="258"/>
      <c r="F4" s="258"/>
      <c r="G4" s="258"/>
      <c r="H4" s="258"/>
      <c r="I4" s="258"/>
      <c r="J4" s="258"/>
      <c r="K4" s="311"/>
      <c r="L4" s="311"/>
      <c r="M4" s="258"/>
      <c r="N4" s="258"/>
      <c r="O4" s="258"/>
      <c r="P4" s="258"/>
      <c r="Q4" s="258"/>
      <c r="R4" s="258"/>
      <c r="S4" s="258"/>
      <c r="T4" s="258"/>
      <c r="U4" s="258"/>
      <c r="V4" s="312"/>
      <c r="W4" s="312"/>
      <c r="X4" s="258"/>
      <c r="Y4" s="258"/>
      <c r="Z4" s="258"/>
      <c r="AA4" s="258"/>
      <c r="AB4" s="78"/>
      <c r="AC4" s="30"/>
      <c r="AD4" s="30"/>
    </row>
    <row r="5" spans="1:30" ht="13.2" x14ac:dyDescent="0.25">
      <c r="A5" s="59"/>
      <c r="B5" s="320"/>
      <c r="C5" s="276" t="s">
        <v>19</v>
      </c>
      <c r="D5" s="273"/>
      <c r="E5" s="313"/>
      <c r="F5" s="273"/>
      <c r="G5" s="274"/>
      <c r="H5" s="258"/>
      <c r="I5" s="314" t="s">
        <v>20</v>
      </c>
      <c r="J5" s="274"/>
      <c r="K5" s="258"/>
      <c r="L5" s="60" t="s">
        <v>113</v>
      </c>
      <c r="M5" s="315"/>
      <c r="N5" s="274"/>
      <c r="O5" s="60" t="s">
        <v>24</v>
      </c>
      <c r="P5" s="62"/>
      <c r="Q5" s="315"/>
      <c r="R5" s="274"/>
      <c r="S5" s="60" t="s">
        <v>25</v>
      </c>
      <c r="T5" s="315"/>
      <c r="U5" s="274"/>
      <c r="V5" s="258"/>
      <c r="W5" s="318" t="s">
        <v>114</v>
      </c>
      <c r="X5" s="256"/>
      <c r="Y5" s="256"/>
      <c r="Z5" s="254"/>
      <c r="AA5" s="258"/>
      <c r="AB5" s="183"/>
      <c r="AC5" s="30"/>
      <c r="AD5" s="30"/>
    </row>
    <row r="6" spans="1:30" ht="13.2" x14ac:dyDescent="0.25">
      <c r="A6" s="59"/>
      <c r="B6" s="320"/>
      <c r="C6" s="277" t="s">
        <v>26</v>
      </c>
      <c r="D6" s="258"/>
      <c r="E6" s="317"/>
      <c r="F6" s="258"/>
      <c r="G6" s="265"/>
      <c r="H6" s="258"/>
      <c r="I6" s="288"/>
      <c r="J6" s="269"/>
      <c r="K6" s="258"/>
      <c r="L6" s="63" t="s">
        <v>28</v>
      </c>
      <c r="M6" s="316"/>
      <c r="N6" s="265"/>
      <c r="O6" s="63" t="s">
        <v>29</v>
      </c>
      <c r="P6" s="67"/>
      <c r="Q6" s="315"/>
      <c r="R6" s="274"/>
      <c r="S6" s="63" t="s">
        <v>30</v>
      </c>
      <c r="T6" s="316"/>
      <c r="U6" s="265"/>
      <c r="V6" s="258"/>
      <c r="W6" s="319"/>
      <c r="X6" s="273"/>
      <c r="Y6" s="273"/>
      <c r="Z6" s="274"/>
      <c r="AA6" s="258"/>
      <c r="AB6" s="183"/>
      <c r="AC6" s="30"/>
      <c r="AD6" s="30"/>
    </row>
    <row r="7" spans="1:30" ht="13.2" x14ac:dyDescent="0.25">
      <c r="A7" s="59"/>
      <c r="B7" s="320"/>
      <c r="C7" s="63" t="s">
        <v>55</v>
      </c>
      <c r="D7" s="98"/>
      <c r="E7" s="323"/>
      <c r="F7" s="258"/>
      <c r="G7" s="95" t="s">
        <v>56</v>
      </c>
      <c r="H7" s="258"/>
      <c r="I7" s="184"/>
      <c r="J7" s="184"/>
      <c r="K7" s="258"/>
      <c r="L7" s="63" t="s">
        <v>115</v>
      </c>
      <c r="M7" s="316"/>
      <c r="N7" s="265"/>
      <c r="O7" s="63" t="s">
        <v>34</v>
      </c>
      <c r="P7" s="67"/>
      <c r="Q7" s="316"/>
      <c r="R7" s="265"/>
      <c r="S7" s="63" t="s">
        <v>35</v>
      </c>
      <c r="T7" s="316"/>
      <c r="U7" s="265"/>
      <c r="V7" s="258"/>
      <c r="W7" s="320"/>
      <c r="X7" s="258"/>
      <c r="Y7" s="258"/>
      <c r="Z7" s="265"/>
      <c r="AA7" s="258"/>
      <c r="AB7" s="183"/>
      <c r="AC7" s="30"/>
      <c r="AD7" s="30"/>
    </row>
    <row r="8" spans="1:30" ht="13.2" x14ac:dyDescent="0.25">
      <c r="A8" s="59"/>
      <c r="B8" s="320"/>
      <c r="C8" s="280" t="s">
        <v>36</v>
      </c>
      <c r="D8" s="268"/>
      <c r="E8" s="324"/>
      <c r="F8" s="268"/>
      <c r="G8" s="269"/>
      <c r="H8" s="258"/>
      <c r="I8" s="185"/>
      <c r="J8" s="185"/>
      <c r="K8" s="258"/>
      <c r="L8" s="69" t="s">
        <v>116</v>
      </c>
      <c r="M8" s="325"/>
      <c r="N8" s="269"/>
      <c r="O8" s="69" t="s">
        <v>39</v>
      </c>
      <c r="P8" s="73"/>
      <c r="Q8" s="325"/>
      <c r="R8" s="269"/>
      <c r="S8" s="69" t="s">
        <v>40</v>
      </c>
      <c r="T8" s="325"/>
      <c r="U8" s="269"/>
      <c r="V8" s="258"/>
      <c r="W8" s="288"/>
      <c r="X8" s="268"/>
      <c r="Y8" s="268"/>
      <c r="Z8" s="269"/>
      <c r="AA8" s="258"/>
      <c r="AB8" s="183"/>
      <c r="AC8" s="30"/>
      <c r="AD8" s="30"/>
    </row>
    <row r="9" spans="1:30" ht="13.2" x14ac:dyDescent="0.25">
      <c r="A9" s="84"/>
      <c r="B9" s="320"/>
      <c r="C9" s="264"/>
      <c r="D9" s="258"/>
      <c r="E9" s="258"/>
      <c r="F9" s="258"/>
      <c r="G9" s="258"/>
      <c r="H9" s="258"/>
      <c r="I9" s="264"/>
      <c r="J9" s="258"/>
      <c r="K9" s="258"/>
      <c r="L9" s="264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333"/>
      <c r="X9" s="258"/>
      <c r="Y9" s="258"/>
      <c r="Z9" s="258"/>
      <c r="AA9" s="258"/>
      <c r="AB9" s="186"/>
      <c r="AC9" s="187"/>
      <c r="AD9" s="187"/>
    </row>
    <row r="10" spans="1:30" ht="26.4" x14ac:dyDescent="0.25">
      <c r="A10" s="84"/>
      <c r="B10" s="80" t="s">
        <v>117</v>
      </c>
      <c r="C10" s="188" t="s">
        <v>118</v>
      </c>
      <c r="D10" s="120" t="s">
        <v>119</v>
      </c>
      <c r="E10" s="188" t="s">
        <v>120</v>
      </c>
      <c r="F10" s="188" t="s">
        <v>121</v>
      </c>
      <c r="G10" s="188" t="s">
        <v>122</v>
      </c>
      <c r="H10" s="120" t="s">
        <v>13</v>
      </c>
      <c r="I10" s="188" t="s">
        <v>69</v>
      </c>
      <c r="J10" s="188" t="s">
        <v>76</v>
      </c>
      <c r="K10" s="188" t="s">
        <v>123</v>
      </c>
      <c r="L10" s="188" t="s">
        <v>124</v>
      </c>
      <c r="M10" s="120" t="s">
        <v>125</v>
      </c>
      <c r="N10" s="334" t="s">
        <v>27</v>
      </c>
      <c r="O10" s="254"/>
      <c r="P10" s="334" t="s">
        <v>32</v>
      </c>
      <c r="Q10" s="254"/>
      <c r="R10" s="334" t="s">
        <v>126</v>
      </c>
      <c r="S10" s="256"/>
      <c r="T10" s="279" t="s">
        <v>127</v>
      </c>
      <c r="U10" s="254"/>
      <c r="V10" s="189" t="s">
        <v>128</v>
      </c>
      <c r="W10" s="190" t="s">
        <v>129</v>
      </c>
      <c r="X10" s="188" t="s">
        <v>130</v>
      </c>
      <c r="Y10" s="153" t="s">
        <v>131</v>
      </c>
      <c r="Z10" s="335" t="s">
        <v>132</v>
      </c>
      <c r="AA10" s="254"/>
      <c r="AB10" s="191" t="s">
        <v>133</v>
      </c>
      <c r="AC10" s="192">
        <v>0.41666666666666669</v>
      </c>
      <c r="AD10" s="192"/>
    </row>
    <row r="11" spans="1:30" ht="16.2" x14ac:dyDescent="0.45">
      <c r="A11" s="187"/>
      <c r="B11" s="193"/>
      <c r="D11" s="194"/>
      <c r="H11" s="194"/>
      <c r="M11" s="194"/>
      <c r="N11" s="195">
        <v>250</v>
      </c>
      <c r="O11" s="195">
        <v>250</v>
      </c>
      <c r="P11" s="327" t="s">
        <v>134</v>
      </c>
      <c r="Q11" s="254"/>
      <c r="R11" s="327" t="s">
        <v>134</v>
      </c>
      <c r="S11" s="254"/>
      <c r="T11" s="195" t="s">
        <v>135</v>
      </c>
      <c r="U11" s="196" t="s">
        <v>135</v>
      </c>
      <c r="V11" s="197"/>
      <c r="W11" s="198">
        <f>IF(ISERROR(VLOOKUP(C11,$AB$24:$AD$31,3,FALSE)),0,VLOOKUP(C11,$AB$24:$AD$31,3,FALSE))</f>
        <v>0</v>
      </c>
      <c r="X11" s="199">
        <f>AC10</f>
        <v>0.41666666666666669</v>
      </c>
      <c r="Y11" s="200">
        <f t="shared" ref="Y11:Y62" si="0">$AC$11-X11</f>
        <v>0.24999999999999994</v>
      </c>
      <c r="Z11" s="336"/>
      <c r="AA11" s="274"/>
      <c r="AB11" s="201" t="s">
        <v>136</v>
      </c>
      <c r="AC11" s="192">
        <v>0.66666666666666663</v>
      </c>
      <c r="AD11" s="192"/>
    </row>
    <row r="12" spans="1:30" ht="16.2" x14ac:dyDescent="0.45">
      <c r="A12" s="187"/>
      <c r="B12" s="202"/>
      <c r="D12" s="194"/>
      <c r="H12" s="194"/>
      <c r="M12" s="194"/>
      <c r="N12" s="203">
        <v>250</v>
      </c>
      <c r="O12" s="203">
        <v>250</v>
      </c>
      <c r="P12" s="327" t="s">
        <v>134</v>
      </c>
      <c r="Q12" s="254"/>
      <c r="R12" s="327" t="s">
        <v>134</v>
      </c>
      <c r="S12" s="254"/>
      <c r="T12" s="203" t="s">
        <v>135</v>
      </c>
      <c r="U12" s="204" t="s">
        <v>135</v>
      </c>
      <c r="V12" s="205"/>
      <c r="W12" s="198">
        <f t="shared" ref="W12:W57" si="1">IF(ISERROR(VLOOKUP(C12,$AB$24:$AD$31,3,FALSE)),0,VLOOKUP(C12,$AB$24:$AD$31,3,FALSE))+W11</f>
        <v>0</v>
      </c>
      <c r="X12" s="192">
        <f t="shared" ref="X12:X62" si="2">IF(ISERROR(VLOOKUP(C12,$AB$24:$AC$31,2,FALSE)),0,VLOOKUP(C12,$AB$24:$AC$31,2,FALSE))+X11</f>
        <v>0.41666666666666669</v>
      </c>
      <c r="Y12" s="206">
        <f t="shared" si="0"/>
        <v>0.24999999999999994</v>
      </c>
      <c r="Z12" s="317"/>
      <c r="AA12" s="265"/>
      <c r="AB12" s="201" t="s">
        <v>137</v>
      </c>
    </row>
    <row r="13" spans="1:30" ht="16.2" x14ac:dyDescent="0.45">
      <c r="A13" s="187"/>
      <c r="B13" s="322"/>
      <c r="D13" s="194"/>
      <c r="H13" s="194"/>
      <c r="M13" s="194"/>
      <c r="N13" s="298" t="s">
        <v>86</v>
      </c>
      <c r="O13" s="256"/>
      <c r="P13" s="256"/>
      <c r="Q13" s="256"/>
      <c r="R13" s="256"/>
      <c r="S13" s="254"/>
      <c r="T13" s="279" t="s">
        <v>138</v>
      </c>
      <c r="U13" s="254"/>
      <c r="V13" s="205"/>
      <c r="W13" s="198">
        <f t="shared" si="1"/>
        <v>0</v>
      </c>
      <c r="X13" s="192">
        <f t="shared" si="2"/>
        <v>0.41666666666666669</v>
      </c>
      <c r="Y13" s="206">
        <f t="shared" si="0"/>
        <v>0.24999999999999994</v>
      </c>
      <c r="Z13" s="317"/>
      <c r="AA13" s="265"/>
      <c r="AB13" s="201" t="s">
        <v>139</v>
      </c>
      <c r="AC13" s="207">
        <v>14</v>
      </c>
    </row>
    <row r="14" spans="1:30" ht="16.2" x14ac:dyDescent="0.45">
      <c r="A14" s="187"/>
      <c r="B14" s="320"/>
      <c r="D14" s="194"/>
      <c r="H14" s="208"/>
      <c r="M14" s="194"/>
      <c r="N14" s="209"/>
      <c r="O14" s="210"/>
      <c r="P14" s="211"/>
      <c r="Q14" s="212"/>
      <c r="R14" s="213"/>
      <c r="S14" s="214"/>
      <c r="T14" s="215"/>
      <c r="U14" s="216"/>
      <c r="V14" s="205"/>
      <c r="W14" s="198">
        <f t="shared" si="1"/>
        <v>0</v>
      </c>
      <c r="X14" s="192">
        <f t="shared" si="2"/>
        <v>0.41666666666666669</v>
      </c>
      <c r="Y14" s="206">
        <f t="shared" si="0"/>
        <v>0.24999999999999994</v>
      </c>
      <c r="Z14" s="328"/>
      <c r="AA14" s="265"/>
      <c r="AB14" s="217" t="s">
        <v>140</v>
      </c>
      <c r="AC14" s="207">
        <v>17</v>
      </c>
    </row>
    <row r="15" spans="1:30" ht="16.2" x14ac:dyDescent="0.45">
      <c r="A15" s="187"/>
      <c r="B15" s="320"/>
      <c r="E15" s="217"/>
      <c r="H15" s="208"/>
      <c r="M15" s="194"/>
      <c r="N15" s="218"/>
      <c r="O15" s="210"/>
      <c r="P15" s="211"/>
      <c r="Q15" s="212"/>
      <c r="R15" s="213"/>
      <c r="S15" s="214"/>
      <c r="T15" s="219"/>
      <c r="U15" s="220"/>
      <c r="V15" s="221"/>
      <c r="W15" s="198">
        <f t="shared" si="1"/>
        <v>0</v>
      </c>
      <c r="X15" s="192">
        <f t="shared" si="2"/>
        <v>0.41666666666666669</v>
      </c>
      <c r="Y15" s="206">
        <f t="shared" si="0"/>
        <v>0.24999999999999994</v>
      </c>
      <c r="Z15" s="328"/>
      <c r="AA15" s="265"/>
    </row>
    <row r="16" spans="1:30" ht="16.2" x14ac:dyDescent="0.45">
      <c r="A16" s="187"/>
      <c r="B16" s="202"/>
      <c r="D16" s="194"/>
      <c r="H16" s="208"/>
      <c r="M16" s="208"/>
      <c r="N16" s="326" t="s">
        <v>27</v>
      </c>
      <c r="O16" s="269"/>
      <c r="P16" s="326" t="s">
        <v>32</v>
      </c>
      <c r="Q16" s="269"/>
      <c r="R16" s="326" t="s">
        <v>126</v>
      </c>
      <c r="S16" s="268"/>
      <c r="T16" s="279" t="s">
        <v>127</v>
      </c>
      <c r="U16" s="254"/>
      <c r="V16" s="197"/>
      <c r="W16" s="198">
        <f t="shared" si="1"/>
        <v>0</v>
      </c>
      <c r="X16" s="192">
        <f t="shared" si="2"/>
        <v>0.41666666666666669</v>
      </c>
      <c r="Y16" s="206">
        <f t="shared" si="0"/>
        <v>0.24999999999999994</v>
      </c>
      <c r="Z16" s="328"/>
      <c r="AA16" s="265"/>
    </row>
    <row r="17" spans="1:30" ht="16.2" x14ac:dyDescent="0.45">
      <c r="A17" s="187"/>
      <c r="B17" s="322"/>
      <c r="D17" s="194"/>
      <c r="H17" s="208"/>
      <c r="M17" s="194"/>
      <c r="N17" s="195">
        <v>250</v>
      </c>
      <c r="O17" s="195">
        <v>250</v>
      </c>
      <c r="P17" s="327"/>
      <c r="Q17" s="254"/>
      <c r="R17" s="327"/>
      <c r="S17" s="254"/>
      <c r="T17" s="195" t="s">
        <v>135</v>
      </c>
      <c r="U17" s="196" t="s">
        <v>135</v>
      </c>
      <c r="V17" s="205"/>
      <c r="W17" s="198">
        <f t="shared" si="1"/>
        <v>0</v>
      </c>
      <c r="X17" s="192">
        <f t="shared" si="2"/>
        <v>0.41666666666666669</v>
      </c>
      <c r="Y17" s="206">
        <f t="shared" si="0"/>
        <v>0.24999999999999994</v>
      </c>
      <c r="Z17" s="317"/>
      <c r="AA17" s="265"/>
    </row>
    <row r="18" spans="1:30" ht="16.2" x14ac:dyDescent="0.45">
      <c r="A18" s="187"/>
      <c r="B18" s="320"/>
      <c r="D18" s="194"/>
      <c r="H18" s="208"/>
      <c r="M18" s="208"/>
      <c r="N18" s="203">
        <v>250</v>
      </c>
      <c r="O18" s="203">
        <v>250</v>
      </c>
      <c r="P18" s="327"/>
      <c r="Q18" s="254"/>
      <c r="R18" s="327"/>
      <c r="S18" s="254"/>
      <c r="T18" s="203" t="s">
        <v>135</v>
      </c>
      <c r="U18" s="204" t="s">
        <v>135</v>
      </c>
      <c r="V18" s="205"/>
      <c r="W18" s="198">
        <f t="shared" si="1"/>
        <v>0</v>
      </c>
      <c r="X18" s="192">
        <f t="shared" si="2"/>
        <v>0.41666666666666669</v>
      </c>
      <c r="Y18" s="206">
        <f t="shared" si="0"/>
        <v>0.24999999999999994</v>
      </c>
      <c r="Z18" s="328"/>
      <c r="AA18" s="265"/>
    </row>
    <row r="19" spans="1:30" ht="16.2" x14ac:dyDescent="0.45">
      <c r="A19" s="187"/>
      <c r="B19" s="320"/>
      <c r="D19" s="194"/>
      <c r="H19" s="208"/>
      <c r="M19" s="194"/>
      <c r="N19" s="298" t="s">
        <v>86</v>
      </c>
      <c r="O19" s="256"/>
      <c r="P19" s="256"/>
      <c r="Q19" s="256"/>
      <c r="R19" s="256"/>
      <c r="S19" s="254"/>
      <c r="T19" s="279" t="s">
        <v>138</v>
      </c>
      <c r="U19" s="254"/>
      <c r="V19" s="197"/>
      <c r="W19" s="198">
        <f t="shared" si="1"/>
        <v>0</v>
      </c>
      <c r="X19" s="192">
        <f t="shared" si="2"/>
        <v>0.41666666666666669</v>
      </c>
      <c r="Y19" s="206">
        <f t="shared" si="0"/>
        <v>0.24999999999999994</v>
      </c>
      <c r="Z19" s="328"/>
      <c r="AA19" s="265"/>
      <c r="AB19" s="339" t="s">
        <v>120</v>
      </c>
      <c r="AC19" s="258"/>
      <c r="AD19" s="340" t="s">
        <v>141</v>
      </c>
    </row>
    <row r="20" spans="1:30" ht="16.2" x14ac:dyDescent="0.45">
      <c r="A20" s="187"/>
      <c r="B20" s="202"/>
      <c r="D20" s="194"/>
      <c r="H20" s="208"/>
      <c r="M20" s="208"/>
      <c r="N20" s="209"/>
      <c r="O20" s="210"/>
      <c r="P20" s="211"/>
      <c r="Q20" s="212"/>
      <c r="R20" s="213"/>
      <c r="S20" s="214"/>
      <c r="T20" s="215"/>
      <c r="U20" s="216"/>
      <c r="V20" s="205"/>
      <c r="W20" s="198">
        <f t="shared" si="1"/>
        <v>0</v>
      </c>
      <c r="X20" s="192">
        <f t="shared" si="2"/>
        <v>0.41666666666666669</v>
      </c>
      <c r="Y20" s="206">
        <f t="shared" si="0"/>
        <v>0.24999999999999994</v>
      </c>
      <c r="Z20" s="328"/>
      <c r="AA20" s="265"/>
      <c r="AB20" s="258"/>
      <c r="AC20" s="258"/>
      <c r="AD20" s="252"/>
    </row>
    <row r="21" spans="1:30" ht="19.2" x14ac:dyDescent="0.45">
      <c r="A21" s="187"/>
      <c r="B21" s="202"/>
      <c r="D21" s="194"/>
      <c r="H21" s="208"/>
      <c r="M21" s="208"/>
      <c r="N21" s="218"/>
      <c r="O21" s="210"/>
      <c r="P21" s="211"/>
      <c r="Q21" s="212"/>
      <c r="R21" s="213"/>
      <c r="S21" s="214"/>
      <c r="T21" s="219"/>
      <c r="U21" s="220"/>
      <c r="V21" s="205"/>
      <c r="W21" s="198">
        <f t="shared" si="1"/>
        <v>0</v>
      </c>
      <c r="X21" s="192">
        <f t="shared" si="2"/>
        <v>0.41666666666666669</v>
      </c>
      <c r="Y21" s="206">
        <f t="shared" si="0"/>
        <v>0.24999999999999994</v>
      </c>
      <c r="Z21" s="328"/>
      <c r="AA21" s="265"/>
      <c r="AB21" s="222"/>
      <c r="AC21" s="222"/>
      <c r="AD21" s="252"/>
    </row>
    <row r="22" spans="1:30" ht="16.2" x14ac:dyDescent="0.45">
      <c r="A22" s="187"/>
      <c r="B22" s="322"/>
      <c r="D22" s="194"/>
      <c r="H22" s="208"/>
      <c r="M22" s="194"/>
      <c r="N22" s="223"/>
      <c r="O22" s="223"/>
      <c r="P22" s="223"/>
      <c r="Q22" s="223"/>
      <c r="R22" s="223"/>
      <c r="S22" s="223"/>
      <c r="T22" s="223"/>
      <c r="U22" s="224"/>
      <c r="V22" s="205"/>
      <c r="W22" s="198">
        <f t="shared" si="1"/>
        <v>0</v>
      </c>
      <c r="X22" s="192">
        <f t="shared" si="2"/>
        <v>0.41666666666666669</v>
      </c>
      <c r="Y22" s="206">
        <f t="shared" si="0"/>
        <v>0.24999999999999994</v>
      </c>
      <c r="Z22" s="317"/>
      <c r="AA22" s="265"/>
      <c r="AB22" s="337" t="s">
        <v>142</v>
      </c>
      <c r="AC22" s="337" t="s">
        <v>130</v>
      </c>
      <c r="AD22" s="252"/>
    </row>
    <row r="23" spans="1:30" ht="16.2" x14ac:dyDescent="0.45">
      <c r="A23" s="187"/>
      <c r="B23" s="320"/>
      <c r="D23" s="194"/>
      <c r="H23" s="208"/>
      <c r="M23" s="208"/>
      <c r="N23" s="223"/>
      <c r="O23" s="223"/>
      <c r="P23" s="223"/>
      <c r="Q23" s="223"/>
      <c r="R23" s="223"/>
      <c r="S23" s="223"/>
      <c r="T23" s="223"/>
      <c r="U23" s="224"/>
      <c r="V23" s="197"/>
      <c r="W23" s="198">
        <f t="shared" si="1"/>
        <v>0</v>
      </c>
      <c r="X23" s="192">
        <f t="shared" si="2"/>
        <v>0.41666666666666669</v>
      </c>
      <c r="Y23" s="206">
        <f t="shared" si="0"/>
        <v>0.24999999999999994</v>
      </c>
      <c r="Z23" s="328"/>
      <c r="AA23" s="265"/>
      <c r="AB23" s="338"/>
      <c r="AC23" s="338"/>
      <c r="AD23" s="338"/>
    </row>
    <row r="24" spans="1:30" ht="16.2" x14ac:dyDescent="0.45">
      <c r="A24" s="187"/>
      <c r="B24" s="320"/>
      <c r="D24" s="194"/>
      <c r="H24" s="208"/>
      <c r="M24" s="208"/>
      <c r="N24" s="223"/>
      <c r="O24" s="223"/>
      <c r="P24" s="223"/>
      <c r="Q24" s="223"/>
      <c r="R24" s="223"/>
      <c r="S24" s="223"/>
      <c r="T24" s="223"/>
      <c r="U24" s="224"/>
      <c r="V24" s="205"/>
      <c r="W24" s="198">
        <f t="shared" si="1"/>
        <v>0</v>
      </c>
      <c r="X24" s="192">
        <f t="shared" si="2"/>
        <v>0.41666666666666669</v>
      </c>
      <c r="Y24" s="206">
        <f t="shared" si="0"/>
        <v>0.24999999999999994</v>
      </c>
      <c r="Z24" s="328"/>
      <c r="AA24" s="265"/>
      <c r="AB24" s="225" t="s">
        <v>143</v>
      </c>
      <c r="AC24" s="226">
        <v>1.0416666666666667E-3</v>
      </c>
      <c r="AD24" s="227">
        <v>100</v>
      </c>
    </row>
    <row r="25" spans="1:30" ht="16.2" x14ac:dyDescent="0.45">
      <c r="A25" s="187"/>
      <c r="B25" s="320"/>
      <c r="D25" s="194"/>
      <c r="H25" s="208"/>
      <c r="M25" s="208"/>
      <c r="N25" s="223"/>
      <c r="O25" s="223"/>
      <c r="P25" s="223"/>
      <c r="Q25" s="223"/>
      <c r="R25" s="223"/>
      <c r="S25" s="223"/>
      <c r="T25" s="223"/>
      <c r="U25" s="224"/>
      <c r="V25" s="205"/>
      <c r="W25" s="198">
        <f t="shared" si="1"/>
        <v>0</v>
      </c>
      <c r="X25" s="192">
        <f t="shared" si="2"/>
        <v>0.41666666666666669</v>
      </c>
      <c r="Y25" s="206">
        <f t="shared" si="0"/>
        <v>0.24999999999999994</v>
      </c>
      <c r="Z25" s="328"/>
      <c r="AA25" s="265"/>
      <c r="AB25" s="225" t="s">
        <v>144</v>
      </c>
      <c r="AC25" s="226">
        <v>5.2083333333333333E-4</v>
      </c>
      <c r="AD25" s="227">
        <v>200</v>
      </c>
    </row>
    <row r="26" spans="1:30" ht="16.2" x14ac:dyDescent="0.45">
      <c r="A26" s="187"/>
      <c r="B26" s="322"/>
      <c r="D26" s="194"/>
      <c r="H26" s="208"/>
      <c r="I26" s="228"/>
      <c r="J26" s="229"/>
      <c r="K26" s="230"/>
      <c r="L26" s="230"/>
      <c r="M26" s="231"/>
      <c r="N26" s="223"/>
      <c r="O26" s="223"/>
      <c r="P26" s="223"/>
      <c r="Q26" s="223"/>
      <c r="R26" s="223"/>
      <c r="S26" s="223"/>
      <c r="T26" s="223"/>
      <c r="U26" s="224"/>
      <c r="V26" s="205"/>
      <c r="W26" s="198">
        <f t="shared" si="1"/>
        <v>0</v>
      </c>
      <c r="X26" s="192">
        <f t="shared" si="2"/>
        <v>0.41666666666666669</v>
      </c>
      <c r="Y26" s="206">
        <f t="shared" si="0"/>
        <v>0.24999999999999994</v>
      </c>
      <c r="Z26" s="317"/>
      <c r="AA26" s="265"/>
      <c r="AB26" s="227" t="s">
        <v>145</v>
      </c>
      <c r="AC26" s="232">
        <v>6.9444444444444447E-4</v>
      </c>
      <c r="AD26" s="227">
        <v>0</v>
      </c>
    </row>
    <row r="27" spans="1:30" ht="16.2" x14ac:dyDescent="0.45">
      <c r="A27" s="187"/>
      <c r="B27" s="320"/>
      <c r="D27" s="194"/>
      <c r="H27" s="208"/>
      <c r="M27" s="208"/>
      <c r="N27" s="223"/>
      <c r="O27" s="223"/>
      <c r="P27" s="223"/>
      <c r="Q27" s="223"/>
      <c r="R27" s="223"/>
      <c r="S27" s="223"/>
      <c r="T27" s="223"/>
      <c r="U27" s="224"/>
      <c r="V27" s="205"/>
      <c r="W27" s="198">
        <f t="shared" si="1"/>
        <v>0</v>
      </c>
      <c r="X27" s="192">
        <f t="shared" si="2"/>
        <v>0.41666666666666669</v>
      </c>
      <c r="Y27" s="206">
        <f t="shared" si="0"/>
        <v>0.24999999999999994</v>
      </c>
      <c r="Z27" s="328"/>
      <c r="AA27" s="265"/>
      <c r="AB27" s="227" t="s">
        <v>146</v>
      </c>
      <c r="AC27" s="233">
        <v>6.25E-2</v>
      </c>
      <c r="AD27" s="227">
        <v>0</v>
      </c>
    </row>
    <row r="28" spans="1:30" ht="16.2" x14ac:dyDescent="0.45">
      <c r="A28" s="187"/>
      <c r="B28" s="320"/>
      <c r="D28" s="194"/>
      <c r="H28" s="208"/>
      <c r="M28" s="208"/>
      <c r="N28" s="223"/>
      <c r="O28" s="223"/>
      <c r="P28" s="223"/>
      <c r="Q28" s="223"/>
      <c r="R28" s="223"/>
      <c r="S28" s="223"/>
      <c r="T28" s="223"/>
      <c r="U28" s="224"/>
      <c r="V28" s="205"/>
      <c r="W28" s="198">
        <f t="shared" si="1"/>
        <v>0</v>
      </c>
      <c r="X28" s="192">
        <f t="shared" si="2"/>
        <v>0.41666666666666669</v>
      </c>
      <c r="Y28" s="206">
        <f t="shared" si="0"/>
        <v>0.24999999999999994</v>
      </c>
      <c r="Z28" s="328"/>
      <c r="AA28" s="265"/>
      <c r="AB28" s="227" t="s">
        <v>147</v>
      </c>
      <c r="AC28" s="233">
        <v>3.472222222222222E-3</v>
      </c>
      <c r="AD28" s="227">
        <v>0</v>
      </c>
    </row>
    <row r="29" spans="1:30" ht="16.2" x14ac:dyDescent="0.45">
      <c r="A29" s="187"/>
      <c r="B29" s="320"/>
      <c r="D29" s="194"/>
      <c r="H29" s="208"/>
      <c r="M29" s="208"/>
      <c r="N29" s="223"/>
      <c r="O29" s="223"/>
      <c r="P29" s="223"/>
      <c r="Q29" s="223"/>
      <c r="R29" s="223"/>
      <c r="S29" s="223"/>
      <c r="T29" s="223"/>
      <c r="U29" s="224"/>
      <c r="V29" s="205"/>
      <c r="W29" s="198">
        <f t="shared" si="1"/>
        <v>0</v>
      </c>
      <c r="X29" s="192">
        <f t="shared" si="2"/>
        <v>0.41666666666666669</v>
      </c>
      <c r="Y29" s="206">
        <f t="shared" si="0"/>
        <v>0.24999999999999994</v>
      </c>
      <c r="Z29" s="328"/>
      <c r="AA29" s="265"/>
      <c r="AB29" s="227" t="s">
        <v>148</v>
      </c>
      <c r="AC29" s="233">
        <v>6.9444444444444441E-3</v>
      </c>
      <c r="AD29" s="227">
        <v>0</v>
      </c>
    </row>
    <row r="30" spans="1:30" ht="16.2" x14ac:dyDescent="0.45">
      <c r="A30" s="187"/>
      <c r="B30" s="320"/>
      <c r="D30" s="194"/>
      <c r="H30" s="208"/>
      <c r="M30" s="208"/>
      <c r="N30" s="223"/>
      <c r="O30" s="223"/>
      <c r="P30" s="223"/>
      <c r="Q30" s="223"/>
      <c r="R30" s="223"/>
      <c r="S30" s="223"/>
      <c r="T30" s="223"/>
      <c r="U30" s="224"/>
      <c r="V30" s="205"/>
      <c r="W30" s="198">
        <f t="shared" si="1"/>
        <v>0</v>
      </c>
      <c r="X30" s="192">
        <f t="shared" si="2"/>
        <v>0.41666666666666669</v>
      </c>
      <c r="Y30" s="206">
        <f t="shared" si="0"/>
        <v>0.24999999999999994</v>
      </c>
      <c r="Z30" s="328"/>
      <c r="AA30" s="265"/>
      <c r="AB30" s="227" t="s">
        <v>149</v>
      </c>
      <c r="AC30" s="233">
        <v>2.0833333333333332E-2</v>
      </c>
      <c r="AD30" s="227">
        <v>0</v>
      </c>
    </row>
    <row r="31" spans="1:30" ht="16.2" x14ac:dyDescent="0.45">
      <c r="A31" s="187"/>
      <c r="B31" s="320"/>
      <c r="D31" s="194"/>
      <c r="H31" s="208"/>
      <c r="M31" s="208"/>
      <c r="N31" s="223"/>
      <c r="O31" s="223"/>
      <c r="P31" s="223"/>
      <c r="Q31" s="223"/>
      <c r="R31" s="223"/>
      <c r="S31" s="223"/>
      <c r="T31" s="223"/>
      <c r="U31" s="224"/>
      <c r="V31" s="205"/>
      <c r="W31" s="198">
        <f t="shared" si="1"/>
        <v>0</v>
      </c>
      <c r="X31" s="192">
        <f t="shared" si="2"/>
        <v>0.41666666666666669</v>
      </c>
      <c r="Y31" s="206">
        <f t="shared" si="0"/>
        <v>0.24999999999999994</v>
      </c>
      <c r="Z31" s="328"/>
      <c r="AA31" s="265"/>
      <c r="AB31" s="227" t="s">
        <v>150</v>
      </c>
      <c r="AC31" s="233">
        <v>1.0416666666666666E-2</v>
      </c>
      <c r="AD31" s="227">
        <v>6500</v>
      </c>
    </row>
    <row r="32" spans="1:30" ht="16.2" x14ac:dyDescent="0.45">
      <c r="A32" s="187"/>
      <c r="B32" s="320"/>
      <c r="D32" s="194"/>
      <c r="H32" s="208"/>
      <c r="M32" s="208"/>
      <c r="N32" s="223"/>
      <c r="O32" s="223"/>
      <c r="P32" s="223"/>
      <c r="Q32" s="223"/>
      <c r="R32" s="223"/>
      <c r="S32" s="223"/>
      <c r="T32" s="223"/>
      <c r="U32" s="224"/>
      <c r="V32" s="205"/>
      <c r="W32" s="198">
        <f t="shared" si="1"/>
        <v>0</v>
      </c>
      <c r="X32" s="192">
        <f t="shared" si="2"/>
        <v>0.41666666666666669</v>
      </c>
      <c r="Y32" s="206">
        <f t="shared" si="0"/>
        <v>0.24999999999999994</v>
      </c>
      <c r="Z32" s="328"/>
      <c r="AA32" s="265"/>
    </row>
    <row r="33" spans="1:27" ht="16.2" x14ac:dyDescent="0.45">
      <c r="A33" s="187"/>
      <c r="B33" s="320"/>
      <c r="D33" s="194"/>
      <c r="H33" s="208"/>
      <c r="M33" s="208"/>
      <c r="N33" s="223"/>
      <c r="O33" s="223"/>
      <c r="P33" s="223"/>
      <c r="Q33" s="223"/>
      <c r="R33" s="223"/>
      <c r="S33" s="223"/>
      <c r="T33" s="223"/>
      <c r="U33" s="224"/>
      <c r="V33" s="205"/>
      <c r="W33" s="198">
        <f t="shared" si="1"/>
        <v>0</v>
      </c>
      <c r="X33" s="192">
        <f t="shared" si="2"/>
        <v>0.41666666666666669</v>
      </c>
      <c r="Y33" s="206">
        <f t="shared" si="0"/>
        <v>0.24999999999999994</v>
      </c>
      <c r="Z33" s="328"/>
      <c r="AA33" s="265"/>
    </row>
    <row r="34" spans="1:27" ht="16.2" x14ac:dyDescent="0.45">
      <c r="A34" s="187"/>
      <c r="B34" s="320"/>
      <c r="D34" s="194"/>
      <c r="H34" s="208"/>
      <c r="M34" s="208"/>
      <c r="N34" s="223"/>
      <c r="O34" s="223"/>
      <c r="P34" s="223"/>
      <c r="Q34" s="223"/>
      <c r="R34" s="223"/>
      <c r="S34" s="223"/>
      <c r="T34" s="223"/>
      <c r="U34" s="224"/>
      <c r="V34" s="205"/>
      <c r="W34" s="198">
        <f t="shared" si="1"/>
        <v>0</v>
      </c>
      <c r="X34" s="192">
        <f t="shared" si="2"/>
        <v>0.41666666666666669</v>
      </c>
      <c r="Y34" s="206">
        <f t="shared" si="0"/>
        <v>0.24999999999999994</v>
      </c>
      <c r="Z34" s="328"/>
      <c r="AA34" s="265"/>
    </row>
    <row r="35" spans="1:27" ht="16.2" x14ac:dyDescent="0.45">
      <c r="A35" s="187"/>
      <c r="B35" s="320"/>
      <c r="D35" s="194"/>
      <c r="H35" s="208"/>
      <c r="M35" s="208"/>
      <c r="N35" s="223"/>
      <c r="O35" s="223"/>
      <c r="P35" s="223"/>
      <c r="Q35" s="223"/>
      <c r="R35" s="223"/>
      <c r="S35" s="223"/>
      <c r="T35" s="223"/>
      <c r="U35" s="224"/>
      <c r="V35" s="205"/>
      <c r="W35" s="198">
        <f t="shared" si="1"/>
        <v>0</v>
      </c>
      <c r="X35" s="192">
        <f t="shared" si="2"/>
        <v>0.41666666666666669</v>
      </c>
      <c r="Y35" s="206">
        <f t="shared" si="0"/>
        <v>0.24999999999999994</v>
      </c>
      <c r="Z35" s="317"/>
      <c r="AA35" s="265"/>
    </row>
    <row r="36" spans="1:27" ht="16.2" x14ac:dyDescent="0.45">
      <c r="A36" s="187"/>
      <c r="B36" s="202"/>
      <c r="D36" s="194"/>
      <c r="H36" s="208"/>
      <c r="M36" s="208"/>
      <c r="N36" s="223"/>
      <c r="O36" s="223"/>
      <c r="P36" s="223"/>
      <c r="Q36" s="223"/>
      <c r="R36" s="223"/>
      <c r="S36" s="223"/>
      <c r="T36" s="223"/>
      <c r="U36" s="224"/>
      <c r="V36" s="205"/>
      <c r="W36" s="198">
        <f t="shared" si="1"/>
        <v>0</v>
      </c>
      <c r="X36" s="192">
        <f t="shared" si="2"/>
        <v>0.41666666666666669</v>
      </c>
      <c r="Y36" s="206">
        <f t="shared" si="0"/>
        <v>0.24999999999999994</v>
      </c>
      <c r="Z36" s="317"/>
      <c r="AA36" s="265"/>
    </row>
    <row r="37" spans="1:27" ht="16.2" x14ac:dyDescent="0.45">
      <c r="A37" s="187"/>
      <c r="B37" s="322"/>
      <c r="D37" s="194"/>
      <c r="H37" s="208"/>
      <c r="I37" s="234"/>
      <c r="J37" s="235"/>
      <c r="K37" s="236"/>
      <c r="L37" s="230"/>
      <c r="M37" s="237"/>
      <c r="N37" s="223"/>
      <c r="O37" s="223"/>
      <c r="P37" s="223"/>
      <c r="Q37" s="223"/>
      <c r="R37" s="223"/>
      <c r="S37" s="223"/>
      <c r="T37" s="223"/>
      <c r="U37" s="224"/>
      <c r="V37" s="205"/>
      <c r="W37" s="198">
        <f t="shared" si="1"/>
        <v>0</v>
      </c>
      <c r="X37" s="192">
        <f t="shared" si="2"/>
        <v>0.41666666666666669</v>
      </c>
      <c r="Y37" s="206">
        <f t="shared" si="0"/>
        <v>0.24999999999999994</v>
      </c>
      <c r="Z37" s="317"/>
      <c r="AA37" s="265"/>
    </row>
    <row r="38" spans="1:27" ht="16.2" x14ac:dyDescent="0.45">
      <c r="A38" s="187"/>
      <c r="B38" s="320"/>
      <c r="D38" s="194"/>
      <c r="H38" s="208"/>
      <c r="M38" s="208"/>
      <c r="N38" s="223"/>
      <c r="O38" s="223"/>
      <c r="P38" s="223"/>
      <c r="Q38" s="223"/>
      <c r="R38" s="223"/>
      <c r="S38" s="223"/>
      <c r="T38" s="223"/>
      <c r="U38" s="224"/>
      <c r="V38" s="205"/>
      <c r="W38" s="198">
        <f t="shared" si="1"/>
        <v>0</v>
      </c>
      <c r="X38" s="192">
        <f t="shared" si="2"/>
        <v>0.41666666666666669</v>
      </c>
      <c r="Y38" s="206">
        <f t="shared" si="0"/>
        <v>0.24999999999999994</v>
      </c>
      <c r="Z38" s="328"/>
      <c r="AA38" s="265"/>
    </row>
    <row r="39" spans="1:27" ht="16.2" x14ac:dyDescent="0.45">
      <c r="A39" s="187"/>
      <c r="B39" s="320"/>
      <c r="D39" s="194"/>
      <c r="H39" s="208"/>
      <c r="M39" s="208"/>
      <c r="N39" s="223"/>
      <c r="O39" s="223"/>
      <c r="P39" s="223"/>
      <c r="Q39" s="223"/>
      <c r="R39" s="223"/>
      <c r="S39" s="223"/>
      <c r="T39" s="223"/>
      <c r="U39" s="224"/>
      <c r="V39" s="205"/>
      <c r="W39" s="198">
        <f t="shared" si="1"/>
        <v>0</v>
      </c>
      <c r="X39" s="192">
        <f t="shared" si="2"/>
        <v>0.41666666666666669</v>
      </c>
      <c r="Y39" s="206">
        <f t="shared" si="0"/>
        <v>0.24999999999999994</v>
      </c>
      <c r="Z39" s="328"/>
      <c r="AA39" s="265"/>
    </row>
    <row r="40" spans="1:27" ht="16.2" x14ac:dyDescent="0.45">
      <c r="A40" s="187"/>
      <c r="B40" s="320"/>
      <c r="D40" s="194"/>
      <c r="H40" s="208"/>
      <c r="M40" s="208"/>
      <c r="N40" s="223"/>
      <c r="O40" s="223"/>
      <c r="P40" s="223"/>
      <c r="Q40" s="223"/>
      <c r="R40" s="223"/>
      <c r="S40" s="223"/>
      <c r="T40" s="223"/>
      <c r="U40" s="224"/>
      <c r="V40" s="205"/>
      <c r="W40" s="198">
        <f t="shared" si="1"/>
        <v>0</v>
      </c>
      <c r="X40" s="192">
        <f t="shared" si="2"/>
        <v>0.41666666666666669</v>
      </c>
      <c r="Y40" s="206">
        <f t="shared" si="0"/>
        <v>0.24999999999999994</v>
      </c>
      <c r="Z40" s="328"/>
      <c r="AA40" s="265"/>
    </row>
    <row r="41" spans="1:27" ht="16.2" x14ac:dyDescent="0.45">
      <c r="A41" s="187"/>
      <c r="B41" s="320"/>
      <c r="D41" s="194"/>
      <c r="H41" s="208"/>
      <c r="M41" s="208"/>
      <c r="N41" s="223"/>
      <c r="O41" s="223"/>
      <c r="P41" s="223"/>
      <c r="Q41" s="223"/>
      <c r="R41" s="223"/>
      <c r="S41" s="223"/>
      <c r="T41" s="223"/>
      <c r="U41" s="224"/>
      <c r="V41" s="205"/>
      <c r="W41" s="198">
        <f t="shared" si="1"/>
        <v>0</v>
      </c>
      <c r="X41" s="192">
        <f t="shared" si="2"/>
        <v>0.41666666666666669</v>
      </c>
      <c r="Y41" s="206">
        <f t="shared" si="0"/>
        <v>0.24999999999999994</v>
      </c>
      <c r="Z41" s="328"/>
      <c r="AA41" s="265"/>
    </row>
    <row r="42" spans="1:27" ht="16.2" x14ac:dyDescent="0.45">
      <c r="A42" s="187"/>
      <c r="B42" s="320"/>
      <c r="D42" s="194"/>
      <c r="H42" s="208"/>
      <c r="M42" s="208"/>
      <c r="N42" s="223"/>
      <c r="O42" s="223"/>
      <c r="P42" s="223"/>
      <c r="Q42" s="223"/>
      <c r="R42" s="223"/>
      <c r="S42" s="223"/>
      <c r="T42" s="223"/>
      <c r="U42" s="224"/>
      <c r="V42" s="205"/>
      <c r="W42" s="198">
        <f t="shared" si="1"/>
        <v>0</v>
      </c>
      <c r="X42" s="192">
        <f t="shared" si="2"/>
        <v>0.41666666666666669</v>
      </c>
      <c r="Y42" s="206">
        <f t="shared" si="0"/>
        <v>0.24999999999999994</v>
      </c>
      <c r="Z42" s="328"/>
      <c r="AA42" s="265"/>
    </row>
    <row r="43" spans="1:27" ht="16.2" x14ac:dyDescent="0.45">
      <c r="A43" s="187"/>
      <c r="B43" s="320"/>
      <c r="D43" s="194"/>
      <c r="H43" s="208"/>
      <c r="M43" s="208"/>
      <c r="N43" s="223"/>
      <c r="O43" s="223"/>
      <c r="P43" s="223"/>
      <c r="Q43" s="223"/>
      <c r="R43" s="223"/>
      <c r="S43" s="223"/>
      <c r="T43" s="223"/>
      <c r="U43" s="224"/>
      <c r="V43" s="205"/>
      <c r="W43" s="198">
        <f t="shared" si="1"/>
        <v>0</v>
      </c>
      <c r="X43" s="192">
        <f t="shared" si="2"/>
        <v>0.41666666666666669</v>
      </c>
      <c r="Y43" s="206">
        <f t="shared" si="0"/>
        <v>0.24999999999999994</v>
      </c>
      <c r="Z43" s="328"/>
      <c r="AA43" s="265"/>
    </row>
    <row r="44" spans="1:27" ht="16.2" x14ac:dyDescent="0.45">
      <c r="A44" s="187"/>
      <c r="B44" s="320"/>
      <c r="D44" s="194"/>
      <c r="H44" s="208"/>
      <c r="M44" s="208"/>
      <c r="N44" s="223"/>
      <c r="O44" s="223"/>
      <c r="P44" s="223"/>
      <c r="Q44" s="223"/>
      <c r="R44" s="223"/>
      <c r="S44" s="223"/>
      <c r="T44" s="223"/>
      <c r="U44" s="224"/>
      <c r="V44" s="205"/>
      <c r="W44" s="198">
        <f t="shared" si="1"/>
        <v>0</v>
      </c>
      <c r="X44" s="192">
        <f t="shared" si="2"/>
        <v>0.41666666666666669</v>
      </c>
      <c r="Y44" s="206">
        <f t="shared" si="0"/>
        <v>0.24999999999999994</v>
      </c>
      <c r="Z44" s="317"/>
      <c r="AA44" s="265"/>
    </row>
    <row r="45" spans="1:27" ht="16.2" x14ac:dyDescent="0.45">
      <c r="A45" s="187"/>
      <c r="B45" s="320"/>
      <c r="D45" s="194"/>
      <c r="H45" s="208"/>
      <c r="M45" s="208"/>
      <c r="N45" s="223"/>
      <c r="O45" s="223"/>
      <c r="P45" s="223"/>
      <c r="Q45" s="223"/>
      <c r="R45" s="223"/>
      <c r="S45" s="223"/>
      <c r="T45" s="223"/>
      <c r="U45" s="224"/>
      <c r="V45" s="205"/>
      <c r="W45" s="198">
        <f t="shared" si="1"/>
        <v>0</v>
      </c>
      <c r="X45" s="192">
        <f t="shared" si="2"/>
        <v>0.41666666666666669</v>
      </c>
      <c r="Y45" s="206">
        <f t="shared" si="0"/>
        <v>0.24999999999999994</v>
      </c>
      <c r="Z45" s="328"/>
      <c r="AA45" s="265"/>
    </row>
    <row r="46" spans="1:27" ht="16.2" x14ac:dyDescent="0.45">
      <c r="A46" s="187"/>
      <c r="B46" s="320"/>
      <c r="D46" s="194"/>
      <c r="H46" s="208"/>
      <c r="M46" s="208"/>
      <c r="N46" s="223"/>
      <c r="O46" s="223"/>
      <c r="P46" s="223"/>
      <c r="Q46" s="223"/>
      <c r="R46" s="223"/>
      <c r="S46" s="223"/>
      <c r="T46" s="223"/>
      <c r="U46" s="224"/>
      <c r="V46" s="205"/>
      <c r="W46" s="198">
        <f t="shared" si="1"/>
        <v>0</v>
      </c>
      <c r="X46" s="192">
        <f t="shared" si="2"/>
        <v>0.41666666666666669</v>
      </c>
      <c r="Y46" s="206">
        <f t="shared" si="0"/>
        <v>0.24999999999999994</v>
      </c>
      <c r="Z46" s="317"/>
      <c r="AA46" s="265"/>
    </row>
    <row r="47" spans="1:27" ht="16.2" x14ac:dyDescent="0.45">
      <c r="A47" s="187"/>
      <c r="B47" s="202"/>
      <c r="D47" s="194"/>
      <c r="H47" s="208"/>
      <c r="M47" s="208"/>
      <c r="N47" s="223"/>
      <c r="O47" s="223"/>
      <c r="P47" s="223"/>
      <c r="Q47" s="223"/>
      <c r="R47" s="223"/>
      <c r="S47" s="223"/>
      <c r="T47" s="223"/>
      <c r="U47" s="224"/>
      <c r="V47" s="205"/>
      <c r="W47" s="198">
        <f t="shared" si="1"/>
        <v>0</v>
      </c>
      <c r="X47" s="192">
        <f t="shared" si="2"/>
        <v>0.41666666666666669</v>
      </c>
      <c r="Y47" s="206">
        <f t="shared" si="0"/>
        <v>0.24999999999999994</v>
      </c>
      <c r="Z47" s="317"/>
      <c r="AA47" s="265"/>
    </row>
    <row r="48" spans="1:27" ht="16.2" x14ac:dyDescent="0.45">
      <c r="A48" s="187"/>
      <c r="B48" s="322"/>
      <c r="D48" s="194"/>
      <c r="H48" s="208"/>
      <c r="I48" s="234"/>
      <c r="J48" s="235"/>
      <c r="K48" s="236"/>
      <c r="L48" s="230"/>
      <c r="M48" s="237"/>
      <c r="N48" s="223"/>
      <c r="O48" s="223"/>
      <c r="P48" s="223"/>
      <c r="Q48" s="223"/>
      <c r="R48" s="223"/>
      <c r="S48" s="223"/>
      <c r="T48" s="223"/>
      <c r="U48" s="224"/>
      <c r="V48" s="205"/>
      <c r="W48" s="198">
        <f t="shared" si="1"/>
        <v>0</v>
      </c>
      <c r="X48" s="192">
        <f t="shared" si="2"/>
        <v>0.41666666666666669</v>
      </c>
      <c r="Y48" s="206">
        <f t="shared" si="0"/>
        <v>0.24999999999999994</v>
      </c>
      <c r="Z48" s="328"/>
      <c r="AA48" s="265"/>
    </row>
    <row r="49" spans="1:27" ht="16.2" x14ac:dyDescent="0.45">
      <c r="A49" s="187"/>
      <c r="B49" s="320"/>
      <c r="D49" s="194"/>
      <c r="H49" s="208"/>
      <c r="M49" s="208"/>
      <c r="N49" s="223"/>
      <c r="O49" s="223"/>
      <c r="P49" s="223"/>
      <c r="Q49" s="223"/>
      <c r="R49" s="223"/>
      <c r="S49" s="223"/>
      <c r="T49" s="223"/>
      <c r="U49" s="224"/>
      <c r="V49" s="205"/>
      <c r="W49" s="198">
        <f t="shared" si="1"/>
        <v>0</v>
      </c>
      <c r="X49" s="192">
        <f t="shared" si="2"/>
        <v>0.41666666666666669</v>
      </c>
      <c r="Y49" s="206">
        <f t="shared" si="0"/>
        <v>0.24999999999999994</v>
      </c>
      <c r="Z49" s="328"/>
      <c r="AA49" s="265"/>
    </row>
    <row r="50" spans="1:27" ht="16.2" x14ac:dyDescent="0.45">
      <c r="A50" s="187"/>
      <c r="B50" s="320"/>
      <c r="D50" s="194"/>
      <c r="H50" s="208"/>
      <c r="M50" s="208"/>
      <c r="N50" s="223"/>
      <c r="O50" s="223"/>
      <c r="P50" s="223"/>
      <c r="Q50" s="223"/>
      <c r="R50" s="223"/>
      <c r="S50" s="223"/>
      <c r="T50" s="223"/>
      <c r="U50" s="224"/>
      <c r="V50" s="205"/>
      <c r="W50" s="198">
        <f t="shared" si="1"/>
        <v>0</v>
      </c>
      <c r="X50" s="192">
        <f t="shared" si="2"/>
        <v>0.41666666666666669</v>
      </c>
      <c r="Y50" s="206">
        <f t="shared" si="0"/>
        <v>0.24999999999999994</v>
      </c>
      <c r="Z50" s="317"/>
      <c r="AA50" s="265"/>
    </row>
    <row r="51" spans="1:27" ht="16.2" x14ac:dyDescent="0.45">
      <c r="A51" s="187"/>
      <c r="B51" s="202"/>
      <c r="D51" s="194"/>
      <c r="H51" s="208"/>
      <c r="M51" s="208"/>
      <c r="N51" s="223"/>
      <c r="O51" s="223"/>
      <c r="P51" s="223"/>
      <c r="Q51" s="223"/>
      <c r="R51" s="223"/>
      <c r="S51" s="223"/>
      <c r="T51" s="223"/>
      <c r="U51" s="224"/>
      <c r="V51" s="205"/>
      <c r="W51" s="198">
        <f t="shared" si="1"/>
        <v>0</v>
      </c>
      <c r="X51" s="192">
        <f t="shared" si="2"/>
        <v>0.41666666666666669</v>
      </c>
      <c r="Y51" s="206">
        <f t="shared" si="0"/>
        <v>0.24999999999999994</v>
      </c>
      <c r="Z51" s="317"/>
      <c r="AA51" s="265"/>
    </row>
    <row r="52" spans="1:27" ht="16.2" x14ac:dyDescent="0.45">
      <c r="A52" s="187"/>
      <c r="B52" s="322"/>
      <c r="D52" s="194"/>
      <c r="H52" s="208"/>
      <c r="I52" s="234"/>
      <c r="J52" s="235"/>
      <c r="K52" s="236"/>
      <c r="L52" s="236"/>
      <c r="M52" s="237"/>
      <c r="N52" s="223"/>
      <c r="O52" s="223"/>
      <c r="P52" s="223"/>
      <c r="Q52" s="223"/>
      <c r="R52" s="223"/>
      <c r="S52" s="223"/>
      <c r="T52" s="223"/>
      <c r="U52" s="224"/>
      <c r="V52" s="205"/>
      <c r="W52" s="198">
        <f t="shared" si="1"/>
        <v>0</v>
      </c>
      <c r="X52" s="192">
        <f t="shared" si="2"/>
        <v>0.41666666666666669</v>
      </c>
      <c r="Y52" s="206">
        <f t="shared" si="0"/>
        <v>0.24999999999999994</v>
      </c>
      <c r="Z52" s="328"/>
      <c r="AA52" s="265"/>
    </row>
    <row r="53" spans="1:27" ht="16.2" x14ac:dyDescent="0.45">
      <c r="A53" s="187"/>
      <c r="B53" s="320"/>
      <c r="D53" s="194"/>
      <c r="H53" s="208"/>
      <c r="M53" s="208"/>
      <c r="N53" s="223"/>
      <c r="O53" s="223"/>
      <c r="P53" s="223"/>
      <c r="Q53" s="223"/>
      <c r="R53" s="223"/>
      <c r="S53" s="223"/>
      <c r="T53" s="223"/>
      <c r="U53" s="224"/>
      <c r="V53" s="205"/>
      <c r="W53" s="198">
        <f t="shared" si="1"/>
        <v>0</v>
      </c>
      <c r="X53" s="192">
        <f t="shared" si="2"/>
        <v>0.41666666666666669</v>
      </c>
      <c r="Y53" s="206">
        <f t="shared" si="0"/>
        <v>0.24999999999999994</v>
      </c>
      <c r="Z53" s="328"/>
      <c r="AA53" s="265"/>
    </row>
    <row r="54" spans="1:27" ht="16.2" x14ac:dyDescent="0.45">
      <c r="A54" s="187"/>
      <c r="B54" s="320"/>
      <c r="D54" s="194"/>
      <c r="H54" s="208"/>
      <c r="M54" s="208"/>
      <c r="N54" s="223"/>
      <c r="O54" s="223"/>
      <c r="P54" s="223"/>
      <c r="Q54" s="223"/>
      <c r="R54" s="223"/>
      <c r="S54" s="223"/>
      <c r="T54" s="223"/>
      <c r="U54" s="224"/>
      <c r="V54" s="205"/>
      <c r="W54" s="198">
        <f t="shared" si="1"/>
        <v>0</v>
      </c>
      <c r="X54" s="192">
        <f t="shared" si="2"/>
        <v>0.41666666666666669</v>
      </c>
      <c r="Y54" s="206">
        <f t="shared" si="0"/>
        <v>0.24999999999999994</v>
      </c>
      <c r="Z54" s="317"/>
      <c r="AA54" s="265"/>
    </row>
    <row r="55" spans="1:27" ht="16.2" x14ac:dyDescent="0.45">
      <c r="A55" s="187"/>
      <c r="B55" s="320"/>
      <c r="D55" s="194"/>
      <c r="H55" s="208"/>
      <c r="M55" s="208"/>
      <c r="N55" s="223"/>
      <c r="O55" s="223"/>
      <c r="P55" s="223"/>
      <c r="Q55" s="223"/>
      <c r="R55" s="223"/>
      <c r="S55" s="223"/>
      <c r="T55" s="223"/>
      <c r="U55" s="224"/>
      <c r="V55" s="205"/>
      <c r="W55" s="198">
        <f t="shared" si="1"/>
        <v>0</v>
      </c>
      <c r="X55" s="192">
        <f t="shared" si="2"/>
        <v>0.41666666666666669</v>
      </c>
      <c r="Y55" s="206">
        <f t="shared" si="0"/>
        <v>0.24999999999999994</v>
      </c>
      <c r="Z55" s="328"/>
      <c r="AA55" s="265"/>
    </row>
    <row r="56" spans="1:27" ht="16.2" x14ac:dyDescent="0.45">
      <c r="A56" s="187"/>
      <c r="B56" s="320"/>
      <c r="D56" s="194"/>
      <c r="H56" s="208"/>
      <c r="M56" s="208"/>
      <c r="N56" s="223"/>
      <c r="O56" s="223"/>
      <c r="P56" s="223"/>
      <c r="Q56" s="223"/>
      <c r="R56" s="223"/>
      <c r="S56" s="223"/>
      <c r="T56" s="223"/>
      <c r="U56" s="224"/>
      <c r="V56" s="205"/>
      <c r="W56" s="198">
        <f t="shared" si="1"/>
        <v>0</v>
      </c>
      <c r="X56" s="192">
        <f t="shared" si="2"/>
        <v>0.41666666666666669</v>
      </c>
      <c r="Y56" s="206">
        <f t="shared" si="0"/>
        <v>0.24999999999999994</v>
      </c>
      <c r="Z56" s="328"/>
      <c r="AA56" s="265"/>
    </row>
    <row r="57" spans="1:27" ht="16.2" x14ac:dyDescent="0.45">
      <c r="A57" s="187"/>
      <c r="B57" s="202"/>
      <c r="D57" s="194"/>
      <c r="H57" s="208"/>
      <c r="M57" s="208"/>
      <c r="N57" s="223"/>
      <c r="O57" s="223"/>
      <c r="P57" s="223"/>
      <c r="Q57" s="223"/>
      <c r="R57" s="223"/>
      <c r="S57" s="223"/>
      <c r="T57" s="223"/>
      <c r="U57" s="224"/>
      <c r="V57" s="205"/>
      <c r="W57" s="198">
        <f t="shared" si="1"/>
        <v>0</v>
      </c>
      <c r="X57" s="192">
        <f t="shared" si="2"/>
        <v>0.41666666666666669</v>
      </c>
      <c r="Y57" s="206">
        <f t="shared" si="0"/>
        <v>0.24999999999999994</v>
      </c>
      <c r="Z57" s="328"/>
      <c r="AA57" s="265"/>
    </row>
    <row r="58" spans="1:27" ht="16.2" x14ac:dyDescent="0.45">
      <c r="A58" s="187"/>
      <c r="B58" s="183"/>
      <c r="D58" s="194"/>
      <c r="H58" s="208"/>
      <c r="M58" s="208"/>
      <c r="N58" s="223"/>
      <c r="O58" s="223"/>
      <c r="P58" s="223"/>
      <c r="Q58" s="223"/>
      <c r="R58" s="223"/>
      <c r="S58" s="223"/>
      <c r="T58" s="223"/>
      <c r="U58" s="224"/>
      <c r="V58" s="205"/>
      <c r="W58" s="238">
        <v>0</v>
      </c>
      <c r="X58" s="192">
        <f t="shared" si="2"/>
        <v>0.41666666666666669</v>
      </c>
      <c r="Y58" s="206">
        <f t="shared" si="0"/>
        <v>0.24999999999999994</v>
      </c>
      <c r="Z58" s="328"/>
      <c r="AA58" s="265"/>
    </row>
    <row r="59" spans="1:27" ht="16.2" x14ac:dyDescent="0.45">
      <c r="A59" s="187"/>
      <c r="B59" s="217"/>
      <c r="D59" s="194"/>
      <c r="H59" s="208"/>
      <c r="I59" s="234"/>
      <c r="J59" s="235"/>
      <c r="K59" s="236"/>
      <c r="L59" s="236"/>
      <c r="M59" s="237"/>
      <c r="N59" s="223"/>
      <c r="O59" s="223"/>
      <c r="P59" s="223"/>
      <c r="Q59" s="223"/>
      <c r="R59" s="223"/>
      <c r="S59" s="223"/>
      <c r="T59" s="223"/>
      <c r="U59" s="224"/>
      <c r="V59" s="205"/>
      <c r="W59" s="198">
        <f t="shared" ref="W59:W62" si="3">IF(ISERROR(VLOOKUP(C59,$AB$24:$AD$31,3,FALSE)),0,VLOOKUP(C59,$AB$24:$AD$31,3,FALSE))+W58</f>
        <v>0</v>
      </c>
      <c r="X59" s="192">
        <f t="shared" si="2"/>
        <v>0.41666666666666669</v>
      </c>
      <c r="Y59" s="206">
        <f t="shared" si="0"/>
        <v>0.24999999999999994</v>
      </c>
      <c r="Z59" s="328"/>
      <c r="AA59" s="265"/>
    </row>
    <row r="60" spans="1:27" ht="16.2" x14ac:dyDescent="0.45">
      <c r="A60" s="187"/>
      <c r="B60" s="183"/>
      <c r="D60" s="194"/>
      <c r="H60" s="208"/>
      <c r="M60" s="208"/>
      <c r="N60" s="223"/>
      <c r="O60" s="223"/>
      <c r="P60" s="223"/>
      <c r="Q60" s="223"/>
      <c r="R60" s="223"/>
      <c r="S60" s="223"/>
      <c r="T60" s="223"/>
      <c r="U60" s="224"/>
      <c r="V60" s="205"/>
      <c r="W60" s="198">
        <f t="shared" si="3"/>
        <v>0</v>
      </c>
      <c r="X60" s="192">
        <f t="shared" si="2"/>
        <v>0.41666666666666669</v>
      </c>
      <c r="Y60" s="206">
        <f t="shared" si="0"/>
        <v>0.24999999999999994</v>
      </c>
      <c r="Z60" s="328"/>
      <c r="AA60" s="265"/>
    </row>
    <row r="61" spans="1:27" ht="16.2" x14ac:dyDescent="0.45">
      <c r="A61" s="187"/>
      <c r="B61" s="217"/>
      <c r="D61" s="194"/>
      <c r="H61" s="208"/>
      <c r="I61" s="234"/>
      <c r="J61" s="235"/>
      <c r="K61" s="236"/>
      <c r="L61" s="236"/>
      <c r="M61" s="237"/>
      <c r="N61" s="223"/>
      <c r="O61" s="223"/>
      <c r="P61" s="223"/>
      <c r="Q61" s="223"/>
      <c r="R61" s="223"/>
      <c r="S61" s="223"/>
      <c r="T61" s="223"/>
      <c r="U61" s="224"/>
      <c r="V61" s="205"/>
      <c r="W61" s="198">
        <f t="shared" si="3"/>
        <v>0</v>
      </c>
      <c r="X61" s="192">
        <f t="shared" si="2"/>
        <v>0.41666666666666669</v>
      </c>
      <c r="Y61" s="206">
        <f t="shared" si="0"/>
        <v>0.24999999999999994</v>
      </c>
      <c r="Z61" s="328"/>
      <c r="AA61" s="265"/>
    </row>
    <row r="62" spans="1:27" ht="16.2" x14ac:dyDescent="0.45">
      <c r="A62" s="239"/>
      <c r="B62" s="240"/>
      <c r="C62" s="241"/>
      <c r="D62" s="242"/>
      <c r="E62" s="87"/>
      <c r="F62" s="87"/>
      <c r="G62" s="87"/>
      <c r="H62" s="243"/>
      <c r="I62" s="87"/>
      <c r="J62" s="87"/>
      <c r="K62" s="87"/>
      <c r="L62" s="87"/>
      <c r="M62" s="243"/>
      <c r="N62" s="223"/>
      <c r="O62" s="223"/>
      <c r="P62" s="223"/>
      <c r="Q62" s="223"/>
      <c r="R62" s="223"/>
      <c r="S62" s="223"/>
      <c r="T62" s="223"/>
      <c r="U62" s="224"/>
      <c r="V62" s="244"/>
      <c r="W62" s="245">
        <f t="shared" si="3"/>
        <v>0</v>
      </c>
      <c r="X62" s="246">
        <f t="shared" si="2"/>
        <v>0.41666666666666669</v>
      </c>
      <c r="Y62" s="247">
        <f t="shared" si="0"/>
        <v>0.24999999999999994</v>
      </c>
      <c r="Z62" s="329"/>
      <c r="AA62" s="269"/>
    </row>
  </sheetData>
  <mergeCells count="121">
    <mergeCell ref="AD19:AD23"/>
    <mergeCell ref="Z20:AA20"/>
    <mergeCell ref="AC22:AC23"/>
    <mergeCell ref="Z25:AA25"/>
    <mergeCell ref="Z50:AA50"/>
    <mergeCell ref="Z52:AA52"/>
    <mergeCell ref="Z53:AA53"/>
    <mergeCell ref="Z54:AA54"/>
    <mergeCell ref="Z55:AA55"/>
    <mergeCell ref="Z21:AA21"/>
    <mergeCell ref="Z24:AA24"/>
    <mergeCell ref="Z26:AA26"/>
    <mergeCell ref="Z27:AA27"/>
    <mergeCell ref="Z28:AA28"/>
    <mergeCell ref="Z29:AA29"/>
    <mergeCell ref="Z30:AA30"/>
    <mergeCell ref="AB22:AB23"/>
    <mergeCell ref="Z23:AA23"/>
    <mergeCell ref="B22:B25"/>
    <mergeCell ref="B26:B35"/>
    <mergeCell ref="B37:B46"/>
    <mergeCell ref="B48:B50"/>
    <mergeCell ref="B52:B56"/>
    <mergeCell ref="Z18:AA18"/>
    <mergeCell ref="Z19:AA19"/>
    <mergeCell ref="AB19:AC20"/>
    <mergeCell ref="Z56:AA56"/>
    <mergeCell ref="N10:O10"/>
    <mergeCell ref="P10:Q10"/>
    <mergeCell ref="R10:S10"/>
    <mergeCell ref="T10:U10"/>
    <mergeCell ref="Z10:AA10"/>
    <mergeCell ref="Z11:AA11"/>
    <mergeCell ref="Z12:AA12"/>
    <mergeCell ref="Z13:AA13"/>
    <mergeCell ref="Z14:AA14"/>
    <mergeCell ref="B1:AA1"/>
    <mergeCell ref="C2:Z3"/>
    <mergeCell ref="AA2:AA9"/>
    <mergeCell ref="H4:H9"/>
    <mergeCell ref="K4:K9"/>
    <mergeCell ref="V4:V9"/>
    <mergeCell ref="Q7:R7"/>
    <mergeCell ref="L9:U9"/>
    <mergeCell ref="W9:Z9"/>
    <mergeCell ref="Z61:AA61"/>
    <mergeCell ref="Z62:AA62"/>
    <mergeCell ref="Z48:AA48"/>
    <mergeCell ref="Z49:AA49"/>
    <mergeCell ref="Z51:AA51"/>
    <mergeCell ref="Z57:AA57"/>
    <mergeCell ref="Z58:AA58"/>
    <mergeCell ref="Z59:AA59"/>
    <mergeCell ref="Z60:AA60"/>
    <mergeCell ref="Z47:AA47"/>
    <mergeCell ref="Z31:AA31"/>
    <mergeCell ref="Z32:AA32"/>
    <mergeCell ref="Z33:AA33"/>
    <mergeCell ref="Z34:AA34"/>
    <mergeCell ref="Z35:AA35"/>
    <mergeCell ref="Z36:AA36"/>
    <mergeCell ref="Z37:AA37"/>
    <mergeCell ref="Z40:AA40"/>
    <mergeCell ref="Z41:AA41"/>
    <mergeCell ref="Z42:AA42"/>
    <mergeCell ref="Z43:AA43"/>
    <mergeCell ref="Z44:AA44"/>
    <mergeCell ref="Z45:AA45"/>
    <mergeCell ref="Z46:AA46"/>
    <mergeCell ref="R11:S11"/>
    <mergeCell ref="P12:Q12"/>
    <mergeCell ref="R12:S12"/>
    <mergeCell ref="N13:S13"/>
    <mergeCell ref="T13:U13"/>
    <mergeCell ref="N16:O16"/>
    <mergeCell ref="T16:U16"/>
    <mergeCell ref="Z38:AA38"/>
    <mergeCell ref="Z39:AA39"/>
    <mergeCell ref="Z15:AA15"/>
    <mergeCell ref="Z16:AA16"/>
    <mergeCell ref="Z17:AA17"/>
    <mergeCell ref="Z22:AA22"/>
    <mergeCell ref="B2:B9"/>
    <mergeCell ref="C6:D6"/>
    <mergeCell ref="C8:D8"/>
    <mergeCell ref="B13:B15"/>
    <mergeCell ref="B17:B19"/>
    <mergeCell ref="E7:F7"/>
    <mergeCell ref="M7:N7"/>
    <mergeCell ref="T6:U6"/>
    <mergeCell ref="T7:U7"/>
    <mergeCell ref="E8:G8"/>
    <mergeCell ref="M8:N8"/>
    <mergeCell ref="Q8:R8"/>
    <mergeCell ref="T8:U8"/>
    <mergeCell ref="C9:G9"/>
    <mergeCell ref="I9:J9"/>
    <mergeCell ref="P16:Q16"/>
    <mergeCell ref="R16:S16"/>
    <mergeCell ref="P17:Q17"/>
    <mergeCell ref="R17:S17"/>
    <mergeCell ref="P18:Q18"/>
    <mergeCell ref="R18:S18"/>
    <mergeCell ref="N19:S19"/>
    <mergeCell ref="T19:U19"/>
    <mergeCell ref="P11:Q11"/>
    <mergeCell ref="I4:J4"/>
    <mergeCell ref="L4:U4"/>
    <mergeCell ref="D4:G4"/>
    <mergeCell ref="W4:Z4"/>
    <mergeCell ref="C5:D5"/>
    <mergeCell ref="E5:G5"/>
    <mergeCell ref="I5:J6"/>
    <mergeCell ref="M5:N5"/>
    <mergeCell ref="M6:N6"/>
    <mergeCell ref="Q5:R5"/>
    <mergeCell ref="T5:U5"/>
    <mergeCell ref="E6:G6"/>
    <mergeCell ref="Q6:R6"/>
    <mergeCell ref="W5:Z5"/>
    <mergeCell ref="W6:Z8"/>
  </mergeCells>
  <conditionalFormatting sqref="H11:H62">
    <cfRule type="colorScale" priority="1">
      <colorScale>
        <cfvo type="min"/>
        <cfvo type="max"/>
        <color rgb="FF00FFFF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Skidpad</vt:lpstr>
      <vt:lpstr>Template_endurance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Molnár Dávid</cp:lastModifiedBy>
  <dcterms:modified xsi:type="dcterms:W3CDTF">2022-04-30T09:55:54Z</dcterms:modified>
</cp:coreProperties>
</file>