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6ED0E2D3-5F24-4693-A450-ECF9A30115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O_INVEST" sheetId="2" r:id="rId1"/>
  </sheets>
  <externalReferences>
    <externalReference r:id="rId2"/>
  </externalReferences>
  <definedNames>
    <definedName name="aporte">DIO_INVEST!$D$18:$D$18</definedName>
    <definedName name="patrimonio">DIO_INVEST!$D$21:$D$21</definedName>
    <definedName name="qtt_anos">DIO_INVEST!$D$19:$D$19</definedName>
    <definedName name="rendimento_carteira" localSheetId="0">DIO_INVEST!$D$13</definedName>
    <definedName name="taxa_mensal">DIO_INVEST!$D$20:$D$20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2" l="1"/>
  <c r="D40" i="2"/>
  <c r="D39" i="2"/>
  <c r="D38" i="2"/>
  <c r="D37" i="2"/>
  <c r="D36" i="2"/>
  <c r="D42" i="2" s="1"/>
  <c r="C29" i="2"/>
  <c r="D29" i="2" s="1"/>
  <c r="C28" i="2"/>
  <c r="D28" i="2" s="1"/>
  <c r="C27" i="2"/>
  <c r="D27" i="2" s="1"/>
  <c r="C26" i="2"/>
  <c r="D26" i="2" s="1"/>
  <c r="C25" i="2"/>
  <c r="D25" i="2" s="1"/>
  <c r="D21" i="2" a="1"/>
  <c r="D21" i="2" s="1"/>
  <c r="D22" i="2" s="1" a="1"/>
  <c r="D22" i="2" s="1"/>
  <c r="D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<sst xmlns="http://schemas.openxmlformats.org/spreadsheetml/2006/main" count="30" uniqueCount="30">
  <si>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'</t>
  </si>
  <si>
    <t>CONFIGURAÇÕES</t>
  </si>
  <si>
    <t>Salário</t>
  </si>
  <si>
    <t>Rendimento Carteira</t>
  </si>
  <si>
    <t>Sugestão de Investimento</t>
  </si>
  <si>
    <t>INVESTIMENTO MENSAL</t>
  </si>
  <si>
    <t xml:space="preserve">Quanto investir por mês ? </t>
  </si>
  <si>
    <t>Por Quantos anos ?</t>
  </si>
  <si>
    <t>Taxa de rendimento mensal ?</t>
  </si>
  <si>
    <t xml:space="preserve">Patrimônio acumulado ? </t>
  </si>
  <si>
    <t xml:space="preserve">Dividendos Mensais ? </t>
  </si>
  <si>
    <t>Cenários</t>
  </si>
  <si>
    <t>Dividendo</t>
  </si>
  <si>
    <t xml:space="preserve">Quanto em 02 anos ? </t>
  </si>
  <si>
    <t xml:space="preserve">Quanto em 05 anos ? </t>
  </si>
  <si>
    <t xml:space="preserve">Quanto em 10 anos ? </t>
  </si>
  <si>
    <t xml:space="preserve">Quanto em 20  anos ? </t>
  </si>
  <si>
    <t xml:space="preserve">Quanto em 30  anos ? 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</si>
  <si>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</si>
  <si>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</si>
  <si>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</si>
  <si>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</si>
  <si>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</si>
  <si>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</si>
  <si>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</si>
  <si>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</si>
  <si>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</si>
  <si>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</si>
  <si>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 xml:space="preserve">DESENVOLVIMENTO </t>
  </si>
  <si>
    <t>HOTELARIAS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</si>
</sst>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8"/>
      <color rgb="FFFFFFFF"/>
      <name val="Aptos Narrow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rgb="FFFFFFFF"/>
      <name val="Aptos Narrow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rgb="FFFFFFFF"/>
      <name val="Aptos Narrow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6470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theme="2"/>
      </top>
      <bottom style="thick">
        <color theme="2"/>
      </bottom>
      <diagonal/>
    </border>
    <border>
      <left/>
      <right style="thick">
        <color theme="2"/>
      </right>
      <top style="thick">
        <color theme="2"/>
      </top>
      <bottom style="thick">
        <color theme="2"/>
      </bottom>
      <diagonal/>
    </border>
    <border>
      <left/>
      <right style="thick">
        <color rgb="FF000000"/>
      </right>
      <top style="thick">
        <color theme="2" tint="-9.9978637043366805E-2"/>
      </top>
      <bottom style="thick">
        <color theme="2" tint="-9.9978637043366805E-2"/>
      </bottom>
      <diagonal/>
    </border>
    <border>
      <left style="thick">
        <color rgb="FF000000"/>
      </left>
      <right/>
      <top/>
      <bottom style="thick">
        <color theme="2"/>
      </bottom>
      <diagonal/>
    </border>
    <border>
      <left/>
      <right style="thick">
        <color theme="2"/>
      </right>
      <top/>
      <bottom style="thick">
        <color theme="2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theme="2" tint="-9.9978637043366805E-2"/>
      </right>
      <top/>
      <bottom style="thick">
        <color rgb="FF000000"/>
      </bottom>
      <diagonal/>
    </border>
    <border>
      <left style="thick">
        <color theme="2" tint="-9.9978637043366805E-2"/>
      </left>
      <right style="thick">
        <color rgb="FF000000"/>
      </right>
      <top style="thick">
        <color theme="2" tint="-9.9978637043366805E-2"/>
      </top>
      <bottom style="thick">
        <color rgb="FF000000"/>
      </bottom>
      <diagonal/>
    </border>
    <border>
      <left style="thick">
        <color rgb="FF000000"/>
      </left>
      <right/>
      <top style="thick">
        <color rgb="FFEDE6E6"/>
      </top>
      <bottom/>
      <diagonal/>
    </border>
    <border>
      <left/>
      <right style="thick">
        <color rgb="FFEDE6E6"/>
      </right>
      <top style="thick">
        <color rgb="FFEDE6E6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theme="0" tint="-0.14999847407452621"/>
      </top>
      <bottom/>
      <diagonal/>
    </border>
    <border>
      <left style="thick">
        <color rgb="FF000000"/>
      </left>
      <right/>
      <top style="thick">
        <color rgb="FFEDE6E6"/>
      </top>
      <bottom style="thick">
        <color rgb="FFEDE6E6"/>
      </bottom>
      <diagonal/>
    </border>
    <border>
      <left/>
      <right style="thick">
        <color rgb="FFEDE6E6"/>
      </right>
      <top style="thick">
        <color rgb="FFEDE6E6"/>
      </top>
      <bottom style="thick">
        <color rgb="FFEDE6E6"/>
      </bottom>
      <diagonal/>
    </border>
    <border>
      <left/>
      <right style="medium">
        <color theme="2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theme="0" tint="-0.14999847407452621"/>
      </top>
      <bottom style="thick">
        <color rgb="FF000000"/>
      </bottom>
      <diagonal/>
    </border>
    <border>
      <left style="thick">
        <color rgb="FF000000"/>
      </left>
      <right/>
      <top style="thick">
        <color theme="2" tint="-9.9978637043366805E-2"/>
      </top>
      <bottom/>
      <diagonal/>
    </border>
    <border>
      <left style="thick">
        <color theme="2" tint="-9.9978637043366805E-2"/>
      </left>
      <right style="thick">
        <color theme="2" tint="-9.9978637043366805E-2"/>
      </right>
      <top style="thick">
        <color theme="2" tint="-9.9978637043366805E-2"/>
      </top>
      <bottom style="thick">
        <color theme="2" tint="-9.9978637043366805E-2"/>
      </bottom>
      <diagonal/>
    </border>
    <border>
      <left/>
      <right style="thick">
        <color rgb="FF000000"/>
      </right>
      <top style="thin">
        <color theme="2" tint="-9.9978637043366805E-2"/>
      </top>
      <bottom/>
      <diagonal/>
    </border>
    <border>
      <left style="thick">
        <color theme="2" tint="-9.9978637043366805E-2"/>
      </left>
      <right/>
      <top/>
      <bottom style="thick">
        <color theme="2" tint="-9.9978637043366805E-2"/>
      </bottom>
      <diagonal/>
    </border>
    <border>
      <left style="thick">
        <color theme="2" tint="-9.9978637043366805E-2"/>
      </left>
      <right style="thick">
        <color rgb="FF000000"/>
      </right>
      <top style="thick">
        <color theme="2" tint="-9.9978637043366805E-2"/>
      </top>
      <bottom/>
      <diagonal/>
    </border>
    <border>
      <left style="thick">
        <color rgb="FF000000"/>
      </left>
      <right/>
      <top style="thick">
        <color theme="2" tint="-9.9978637043366805E-2"/>
      </top>
      <bottom style="thick">
        <color theme="2" tint="-9.9978637043366805E-2"/>
      </bottom>
      <diagonal/>
    </border>
    <border>
      <left style="thick">
        <color theme="2" tint="-9.9978637043366805E-2"/>
      </left>
      <right/>
      <top/>
      <bottom/>
      <diagonal/>
    </border>
    <border>
      <left style="thick">
        <color theme="2" tint="-9.9978637043366805E-2"/>
      </left>
      <right style="thick">
        <color rgb="FF000000"/>
      </right>
      <top style="thick">
        <color theme="2" tint="-9.9978637043366805E-2"/>
      </top>
      <bottom style="thin">
        <color theme="2" tint="-9.9978637043366805E-2"/>
      </bottom>
      <diagonal/>
    </border>
    <border>
      <left style="thick">
        <color rgb="FF000000"/>
      </left>
      <right/>
      <top/>
      <bottom style="thick">
        <color theme="2" tint="-9.9978637043366805E-2"/>
      </bottom>
      <diagonal/>
    </border>
    <border>
      <left/>
      <right style="thick">
        <color rgb="FF000000"/>
      </right>
      <top/>
      <bottom style="thick">
        <color theme="2" tint="-9.9978637043366805E-2"/>
      </bottom>
      <diagonal/>
    </border>
    <border>
      <left style="thick">
        <color theme="2" tint="-9.9978637043366805E-2"/>
      </left>
      <right style="thick">
        <color theme="2" tint="-9.9978637043366805E-2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0" fillId="0" borderId="0" xfId="0" quotePrefix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0" fontId="3" fillId="4" borderId="4" xfId="0" applyFont="1" applyFill="1" applyBorder="1" applyAlignment="1">
      <alignment horizontal="left" indent="3"/>
    </xf>
    <xf numFmtId="0" fontId="3" fillId="4" borderId="5" xfId="0" applyFont="1" applyFill="1" applyBorder="1" applyAlignment="1">
      <alignment horizontal="left" indent="3"/>
    </xf>
    <xf numFmtId="164" fontId="4" fillId="5" borderId="6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left" indent="3"/>
    </xf>
    <xf numFmtId="0" fontId="3" fillId="4" borderId="8" xfId="0" applyFont="1" applyFill="1" applyBorder="1" applyAlignment="1">
      <alignment horizontal="left" indent="3"/>
    </xf>
    <xf numFmtId="10" fontId="4" fillId="0" borderId="6" xfId="0" applyNumberFormat="1" applyFont="1" applyBorder="1" applyAlignment="1">
      <alignment horizontal="center"/>
    </xf>
    <xf numFmtId="0" fontId="3" fillId="4" borderId="9" xfId="0" applyFont="1" applyFill="1" applyBorder="1" applyAlignment="1">
      <alignment horizontal="left" indent="3"/>
    </xf>
    <xf numFmtId="0" fontId="3" fillId="4" borderId="10" xfId="0" applyFont="1" applyFill="1" applyBorder="1" applyAlignment="1">
      <alignment horizontal="left" indent="3"/>
    </xf>
    <xf numFmtId="164" fontId="4" fillId="4" borderId="1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12" xfId="0" applyFont="1" applyFill="1" applyBorder="1" applyAlignment="1">
      <alignment horizontal="left" indent="3"/>
    </xf>
    <xf numFmtId="0" fontId="3" fillId="4" borderId="13" xfId="0" applyFont="1" applyFill="1" applyBorder="1" applyAlignment="1">
      <alignment horizontal="left" indent="3"/>
    </xf>
    <xf numFmtId="16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0" fontId="4" fillId="0" borderId="15" xfId="0" applyNumberFormat="1" applyFont="1" applyBorder="1" applyAlignment="1">
      <alignment horizontal="center"/>
    </xf>
    <xf numFmtId="0" fontId="6" fillId="7" borderId="16" xfId="0" applyFont="1" applyFill="1" applyBorder="1" applyAlignment="1">
      <alignment horizontal="left" indent="3"/>
    </xf>
    <xf numFmtId="0" fontId="6" fillId="7" borderId="17" xfId="0" applyFont="1" applyFill="1" applyBorder="1" applyAlignment="1">
      <alignment horizontal="left" indent="3"/>
    </xf>
    <xf numFmtId="8" fontId="4" fillId="8" borderId="15" xfId="0" applyNumberFormat="1" applyFont="1" applyFill="1" applyBorder="1" applyAlignment="1">
      <alignment horizontal="center"/>
    </xf>
    <xf numFmtId="0" fontId="7" fillId="0" borderId="0" xfId="0" applyFont="1"/>
    <xf numFmtId="0" fontId="6" fillId="7" borderId="9" xfId="0" applyFont="1" applyFill="1" applyBorder="1" applyAlignment="1">
      <alignment horizontal="left" indent="3"/>
    </xf>
    <xf numFmtId="0" fontId="6" fillId="7" borderId="18" xfId="0" applyFont="1" applyFill="1" applyBorder="1" applyAlignment="1">
      <alignment horizontal="left" indent="3"/>
    </xf>
    <xf numFmtId="8" fontId="4" fillId="8" borderId="19" xfId="0" applyNumberFormat="1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5" borderId="0" xfId="0" applyFont="1" applyFill="1"/>
    <xf numFmtId="0" fontId="3" fillId="7" borderId="20" xfId="0" applyFont="1" applyFill="1" applyBorder="1" applyAlignment="1">
      <alignment horizontal="left" indent="3"/>
    </xf>
    <xf numFmtId="8" fontId="0" fillId="7" borderId="21" xfId="0" applyNumberFormat="1" applyFill="1" applyBorder="1" applyAlignment="1">
      <alignment horizontal="center"/>
    </xf>
    <xf numFmtId="8" fontId="0" fillId="7" borderId="22" xfId="0" applyNumberFormat="1" applyFill="1" applyBorder="1" applyAlignment="1">
      <alignment horizontal="center"/>
    </xf>
    <xf numFmtId="8" fontId="0" fillId="7" borderId="23" xfId="0" applyNumberFormat="1" applyFill="1" applyBorder="1" applyAlignment="1">
      <alignment horizontal="center"/>
    </xf>
    <xf numFmtId="8" fontId="0" fillId="7" borderId="24" xfId="0" applyNumberFormat="1" applyFill="1" applyBorder="1" applyAlignment="1">
      <alignment horizontal="center"/>
    </xf>
    <xf numFmtId="0" fontId="3" fillId="7" borderId="25" xfId="0" applyFont="1" applyFill="1" applyBorder="1" applyAlignment="1">
      <alignment horizontal="left" indent="3"/>
    </xf>
    <xf numFmtId="8" fontId="0" fillId="7" borderId="26" xfId="0" applyNumberFormat="1" applyFill="1" applyBorder="1" applyAlignment="1">
      <alignment horizontal="center"/>
    </xf>
    <xf numFmtId="8" fontId="0" fillId="7" borderId="27" xfId="0" applyNumberFormat="1" applyFill="1" applyBorder="1" applyAlignment="1">
      <alignment horizontal="center"/>
    </xf>
    <xf numFmtId="0" fontId="3" fillId="7" borderId="28" xfId="0" applyFont="1" applyFill="1" applyBorder="1" applyAlignment="1">
      <alignment horizontal="left" indent="3"/>
    </xf>
    <xf numFmtId="8" fontId="0" fillId="7" borderId="29" xfId="0" applyNumberFormat="1" applyFill="1" applyBorder="1" applyAlignment="1">
      <alignment horizontal="center"/>
    </xf>
    <xf numFmtId="0" fontId="3" fillId="7" borderId="9" xfId="0" applyFont="1" applyFill="1" applyBorder="1" applyAlignment="1">
      <alignment horizontal="left" indent="3"/>
    </xf>
    <xf numFmtId="8" fontId="0" fillId="7" borderId="30" xfId="0" applyNumberFormat="1" applyFill="1" applyBorder="1" applyAlignment="1">
      <alignment horizontal="center"/>
    </xf>
    <xf numFmtId="8" fontId="0" fillId="7" borderId="31" xfId="0" applyNumberFormat="1" applyFill="1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0" fillId="4" borderId="0" xfId="0" applyFill="1"/>
    <xf numFmtId="164" fontId="4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9" fontId="0" fillId="0" borderId="32" xfId="0" applyNumberFormat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[1]DIO_INVEST!$C$35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14-4B02-A247-2F91F85360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14-4B02-A247-2F91F85360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14-4B02-A247-2F91F85360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14-4B02-A247-2F91F85360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14-4B02-A247-2F91F85360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F14-4B02-A247-2F91F853602C}"/>
              </c:ext>
            </c:extLst>
          </c:dPt>
          <c:cat>
            <c:strRef>
              <c:f>[1]DIO_INVEST!$B$36:$B$41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 </c:v>
                </c:pt>
                <c:pt idx="5">
                  <c:v>HOTELARIAS</c:v>
                </c:pt>
              </c:strCache>
            </c:strRef>
          </c:cat>
          <c:val>
            <c:numRef>
              <c:f>[1]DIO_INVEST!$C$36:$C$41</c:f>
              <c:numCache>
                <c:formatCode>General</c:formatCode>
                <c:ptCount val="6"/>
                <c:pt idx="0">
                  <c:v>0.3</c:v>
                </c:pt>
                <c:pt idx="1">
                  <c:v>0.3</c:v>
                </c:pt>
                <c:pt idx="2">
                  <c:v>0.1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F14-4B02-A247-2F91F8536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</xdr:rowOff>
    </xdr:from>
    <xdr:to>
      <xdr:col>4</xdr:col>
      <xdr:colOff>352425</xdr:colOff>
      <xdr:row>9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4170E3-110A-4519-B518-8002A7DBB1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>
          <a:fillRect/>
        </a:stretch>
      </xdr:blipFill>
      <xdr:spPr>
        <a:xfrm>
          <a:off x="266700" y="9525"/>
          <a:ext cx="5991225" cy="1704975"/>
        </a:xfrm>
        <a:prstGeom prst="rect">
          <a:avLst/>
        </a:prstGeom>
      </xdr:spPr>
    </xdr:pic>
    <xdr:clientData/>
  </xdr:twoCellAnchor>
  <xdr:twoCellAnchor>
    <xdr:from>
      <xdr:col>0</xdr:col>
      <xdr:colOff>409575</xdr:colOff>
      <xdr:row>43</xdr:row>
      <xdr:rowOff>180975</xdr:rowOff>
    </xdr:from>
    <xdr:to>
      <xdr:col>3</xdr:col>
      <xdr:colOff>914400</xdr:colOff>
      <xdr:row>64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89CE51-B1CA-4DA8-B746-AE0B5BFCEB60}"/>
            </a:ext>
            <a:ext uri="{147F2762-F138-4A5C-976F-8EAC2B608ADB}">
              <a16:predDERef xmlns:a16="http://schemas.microsoft.com/office/drawing/2014/main" pred="{224170E3-110A-4519-B518-8002A7DBB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_%20tarefa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O_INVEST"/>
      <sheetName val="tarefa1"/>
      <sheetName val="t2_formatação"/>
      <sheetName val="t3_tbldinamica"/>
      <sheetName val="t4_"/>
      <sheetName val="t4_pronta"/>
      <sheetName val="t4_dinamica"/>
      <sheetName val="Planilha1"/>
      <sheetName val="format.condicionais"/>
      <sheetName val="Planilha2"/>
      <sheetName val="base_normalização"/>
      <sheetName val="CSV02"/>
      <sheetName val="report"/>
      <sheetName val="TBL_APOIO"/>
    </sheetNames>
    <sheetDataSet>
      <sheetData sheetId="0">
        <row r="35">
          <cell r="C35" t="str">
            <v>Percentual Sugerido</v>
          </cell>
        </row>
        <row r="36">
          <cell r="B36" t="str">
            <v>PAPEL</v>
          </cell>
          <cell r="C36">
            <v>0.3</v>
          </cell>
        </row>
        <row r="37">
          <cell r="B37" t="str">
            <v>TIJOLO</v>
          </cell>
          <cell r="C37">
            <v>0.3</v>
          </cell>
        </row>
        <row r="38">
          <cell r="B38" t="str">
            <v>HIBRIDOS</v>
          </cell>
          <cell r="C38">
            <v>0.1</v>
          </cell>
        </row>
        <row r="39">
          <cell r="B39" t="str">
            <v>FOFS</v>
          </cell>
          <cell r="C39">
            <v>0.1</v>
          </cell>
        </row>
        <row r="40">
          <cell r="B40" t="str">
            <v xml:space="preserve">DESENVOLVIMENTO </v>
          </cell>
          <cell r="C40">
            <v>0.05</v>
          </cell>
        </row>
        <row r="41">
          <cell r="B41" t="str">
            <v>HOTELARIAS</v>
          </cell>
          <cell r="C41">
            <v>0.15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7463-FD68-43AF-B8ED-C009E0BEBCFE}">
  <sheetPr>
    <pageSetUpPr fitToPage="1"/>
  </sheetPr>
  <dimension ref="A11:K42"/>
  <sheetViews>
    <sheetView showGridLines="0" tabSelected="1" workbookViewId="0"/>
  </sheetViews>
  <sheetFormatPr defaultColWidth="0" defaultRowHeight="15"/>
  <cols>
    <col min="1" max="1" width="6.28515625" customWidth="1"/>
    <col min="2" max="2" width="48.7109375" customWidth="1"/>
    <col min="3" max="3" width="18.7109375" style="17" bestFit="1" customWidth="1"/>
    <col min="4" max="4" width="14.85546875" style="17" customWidth="1"/>
    <col min="5" max="5" width="5.85546875" customWidth="1"/>
    <col min="6" max="6" width="4.5703125" style="17" customWidth="1"/>
    <col min="7" max="7" width="2" customWidth="1"/>
    <col min="8" max="8" width="2.85546875" customWidth="1"/>
    <col min="9" max="10" width="9.140625" hidden="1" customWidth="1"/>
    <col min="11" max="11" width="9.140625" hidden="1"/>
  </cols>
  <sheetData>
    <row r="11" spans="1:4" ht="24">
      <c r="A11" s="1" t="s">
        <v>0</v>
      </c>
      <c r="B11" s="2" t="s">
        <v>1</v>
      </c>
      <c r="C11" s="3"/>
      <c r="D11" s="4"/>
    </row>
    <row r="12" spans="1:4" ht="15.75">
      <c r="B12" s="5" t="s">
        <v>2</v>
      </c>
      <c r="C12" s="6"/>
      <c r="D12" s="7">
        <v>5000</v>
      </c>
    </row>
    <row r="13" spans="1:4" ht="15.75">
      <c r="B13" s="8" t="s">
        <v>3</v>
      </c>
      <c r="C13" s="9"/>
      <c r="D13" s="10">
        <v>6.0000000000000001E-3</v>
      </c>
    </row>
    <row r="14" spans="1:4" ht="15.75">
      <c r="B14" s="11" t="s">
        <v>4</v>
      </c>
      <c r="C14" s="12"/>
      <c r="D14" s="13">
        <f>D12*30%</f>
        <v>1500</v>
      </c>
    </row>
    <row r="17" spans="1:6" ht="30" customHeight="1">
      <c r="B17" s="14" t="s">
        <v>5</v>
      </c>
      <c r="C17" s="15"/>
      <c r="D17" s="16"/>
    </row>
    <row r="18" spans="1:6" ht="16.5" customHeight="1">
      <c r="B18" s="18" t="s">
        <v>6</v>
      </c>
      <c r="C18" s="19"/>
      <c r="D18" s="20">
        <v>500</v>
      </c>
    </row>
    <row r="19" spans="1:6" ht="15.75">
      <c r="B19" s="18" t="s">
        <v>7</v>
      </c>
      <c r="C19" s="19"/>
      <c r="D19" s="21">
        <v>5</v>
      </c>
    </row>
    <row r="20" spans="1:6" ht="15" customHeight="1">
      <c r="B20" s="18" t="s">
        <v>8</v>
      </c>
      <c r="C20" s="19"/>
      <c r="D20" s="22">
        <v>1.0789999999999999E-2</v>
      </c>
    </row>
    <row r="21" spans="1:6" ht="17.25">
      <c r="B21" s="23" t="s">
        <v>9</v>
      </c>
      <c r="C21" s="24"/>
      <c r="D21" s="25" cm="1">
        <f t="array" ref="D21">FV(taxa_mensal,qtt_anos*12,aporte*-1)</f>
        <v>41888.456999243819</v>
      </c>
      <c r="E21" s="26"/>
    </row>
    <row r="22" spans="1:6" ht="15" customHeight="1">
      <c r="B22" s="27" t="s">
        <v>10</v>
      </c>
      <c r="C22" s="28"/>
      <c r="D22" s="29" cm="1">
        <f t="array" ref="D22">patrimonio*rendimento_carteira</f>
        <v>251.33074199546292</v>
      </c>
      <c r="E22" s="30"/>
      <c r="F22" s="31"/>
    </row>
    <row r="23" spans="1:6" ht="17.25">
      <c r="F23" s="32"/>
    </row>
    <row r="24" spans="1:6" ht="24">
      <c r="B24" s="33" t="s">
        <v>11</v>
      </c>
      <c r="C24" s="34"/>
      <c r="D24" s="35" t="s">
        <v>12</v>
      </c>
    </row>
    <row r="25" spans="1:6" ht="15.75">
      <c r="A25" s="36">
        <v>2</v>
      </c>
      <c r="B25" s="37" t="s">
        <v>13</v>
      </c>
      <c r="C25" s="38">
        <f>FV($D$20,$A25*12,$D$18*-1)</f>
        <v>13613.813648822608</v>
      </c>
      <c r="D25" s="39">
        <f>C25*rendimento_carteira</f>
        <v>81.682881892935654</v>
      </c>
    </row>
    <row r="26" spans="1:6" ht="15.75">
      <c r="A26" s="36">
        <v>5</v>
      </c>
      <c r="B26" s="37" t="s">
        <v>14</v>
      </c>
      <c r="C26" s="40">
        <f>FV($D$20,$A26*12,$D$18*-1)</f>
        <v>41888.456999243819</v>
      </c>
      <c r="D26" s="41">
        <f>C26*rendimento_carteira</f>
        <v>251.33074199546292</v>
      </c>
    </row>
    <row r="27" spans="1:6" ht="15.75">
      <c r="A27" s="36">
        <v>10</v>
      </c>
      <c r="B27" s="42" t="s">
        <v>15</v>
      </c>
      <c r="C27" s="43">
        <f>FV($D$20,$A27*12,$D$18*-1)</f>
        <v>121642.1062650861</v>
      </c>
      <c r="D27" s="44">
        <f>C27*rendimento_carteira</f>
        <v>729.85263759051657</v>
      </c>
    </row>
    <row r="28" spans="1:6" ht="15.75">
      <c r="A28" s="36">
        <v>20</v>
      </c>
      <c r="B28" s="45" t="s">
        <v>16</v>
      </c>
      <c r="C28" s="38">
        <f>FV($D$20,$A28*12,$D$18*-1)</f>
        <v>562599.20004854025</v>
      </c>
      <c r="D28" s="46">
        <f>C28*rendimento_carteira</f>
        <v>3375.5952002912418</v>
      </c>
    </row>
    <row r="29" spans="1:6" ht="15.75">
      <c r="A29" s="36">
        <v>30</v>
      </c>
      <c r="B29" s="47" t="s">
        <v>17</v>
      </c>
      <c r="C29" s="48">
        <f>FV($D$20,$A29*12,$D$18*-1)</f>
        <v>2161084.8275023573</v>
      </c>
      <c r="D29" s="49">
        <f>C29*rendimento_carteira</f>
        <v>12966.508965014144</v>
      </c>
    </row>
    <row r="32" spans="1:6">
      <c r="B32" s="50" t="s">
        <v>18</v>
      </c>
      <c r="C32" s="51" t="s">
        <v>19</v>
      </c>
      <c r="D32" s="51"/>
    </row>
    <row r="33" spans="2:4">
      <c r="B33" s="52" t="s">
        <v>20</v>
      </c>
      <c r="C33" s="53">
        <v>500</v>
      </c>
      <c r="D33" s="54"/>
    </row>
    <row r="35" spans="2:4">
      <c r="B35" s="17" t="s">
        <v>21</v>
      </c>
      <c r="C35" t="s">
        <v>22</v>
      </c>
      <c r="D35" t="s">
        <v>23</v>
      </c>
    </row>
    <row r="36" spans="2:4">
      <c r="B36" s="17" t="s">
        <v>24</v>
      </c>
      <c r="C36" s="31">
        <v>0.3</v>
      </c>
      <c r="D36" s="55">
        <f>C36*$C$33</f>
        <v>150</v>
      </c>
    </row>
    <row r="37" spans="2:4">
      <c r="B37" s="17" t="s">
        <v>25</v>
      </c>
      <c r="C37" s="31">
        <v>0.3</v>
      </c>
      <c r="D37" s="55">
        <f>C37*$C$33</f>
        <v>150</v>
      </c>
    </row>
    <row r="38" spans="2:4">
      <c r="B38" s="17" t="s">
        <v>26</v>
      </c>
      <c r="C38" s="31">
        <v>0.1</v>
      </c>
      <c r="D38" s="55">
        <f>C38*$C$33</f>
        <v>50</v>
      </c>
    </row>
    <row r="39" spans="2:4">
      <c r="B39" s="17" t="s">
        <v>27</v>
      </c>
      <c r="C39" s="31">
        <v>0.1</v>
      </c>
      <c r="D39" s="55">
        <f t="shared" ref="D39:D43" si="0">C39*$C$33</f>
        <v>50</v>
      </c>
    </row>
    <row r="40" spans="2:4">
      <c r="B40" s="17" t="s">
        <v>28</v>
      </c>
      <c r="C40" s="31">
        <v>0.05</v>
      </c>
      <c r="D40" s="55">
        <f t="shared" si="0"/>
        <v>25</v>
      </c>
    </row>
    <row r="41" spans="2:4">
      <c r="B41" s="17" t="s">
        <v>29</v>
      </c>
      <c r="C41" s="56">
        <v>0.15</v>
      </c>
      <c r="D41" s="55">
        <f t="shared" si="0"/>
        <v>75</v>
      </c>
    </row>
    <row r="42" spans="2:4">
      <c r="B42" s="52"/>
      <c r="C42" s="54"/>
      <c r="D42" s="55">
        <f>SUM(D36:D41)</f>
        <v>500</v>
      </c>
    </row>
  </sheetData>
  <mergeCells count="10">
    <mergeCell ref="B19:C19"/>
    <mergeCell ref="B20:C20"/>
    <mergeCell ref="B21:C21"/>
    <mergeCell ref="B22:C22"/>
    <mergeCell ref="B11:C11"/>
    <mergeCell ref="B12:C12"/>
    <mergeCell ref="B13:C13"/>
    <mergeCell ref="B14:C14"/>
    <mergeCell ref="B17:C17"/>
    <mergeCell ref="B18:C18"/>
  </mergeCells>
  <dataValidations count="1">
    <dataValidation type="list" allowBlank="1" showInputMessage="1" showErrorMessage="1" sqref="C32" xr:uid="{2AA5EEE8-F289-4FEF-84C6-3490A91DD393}">
      <formula1>"CONSERVADOR,MODERADO,AGRESSIVO"</formula1>
    </dataValidation>
  </dataValidation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2025-06-08T22:01:45Z</dcterms:created>
  <dcterms:modified xsi:type="dcterms:W3CDTF">2025-06-08T22:02:30Z</dcterms:modified>
  <cp:category/>
  <cp:contentStatus/>
</cp:coreProperties>
</file>