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numbers" sheetId="1" r:id="rId4"/>
  </sheets>
</workbook>
</file>

<file path=xl/sharedStrings.xml><?xml version="1.0" encoding="utf-8"?>
<sst xmlns="http://schemas.openxmlformats.org/spreadsheetml/2006/main" uniqueCount="395">
  <si>
    <t>rank16</t>
  </si>
  <si>
    <t>rank15</t>
  </si>
  <si>
    <t>longname</t>
  </si>
  <si>
    <t>code</t>
  </si>
  <si>
    <t>company</t>
  </si>
  <si>
    <t>sector</t>
  </si>
  <si>
    <t>industry</t>
  </si>
  <si>
    <t>country</t>
  </si>
  <si>
    <t>energy</t>
  </si>
  <si>
    <t>GHG</t>
  </si>
  <si>
    <t>water</t>
  </si>
  <si>
    <t>waste</t>
  </si>
  <si>
    <t>LTIR</t>
  </si>
  <si>
    <t>fatalities</t>
  </si>
  <si>
    <t>empl_turnover</t>
  </si>
  <si>
    <t>avg_pay</t>
  </si>
  <si>
    <t>revenue</t>
  </si>
  <si>
    <t>EBITDA</t>
  </si>
  <si>
    <t>pension</t>
  </si>
  <si>
    <t>board_div</t>
  </si>
  <si>
    <t>manag_div</t>
  </si>
  <si>
    <t>paylink</t>
  </si>
  <si>
    <t>score</t>
  </si>
  <si>
    <t>oct15price</t>
  </si>
  <si>
    <t>sept16price</t>
  </si>
  <si>
    <t>%change</t>
  </si>
  <si>
    <t>market_cap(local)</t>
  </si>
  <si>
    <t>market_cap</t>
  </si>
  <si>
    <t>trailing_EPS</t>
  </si>
  <si>
    <t>PE</t>
  </si>
  <si>
    <t>PB</t>
  </si>
  <si>
    <t>div_yield</t>
  </si>
  <si>
    <t>Bayerische Motoren Werke AG</t>
  </si>
  <si>
    <t>BMW:GR</t>
  </si>
  <si>
    <t>BMW</t>
  </si>
  <si>
    <t>Consumer Discretionary</t>
  </si>
  <si>
    <t>Automobiles</t>
  </si>
  <si>
    <t>Germany</t>
  </si>
  <si>
    <t>Dassault Systemes</t>
  </si>
  <si>
    <t>DSY:FP</t>
  </si>
  <si>
    <t>Technology</t>
  </si>
  <si>
    <t>Software</t>
  </si>
  <si>
    <t>France</t>
  </si>
  <si>
    <t>Outotec OYJ</t>
  </si>
  <si>
    <t>OTE1V:FH</t>
  </si>
  <si>
    <t>Outotec</t>
  </si>
  <si>
    <t>Industrials</t>
  </si>
  <si>
    <t>Construction &amp; Engineering</t>
  </si>
  <si>
    <t>Finland</t>
  </si>
  <si>
    <t>Commonwealth Bank of Australia</t>
  </si>
  <si>
    <t>CBA:AU</t>
  </si>
  <si>
    <t>Financials</t>
  </si>
  <si>
    <t>Banks</t>
  </si>
  <si>
    <t>Australia</t>
  </si>
  <si>
    <t>Adidas AG</t>
  </si>
  <si>
    <t>ADS:GR</t>
  </si>
  <si>
    <t>adidas</t>
  </si>
  <si>
    <t>Textiles, Apparel &amp; Luxury Goods</t>
  </si>
  <si>
    <t>Enagas SA</t>
  </si>
  <si>
    <t>ENG:SM</t>
  </si>
  <si>
    <t>Enagas</t>
  </si>
  <si>
    <t>Utilities</t>
  </si>
  <si>
    <t>Gas Utilities</t>
  </si>
  <si>
    <t>Spain</t>
  </si>
  <si>
    <t>Danske Bank A/S</t>
  </si>
  <si>
    <t>DANSKE:DC</t>
  </si>
  <si>
    <t>Danske Bank</t>
  </si>
  <si>
    <t>Denmark</t>
  </si>
  <si>
    <t>StarHub Ltd</t>
  </si>
  <si>
    <t>STH:SP</t>
  </si>
  <si>
    <t xml:space="preserve">StarHub </t>
  </si>
  <si>
    <t>Communications</t>
  </si>
  <si>
    <t>Wireless Telecommunication Services</t>
  </si>
  <si>
    <t>Singapore</t>
  </si>
  <si>
    <t>Reckitt Benckiser Group PLC</t>
  </si>
  <si>
    <t>RB/:LN</t>
  </si>
  <si>
    <t>Reckitt Benckiser Group</t>
  </si>
  <si>
    <t>Consumer Staples</t>
  </si>
  <si>
    <t>Household Products</t>
  </si>
  <si>
    <t>United Kingdom</t>
  </si>
  <si>
    <t>City Developments Ltd</t>
  </si>
  <si>
    <t>CIT:SP</t>
  </si>
  <si>
    <t>City Developments</t>
  </si>
  <si>
    <t>Real Estate Management &amp; Development</t>
  </si>
  <si>
    <t>Centrica PLC</t>
  </si>
  <si>
    <t>CNA:LN</t>
  </si>
  <si>
    <t>Centrica</t>
  </si>
  <si>
    <t>Multi-Utilities</t>
  </si>
  <si>
    <t>Schneider Electric SE</t>
  </si>
  <si>
    <t>SU:FP</t>
  </si>
  <si>
    <t>Schneider Electric</t>
  </si>
  <si>
    <t>Electrical Equipment</t>
  </si>
  <si>
    <t>Coca-Cola Enterprises Inc</t>
  </si>
  <si>
    <t>KO:US</t>
  </si>
  <si>
    <t>Coca-Cola Enterprises</t>
  </si>
  <si>
    <t>Beverages</t>
  </si>
  <si>
    <t>United States</t>
  </si>
  <si>
    <t>L'Oreal SA</t>
  </si>
  <si>
    <t>OR:FP</t>
  </si>
  <si>
    <t>L'Oreal</t>
  </si>
  <si>
    <t>Personal Products</t>
  </si>
  <si>
    <t>Kesko OYJ</t>
  </si>
  <si>
    <t>KESBV:FH</t>
  </si>
  <si>
    <t>Kesko</t>
  </si>
  <si>
    <t>Food &amp; Staples Retailing</t>
  </si>
  <si>
    <t>Galp Energia SGPS SA</t>
  </si>
  <si>
    <t>GZ5:GR</t>
  </si>
  <si>
    <t>Galp Energia</t>
  </si>
  <si>
    <t>Energy</t>
  </si>
  <si>
    <t>Oil, Gas &amp; Consumable Fuels</t>
  </si>
  <si>
    <t>Portugal</t>
  </si>
  <si>
    <t>Statoil ASA</t>
  </si>
  <si>
    <t>STL:NO</t>
  </si>
  <si>
    <t>Statoil</t>
  </si>
  <si>
    <t>Norway</t>
  </si>
  <si>
    <t>Shinhan Financial Group Co Ltd</t>
  </si>
  <si>
    <t>055550:KS</t>
  </si>
  <si>
    <t>Shinhan Financial Group</t>
  </si>
  <si>
    <t>South Korea</t>
  </si>
  <si>
    <t>Novo Nordisk A/S</t>
  </si>
  <si>
    <t>NOVOB:DC</t>
  </si>
  <si>
    <t>Novo Nordisk</t>
  </si>
  <si>
    <t>Healthcare</t>
  </si>
  <si>
    <t>Pharmaceuticals</t>
  </si>
  <si>
    <t>Hennes &amp; Mauritz AB</t>
  </si>
  <si>
    <t>HMB:SS</t>
  </si>
  <si>
    <t>H&amp;M Hennes &amp; Mauritz</t>
  </si>
  <si>
    <t>Specialty Retail</t>
  </si>
  <si>
    <t>Sweden</t>
  </si>
  <si>
    <t>Marks &amp; Spencer Group PLC</t>
  </si>
  <si>
    <t>MKS:LN</t>
  </si>
  <si>
    <t>Marks &amp; Spencer Group</t>
  </si>
  <si>
    <t>Multiline Retail</t>
  </si>
  <si>
    <t>Koninklijke Philips NV</t>
  </si>
  <si>
    <t>PHIA:NA</t>
  </si>
  <si>
    <t>Koninklijke Philips</t>
  </si>
  <si>
    <t>Industrial Conglomerates</t>
  </si>
  <si>
    <t>Netherlands</t>
  </si>
  <si>
    <t>Koninklijke DSM NV</t>
  </si>
  <si>
    <t>KPN:NA</t>
  </si>
  <si>
    <t>Koninklijke DSM</t>
  </si>
  <si>
    <t>Chemicals</t>
  </si>
  <si>
    <t>Storebrand ASA</t>
  </si>
  <si>
    <t>STB:NO</t>
  </si>
  <si>
    <t>Storebrand</t>
  </si>
  <si>
    <t>Insurance</t>
  </si>
  <si>
    <t>UPM-Kymmene OYJ</t>
  </si>
  <si>
    <t>UPM1V:FH</t>
  </si>
  <si>
    <t>UPM-Kymmene</t>
  </si>
  <si>
    <t>Materials</t>
  </si>
  <si>
    <t>Paper &amp; Forest Products</t>
  </si>
  <si>
    <t>Diageo PLC</t>
  </si>
  <si>
    <t>DGE:LN</t>
  </si>
  <si>
    <t>Diageo</t>
  </si>
  <si>
    <t>BT Group PLC</t>
  </si>
  <si>
    <t>BT/A:LN</t>
  </si>
  <si>
    <t>BT Group</t>
  </si>
  <si>
    <t>Diversified Telecommunication</t>
  </si>
  <si>
    <t>DNB ASA</t>
  </si>
  <si>
    <t>DNB:NO</t>
  </si>
  <si>
    <t>DNB</t>
  </si>
  <si>
    <t>Eni SpA</t>
  </si>
  <si>
    <t>ENI:IM</t>
  </si>
  <si>
    <t>Eni</t>
  </si>
  <si>
    <t>Italy</t>
  </si>
  <si>
    <t>Biogen Idec Inc</t>
  </si>
  <si>
    <t>BIIB:US</t>
  </si>
  <si>
    <t>Biogen</t>
  </si>
  <si>
    <t>Biotechnology</t>
  </si>
  <si>
    <t>Aeroports de Paris</t>
  </si>
  <si>
    <t>ADP:FP</t>
  </si>
  <si>
    <t>Transportation Infrastructure</t>
  </si>
  <si>
    <t>Cameco Corp</t>
  </si>
  <si>
    <t>CCO:CN</t>
  </si>
  <si>
    <t xml:space="preserve">Cameco </t>
  </si>
  <si>
    <t>Canada</t>
  </si>
  <si>
    <t>Westpac Banking Corp</t>
  </si>
  <si>
    <t>WBC:AU</t>
  </si>
  <si>
    <t>Westpac Banking</t>
  </si>
  <si>
    <t>Atlas Copco AB</t>
  </si>
  <si>
    <t>ATCOA:SS</t>
  </si>
  <si>
    <t>Atlas Copco</t>
  </si>
  <si>
    <t>Machinery</t>
  </si>
  <si>
    <t>BNP Paribas SA</t>
  </si>
  <si>
    <t>BNP:FP</t>
  </si>
  <si>
    <t>BNP Paribas</t>
  </si>
  <si>
    <t>BG Group PLC</t>
  </si>
  <si>
    <t>BG/:LN</t>
  </si>
  <si>
    <t>BG Group</t>
  </si>
  <si>
    <t>Teck Resources Ltd</t>
  </si>
  <si>
    <t>TCK:US</t>
  </si>
  <si>
    <t>Teck Resources</t>
  </si>
  <si>
    <t>Metals &amp; Mining</t>
  </si>
  <si>
    <t>Intel Corp</t>
  </si>
  <si>
    <t>INTC:US</t>
  </si>
  <si>
    <t>Intel</t>
  </si>
  <si>
    <t>Semiconductors &amp; Semiconductor Equipment</t>
  </si>
  <si>
    <t>Neste Oil OYJ</t>
  </si>
  <si>
    <t>NESTE:FH</t>
  </si>
  <si>
    <t>Neste Oil</t>
  </si>
  <si>
    <t>POSCO</t>
  </si>
  <si>
    <t>005490:KS</t>
  </si>
  <si>
    <t>Skandinaviska Enskilda Banken AB</t>
  </si>
  <si>
    <t>SEBA:SS</t>
  </si>
  <si>
    <t>Skandinaviska Enskilda Banken</t>
  </si>
  <si>
    <t>Siemens AG</t>
  </si>
  <si>
    <t>SIE:GR</t>
  </si>
  <si>
    <t>Siemens</t>
  </si>
  <si>
    <t>Kering</t>
  </si>
  <si>
    <t>KER:FP</t>
  </si>
  <si>
    <t>LG Electronics Inc</t>
  </si>
  <si>
    <t>066570:KS</t>
  </si>
  <si>
    <t>LG Electronics</t>
  </si>
  <si>
    <t>Household Durables</t>
  </si>
  <si>
    <t>ING Groep NV</t>
  </si>
  <si>
    <t>INGA:NA</t>
  </si>
  <si>
    <t>ING Groep</t>
  </si>
  <si>
    <t>Enbridge Inc</t>
  </si>
  <si>
    <t>ENB:CN</t>
  </si>
  <si>
    <t>Enbridge</t>
  </si>
  <si>
    <t>Unilever PLC</t>
  </si>
  <si>
    <t>ULVR:LN</t>
  </si>
  <si>
    <t>Unilever</t>
  </si>
  <si>
    <t>Food Products</t>
  </si>
  <si>
    <t>Daimler AG</t>
  </si>
  <si>
    <t>DAI:GR</t>
  </si>
  <si>
    <t>Daimler</t>
  </si>
  <si>
    <t>ASML Holding NV</t>
  </si>
  <si>
    <t>ASML:NA</t>
  </si>
  <si>
    <t>ASML Holding</t>
  </si>
  <si>
    <t>Ecolab Inc</t>
  </si>
  <si>
    <t>ECL:US</t>
  </si>
  <si>
    <t>Ecolab</t>
  </si>
  <si>
    <t>Telenor ASA</t>
  </si>
  <si>
    <t>TEL:NO</t>
  </si>
  <si>
    <t>Telenor</t>
  </si>
  <si>
    <t>Shire PLC</t>
  </si>
  <si>
    <t>SHP:LN</t>
  </si>
  <si>
    <t>Shire</t>
  </si>
  <si>
    <t>Ireland</t>
  </si>
  <si>
    <t>TELUS Corp</t>
  </si>
  <si>
    <t>T:CN</t>
  </si>
  <si>
    <t xml:space="preserve">TELUS </t>
  </si>
  <si>
    <t>Toronto-Dominion Bank/The</t>
  </si>
  <si>
    <t>TD:CN</t>
  </si>
  <si>
    <t>Toronto-Dominion Bank</t>
  </si>
  <si>
    <t>Keppel Corp Ltd</t>
  </si>
  <si>
    <t>KEP:SP</t>
  </si>
  <si>
    <t>Keppel Corporation</t>
  </si>
  <si>
    <t>Applied Materials Inc</t>
  </si>
  <si>
    <t>AMAT:US</t>
  </si>
  <si>
    <t>Applied Materials</t>
  </si>
  <si>
    <t>Cisco Systems Inc</t>
  </si>
  <si>
    <t>CSCO:US</t>
  </si>
  <si>
    <t>Cisco Systems</t>
  </si>
  <si>
    <t>Communications Equipment</t>
  </si>
  <si>
    <t>Iberdrola SA</t>
  </si>
  <si>
    <t>IBE:SM</t>
  </si>
  <si>
    <t>Iberdrola</t>
  </si>
  <si>
    <t>Electric Utilities</t>
  </si>
  <si>
    <t>Johnson &amp; Johnson</t>
  </si>
  <si>
    <t>JNJ:US</t>
  </si>
  <si>
    <t>Nokia OYJ</t>
  </si>
  <si>
    <t>NOKIA:FH</t>
  </si>
  <si>
    <t>Nokia</t>
  </si>
  <si>
    <t>Technology Hardware, Storage &amp; Equipment</t>
  </si>
  <si>
    <t>Natura Cosmeticos SA</t>
  </si>
  <si>
    <t>NATU3:BZ</t>
  </si>
  <si>
    <t>Natura Cosmeticos</t>
  </si>
  <si>
    <t>Brazil</t>
  </si>
  <si>
    <t>Legrand SA</t>
  </si>
  <si>
    <t>LR:FP</t>
  </si>
  <si>
    <t>Legrand</t>
  </si>
  <si>
    <t>WSP Global Inc</t>
  </si>
  <si>
    <t>WSP:CN</t>
  </si>
  <si>
    <t>WSP Global</t>
  </si>
  <si>
    <t>Johnson Controls Inc</t>
  </si>
  <si>
    <t>JCI:US</t>
  </si>
  <si>
    <t>Johnson Controls</t>
  </si>
  <si>
    <t>Auto Components</t>
  </si>
  <si>
    <t>Agilent Technologies Inc</t>
  </si>
  <si>
    <t>A:US</t>
  </si>
  <si>
    <t>Agilent Technologies</t>
  </si>
  <si>
    <t>Life Sciences Tools &amp; Services</t>
  </si>
  <si>
    <t>Sun Life Financial Inc</t>
  </si>
  <si>
    <t>SLF:CN</t>
  </si>
  <si>
    <t>Sun Life Financial</t>
  </si>
  <si>
    <t>Australia &amp; New Zealand Banking Group Ltd</t>
  </si>
  <si>
    <t>ANZ:AU</t>
  </si>
  <si>
    <t>Australia &amp; New Zealand Banking Group</t>
  </si>
  <si>
    <t>Lenovo Group Ltd</t>
  </si>
  <si>
    <t>992:HK</t>
  </si>
  <si>
    <t>Lenovo Group</t>
  </si>
  <si>
    <t>China</t>
  </si>
  <si>
    <t>General Mills Inc</t>
  </si>
  <si>
    <t>GIS:US</t>
  </si>
  <si>
    <t>General Mills</t>
  </si>
  <si>
    <t>General Electric Co</t>
  </si>
  <si>
    <t>GE:US</t>
  </si>
  <si>
    <t>General Electric</t>
  </si>
  <si>
    <t>Renault SA</t>
  </si>
  <si>
    <t>RNO:FP</t>
  </si>
  <si>
    <t>Renault</t>
  </si>
  <si>
    <t>EMC Corp/MA</t>
  </si>
  <si>
    <t>EMC*:MM</t>
  </si>
  <si>
    <t>EMC Corporation</t>
  </si>
  <si>
    <t>Hardware</t>
  </si>
  <si>
    <t>National Australia Bank Ltd</t>
  </si>
  <si>
    <t>NAB:AU</t>
  </si>
  <si>
    <t>National Australia Bank</t>
  </si>
  <si>
    <t>Insurance Australia Group Ltd</t>
  </si>
  <si>
    <t>IAG:AU</t>
  </si>
  <si>
    <t>Insurance Australia Group</t>
  </si>
  <si>
    <t>Banco do Brasil SA</t>
  </si>
  <si>
    <t>BBAS3:BZ</t>
  </si>
  <si>
    <t>Banco do Brasil</t>
  </si>
  <si>
    <t>Accenture PLC</t>
  </si>
  <si>
    <t>ACN:US</t>
  </si>
  <si>
    <t>Accenture</t>
  </si>
  <si>
    <t>IT Services</t>
  </si>
  <si>
    <t>Henkel AG &amp; Co KGaA</t>
  </si>
  <si>
    <t>HEN:GR</t>
  </si>
  <si>
    <t>Henkel</t>
  </si>
  <si>
    <t>Prudential Financial Inc</t>
  </si>
  <si>
    <t>PRU:US</t>
  </si>
  <si>
    <t>Prudential Financial</t>
  </si>
  <si>
    <t>Aviva PLC</t>
  </si>
  <si>
    <t>AV/:LN</t>
  </si>
  <si>
    <t>Aviva</t>
  </si>
  <si>
    <t>Takeda Pharmaceutical Co Ltd</t>
  </si>
  <si>
    <t>4502:JP</t>
  </si>
  <si>
    <t>Takeda Pharmaceutical</t>
  </si>
  <si>
    <t>Japan</t>
  </si>
  <si>
    <t>Peugeot SA</t>
  </si>
  <si>
    <t>UG:FP</t>
  </si>
  <si>
    <t>Peugeot</t>
  </si>
  <si>
    <t>Pearson PLC</t>
  </si>
  <si>
    <t>PSON:LN</t>
  </si>
  <si>
    <t>Pearson</t>
  </si>
  <si>
    <t>Media</t>
  </si>
  <si>
    <t>Prologis Inc</t>
  </si>
  <si>
    <t>PLD:US</t>
  </si>
  <si>
    <t>Prologis</t>
  </si>
  <si>
    <t>Real Estate Investment Trusts</t>
  </si>
  <si>
    <t>Apple Inc</t>
  </si>
  <si>
    <t>AAPL:US</t>
  </si>
  <si>
    <t>Apple</t>
  </si>
  <si>
    <t>Celestica Inc</t>
  </si>
  <si>
    <t>CLS:CN</t>
  </si>
  <si>
    <t>Celestica</t>
  </si>
  <si>
    <t>Electronic Equip., Instruments</t>
  </si>
  <si>
    <t>Bank of Montreal</t>
  </si>
  <si>
    <t>BMO:CN</t>
  </si>
  <si>
    <t>Sanofi</t>
  </si>
  <si>
    <t>SAN:FP</t>
  </si>
  <si>
    <t>Sysmex Corp</t>
  </si>
  <si>
    <t>6869.JP</t>
  </si>
  <si>
    <t>Sysmex</t>
  </si>
  <si>
    <t>Health Care Equipment &amp; Supplies</t>
  </si>
  <si>
    <t>Nestle SA</t>
  </si>
  <si>
    <t>NESN:VX</t>
  </si>
  <si>
    <t>Nestle</t>
  </si>
  <si>
    <t>Switzerland</t>
  </si>
  <si>
    <t>Varian Medical Systems Inc</t>
  </si>
  <si>
    <t>VAR:US</t>
  </si>
  <si>
    <t>Varian Medical Systems</t>
  </si>
  <si>
    <t>Vivendi SA</t>
  </si>
  <si>
    <t>VIV:FP</t>
  </si>
  <si>
    <t>Vivendi</t>
  </si>
  <si>
    <t>Adobe Systems Inc</t>
  </si>
  <si>
    <t>ADBE:US</t>
  </si>
  <si>
    <t>Adobe Systems</t>
  </si>
  <si>
    <t>CapitaLand Ltd</t>
  </si>
  <si>
    <t>CAPL:SP</t>
  </si>
  <si>
    <t>CapitaLand</t>
  </si>
  <si>
    <t>Samsung Electronics Co Ltd</t>
  </si>
  <si>
    <t>005930:KS</t>
  </si>
  <si>
    <t>Samsung Electronics</t>
  </si>
  <si>
    <t>Astellas Pharma Inc</t>
  </si>
  <si>
    <t>4503:JP</t>
  </si>
  <si>
    <t>Astellas Pharma</t>
  </si>
  <si>
    <t>Hewlett-Packard Co</t>
  </si>
  <si>
    <t>HPE:US</t>
  </si>
  <si>
    <t>Hewlett-Packard Company*</t>
  </si>
  <si>
    <t>Nissan Motor Co Ltd</t>
  </si>
  <si>
    <t>7201:JP</t>
  </si>
  <si>
    <t>Nissan Motor</t>
  </si>
  <si>
    <t>Novartis AG</t>
  </si>
  <si>
    <t>NOVN:VX</t>
  </si>
  <si>
    <t>Novartis</t>
  </si>
  <si>
    <t>Telefonaktiebolaget LM Ericsson</t>
  </si>
  <si>
    <t>ERICB:SS</t>
  </si>
  <si>
    <t>Essilor International SA</t>
  </si>
  <si>
    <t>EI:FP</t>
  </si>
  <si>
    <t>Essilor International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</si>
</sst>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 &quot;[$$-409]* #,##0&quot; &quot;;&quot; &quot;[$$-409]* (#,##0);&quot; &quot;[$$-409]* &quot;-&quot;??&quot; &quot;"/>
    <numFmt numFmtId="60" formatCode="#,##0&quot; &quot;;(#,##0)"/>
    <numFmt numFmtId="61" formatCode="0.0%"/>
    <numFmt numFmtId="62" formatCode="0.0000"/>
    <numFmt numFmtId="63" formatCode="0.0"/>
  </numFmts>
  <fonts count="6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sz val="10"/>
      <color indexed="9"/>
      <name val="Ariel"/>
    </font>
    <font>
      <sz val="10"/>
      <color indexed="8"/>
      <name val="Ariel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0" fillId="3" borderId="3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0" fontId="4" fillId="3" borderId="5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vertical="bottom"/>
    </xf>
    <xf numFmtId="59" fontId="4" fillId="3" borderId="5" applyNumberFormat="1" applyFont="1" applyFill="1" applyBorder="1" applyAlignment="1" applyProtection="0">
      <alignment vertical="bottom"/>
    </xf>
    <xf numFmtId="4" fontId="4" fillId="3" borderId="5" applyNumberFormat="1" applyFont="1" applyFill="1" applyBorder="1" applyAlignment="1" applyProtection="0">
      <alignment vertical="bottom"/>
    </xf>
    <xf numFmtId="60" fontId="4" fillId="3" borderId="5" applyNumberFormat="1" applyFont="1" applyFill="1" applyBorder="1" applyAlignment="1" applyProtection="0">
      <alignment vertical="bottom"/>
    </xf>
    <xf numFmtId="61" fontId="4" fillId="3" borderId="5" applyNumberFormat="1" applyFont="1" applyFill="1" applyBorder="1" applyAlignment="1" applyProtection="0">
      <alignment vertical="bottom"/>
    </xf>
    <xf numFmtId="1" fontId="4" fillId="3" borderId="5" applyNumberFormat="1" applyFont="1" applyFill="1" applyBorder="1" applyAlignment="1" applyProtection="0">
      <alignment vertical="bottom"/>
    </xf>
    <xf numFmtId="62" fontId="4" fillId="3" borderId="5" applyNumberFormat="1" applyFont="1" applyFill="1" applyBorder="1" applyAlignment="1" applyProtection="0">
      <alignment vertical="bottom"/>
    </xf>
    <xf numFmtId="9" fontId="4" fillId="3" borderId="5" applyNumberFormat="1" applyFont="1" applyFill="1" applyBorder="1" applyAlignment="1" applyProtection="0">
      <alignment vertical="bottom"/>
    </xf>
    <xf numFmtId="0" fontId="0" fillId="3" borderId="4" applyNumberFormat="1" applyFont="1" applyFill="1" applyBorder="1" applyAlignment="1" applyProtection="0">
      <alignment vertical="bottom"/>
    </xf>
    <xf numFmtId="10" fontId="5" fillId="3" borderId="4" applyNumberFormat="1" applyFont="1" applyFill="1" applyBorder="1" applyAlignment="1" applyProtection="0">
      <alignment vertical="bottom"/>
    </xf>
    <xf numFmtId="3" fontId="0" fillId="3" borderId="4" applyNumberFormat="1" applyFont="1" applyFill="1" applyBorder="1" applyAlignment="1" applyProtection="0">
      <alignment vertical="bottom"/>
    </xf>
    <xf numFmtId="2" fontId="0" fillId="3" borderId="4" applyNumberFormat="1" applyFont="1" applyFill="1" applyBorder="1" applyAlignment="1" applyProtection="0">
      <alignment vertical="bottom"/>
    </xf>
    <xf numFmtId="63" fontId="0" fillId="3" borderId="4" applyNumberFormat="1" applyFont="1" applyFill="1" applyBorder="1" applyAlignment="1" applyProtection="0">
      <alignment vertical="bottom"/>
    </xf>
    <xf numFmtId="0" fontId="4" fillId="3" borderId="4" applyNumberFormat="1" applyFont="1" applyFill="1" applyBorder="1" applyAlignment="1" applyProtection="0">
      <alignment vertical="bottom"/>
    </xf>
    <xf numFmtId="49" fontId="4" fillId="3" borderId="4" applyNumberFormat="1" applyFont="1" applyFill="1" applyBorder="1" applyAlignment="1" applyProtection="0">
      <alignment vertical="bottom"/>
    </xf>
    <xf numFmtId="59" fontId="4" fillId="3" borderId="4" applyNumberFormat="1" applyFont="1" applyFill="1" applyBorder="1" applyAlignment="1" applyProtection="0">
      <alignment vertical="bottom"/>
    </xf>
    <xf numFmtId="4" fontId="4" fillId="3" borderId="4" applyNumberFormat="1" applyFont="1" applyFill="1" applyBorder="1" applyAlignment="1" applyProtection="0">
      <alignment vertical="bottom"/>
    </xf>
    <xf numFmtId="60" fontId="4" fillId="3" borderId="4" applyNumberFormat="1" applyFont="1" applyFill="1" applyBorder="1" applyAlignment="1" applyProtection="0">
      <alignment vertical="bottom"/>
    </xf>
    <xf numFmtId="61" fontId="4" fillId="3" borderId="4" applyNumberFormat="1" applyFont="1" applyFill="1" applyBorder="1" applyAlignment="1" applyProtection="0">
      <alignment vertical="bottom"/>
    </xf>
    <xf numFmtId="1" fontId="4" fillId="3" borderId="4" applyNumberFormat="1" applyFont="1" applyFill="1" applyBorder="1" applyAlignment="1" applyProtection="0">
      <alignment vertical="bottom"/>
    </xf>
    <xf numFmtId="62" fontId="4" fillId="3" borderId="4" applyNumberFormat="1" applyFont="1" applyFill="1" applyBorder="1" applyAlignment="1" applyProtection="0">
      <alignment vertical="bottom"/>
    </xf>
    <xf numFmtId="9" fontId="4" fillId="3" borderId="4" applyNumberFormat="1" applyFont="1" applyFill="1" applyBorder="1" applyAlignment="1" applyProtection="0">
      <alignment vertical="bottom"/>
    </xf>
    <xf numFmtId="49" fontId="0" fillId="3" borderId="4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101"/>
  <sheetViews>
    <sheetView workbookViewId="0" showGridLines="0" defaultGridColor="1"/>
  </sheetViews>
  <sheetFormatPr defaultColWidth="8.83333" defaultRowHeight="14" customHeight="1" outlineLevelRow="0" outlineLevelCol="0"/>
  <cols>
    <col min="1" max="1" width="8.85156" style="1" customWidth="1"/>
    <col min="2" max="2" width="8.85156" style="1" customWidth="1"/>
    <col min="3" max="3" width="27" style="1" customWidth="1"/>
    <col min="4" max="4" width="18.5469" style="1" customWidth="1"/>
    <col min="5" max="5" width="24.1719" style="1" customWidth="1"/>
    <col min="6" max="6" width="24.1719" style="1" customWidth="1"/>
    <col min="7" max="7" width="38" style="1" customWidth="1"/>
    <col min="8" max="8" width="15.3516" style="1" customWidth="1"/>
    <col min="9" max="9" width="12.1719" style="1" customWidth="1"/>
    <col min="10" max="10" width="13.6719" style="1" customWidth="1"/>
    <col min="11" max="11" width="13.6719" style="1" customWidth="1"/>
    <col min="12" max="12" width="18.3516" style="1" customWidth="1"/>
    <col min="13" max="13" width="8.85156" style="1" customWidth="1"/>
    <col min="14" max="14" width="8.85156" style="1" customWidth="1"/>
    <col min="15" max="15" width="10.6719" style="1" customWidth="1"/>
    <col min="16" max="16" width="10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12" style="1" customWidth="1"/>
    <col min="24" max="24" width="12" style="1" customWidth="1"/>
    <col min="25" max="25" width="8.85156" style="1" customWidth="1"/>
    <col min="26" max="26" width="8.85156" style="1" customWidth="1"/>
    <col min="27" max="27" width="16.8516" style="1" customWidth="1"/>
    <col min="28" max="28" width="16.8516" style="1" customWidth="1"/>
    <col min="29" max="29" width="8.85156" style="1" customWidth="1"/>
    <col min="30" max="30" width="8.85156" style="1" customWidth="1"/>
    <col min="31" max="31" width="8.85156" style="1" customWidth="1"/>
    <col min="32" max="32" width="8.85156" style="1" customWidth="1"/>
    <col min="33" max="256" width="8.85156" style="1" customWidth="1"/>
  </cols>
  <sheetData>
    <row r="1" ht="15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13</v>
      </c>
      <c r="O1" t="s" s="3">
        <v>14</v>
      </c>
      <c r="P1" t="s" s="3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4">
        <v>23</v>
      </c>
      <c r="Y1" t="s" s="5">
        <v>24</v>
      </c>
      <c r="Z1" t="s" s="5">
        <v>25</v>
      </c>
      <c r="AA1" t="s" s="5">
        <v>26</v>
      </c>
      <c r="AB1" t="s" s="5">
        <v>27</v>
      </c>
      <c r="AC1" t="s" s="5">
        <v>28</v>
      </c>
      <c r="AD1" t="s" s="5">
        <v>29</v>
      </c>
      <c r="AE1" t="s" s="5">
        <v>30</v>
      </c>
      <c r="AF1" t="s" s="5">
        <v>31</v>
      </c>
    </row>
    <row r="2" ht="15" customHeight="1">
      <c r="A2" s="6">
        <v>1</v>
      </c>
      <c r="B2" s="7">
        <v>6</v>
      </c>
      <c r="C2" t="s" s="8">
        <v>32</v>
      </c>
      <c r="D2" t="s" s="8">
        <v>33</v>
      </c>
      <c r="E2" t="s" s="8">
        <v>34</v>
      </c>
      <c r="F2" t="s" s="8">
        <v>35</v>
      </c>
      <c r="G2" t="s" s="8">
        <v>36</v>
      </c>
      <c r="H2" t="s" s="8">
        <v>37</v>
      </c>
      <c r="I2" s="9">
        <v>8170.588550956358</v>
      </c>
      <c r="J2" s="9">
        <v>73108.771820786249</v>
      </c>
      <c r="K2" s="9">
        <v>24086.026136365374</v>
      </c>
      <c r="L2" s="9">
        <v>10330995.78753345</v>
      </c>
      <c r="M2" s="10">
        <v>1.02</v>
      </c>
      <c r="N2" s="11">
        <v>0</v>
      </c>
      <c r="O2" s="12">
        <v>0.01409999981660803</v>
      </c>
      <c r="P2" s="13">
        <v>78.39198282380026</v>
      </c>
      <c r="Q2" s="12">
        <v>0.05248449467868516</v>
      </c>
      <c r="R2" s="12">
        <v>0.1833742489386808</v>
      </c>
      <c r="S2" s="14">
        <v>-0.02972164622132646</v>
      </c>
      <c r="T2" s="12">
        <v>0.3</v>
      </c>
      <c r="U2" s="12">
        <v>0.1111111111111111</v>
      </c>
      <c r="V2" s="15">
        <v>1</v>
      </c>
      <c r="W2" s="12">
        <v>0.8008749999999999</v>
      </c>
      <c r="X2" s="16">
        <v>93.093</v>
      </c>
      <c r="Y2" s="16">
        <v>74.7</v>
      </c>
      <c r="Z2" s="17">
        <v>-0.1975766169314557</v>
      </c>
      <c r="AA2" s="18">
        <v>48525107123.04</v>
      </c>
      <c r="AB2" s="18">
        <f>AA2*1.12</f>
        <v>54348119977.80481</v>
      </c>
      <c r="AC2" s="19">
        <v>10.16883</v>
      </c>
      <c r="AD2" s="20">
        <v>7.342044626777061</v>
      </c>
      <c r="AE2" s="19">
        <v>1.123182707833214</v>
      </c>
      <c r="AF2" s="20">
        <v>4.284375482238206</v>
      </c>
    </row>
    <row r="3" ht="15" customHeight="1">
      <c r="A3" s="21">
        <v>2</v>
      </c>
      <c r="B3" s="16">
        <v>17</v>
      </c>
      <c r="C3" t="s" s="22">
        <v>38</v>
      </c>
      <c r="D3" t="s" s="22">
        <v>39</v>
      </c>
      <c r="E3" t="s" s="22">
        <v>38</v>
      </c>
      <c r="F3" t="s" s="22">
        <v>40</v>
      </c>
      <c r="G3" t="s" s="22">
        <v>41</v>
      </c>
      <c r="H3" t="s" s="22">
        <v>42</v>
      </c>
      <c r="I3" s="23">
        <v>15494.976204309407</v>
      </c>
      <c r="J3" s="23">
        <v>218176.362978792</v>
      </c>
      <c r="K3" s="23">
        <v>45654.936650993710</v>
      </c>
      <c r="L3" s="23">
        <v>32083407.72273387</v>
      </c>
      <c r="M3" s="24"/>
      <c r="N3" s="25"/>
      <c r="O3" s="26">
        <v>0.1049999991664663</v>
      </c>
      <c r="P3" s="27">
        <v>27.50631301072174</v>
      </c>
      <c r="Q3" s="26">
        <v>0.217435192670861</v>
      </c>
      <c r="R3" s="26">
        <v>0.2081593492879858</v>
      </c>
      <c r="S3" s="28">
        <v>-0.02313077325803629</v>
      </c>
      <c r="T3" s="26">
        <v>0.4444444444444444</v>
      </c>
      <c r="U3" s="26">
        <v>0.199999994947575</v>
      </c>
      <c r="V3" s="29">
        <v>1</v>
      </c>
      <c r="W3" s="26">
        <v>0.7565999999999999</v>
      </c>
      <c r="X3" s="16">
        <v>71.84</v>
      </c>
      <c r="Y3" s="16">
        <v>77.70999999999999</v>
      </c>
      <c r="Z3" s="17">
        <v>0.08170935412026714</v>
      </c>
      <c r="AA3" s="18">
        <v>20020780745.68</v>
      </c>
      <c r="AB3" s="18">
        <f>AA3*1.12</f>
        <v>22423274435.1616</v>
      </c>
      <c r="AC3" s="19">
        <v>1.67</v>
      </c>
      <c r="AD3" s="20">
        <v>46.52095954575225</v>
      </c>
      <c r="AE3" s="19">
        <v>5.707574344908725</v>
      </c>
      <c r="AF3" s="20">
        <v>0.6045016061838033</v>
      </c>
    </row>
    <row r="4" ht="15" customHeight="1">
      <c r="A4" s="21">
        <v>3</v>
      </c>
      <c r="B4" s="16">
        <v>12</v>
      </c>
      <c r="C4" t="s" s="22">
        <v>43</v>
      </c>
      <c r="D4" t="s" s="22">
        <v>44</v>
      </c>
      <c r="E4" t="s" s="22">
        <v>45</v>
      </c>
      <c r="F4" t="s" s="22">
        <v>46</v>
      </c>
      <c r="G4" t="s" s="22">
        <v>47</v>
      </c>
      <c r="H4" t="s" s="22">
        <v>48</v>
      </c>
      <c r="I4" s="23">
        <v>12186.641586273814</v>
      </c>
      <c r="J4" s="23">
        <v>148828.8652283655</v>
      </c>
      <c r="K4" s="23">
        <v>29551.4549916865</v>
      </c>
      <c r="L4" s="23">
        <v>1179103.583525317</v>
      </c>
      <c r="M4" s="24">
        <v>0.3000000106112566</v>
      </c>
      <c r="N4" s="25">
        <v>0</v>
      </c>
      <c r="O4" s="26"/>
      <c r="P4" s="27">
        <v>10.11003594138789</v>
      </c>
      <c r="Q4" s="26">
        <v>0.02727020272146626</v>
      </c>
      <c r="R4" s="26">
        <v>0.3243844320889595</v>
      </c>
      <c r="S4" s="28"/>
      <c r="T4" s="26">
        <v>0.2499999936844688</v>
      </c>
      <c r="U4" s="26">
        <v>0.2857099934772123</v>
      </c>
      <c r="V4" s="29">
        <v>0</v>
      </c>
      <c r="W4" s="26">
        <v>0.7437499999999999</v>
      </c>
      <c r="X4" s="16">
        <v>3.13</v>
      </c>
      <c r="Y4" s="16">
        <v>4.32</v>
      </c>
      <c r="Z4" s="17">
        <v>0.380191693290735</v>
      </c>
      <c r="AA4" s="18">
        <v>791084845.4399999</v>
      </c>
      <c r="AB4" s="18">
        <f>AA4*1.12</f>
        <v>886015026.8928</v>
      </c>
      <c r="AC4" s="19">
        <v>-0.22</v>
      </c>
      <c r="AD4" s="20">
        <v>0</v>
      </c>
      <c r="AE4" s="19">
        <v>1.47425433633039</v>
      </c>
      <c r="AF4" s="20">
        <v>0</v>
      </c>
    </row>
    <row r="5" ht="15" customHeight="1">
      <c r="A5" s="21">
        <v>4</v>
      </c>
      <c r="B5" s="16">
        <v>21</v>
      </c>
      <c r="C5" t="s" s="22">
        <v>49</v>
      </c>
      <c r="D5" t="s" s="22">
        <v>50</v>
      </c>
      <c r="E5" t="s" s="22">
        <v>49</v>
      </c>
      <c r="F5" t="s" s="22">
        <v>51</v>
      </c>
      <c r="G5" t="s" s="22">
        <v>52</v>
      </c>
      <c r="H5" t="s" s="22">
        <v>53</v>
      </c>
      <c r="I5" s="23">
        <v>56490.681602846867</v>
      </c>
      <c r="J5" s="23">
        <v>282522.0479675792</v>
      </c>
      <c r="K5" s="23">
        <v>248066.0812222</v>
      </c>
      <c r="L5" s="23">
        <v>18893470.65091964</v>
      </c>
      <c r="M5" s="24">
        <v>0.3</v>
      </c>
      <c r="N5" s="25">
        <v>0</v>
      </c>
      <c r="O5" s="26">
        <v>0.1</v>
      </c>
      <c r="P5" s="27">
        <v>65.71676358734526</v>
      </c>
      <c r="Q5" s="26">
        <v>0.02930031019155128</v>
      </c>
      <c r="R5" s="26">
        <v>0.2773917093619003</v>
      </c>
      <c r="S5" s="28">
        <v>0.000250731012564028</v>
      </c>
      <c r="T5" s="26">
        <v>0.2727200080698822</v>
      </c>
      <c r="U5" s="26">
        <v>0.35</v>
      </c>
      <c r="V5" s="29">
        <v>1</v>
      </c>
      <c r="W5" s="26">
        <v>0.7389375</v>
      </c>
      <c r="X5" s="16">
        <v>76.73</v>
      </c>
      <c r="Y5" s="16">
        <v>73.40000000000001</v>
      </c>
      <c r="Z5" s="17">
        <v>-0.04339893131760719</v>
      </c>
      <c r="AA5" s="18">
        <v>125891435791.8</v>
      </c>
      <c r="AB5" s="18">
        <f>AA5*0.76</f>
        <v>95677491201.76801</v>
      </c>
      <c r="AC5" s="19">
        <v>5.423939000000001</v>
      </c>
      <c r="AD5" s="20">
        <v>13.53260085076158</v>
      </c>
      <c r="AE5" s="19">
        <v>2.08603684804958</v>
      </c>
      <c r="AF5" s="20">
        <v>5.722070584829886</v>
      </c>
    </row>
    <row r="6" ht="15" customHeight="1">
      <c r="A6" s="21">
        <v>5</v>
      </c>
      <c r="B6" s="16">
        <v>3</v>
      </c>
      <c r="C6" t="s" s="22">
        <v>54</v>
      </c>
      <c r="D6" t="s" s="22">
        <v>55</v>
      </c>
      <c r="E6" t="s" s="22">
        <v>56</v>
      </c>
      <c r="F6" t="s" s="22">
        <v>35</v>
      </c>
      <c r="G6" t="s" s="22">
        <v>57</v>
      </c>
      <c r="H6" t="s" s="22">
        <v>37</v>
      </c>
      <c r="I6" s="23">
        <v>25188.4488265414</v>
      </c>
      <c r="J6" s="23">
        <v>346454.3415994098</v>
      </c>
      <c r="K6" s="23">
        <v>56291.936710175607</v>
      </c>
      <c r="L6" s="23">
        <v>6378674.068378265</v>
      </c>
      <c r="M6" s="24">
        <v>0.305224172265545</v>
      </c>
      <c r="N6" s="25">
        <v>0</v>
      </c>
      <c r="O6" s="26">
        <v>0.18</v>
      </c>
      <c r="P6" s="27">
        <v>126.8447435868621</v>
      </c>
      <c r="Q6" s="26">
        <v>0.008699810972693525</v>
      </c>
      <c r="R6" s="26">
        <v>0.2209054998480705</v>
      </c>
      <c r="S6" s="28">
        <v>-0.02174438270113554</v>
      </c>
      <c r="T6" s="26">
        <v>0.3333299900987186</v>
      </c>
      <c r="U6" s="26">
        <v>0.11</v>
      </c>
      <c r="V6" s="29">
        <v>1</v>
      </c>
      <c r="W6" s="26">
        <v>0.7305833333333333</v>
      </c>
      <c r="X6" s="16">
        <v>81.27</v>
      </c>
      <c r="Y6" s="16">
        <v>155</v>
      </c>
      <c r="Z6" s="17">
        <v>0.9072228374553957</v>
      </c>
      <c r="AA6" s="18">
        <v>32418048020.7</v>
      </c>
      <c r="AB6" s="18">
        <f>AA6*1.12</f>
        <v>36308213783.184</v>
      </c>
      <c r="AC6" s="19">
        <v>4.7</v>
      </c>
      <c r="AD6" s="20">
        <v>32.96808445707281</v>
      </c>
      <c r="AE6" s="19">
        <v>5.355764701863944</v>
      </c>
      <c r="AF6" s="20">
        <v>1.032258079897973</v>
      </c>
    </row>
    <row r="7" ht="15" customHeight="1">
      <c r="A7" s="21">
        <v>6</v>
      </c>
      <c r="B7" s="16">
        <v>19</v>
      </c>
      <c r="C7" t="s" s="22">
        <v>58</v>
      </c>
      <c r="D7" t="s" s="22">
        <v>59</v>
      </c>
      <c r="E7" t="s" s="22">
        <v>60</v>
      </c>
      <c r="F7" t="s" s="22">
        <v>61</v>
      </c>
      <c r="G7" t="s" s="22">
        <v>62</v>
      </c>
      <c r="H7" t="s" s="22">
        <v>63</v>
      </c>
      <c r="I7" s="23">
        <v>190.6594868033472</v>
      </c>
      <c r="J7" s="23">
        <v>2850.367662295216</v>
      </c>
      <c r="K7" s="23">
        <v>17295.228987355222</v>
      </c>
      <c r="L7" s="23">
        <v>874598.5146342556</v>
      </c>
      <c r="M7" s="24">
        <v>0.9379999999999999</v>
      </c>
      <c r="N7" s="25">
        <v>0</v>
      </c>
      <c r="O7" s="26">
        <v>0.006899999789311551</v>
      </c>
      <c r="P7" s="27">
        <v>24.73371509534211</v>
      </c>
      <c r="Q7" s="26">
        <v>0.001472304393844818</v>
      </c>
      <c r="R7" s="26">
        <v>0.1671618750543541</v>
      </c>
      <c r="S7" s="28"/>
      <c r="T7" s="26">
        <v>0.199999994947575</v>
      </c>
      <c r="U7" s="26">
        <v>0.1</v>
      </c>
      <c r="V7" s="29">
        <v>1</v>
      </c>
      <c r="W7" s="26">
        <v>0.7272500000000001</v>
      </c>
      <c r="X7" s="16">
        <v>27.555</v>
      </c>
      <c r="Y7" s="16">
        <v>25.985</v>
      </c>
      <c r="Z7" s="17">
        <v>-0.05697695518054802</v>
      </c>
      <c r="AA7" s="18">
        <v>6197541389.6</v>
      </c>
      <c r="AB7" s="18">
        <f>AA7*1.12</f>
        <v>6941246356.352001</v>
      </c>
      <c r="AC7" s="19">
        <v>1.73826</v>
      </c>
      <c r="AD7" s="20">
        <v>14.93447417789782</v>
      </c>
      <c r="AE7" s="19">
        <v>2.620073911606863</v>
      </c>
      <c r="AF7" s="20">
        <v>5.083766810907327</v>
      </c>
    </row>
    <row r="8" ht="15" customHeight="1">
      <c r="A8" s="21">
        <v>7</v>
      </c>
      <c r="B8" s="16">
        <v>10</v>
      </c>
      <c r="C8" t="s" s="22">
        <v>64</v>
      </c>
      <c r="D8" t="s" s="22">
        <v>65</v>
      </c>
      <c r="E8" t="s" s="22">
        <v>66</v>
      </c>
      <c r="F8" t="s" s="22">
        <v>51</v>
      </c>
      <c r="G8" t="s" s="22">
        <v>52</v>
      </c>
      <c r="H8" t="s" s="22">
        <v>67</v>
      </c>
      <c r="I8" s="23">
        <v>34017.076646820227</v>
      </c>
      <c r="J8" s="23">
        <v>584581.9806117184</v>
      </c>
      <c r="K8" s="23">
        <v>186242.7250724846</v>
      </c>
      <c r="L8" s="23">
        <v>11743900.7931441</v>
      </c>
      <c r="M8" s="24"/>
      <c r="N8" s="25"/>
      <c r="O8" s="26">
        <v>0.09000000318337698</v>
      </c>
      <c r="P8" s="27">
        <v>18.05795623539409</v>
      </c>
      <c r="Q8" s="26">
        <v>0</v>
      </c>
      <c r="R8" s="26">
        <v>0.4417687300011034</v>
      </c>
      <c r="S8" s="28">
        <v>0.0004089180035418323</v>
      </c>
      <c r="T8" s="26">
        <v>0.125</v>
      </c>
      <c r="U8" s="26">
        <v>0</v>
      </c>
      <c r="V8" s="29">
        <v>1</v>
      </c>
      <c r="W8" s="26">
        <v>0.7239</v>
      </c>
      <c r="X8" s="16">
        <v>186.5</v>
      </c>
      <c r="Y8" s="16">
        <v>190.4</v>
      </c>
      <c r="Z8" s="17">
        <v>0.02091152815013397</v>
      </c>
      <c r="AA8" s="18">
        <v>186807067366.5</v>
      </c>
      <c r="AB8" s="18">
        <f>AA8*0.15</f>
        <v>28021060104.975</v>
      </c>
      <c r="AC8" s="19">
        <v>12.920525</v>
      </c>
      <c r="AD8" s="20">
        <v>14.6975447125008</v>
      </c>
      <c r="AE8" s="19">
        <v>1.23953142101045</v>
      </c>
      <c r="AF8" s="20">
        <v>4.21274354923644</v>
      </c>
    </row>
    <row r="9" ht="15" customHeight="1">
      <c r="A9" s="21">
        <v>8</v>
      </c>
      <c r="B9" s="16">
        <v>24</v>
      </c>
      <c r="C9" t="s" s="22">
        <v>68</v>
      </c>
      <c r="D9" t="s" s="22">
        <v>69</v>
      </c>
      <c r="E9" t="s" s="22">
        <v>70</v>
      </c>
      <c r="F9" t="s" s="22">
        <v>71</v>
      </c>
      <c r="G9" t="s" s="22">
        <v>72</v>
      </c>
      <c r="H9" t="s" s="22">
        <v>73</v>
      </c>
      <c r="I9" s="23">
        <v>4307.440896891635</v>
      </c>
      <c r="J9" s="23">
        <v>34496.905836592443</v>
      </c>
      <c r="K9" s="23">
        <v>67704.7647496876</v>
      </c>
      <c r="L9" s="23">
        <v>57101786.96061849</v>
      </c>
      <c r="M9" s="24">
        <v>0.2743066138372448</v>
      </c>
      <c r="N9" s="25">
        <v>0</v>
      </c>
      <c r="O9" s="26">
        <v>0.1400000019202707</v>
      </c>
      <c r="P9" s="27">
        <v>38.91613189454545</v>
      </c>
      <c r="Q9" s="26">
        <v>0.006975349116223267</v>
      </c>
      <c r="R9" s="26">
        <v>0.1015161502966381</v>
      </c>
      <c r="S9" s="28"/>
      <c r="T9" s="26">
        <v>0</v>
      </c>
      <c r="U9" s="26">
        <v>0.44</v>
      </c>
      <c r="V9" s="29">
        <v>1</v>
      </c>
      <c r="W9" s="26">
        <v>0.7182499999999999</v>
      </c>
      <c r="X9" s="16">
        <v>3.6</v>
      </c>
      <c r="Y9" s="16">
        <v>3.4</v>
      </c>
      <c r="Z9" s="17">
        <v>-0.05555555555555558</v>
      </c>
      <c r="AA9" s="18">
        <v>5863986971.13</v>
      </c>
      <c r="AB9" s="18">
        <f>AA9*136</f>
        <v>797502228073.6801</v>
      </c>
      <c r="AC9" s="19">
        <v>0.233</v>
      </c>
      <c r="AD9" s="20">
        <v>14.54935667340848</v>
      </c>
      <c r="AE9" s="19">
        <v>26.4169060144607</v>
      </c>
      <c r="AF9" s="20">
        <v>5.88235302883036</v>
      </c>
    </row>
    <row r="10" ht="15" customHeight="1">
      <c r="A10" s="21">
        <v>9</v>
      </c>
      <c r="B10" s="16">
        <v>7</v>
      </c>
      <c r="C10" t="s" s="22">
        <v>74</v>
      </c>
      <c r="D10" t="s" s="22">
        <v>75</v>
      </c>
      <c r="E10" t="s" s="22">
        <v>76</v>
      </c>
      <c r="F10" t="s" s="22">
        <v>77</v>
      </c>
      <c r="G10" t="s" s="22">
        <v>78</v>
      </c>
      <c r="H10" t="s" s="22">
        <v>79</v>
      </c>
      <c r="I10" s="23">
        <v>4745.517577836616</v>
      </c>
      <c r="J10" s="23">
        <v>47914.052161007436</v>
      </c>
      <c r="K10" s="23">
        <v>2687.607973796784</v>
      </c>
      <c r="L10" s="23">
        <v>714096.7721700139</v>
      </c>
      <c r="M10" s="24">
        <v>0.09300000220537186</v>
      </c>
      <c r="N10" s="25">
        <v>0</v>
      </c>
      <c r="O10" s="26">
        <v>0.16</v>
      </c>
      <c r="P10" s="27">
        <v>335.7593118072289</v>
      </c>
      <c r="Q10" s="26">
        <v>0.01560852140898545</v>
      </c>
      <c r="R10" s="26">
        <v>0.2397841171935235</v>
      </c>
      <c r="S10" s="28">
        <v>-0.0107769747031492</v>
      </c>
      <c r="T10" s="26">
        <v>0.17</v>
      </c>
      <c r="U10" s="26">
        <v>0.125</v>
      </c>
      <c r="V10" s="29">
        <v>1</v>
      </c>
      <c r="W10" s="26">
        <v>0.7166818181818182</v>
      </c>
      <c r="X10" s="16">
        <v>6344</v>
      </c>
      <c r="Y10" s="16">
        <v>7184</v>
      </c>
      <c r="Z10" s="17">
        <v>0.1324085750315258</v>
      </c>
      <c r="AA10" s="18">
        <v>50468084108.2</v>
      </c>
      <c r="AB10" s="18">
        <f>AA10*1.29</f>
        <v>65103828499.57801</v>
      </c>
      <c r="AC10" s="19">
        <v>2.200919</v>
      </c>
      <c r="AD10" s="20">
        <v>32.63636689946336</v>
      </c>
      <c r="AE10" s="19">
        <v>7.036097910338984</v>
      </c>
      <c r="AF10" s="20">
        <v>2.047101364220797</v>
      </c>
    </row>
    <row r="11" ht="15" customHeight="1">
      <c r="A11" s="21">
        <v>10</v>
      </c>
      <c r="B11" s="16">
        <v>34</v>
      </c>
      <c r="C11" t="s" s="22">
        <v>80</v>
      </c>
      <c r="D11" t="s" s="22">
        <v>81</v>
      </c>
      <c r="E11" t="s" s="22">
        <v>82</v>
      </c>
      <c r="F11" t="s" s="22">
        <v>51</v>
      </c>
      <c r="G11" t="s" s="22">
        <v>83</v>
      </c>
      <c r="H11" t="s" s="22">
        <v>73</v>
      </c>
      <c r="I11" s="23">
        <v>15107.462761913575</v>
      </c>
      <c r="J11" s="23">
        <v>99732.4751459479</v>
      </c>
      <c r="K11" s="23">
        <v>5839.196987872137</v>
      </c>
      <c r="L11" s="23">
        <v>264922.0078757585</v>
      </c>
      <c r="M11" s="24">
        <v>0</v>
      </c>
      <c r="N11" s="25">
        <v>0</v>
      </c>
      <c r="O11" s="26">
        <v>0.1589999919815455</v>
      </c>
      <c r="P11" s="27">
        <v>46.82558207524002</v>
      </c>
      <c r="Q11" s="26">
        <v>0.007850415036245492</v>
      </c>
      <c r="R11" s="26">
        <v>0.1820688187218155</v>
      </c>
      <c r="S11" s="28">
        <v>-0.001593866557837052</v>
      </c>
      <c r="T11" s="26">
        <v>0.1111100027628709</v>
      </c>
      <c r="U11" s="26">
        <v>0.1538399919809308</v>
      </c>
      <c r="V11" s="29">
        <v>1</v>
      </c>
      <c r="W11" s="26">
        <v>0.7131944444444444</v>
      </c>
      <c r="X11" s="16">
        <v>7.94</v>
      </c>
      <c r="Y11" s="16">
        <v>8.859999999999999</v>
      </c>
      <c r="Z11" s="17">
        <v>0.1158690176322419</v>
      </c>
      <c r="AA11" s="18">
        <v>8056409783.8</v>
      </c>
      <c r="AB11" s="18">
        <f>AA11*136</f>
        <v>1095671730596.8</v>
      </c>
      <c r="AC11" s="19">
        <v>0.8169999999999999</v>
      </c>
      <c r="AD11" s="20">
        <v>10.84455282335036</v>
      </c>
      <c r="AE11" s="19">
        <v>0.9088367212308925</v>
      </c>
      <c r="AF11" s="20">
        <v>1.80586903412778</v>
      </c>
    </row>
    <row r="12" ht="15" customHeight="1">
      <c r="A12" s="21">
        <v>11</v>
      </c>
      <c r="B12" s="16">
        <v>8</v>
      </c>
      <c r="C12" t="s" s="22">
        <v>84</v>
      </c>
      <c r="D12" t="s" s="22">
        <v>85</v>
      </c>
      <c r="E12" t="s" s="22">
        <v>86</v>
      </c>
      <c r="F12" t="s" s="22">
        <v>61</v>
      </c>
      <c r="G12" t="s" s="22">
        <v>87</v>
      </c>
      <c r="H12" t="s" s="22">
        <v>79</v>
      </c>
      <c r="I12" s="23">
        <v>869.0715205323462</v>
      </c>
      <c r="J12" s="23">
        <v>8676.005240316828</v>
      </c>
      <c r="K12" s="23">
        <v>71.4571288238797</v>
      </c>
      <c r="L12" s="23">
        <v>878966.4682044482</v>
      </c>
      <c r="M12" s="24">
        <v>0.2799999947455944</v>
      </c>
      <c r="N12" s="25">
        <v>0</v>
      </c>
      <c r="O12" s="26">
        <v>0.09000000318337698</v>
      </c>
      <c r="P12" s="27">
        <v>66.11412099276112</v>
      </c>
      <c r="Q12" s="26">
        <v>0</v>
      </c>
      <c r="R12" s="26">
        <v>0.1999642388842532</v>
      </c>
      <c r="S12" s="28">
        <v>0.00273224043715847</v>
      </c>
      <c r="T12" s="26">
        <v>0.2999999924213625</v>
      </c>
      <c r="U12" s="26">
        <v>0.199999994947575</v>
      </c>
      <c r="V12" s="29">
        <v>1</v>
      </c>
      <c r="W12" s="26">
        <v>0.7090416666666668</v>
      </c>
      <c r="X12" s="16">
        <v>226.1</v>
      </c>
      <c r="Y12" s="16">
        <v>225.7</v>
      </c>
      <c r="Z12" s="17">
        <v>-0.001769128704113276</v>
      </c>
      <c r="AA12" s="18">
        <v>12351200123.871</v>
      </c>
      <c r="AB12" s="18">
        <f>AA12*1.29</f>
        <v>15933048159.79359</v>
      </c>
      <c r="AC12" s="19">
        <v>-0.133701</v>
      </c>
      <c r="AD12" s="20">
        <v>0</v>
      </c>
      <c r="AE12" s="19">
        <v>4.647839690121248</v>
      </c>
      <c r="AF12" s="20">
        <v>5.314437555358724</v>
      </c>
    </row>
    <row r="13" ht="15" customHeight="1">
      <c r="A13" s="21">
        <v>12</v>
      </c>
      <c r="B13" s="16">
        <v>9</v>
      </c>
      <c r="C13" t="s" s="22">
        <v>88</v>
      </c>
      <c r="D13" t="s" s="22">
        <v>89</v>
      </c>
      <c r="E13" t="s" s="22">
        <v>90</v>
      </c>
      <c r="F13" t="s" s="22">
        <v>46</v>
      </c>
      <c r="G13" t="s" s="22">
        <v>91</v>
      </c>
      <c r="H13" t="s" s="22">
        <v>42</v>
      </c>
      <c r="I13" s="23">
        <v>8280.943852437840</v>
      </c>
      <c r="J13" s="23">
        <v>78662.909595573336</v>
      </c>
      <c r="K13" s="23">
        <v>16114.387543906141</v>
      </c>
      <c r="L13" s="23">
        <v>1948318.586230194</v>
      </c>
      <c r="M13" s="24">
        <v>0.19</v>
      </c>
      <c r="N13" s="25">
        <v>1</v>
      </c>
      <c r="O13" s="26">
        <v>0.094</v>
      </c>
      <c r="P13" s="27">
        <v>70.12726670028364</v>
      </c>
      <c r="Q13" s="26">
        <v>0.0471450659892871</v>
      </c>
      <c r="R13" s="26">
        <v>0.1872342745012537</v>
      </c>
      <c r="S13" s="28">
        <v>-0.03246027503765975</v>
      </c>
      <c r="T13" s="26">
        <v>0.33</v>
      </c>
      <c r="U13" s="26">
        <v>0.06669999947916949</v>
      </c>
      <c r="V13" s="29">
        <v>1</v>
      </c>
      <c r="W13" s="26">
        <v>0.7053958333333332</v>
      </c>
      <c r="X13" s="16">
        <v>55.08</v>
      </c>
      <c r="Y13" s="16">
        <v>62.47</v>
      </c>
      <c r="Z13" s="17">
        <v>0.1341684822076978</v>
      </c>
      <c r="AA13" s="18">
        <v>36960789319.7</v>
      </c>
      <c r="AB13" s="18">
        <f>AA13*1.12</f>
        <v>41396084038.06401</v>
      </c>
      <c r="AC13" s="19">
        <v>2.65</v>
      </c>
      <c r="AD13" s="20">
        <v>23.56603802375074</v>
      </c>
      <c r="AE13" s="19">
        <v>1.867635919926898</v>
      </c>
      <c r="AF13" s="20">
        <v>3.200512081933109</v>
      </c>
    </row>
    <row r="14" ht="15" customHeight="1">
      <c r="A14" s="21">
        <v>13</v>
      </c>
      <c r="B14" s="16">
        <v>26</v>
      </c>
      <c r="C14" t="s" s="22">
        <v>92</v>
      </c>
      <c r="D14" t="s" s="22">
        <v>93</v>
      </c>
      <c r="E14" t="s" s="22">
        <v>94</v>
      </c>
      <c r="F14" t="s" s="22">
        <v>77</v>
      </c>
      <c r="G14" t="s" s="22">
        <v>95</v>
      </c>
      <c r="H14" t="s" s="22">
        <v>96</v>
      </c>
      <c r="I14" s="23">
        <v>4978.487200155186</v>
      </c>
      <c r="J14" s="23">
        <v>44852.103817220617</v>
      </c>
      <c r="K14" s="23">
        <v>974.5283544933583</v>
      </c>
      <c r="L14" s="23">
        <v>60845909.96294417</v>
      </c>
      <c r="M14" s="24">
        <v>0.9500000146545062</v>
      </c>
      <c r="N14" s="25">
        <v>0</v>
      </c>
      <c r="O14" s="26">
        <v>0.06</v>
      </c>
      <c r="P14" s="27">
        <v>116.7434646922803</v>
      </c>
      <c r="Q14" s="26">
        <v>0</v>
      </c>
      <c r="R14" s="26">
        <v>0.1869354838709678</v>
      </c>
      <c r="S14" s="28">
        <v>-0.008427952709820906</v>
      </c>
      <c r="T14" s="26">
        <v>0.3333299900987186</v>
      </c>
      <c r="U14" s="26">
        <v>0.3333299900987186</v>
      </c>
      <c r="V14" s="29">
        <v>1</v>
      </c>
      <c r="W14" s="26">
        <v>0.7047291666666666</v>
      </c>
      <c r="X14" s="16">
        <v>42.35</v>
      </c>
      <c r="Y14" s="16">
        <v>42.74</v>
      </c>
      <c r="Z14" s="17">
        <v>0.009208972845336394</v>
      </c>
      <c r="AA14" s="18">
        <v>184467098693</v>
      </c>
      <c r="AB14" s="18">
        <f>AA14*1</f>
        <v>184467098693</v>
      </c>
      <c r="AC14" s="19">
        <v>1.946109</v>
      </c>
      <c r="AD14" s="20">
        <v>21.96177176019781</v>
      </c>
      <c r="AE14" s="19">
        <v>6.923568992100621</v>
      </c>
      <c r="AF14" s="20">
        <v>3.22882544509038</v>
      </c>
    </row>
    <row r="15" ht="15" customHeight="1">
      <c r="A15" s="21">
        <v>14</v>
      </c>
      <c r="B15" s="16">
        <v>14</v>
      </c>
      <c r="C15" t="s" s="22">
        <v>97</v>
      </c>
      <c r="D15" t="s" s="22">
        <v>98</v>
      </c>
      <c r="E15" t="s" s="22">
        <v>99</v>
      </c>
      <c r="F15" t="s" s="22">
        <v>77</v>
      </c>
      <c r="G15" t="s" s="22">
        <v>100</v>
      </c>
      <c r="H15" t="s" s="22">
        <v>42</v>
      </c>
      <c r="I15" s="23">
        <v>11558.095825336406</v>
      </c>
      <c r="J15" s="23">
        <v>251732.3562659439</v>
      </c>
      <c r="K15" s="23">
        <v>11997.3931014653</v>
      </c>
      <c r="L15" s="23">
        <v>2320425.509803807</v>
      </c>
      <c r="M15" s="24">
        <v>0.1700000069604357</v>
      </c>
      <c r="N15" s="25">
        <v>0</v>
      </c>
      <c r="O15" s="26">
        <v>0.006999999868639861</v>
      </c>
      <c r="P15" s="27">
        <v>68.39398440541592</v>
      </c>
      <c r="Q15" s="26">
        <v>0.03542818807349572</v>
      </c>
      <c r="R15" s="26">
        <v>0.1260868943764978</v>
      </c>
      <c r="S15" s="28">
        <v>-0.02289866824688893</v>
      </c>
      <c r="T15" s="26">
        <v>0.3999999898951501</v>
      </c>
      <c r="U15" s="26">
        <v>0.1875000089057721</v>
      </c>
      <c r="V15" s="29">
        <v>1</v>
      </c>
      <c r="W15" s="26">
        <v>0.6996875</v>
      </c>
      <c r="X15" s="16">
        <v>166.05</v>
      </c>
      <c r="Y15" s="16">
        <v>167.75</v>
      </c>
      <c r="Z15" s="17">
        <v>0.01023788015657923</v>
      </c>
      <c r="AA15" s="18">
        <v>94037154981</v>
      </c>
      <c r="AB15" s="18">
        <f>AA15*1.12</f>
        <v>105321613578.72</v>
      </c>
      <c r="AC15" s="19">
        <v>5.18</v>
      </c>
      <c r="AD15" s="20">
        <v>32.36486368657999</v>
      </c>
      <c r="AE15" s="19">
        <v>4.264664447251957</v>
      </c>
      <c r="AF15" s="20">
        <v>1.848539000973505</v>
      </c>
    </row>
    <row r="16" ht="15" customHeight="1">
      <c r="A16" s="21">
        <v>15</v>
      </c>
      <c r="B16" s="16">
        <v>5</v>
      </c>
      <c r="C16" t="s" s="22">
        <v>101</v>
      </c>
      <c r="D16" t="s" s="22">
        <v>102</v>
      </c>
      <c r="E16" t="s" s="22">
        <v>103</v>
      </c>
      <c r="F16" t="s" s="22">
        <v>77</v>
      </c>
      <c r="G16" t="s" s="22">
        <v>104</v>
      </c>
      <c r="H16" t="s" s="22">
        <v>48</v>
      </c>
      <c r="I16" s="23">
        <v>2813.525213224133</v>
      </c>
      <c r="J16" s="23">
        <v>58573.665000927584</v>
      </c>
      <c r="K16" s="23">
        <v>10834.002097318840</v>
      </c>
      <c r="L16" s="23">
        <v>1077063.308320714</v>
      </c>
      <c r="M16" s="24">
        <v>1.200000042445026</v>
      </c>
      <c r="N16" s="25">
        <v>0</v>
      </c>
      <c r="O16" s="26">
        <v>0.2350000067963265</v>
      </c>
      <c r="P16" s="27">
        <v>49.63733669814393</v>
      </c>
      <c r="Q16" s="26">
        <v>0.000320607587000431</v>
      </c>
      <c r="R16" s="26">
        <v>0.2361361412903558</v>
      </c>
      <c r="S16" s="28">
        <v>0.03506682230745408</v>
      </c>
      <c r="T16" s="26">
        <v>0.2857099934772123</v>
      </c>
      <c r="U16" s="26">
        <v>0.2499999936844688</v>
      </c>
      <c r="V16" s="29">
        <v>1</v>
      </c>
      <c r="W16" s="26">
        <v>0.6931</v>
      </c>
      <c r="X16" s="16">
        <v>29.04</v>
      </c>
      <c r="Y16" s="16">
        <v>40.2</v>
      </c>
      <c r="Z16" s="17">
        <v>0.3842975206611572</v>
      </c>
      <c r="AA16" s="18">
        <v>3948751024.51</v>
      </c>
      <c r="AB16" s="18">
        <f>AA16*1.12</f>
        <v>4422601147.4512</v>
      </c>
      <c r="AC16" s="19">
        <v>1.42</v>
      </c>
      <c r="AD16" s="20">
        <v>28.30985969221089</v>
      </c>
      <c r="AE16" s="19">
        <v>1.979640263761263</v>
      </c>
      <c r="AF16" s="20">
        <v>6.217358865953742</v>
      </c>
    </row>
    <row r="17" ht="15" customHeight="1">
      <c r="A17" s="21">
        <v>16</v>
      </c>
      <c r="B17" s="16">
        <v>30</v>
      </c>
      <c r="C17" t="s" s="22">
        <v>105</v>
      </c>
      <c r="D17" t="s" s="22">
        <v>106</v>
      </c>
      <c r="E17" t="s" s="22">
        <v>107</v>
      </c>
      <c r="F17" t="s" s="22">
        <v>108</v>
      </c>
      <c r="G17" t="s" s="22">
        <v>109</v>
      </c>
      <c r="H17" t="s" s="22">
        <v>110</v>
      </c>
      <c r="I17" s="23">
        <v>514.7230133744414</v>
      </c>
      <c r="J17" s="23">
        <v>6610.595998336938</v>
      </c>
      <c r="K17" s="23">
        <v>2394.193914226349</v>
      </c>
      <c r="L17" s="23">
        <v>2869631.891007098</v>
      </c>
      <c r="M17" s="24">
        <v>0.400000004674439</v>
      </c>
      <c r="N17" s="25">
        <v>0</v>
      </c>
      <c r="O17" s="26">
        <v>0.1660999987507239</v>
      </c>
      <c r="P17" s="27">
        <v>24.80052982784654</v>
      </c>
      <c r="Q17" s="26">
        <v>0.0003146946873749864</v>
      </c>
      <c r="R17" s="26">
        <v>0.1437172266459507</v>
      </c>
      <c r="S17" s="28">
        <v>0.0007232461904153303</v>
      </c>
      <c r="T17" s="26">
        <v>0.1</v>
      </c>
      <c r="U17" s="26">
        <v>0</v>
      </c>
      <c r="V17" s="29">
        <v>1</v>
      </c>
      <c r="W17" s="26">
        <v>0.6912916666666667</v>
      </c>
      <c r="X17" s="16">
        <v>9.536</v>
      </c>
      <c r="Y17" s="16">
        <v>11.56</v>
      </c>
      <c r="Z17" s="17">
        <v>0.2122483221476512</v>
      </c>
      <c r="AA17" s="18">
        <v>9586137340.6</v>
      </c>
      <c r="AB17" s="18">
        <f>AA17*1.12</f>
        <v>10736473821.472</v>
      </c>
      <c r="AC17" s="19">
        <v>0</v>
      </c>
      <c r="AD17" s="20">
        <v>0</v>
      </c>
      <c r="AE17" s="19">
        <v>0</v>
      </c>
      <c r="AF17" s="20">
        <v>3.946297463661246</v>
      </c>
    </row>
    <row r="18" ht="15" customHeight="1">
      <c r="A18" s="21">
        <v>17</v>
      </c>
      <c r="B18" s="16">
        <v>27</v>
      </c>
      <c r="C18" t="s" s="22">
        <v>111</v>
      </c>
      <c r="D18" t="s" s="22">
        <v>112</v>
      </c>
      <c r="E18" t="s" s="22">
        <v>113</v>
      </c>
      <c r="F18" t="s" s="22">
        <v>108</v>
      </c>
      <c r="G18" t="s" s="22">
        <v>109</v>
      </c>
      <c r="H18" t="s" s="22">
        <v>114</v>
      </c>
      <c r="I18" s="23">
        <v>376.6521510746779</v>
      </c>
      <c r="J18" s="23">
        <v>5971.071088964592</v>
      </c>
      <c r="K18" s="23">
        <v>6697.282437622449</v>
      </c>
      <c r="L18" s="23">
        <v>254806.6325882063</v>
      </c>
      <c r="M18" s="24">
        <v>0.2199999988079071</v>
      </c>
      <c r="N18" s="25">
        <v>2</v>
      </c>
      <c r="O18" s="26">
        <v>0.05</v>
      </c>
      <c r="P18" s="27">
        <v>8.758377600000001</v>
      </c>
      <c r="Q18" s="26">
        <v>0.004623208506703652</v>
      </c>
      <c r="R18" s="26">
        <v>0.4644408541444983</v>
      </c>
      <c r="S18" s="28">
        <v>-0.02017437145174372</v>
      </c>
      <c r="T18" s="26">
        <v>0.4545449829101563</v>
      </c>
      <c r="U18" s="26">
        <v>0.1111110019683838</v>
      </c>
      <c r="V18" s="29">
        <v>1</v>
      </c>
      <c r="W18" s="26">
        <v>0.6900625000000001</v>
      </c>
      <c r="X18" s="16">
        <v>136.2</v>
      </c>
      <c r="Y18" s="16">
        <v>126.5</v>
      </c>
      <c r="Z18" s="17">
        <v>-0.0712187958883993</v>
      </c>
      <c r="AA18" s="18">
        <v>407882096448.0001</v>
      </c>
      <c r="AB18" s="18">
        <f>AA18*0.122</f>
        <v>49761615766.65601</v>
      </c>
      <c r="AC18" s="19">
        <v>-0.3571291149504337</v>
      </c>
      <c r="AD18" s="20">
        <v>0</v>
      </c>
      <c r="AE18" s="19">
        <v>1.239654047962823</v>
      </c>
      <c r="AF18" s="20">
        <v>5.772510081009308</v>
      </c>
    </row>
    <row r="19" ht="15" customHeight="1">
      <c r="A19" s="21">
        <v>18</v>
      </c>
      <c r="B19" s="16">
        <v>70</v>
      </c>
      <c r="C19" t="s" s="22">
        <v>115</v>
      </c>
      <c r="D19" t="s" s="22">
        <v>116</v>
      </c>
      <c r="E19" t="s" s="22">
        <v>117</v>
      </c>
      <c r="F19" t="s" s="22">
        <v>51</v>
      </c>
      <c r="G19" t="s" s="22">
        <v>52</v>
      </c>
      <c r="H19" t="s" s="22">
        <v>118</v>
      </c>
      <c r="I19" s="23">
        <v>53949.696674855964</v>
      </c>
      <c r="J19" s="23">
        <v>252886.5884276769</v>
      </c>
      <c r="K19" s="23">
        <v>104715.7347879847</v>
      </c>
      <c r="L19" s="23">
        <v>98407978.73554634</v>
      </c>
      <c r="M19" s="24"/>
      <c r="N19" s="25"/>
      <c r="O19" s="26">
        <v>0.01490000045123452</v>
      </c>
      <c r="P19" s="27">
        <v>17.10258383181514</v>
      </c>
      <c r="Q19" s="26">
        <v>0</v>
      </c>
      <c r="R19" s="26">
        <v>0.2158611935717863</v>
      </c>
      <c r="S19" s="28">
        <v>-0.0009154941969364793</v>
      </c>
      <c r="T19" s="26">
        <v>0</v>
      </c>
      <c r="U19" s="26">
        <v>0.03333333333333333</v>
      </c>
      <c r="V19" s="29">
        <v>1</v>
      </c>
      <c r="W19" s="26">
        <v>0.68776875</v>
      </c>
      <c r="X19" s="16">
        <v>43550</v>
      </c>
      <c r="Y19" s="16">
        <v>40450</v>
      </c>
      <c r="Z19" s="17">
        <v>-0.07118254879448904</v>
      </c>
      <c r="AA19" s="18">
        <v>19181373294150</v>
      </c>
      <c r="AB19" s="18">
        <f>AA19*0.0009</f>
        <v>17263235964.735</v>
      </c>
      <c r="AC19" s="19">
        <v>5218</v>
      </c>
      <c r="AD19" s="20">
        <v>7.752012265235723</v>
      </c>
      <c r="AE19" s="19">
        <v>0.6352824065023488</v>
      </c>
      <c r="AF19" s="20">
        <v>2.966625463535229</v>
      </c>
    </row>
    <row r="20" ht="15" customHeight="1">
      <c r="A20" s="21">
        <v>19</v>
      </c>
      <c r="B20" s="16">
        <v>13</v>
      </c>
      <c r="C20" t="s" s="22">
        <v>119</v>
      </c>
      <c r="D20" t="s" s="22">
        <v>120</v>
      </c>
      <c r="E20" t="s" s="22">
        <v>121</v>
      </c>
      <c r="F20" t="s" s="22">
        <v>122</v>
      </c>
      <c r="G20" t="s" s="22">
        <v>123</v>
      </c>
      <c r="H20" t="s" s="22">
        <v>67</v>
      </c>
      <c r="I20" s="23">
        <v>6191.277435862306</v>
      </c>
      <c r="J20" s="23">
        <v>88903.957147471869</v>
      </c>
      <c r="K20" s="23">
        <v>5348.058146727662</v>
      </c>
      <c r="L20" s="23">
        <v>696126.5389524781</v>
      </c>
      <c r="M20" s="24">
        <v>0.6399999961104186</v>
      </c>
      <c r="N20" s="25">
        <v>0</v>
      </c>
      <c r="O20" s="26">
        <v>0.09000000318337698</v>
      </c>
      <c r="P20" s="27">
        <v>98.42080467351362</v>
      </c>
      <c r="Q20" s="26">
        <v>0.1453331416431047</v>
      </c>
      <c r="R20" s="26">
        <v>0.273777829788479</v>
      </c>
      <c r="S20" s="28">
        <v>-0.01337883781889907</v>
      </c>
      <c r="T20" s="26">
        <v>0.2727200080698822</v>
      </c>
      <c r="U20" s="26">
        <v>0</v>
      </c>
      <c r="V20" s="29">
        <v>1</v>
      </c>
      <c r="W20" s="26">
        <v>0.6865568181818182</v>
      </c>
      <c r="X20" s="16">
        <v>360.3</v>
      </c>
      <c r="Y20" s="16">
        <v>296.3</v>
      </c>
      <c r="Z20" s="17">
        <v>-0.1776297529836247</v>
      </c>
      <c r="AA20" s="18">
        <v>754034992347.6074</v>
      </c>
      <c r="AB20" s="18">
        <f>AA20*0.15</f>
        <v>113105248852.1411</v>
      </c>
      <c r="AC20" s="19">
        <v>14.17</v>
      </c>
      <c r="AD20" s="20">
        <v>20.86803191298738</v>
      </c>
      <c r="AE20" s="19">
        <v>17.70658755730726</v>
      </c>
      <c r="AF20" s="20">
        <v>2.029083530605343</v>
      </c>
    </row>
    <row r="21" ht="15" customHeight="1">
      <c r="A21" s="21">
        <v>20</v>
      </c>
      <c r="B21" s="16">
        <v>75</v>
      </c>
      <c r="C21" t="s" s="22">
        <v>124</v>
      </c>
      <c r="D21" t="s" s="22">
        <v>125</v>
      </c>
      <c r="E21" t="s" s="22">
        <v>126</v>
      </c>
      <c r="F21" t="s" s="22">
        <v>35</v>
      </c>
      <c r="G21" t="s" s="22">
        <v>127</v>
      </c>
      <c r="H21" t="s" s="22">
        <v>128</v>
      </c>
      <c r="I21" s="23">
        <v>5169.046667341589</v>
      </c>
      <c r="J21" s="23">
        <v>65607.819874225461</v>
      </c>
      <c r="K21" s="23">
        <v>14026.929862606126</v>
      </c>
      <c r="L21" s="23">
        <v>7783525.252901549</v>
      </c>
      <c r="M21" s="24"/>
      <c r="N21" s="25">
        <v>0</v>
      </c>
      <c r="O21" s="26">
        <v>0.09959999999999999</v>
      </c>
      <c r="P21" s="27">
        <v>46.91005025125629</v>
      </c>
      <c r="Q21" s="26">
        <v>0.001399770447627127</v>
      </c>
      <c r="R21" s="26">
        <v>0.2030387050004858</v>
      </c>
      <c r="S21" s="28">
        <v>-0.005965845205497573</v>
      </c>
      <c r="T21" s="26">
        <v>0.4999999873689376</v>
      </c>
      <c r="U21" s="26">
        <v>0.3999999898951501</v>
      </c>
      <c r="V21" s="29">
        <v>1</v>
      </c>
      <c r="W21" s="26">
        <v>0.683225</v>
      </c>
      <c r="X21" s="16">
        <v>332.3</v>
      </c>
      <c r="Y21" s="16">
        <v>246.3</v>
      </c>
      <c r="Z21" s="17">
        <v>-0.2588022870899789</v>
      </c>
      <c r="AA21" s="18">
        <v>407644233600.0001</v>
      </c>
      <c r="AB21" s="18">
        <f>AA21*0.116</f>
        <v>47286731097.60001</v>
      </c>
      <c r="AC21" s="19">
        <v>11.33</v>
      </c>
      <c r="AD21" s="20">
        <v>21.73874695955497</v>
      </c>
      <c r="AE21" s="19">
        <v>8.335089836851145</v>
      </c>
      <c r="AF21" s="20">
        <v>3.961804144656643</v>
      </c>
    </row>
    <row r="22" ht="15" customHeight="1">
      <c r="A22" s="21">
        <v>21</v>
      </c>
      <c r="B22" s="16">
        <v>16</v>
      </c>
      <c r="C22" t="s" s="22">
        <v>129</v>
      </c>
      <c r="D22" t="s" s="22">
        <v>130</v>
      </c>
      <c r="E22" t="s" s="22">
        <v>131</v>
      </c>
      <c r="F22" t="s" s="22">
        <v>35</v>
      </c>
      <c r="G22" t="s" s="22">
        <v>132</v>
      </c>
      <c r="H22" t="s" s="22">
        <v>79</v>
      </c>
      <c r="I22" s="23">
        <v>5100.378414554088</v>
      </c>
      <c r="J22" s="23">
        <v>31167.945675844108</v>
      </c>
      <c r="K22" s="23">
        <v>14026.929862606126</v>
      </c>
      <c r="L22" s="23">
        <v>16643682351.83326</v>
      </c>
      <c r="M22" s="24"/>
      <c r="N22" s="25">
        <v>0</v>
      </c>
      <c r="O22" s="26">
        <v>0.1899999915622175</v>
      </c>
      <c r="P22" s="27">
        <v>122.6363561371071</v>
      </c>
      <c r="Q22" s="26">
        <v>0</v>
      </c>
      <c r="R22" s="26">
        <v>0.1057791537667699</v>
      </c>
      <c r="S22" s="28">
        <v>0.05620966069228056</v>
      </c>
      <c r="T22" s="26">
        <v>0.38</v>
      </c>
      <c r="U22" s="26">
        <v>0.4</v>
      </c>
      <c r="V22" s="29">
        <v>1</v>
      </c>
      <c r="W22" s="26">
        <v>0.681175</v>
      </c>
      <c r="X22" s="16">
        <v>513</v>
      </c>
      <c r="Y22" s="16">
        <v>319</v>
      </c>
      <c r="Z22" s="17">
        <v>-0.378167641325536</v>
      </c>
      <c r="AA22" s="18">
        <v>5160066976.952</v>
      </c>
      <c r="AB22" s="18">
        <f>AA22*1.29</f>
        <v>6656486400.26808</v>
      </c>
      <c r="AC22" s="19">
        <v>0.248893</v>
      </c>
      <c r="AD22" s="20">
        <v>12.75648571876268</v>
      </c>
      <c r="AE22" s="19">
        <v>1.495678991705852</v>
      </c>
      <c r="AF22" s="20">
        <v>7.347839557571915</v>
      </c>
    </row>
    <row r="23" ht="15" customHeight="1">
      <c r="A23" s="21">
        <v>22</v>
      </c>
      <c r="B23" s="16">
        <v>25</v>
      </c>
      <c r="C23" t="s" s="22">
        <v>133</v>
      </c>
      <c r="D23" t="s" s="22">
        <v>134</v>
      </c>
      <c r="E23" t="s" s="22">
        <v>135</v>
      </c>
      <c r="F23" t="s" s="22">
        <v>122</v>
      </c>
      <c r="G23" t="s" s="22">
        <v>136</v>
      </c>
      <c r="H23" t="s" s="22">
        <v>137</v>
      </c>
      <c r="I23" s="23">
        <v>2524.4459962207</v>
      </c>
      <c r="J23" s="23">
        <v>47127.181031588545</v>
      </c>
      <c r="K23" s="23">
        <v>5916.6540960666</v>
      </c>
      <c r="L23" s="23">
        <v>1393024.070328259</v>
      </c>
      <c r="M23" s="24">
        <v>0.2299999977140033</v>
      </c>
      <c r="N23" s="25">
        <v>1</v>
      </c>
      <c r="O23" s="26">
        <v>0.1569999949424528</v>
      </c>
      <c r="P23" s="27">
        <v>57.92656939210526</v>
      </c>
      <c r="Q23" s="26">
        <v>0.07625738885547913</v>
      </c>
      <c r="R23" s="26">
        <v>0.1710341188884981</v>
      </c>
      <c r="S23" s="28">
        <v>-0.04295993227990971</v>
      </c>
      <c r="T23" s="26">
        <v>0.3750000178115442</v>
      </c>
      <c r="U23" s="26">
        <v>0.1111100027628709</v>
      </c>
      <c r="V23" s="29">
        <v>1</v>
      </c>
      <c r="W23" s="26">
        <v>0.6792864583333333</v>
      </c>
      <c r="X23" s="16">
        <v>24.59</v>
      </c>
      <c r="Y23" s="16">
        <v>26.395</v>
      </c>
      <c r="Z23" s="17">
        <v>0.07340382269215118</v>
      </c>
      <c r="AA23" s="18">
        <v>25030251265.11</v>
      </c>
      <c r="AB23" s="18">
        <f>AA23*1.12</f>
        <v>28033881416.9232</v>
      </c>
      <c r="AC23" s="19">
        <v>0.373207</v>
      </c>
      <c r="AD23" s="20">
        <v>70.71142660681188</v>
      </c>
      <c r="AE23" s="19">
        <v>2.130211409645824</v>
      </c>
      <c r="AF23" s="20">
        <v>3.030303075458064</v>
      </c>
    </row>
    <row r="24" ht="15" customHeight="1">
      <c r="A24" s="21">
        <v>23</v>
      </c>
      <c r="B24" s="30"/>
      <c r="C24" t="s" s="22">
        <v>138</v>
      </c>
      <c r="D24" t="s" s="22">
        <v>139</v>
      </c>
      <c r="E24" t="s" s="22">
        <v>140</v>
      </c>
      <c r="F24" t="s" s="22">
        <v>71</v>
      </c>
      <c r="G24" t="s" s="22">
        <v>141</v>
      </c>
      <c r="H24" t="s" s="22">
        <v>137</v>
      </c>
      <c r="I24" s="23">
        <v>311.9398962798821</v>
      </c>
      <c r="J24" s="23">
        <v>2904.011910108857</v>
      </c>
      <c r="K24" s="23">
        <v>103.363131089499</v>
      </c>
      <c r="L24" s="23">
        <v>670156.5366625348</v>
      </c>
      <c r="M24" s="24">
        <v>0.1500000053056283</v>
      </c>
      <c r="N24" s="25">
        <v>0</v>
      </c>
      <c r="O24" s="26">
        <v>0.08519999937561806</v>
      </c>
      <c r="P24" s="27">
        <v>25.68832527206771</v>
      </c>
      <c r="Q24" s="26">
        <v>0.04574944071588367</v>
      </c>
      <c r="R24" s="26">
        <v>0.06931608133086876</v>
      </c>
      <c r="S24" s="28">
        <v>-0.03941942932541646</v>
      </c>
      <c r="T24" s="26">
        <v>0.4285999966668896</v>
      </c>
      <c r="U24" s="26">
        <v>0.199999994947575</v>
      </c>
      <c r="V24" s="29">
        <v>1</v>
      </c>
      <c r="W24" s="26">
        <v>0.6761875000000001</v>
      </c>
      <c r="X24" s="16">
        <v>3.34</v>
      </c>
      <c r="Y24" s="16">
        <v>2.989</v>
      </c>
      <c r="Z24" s="17">
        <v>-0.1050898203592814</v>
      </c>
      <c r="AA24" s="18">
        <v>12750980426.704</v>
      </c>
      <c r="AB24" s="18">
        <f>AA24*1.12</f>
        <v>14281098077.90848</v>
      </c>
      <c r="AC24" s="19">
        <v>0.12</v>
      </c>
      <c r="AD24" s="20">
        <v>24.88333384195964</v>
      </c>
      <c r="AE24" s="19">
        <v>3.70560322212719</v>
      </c>
      <c r="AF24" s="20">
        <v>12.99397225197896</v>
      </c>
    </row>
    <row r="25" ht="15" customHeight="1">
      <c r="A25" s="21">
        <v>24</v>
      </c>
      <c r="B25" s="16">
        <v>20</v>
      </c>
      <c r="C25" t="s" s="22">
        <v>142</v>
      </c>
      <c r="D25" t="s" s="22">
        <v>143</v>
      </c>
      <c r="E25" t="s" s="22">
        <v>144</v>
      </c>
      <c r="F25" t="s" s="22">
        <v>51</v>
      </c>
      <c r="G25" t="s" s="22">
        <v>145</v>
      </c>
      <c r="H25" t="s" s="22">
        <v>114</v>
      </c>
      <c r="I25" s="23">
        <v>325216.7827654261</v>
      </c>
      <c r="J25" s="23">
        <v>4626328.108418127</v>
      </c>
      <c r="K25" s="23">
        <v>569147.6609971315</v>
      </c>
      <c r="L25" s="23">
        <v>165892547.746377</v>
      </c>
      <c r="M25" s="24">
        <v>0</v>
      </c>
      <c r="N25" s="25">
        <v>0</v>
      </c>
      <c r="O25" s="26"/>
      <c r="P25" s="27">
        <v>10.6755952547104</v>
      </c>
      <c r="Q25" s="26">
        <v>0</v>
      </c>
      <c r="R25" s="26">
        <v>0.00162262401483542</v>
      </c>
      <c r="S25" s="28">
        <v>-0.001127391135658671</v>
      </c>
      <c r="T25" s="26">
        <v>0.3999999898951501</v>
      </c>
      <c r="U25" s="26">
        <v>0.3750000178115442</v>
      </c>
      <c r="V25" s="29">
        <v>1</v>
      </c>
      <c r="W25" s="26">
        <v>0.6728055555555557</v>
      </c>
      <c r="X25" s="16">
        <v>29.73</v>
      </c>
      <c r="Y25" s="16">
        <v>38.65</v>
      </c>
      <c r="Z25" s="17">
        <v>0.3000336360578539</v>
      </c>
      <c r="AA25" s="18">
        <v>17393516386.06</v>
      </c>
      <c r="AB25" s="18">
        <f>AA25*0.122</f>
        <v>2122008999.09932</v>
      </c>
      <c r="AC25" s="19">
        <v>3.75</v>
      </c>
      <c r="AD25" s="20">
        <v>10.30933329264323</v>
      </c>
      <c r="AE25" s="19">
        <v>0.6488616906749832</v>
      </c>
      <c r="AF25" s="20">
        <v>0</v>
      </c>
    </row>
    <row r="26" ht="15" customHeight="1">
      <c r="A26" s="21">
        <v>25</v>
      </c>
      <c r="B26" s="30"/>
      <c r="C26" t="s" s="22">
        <v>146</v>
      </c>
      <c r="D26" t="s" s="22">
        <v>147</v>
      </c>
      <c r="E26" t="s" s="22">
        <v>148</v>
      </c>
      <c r="F26" t="s" s="22">
        <v>149</v>
      </c>
      <c r="G26" t="s" s="22">
        <v>150</v>
      </c>
      <c r="H26" t="s" s="22">
        <v>48</v>
      </c>
      <c r="I26" s="23">
        <v>67.24900195186973</v>
      </c>
      <c r="J26" s="23">
        <v>1927.870707339307</v>
      </c>
      <c r="K26" s="23">
        <v>26.48388042405512</v>
      </c>
      <c r="L26" s="23">
        <v>89484.783239381257</v>
      </c>
      <c r="M26" s="24">
        <v>0.8800000159681076</v>
      </c>
      <c r="N26" s="25">
        <v>1</v>
      </c>
      <c r="O26" s="26">
        <v>0.108599997474812</v>
      </c>
      <c r="P26" s="27">
        <v>26.99711937984496</v>
      </c>
      <c r="Q26" s="26">
        <v>0.01144209903333991</v>
      </c>
      <c r="R26" s="26">
        <v>0.09546444840562487</v>
      </c>
      <c r="S26" s="28">
        <v>-0.05311729482212046</v>
      </c>
      <c r="T26" s="26">
        <v>0.3</v>
      </c>
      <c r="U26" s="26">
        <v>0.1666999924054835</v>
      </c>
      <c r="V26" s="29">
        <v>1</v>
      </c>
      <c r="W26" s="26">
        <v>0.6690260416666667</v>
      </c>
      <c r="X26" s="16">
        <v>17.05</v>
      </c>
      <c r="Y26" s="16">
        <v>18.65</v>
      </c>
      <c r="Z26" s="17">
        <v>0.09384164222873892</v>
      </c>
      <c r="AA26" s="18">
        <v>9943496072.369999</v>
      </c>
      <c r="AB26" s="18">
        <f>AA26*1.12</f>
        <v>11136715601.0544</v>
      </c>
      <c r="AC26" s="19">
        <v>1.93</v>
      </c>
      <c r="AD26" s="20">
        <v>9.652849306096684</v>
      </c>
      <c r="AE26" s="19">
        <v>1.297545299520211</v>
      </c>
      <c r="AF26" s="20">
        <v>4.023605150214593</v>
      </c>
    </row>
    <row r="27" ht="15" customHeight="1">
      <c r="A27" s="21">
        <v>26</v>
      </c>
      <c r="B27" s="30"/>
      <c r="C27" t="s" s="22">
        <v>151</v>
      </c>
      <c r="D27" t="s" s="22">
        <v>152</v>
      </c>
      <c r="E27" t="s" s="22">
        <v>153</v>
      </c>
      <c r="F27" t="s" s="22">
        <v>77</v>
      </c>
      <c r="G27" t="s" s="22">
        <v>95</v>
      </c>
      <c r="H27" t="s" s="22">
        <v>79</v>
      </c>
      <c r="I27" s="23">
        <v>1095.638330004515</v>
      </c>
      <c r="J27" s="23">
        <v>23594.731504191936</v>
      </c>
      <c r="K27" s="23">
        <v>734.3038399797674</v>
      </c>
      <c r="L27" s="23">
        <v>1046957.377337206</v>
      </c>
      <c r="M27" s="24">
        <v>0.1659999936819077</v>
      </c>
      <c r="N27" s="25">
        <v>1</v>
      </c>
      <c r="O27" s="26">
        <v>0.121999998092651</v>
      </c>
      <c r="P27" s="27">
        <v>91.3089769713887</v>
      </c>
      <c r="Q27" s="26">
        <v>0.007818002100450978</v>
      </c>
      <c r="R27" s="26">
        <v>0.1470718863016306</v>
      </c>
      <c r="S27" s="28">
        <v>-0.009959696171136258</v>
      </c>
      <c r="T27" s="26">
        <v>0.4545449829101563</v>
      </c>
      <c r="U27" s="26">
        <v>0.4</v>
      </c>
      <c r="V27" s="29">
        <v>1</v>
      </c>
      <c r="W27" s="26">
        <v>0.6682552083333334</v>
      </c>
      <c r="X27" s="16">
        <v>1878.5</v>
      </c>
      <c r="Y27" s="16">
        <v>2219.5</v>
      </c>
      <c r="Z27" s="17">
        <v>0.1815278147458079</v>
      </c>
      <c r="AA27" s="18">
        <v>55769440258.455</v>
      </c>
      <c r="AB27" s="18">
        <f>AA27*1.29</f>
        <v>71942577933.40695</v>
      </c>
      <c r="AC27" s="19">
        <v>0.8949980000000001</v>
      </c>
      <c r="AD27" s="20">
        <v>24.75424526088326</v>
      </c>
      <c r="AE27" s="19">
        <v>7.152974208675264</v>
      </c>
      <c r="AF27" s="20">
        <v>2.672686264692526</v>
      </c>
    </row>
    <row r="28" ht="15" customHeight="1">
      <c r="A28" s="21">
        <v>27</v>
      </c>
      <c r="B28" s="16">
        <v>15</v>
      </c>
      <c r="C28" t="s" s="22">
        <v>154</v>
      </c>
      <c r="D28" t="s" s="22">
        <v>155</v>
      </c>
      <c r="E28" t="s" s="22">
        <v>156</v>
      </c>
      <c r="F28" t="s" s="22">
        <v>71</v>
      </c>
      <c r="G28" t="s" s="22">
        <v>157</v>
      </c>
      <c r="H28" t="s" s="22">
        <v>79</v>
      </c>
      <c r="I28" s="23">
        <v>3353.477660592631</v>
      </c>
      <c r="J28" s="23">
        <v>131543.3514708694</v>
      </c>
      <c r="K28" s="23">
        <v>25533.612190671818</v>
      </c>
      <c r="L28" s="23">
        <v>16373880.39366243</v>
      </c>
      <c r="M28" s="24">
        <v>0.3000000106112566</v>
      </c>
      <c r="N28" s="25">
        <v>0</v>
      </c>
      <c r="O28" s="26">
        <v>0.007891770011274</v>
      </c>
      <c r="P28" s="27">
        <v>85.91364535266975</v>
      </c>
      <c r="Q28" s="26">
        <v>0.02886182584012453</v>
      </c>
      <c r="R28" s="26">
        <v>0.05162172984516818</v>
      </c>
      <c r="S28" s="28">
        <v>-0.4049133904600787</v>
      </c>
      <c r="T28" s="26">
        <v>0.2727200080698822</v>
      </c>
      <c r="U28" s="26">
        <v>0.1249999968422344</v>
      </c>
      <c r="V28" s="29">
        <v>1</v>
      </c>
      <c r="W28" s="26">
        <v>0.6622864583333333</v>
      </c>
      <c r="X28" s="16">
        <v>465</v>
      </c>
      <c r="Y28" s="16">
        <v>390.3</v>
      </c>
      <c r="Z28" s="17">
        <v>-0.1606451612903226</v>
      </c>
      <c r="AA28" s="18">
        <v>38886536918.9375</v>
      </c>
      <c r="AB28" s="18">
        <f>AA28*1.29</f>
        <v>50163632625.42937</v>
      </c>
      <c r="AC28" s="19">
        <v>0.297</v>
      </c>
      <c r="AD28" s="20">
        <v>13.15319844769308</v>
      </c>
      <c r="AE28" s="19">
        <v>3.208953385479075</v>
      </c>
      <c r="AF28" s="20">
        <v>3.581936804400665</v>
      </c>
    </row>
    <row r="29" ht="15" customHeight="1">
      <c r="A29" s="21">
        <v>28</v>
      </c>
      <c r="B29" s="16">
        <v>46</v>
      </c>
      <c r="C29" t="s" s="22">
        <v>158</v>
      </c>
      <c r="D29" t="s" s="22">
        <v>159</v>
      </c>
      <c r="E29" t="s" s="22">
        <v>160</v>
      </c>
      <c r="F29" t="s" s="22">
        <v>51</v>
      </c>
      <c r="G29" t="s" s="22">
        <v>52</v>
      </c>
      <c r="H29" t="s" s="22">
        <v>114</v>
      </c>
      <c r="I29" s="23">
        <v>40896.783738670223</v>
      </c>
      <c r="J29" s="23">
        <v>750252.3694252477</v>
      </c>
      <c r="K29" s="23">
        <v>226561.2201507307</v>
      </c>
      <c r="L29" s="23">
        <v>11437142.1812316</v>
      </c>
      <c r="M29" s="24"/>
      <c r="N29" s="25"/>
      <c r="O29" s="26">
        <v>0.1040000006469199</v>
      </c>
      <c r="P29" s="27">
        <v>8.71954672553348</v>
      </c>
      <c r="Q29" s="26">
        <v>0</v>
      </c>
      <c r="R29" s="26">
        <v>0.1040704952664111</v>
      </c>
      <c r="S29" s="28">
        <v>-0.002263204321376523</v>
      </c>
      <c r="T29" s="26">
        <v>0.3750000178115442</v>
      </c>
      <c r="U29" s="26">
        <v>0.3333299900987186</v>
      </c>
      <c r="V29" s="29">
        <v>1</v>
      </c>
      <c r="W29" s="26">
        <v>0.66125</v>
      </c>
      <c r="X29" s="16">
        <v>108.2</v>
      </c>
      <c r="Y29" s="16">
        <v>103.3</v>
      </c>
      <c r="Z29" s="17">
        <v>-0.04528650646950094</v>
      </c>
      <c r="AA29" s="18">
        <v>168092042455.2</v>
      </c>
      <c r="AB29" s="18">
        <f>AA29*0.122</f>
        <v>20507229179.5344</v>
      </c>
      <c r="AC29" s="19">
        <v>13.805264</v>
      </c>
      <c r="AD29" s="20">
        <v>7.475409159016603</v>
      </c>
      <c r="AE29" s="19">
        <v>0.8787794364739461</v>
      </c>
      <c r="AF29" s="20">
        <v>4.368932038834951</v>
      </c>
    </row>
    <row r="30" ht="15" customHeight="1">
      <c r="A30" s="21">
        <v>29</v>
      </c>
      <c r="B30" s="30"/>
      <c r="C30" t="s" s="22">
        <v>161</v>
      </c>
      <c r="D30" t="s" s="22">
        <v>162</v>
      </c>
      <c r="E30" t="s" s="22">
        <v>163</v>
      </c>
      <c r="F30" t="s" s="22">
        <v>108</v>
      </c>
      <c r="G30" t="s" s="22">
        <v>109</v>
      </c>
      <c r="H30" t="s" s="22">
        <v>164</v>
      </c>
      <c r="I30" s="23">
        <v>279.6537720776264</v>
      </c>
      <c r="J30" s="23">
        <v>3347.167255170673</v>
      </c>
      <c r="K30" s="23">
        <v>898.1439868436463</v>
      </c>
      <c r="L30" s="23">
        <v>89634.773348800853</v>
      </c>
      <c r="M30" s="24">
        <v>0.07999999951380232</v>
      </c>
      <c r="N30" s="25">
        <v>4</v>
      </c>
      <c r="O30" s="26">
        <v>0.076</v>
      </c>
      <c r="P30" s="27">
        <v>21.87223440134907</v>
      </c>
      <c r="Q30" s="26">
        <v>0.001688512147906842</v>
      </c>
      <c r="R30" s="26">
        <v>0.4189375396609555</v>
      </c>
      <c r="S30" s="28">
        <v>-0.003912261382833927</v>
      </c>
      <c r="T30" s="26">
        <v>0.3333299900987186</v>
      </c>
      <c r="U30" s="26">
        <v>0.199999994947575</v>
      </c>
      <c r="V30" s="29">
        <v>1</v>
      </c>
      <c r="W30" s="26">
        <v>0.6586145833333333</v>
      </c>
      <c r="X30" s="16">
        <v>14.86</v>
      </c>
      <c r="Y30" s="16">
        <v>12.39</v>
      </c>
      <c r="Z30" s="17">
        <v>-0.1662180349932705</v>
      </c>
      <c r="AA30" s="18">
        <v>44991214385.4</v>
      </c>
      <c r="AB30" s="18">
        <f>AA30*1.12</f>
        <v>50390160111.64801</v>
      </c>
      <c r="AC30" s="19">
        <v>-2.635374</v>
      </c>
      <c r="AD30" s="20">
        <v>0</v>
      </c>
      <c r="AE30" s="19">
        <v>0.8531319298593065</v>
      </c>
      <c r="AF30" s="20">
        <v>6.45161299936233</v>
      </c>
    </row>
    <row r="31" ht="15" customHeight="1">
      <c r="A31" s="21">
        <v>30</v>
      </c>
      <c r="B31" s="16">
        <v>1</v>
      </c>
      <c r="C31" t="s" s="22">
        <v>165</v>
      </c>
      <c r="D31" t="s" s="22">
        <v>166</v>
      </c>
      <c r="E31" t="s" s="22">
        <v>167</v>
      </c>
      <c r="F31" t="s" s="22">
        <v>122</v>
      </c>
      <c r="G31" t="s" s="22">
        <v>168</v>
      </c>
      <c r="H31" t="s" s="22">
        <v>96</v>
      </c>
      <c r="I31" s="23">
        <v>7787.748209632151</v>
      </c>
      <c r="J31" s="23">
        <v>101693.8696885027</v>
      </c>
      <c r="K31" s="23">
        <v>14329.948488929846</v>
      </c>
      <c r="L31" s="23">
        <v>25468047.4034223</v>
      </c>
      <c r="M31" s="24">
        <v>0.8400000000000001</v>
      </c>
      <c r="N31" s="25">
        <v>0</v>
      </c>
      <c r="O31" s="26">
        <v>0.08</v>
      </c>
      <c r="P31" s="27">
        <v>104.7876207278481</v>
      </c>
      <c r="Q31" s="26">
        <v>0.2109244029789837</v>
      </c>
      <c r="R31" s="26">
        <v>0.2247662369443308</v>
      </c>
      <c r="S31" s="28">
        <v>-0.0008940695875314731</v>
      </c>
      <c r="T31" s="26">
        <v>0.2727200080698822</v>
      </c>
      <c r="U31" s="26">
        <v>0.17</v>
      </c>
      <c r="V31" s="29">
        <v>0</v>
      </c>
      <c r="W31" s="26">
        <v>0.6548636363636363</v>
      </c>
      <c r="X31" s="16">
        <v>290.51</v>
      </c>
      <c r="Y31" s="16">
        <v>312.58</v>
      </c>
      <c r="Z31" s="17">
        <v>0.07596984613266322</v>
      </c>
      <c r="AA31" s="18">
        <v>68492767785.95999</v>
      </c>
      <c r="AB31" s="18">
        <f>AA31*1</f>
        <v>68492767785.95999</v>
      </c>
      <c r="AC31" s="19">
        <v>17.716539</v>
      </c>
      <c r="AD31" s="20">
        <v>17.64340013431888</v>
      </c>
      <c r="AE31" s="19">
        <v>6.006135221914152</v>
      </c>
      <c r="AF31" s="20">
        <v>0</v>
      </c>
    </row>
    <row r="32" ht="15" customHeight="1">
      <c r="A32" s="21">
        <v>31</v>
      </c>
      <c r="B32" s="16">
        <v>66</v>
      </c>
      <c r="C32" t="s" s="22">
        <v>169</v>
      </c>
      <c r="D32" t="s" s="22">
        <v>170</v>
      </c>
      <c r="E32" t="s" s="22">
        <v>169</v>
      </c>
      <c r="F32" t="s" s="22">
        <v>46</v>
      </c>
      <c r="G32" t="s" s="22">
        <v>171</v>
      </c>
      <c r="H32" t="s" s="22">
        <v>42</v>
      </c>
      <c r="I32" s="23">
        <v>2304.169937326558</v>
      </c>
      <c r="J32" s="23">
        <v>48196.570364710278</v>
      </c>
      <c r="K32" s="23">
        <v>2604.551157488795</v>
      </c>
      <c r="L32" s="23">
        <v>135697.9342236688</v>
      </c>
      <c r="M32" s="24">
        <v>3.099999958067201</v>
      </c>
      <c r="N32" s="25">
        <v>0</v>
      </c>
      <c r="O32" s="26">
        <v>0.024</v>
      </c>
      <c r="P32" s="27">
        <v>10.97640074254743</v>
      </c>
      <c r="Q32" s="26">
        <v>0.0007329670371285674</v>
      </c>
      <c r="R32" s="26">
        <v>0.163187866927593</v>
      </c>
      <c r="S32" s="28">
        <v>-0.04820261437908497</v>
      </c>
      <c r="T32" s="26">
        <v>0.3889000072376803</v>
      </c>
      <c r="U32" s="26">
        <v>0.1666999924054835</v>
      </c>
      <c r="V32" s="29">
        <v>1</v>
      </c>
      <c r="W32" s="26">
        <v>0.6520852272727272</v>
      </c>
      <c r="X32" s="16">
        <v>114.35</v>
      </c>
      <c r="Y32" s="16">
        <v>89.84999999999999</v>
      </c>
      <c r="Z32" s="17">
        <v>-0.2142544818539571</v>
      </c>
      <c r="AA32" s="18">
        <v>8903485361.940001</v>
      </c>
      <c r="AB32" s="18">
        <f>AA32*1.12</f>
        <v>9971903605.372801</v>
      </c>
      <c r="AC32" s="19">
        <v>3.937657</v>
      </c>
      <c r="AD32" s="20">
        <v>22.84861307643178</v>
      </c>
      <c r="AE32" s="19">
        <v>2.21243452982404</v>
      </c>
      <c r="AF32" s="20">
        <v>2.904518022586051</v>
      </c>
    </row>
    <row r="33" ht="15" customHeight="1">
      <c r="A33" s="21">
        <v>32</v>
      </c>
      <c r="B33" s="30"/>
      <c r="C33" t="s" s="22">
        <v>172</v>
      </c>
      <c r="D33" t="s" s="22">
        <v>173</v>
      </c>
      <c r="E33" t="s" s="22">
        <v>174</v>
      </c>
      <c r="F33" t="s" s="22">
        <v>149</v>
      </c>
      <c r="G33" t="s" s="22">
        <v>109</v>
      </c>
      <c r="H33" t="s" s="22">
        <v>175</v>
      </c>
      <c r="I33" s="23">
        <v>404.5884245393635</v>
      </c>
      <c r="J33" s="23">
        <v>3960.906608529855</v>
      </c>
      <c r="K33" s="23">
        <v>113.9527059831618</v>
      </c>
      <c r="L33" s="23">
        <v>221383.534746248</v>
      </c>
      <c r="M33" s="24">
        <v>0.1340000033378601</v>
      </c>
      <c r="N33" s="25">
        <v>0</v>
      </c>
      <c r="O33" s="26">
        <v>0.08670000076293945</v>
      </c>
      <c r="P33" s="27">
        <v>35.22113337284483</v>
      </c>
      <c r="Q33" s="26">
        <v>0.003217968414942065</v>
      </c>
      <c r="R33" s="26">
        <v>0.1582877255067057</v>
      </c>
      <c r="S33" s="28">
        <v>-0.004905539188545945</v>
      </c>
      <c r="T33" s="26">
        <v>0.272726993560791</v>
      </c>
      <c r="U33" s="26">
        <v>0.2</v>
      </c>
      <c r="V33" s="29">
        <v>1</v>
      </c>
      <c r="W33" s="26">
        <v>0.6490468750000001</v>
      </c>
      <c r="X33" s="16">
        <v>18.52</v>
      </c>
      <c r="Y33" s="16">
        <v>11.63</v>
      </c>
      <c r="Z33" s="17">
        <v>-0.3720302375809935</v>
      </c>
      <c r="AA33" s="18">
        <v>4603067030.860001</v>
      </c>
      <c r="AB33" s="18">
        <f>AA33*0.13</f>
        <v>598398714.0118001</v>
      </c>
      <c r="AC33" s="19">
        <v>0.446895</v>
      </c>
      <c r="AD33" s="20">
        <v>26.02401037031276</v>
      </c>
      <c r="AE33" s="19">
        <v>0.8660715218562486</v>
      </c>
      <c r="AF33" s="20">
        <v>3.43938096268671</v>
      </c>
    </row>
    <row r="34" ht="15" customHeight="1">
      <c r="A34" s="21">
        <v>33</v>
      </c>
      <c r="B34" s="16">
        <v>41</v>
      </c>
      <c r="C34" t="s" s="22">
        <v>176</v>
      </c>
      <c r="D34" t="s" s="22">
        <v>177</v>
      </c>
      <c r="E34" t="s" s="22">
        <v>178</v>
      </c>
      <c r="F34" t="s" s="22">
        <v>51</v>
      </c>
      <c r="G34" t="s" s="22">
        <v>52</v>
      </c>
      <c r="H34" t="s" s="22">
        <v>53</v>
      </c>
      <c r="I34" s="23">
        <v>38199.461775214084</v>
      </c>
      <c r="J34" s="23">
        <v>197104.3336781622</v>
      </c>
      <c r="K34" s="23">
        <v>54883.473621170633</v>
      </c>
      <c r="L34" s="23">
        <v>19195696.13143579</v>
      </c>
      <c r="M34" s="24">
        <v>0.22</v>
      </c>
      <c r="N34" s="25">
        <v>0</v>
      </c>
      <c r="O34" s="26">
        <v>0.098</v>
      </c>
      <c r="P34" s="27">
        <v>99.99513651296337</v>
      </c>
      <c r="Q34" s="26">
        <v>0.008014693604942395</v>
      </c>
      <c r="R34" s="26">
        <v>0.2851108304664025</v>
      </c>
      <c r="S34" s="28">
        <v>-0.0004086440541641478</v>
      </c>
      <c r="T34" s="26">
        <v>0.4444400110514835</v>
      </c>
      <c r="U34" s="26">
        <v>0.2307999966433272</v>
      </c>
      <c r="V34" s="29">
        <v>1</v>
      </c>
      <c r="W34" s="26">
        <v>0.6455624999999999</v>
      </c>
      <c r="X34" s="16">
        <v>31.38</v>
      </c>
      <c r="Y34" s="16">
        <v>30.35</v>
      </c>
      <c r="Z34" s="17">
        <v>-0.03282345442957291</v>
      </c>
      <c r="AA34" s="18">
        <v>101556163988.55</v>
      </c>
      <c r="AB34" s="18">
        <f>AA34*0.76</f>
        <v>77182684631.298</v>
      </c>
      <c r="AC34" s="19">
        <v>2.516329546511173</v>
      </c>
      <c r="AD34" s="20">
        <v>12.06121846144883</v>
      </c>
      <c r="AE34" s="19">
        <v>1.766009160797867</v>
      </c>
      <c r="AF34" s="20">
        <v>6.194398666331559</v>
      </c>
    </row>
    <row r="35" ht="15" customHeight="1">
      <c r="A35" s="21">
        <v>34</v>
      </c>
      <c r="B35" s="16">
        <v>23</v>
      </c>
      <c r="C35" t="s" s="22">
        <v>179</v>
      </c>
      <c r="D35" t="s" s="22">
        <v>180</v>
      </c>
      <c r="E35" t="s" s="22">
        <v>181</v>
      </c>
      <c r="F35" t="s" s="22">
        <v>46</v>
      </c>
      <c r="G35" t="s" s="22">
        <v>182</v>
      </c>
      <c r="H35" t="s" s="22">
        <v>128</v>
      </c>
      <c r="I35" s="23">
        <v>7974.086943148176</v>
      </c>
      <c r="J35" s="23">
        <v>110428.2440952385</v>
      </c>
      <c r="K35" s="23">
        <v>19845.075494687950</v>
      </c>
      <c r="L35" s="23">
        <v>958632.192319583</v>
      </c>
      <c r="M35" s="24">
        <v>0.9400000000000001</v>
      </c>
      <c r="N35" s="25">
        <v>1</v>
      </c>
      <c r="O35" s="26">
        <v>0.062</v>
      </c>
      <c r="P35" s="27">
        <v>63.87337289926054</v>
      </c>
      <c r="Q35" s="26">
        <v>0.02644867271818663</v>
      </c>
      <c r="R35" s="26">
        <v>0.197998123240538</v>
      </c>
      <c r="S35" s="28">
        <v>-0.02457233498921933</v>
      </c>
      <c r="T35" s="26">
        <v>0.33</v>
      </c>
      <c r="U35" s="26">
        <v>0.22</v>
      </c>
      <c r="V35" s="29">
        <v>1</v>
      </c>
      <c r="W35" s="26">
        <v>0.6451927083333333</v>
      </c>
      <c r="X35" s="16">
        <v>223</v>
      </c>
      <c r="Y35" s="16">
        <v>254.5</v>
      </c>
      <c r="Z35" s="17">
        <v>0.141255605381166</v>
      </c>
      <c r="AA35" s="18">
        <v>303169268552</v>
      </c>
      <c r="AB35" s="18">
        <f>AA35*0.116</f>
        <v>35167635152.03201</v>
      </c>
      <c r="AC35" s="19">
        <v>8.98</v>
      </c>
      <c r="AD35" s="20">
        <v>28.3184858632247</v>
      </c>
      <c r="AE35" s="19">
        <v>6.713283300222352</v>
      </c>
      <c r="AF35" s="20">
        <v>2.417452867675877</v>
      </c>
    </row>
    <row r="36" ht="15" customHeight="1">
      <c r="A36" s="21">
        <v>35</v>
      </c>
      <c r="B36" s="16">
        <v>82</v>
      </c>
      <c r="C36" t="s" s="22">
        <v>183</v>
      </c>
      <c r="D36" t="s" s="22">
        <v>184</v>
      </c>
      <c r="E36" t="s" s="22">
        <v>185</v>
      </c>
      <c r="F36" t="s" s="22">
        <v>51</v>
      </c>
      <c r="G36" t="s" s="22">
        <v>52</v>
      </c>
      <c r="H36" t="s" s="22">
        <v>42</v>
      </c>
      <c r="I36" s="23">
        <v>22860.608233985171</v>
      </c>
      <c r="J36" s="23">
        <v>303072.0808717497</v>
      </c>
      <c r="K36" s="23">
        <v>29347.874264370326</v>
      </c>
      <c r="L36" s="23">
        <v>6265908.480267697</v>
      </c>
      <c r="M36" s="24">
        <v>0.33</v>
      </c>
      <c r="N36" s="25">
        <v>0</v>
      </c>
      <c r="O36" s="26">
        <v>0.1002</v>
      </c>
      <c r="P36" s="27">
        <v>36.03720809972299</v>
      </c>
      <c r="Q36" s="26">
        <v>0.01570814403318763</v>
      </c>
      <c r="R36" s="26">
        <v>0.2638439186384392</v>
      </c>
      <c r="S36" s="28">
        <v>-0.002170607852017486</v>
      </c>
      <c r="T36" s="26">
        <v>0.3888888888888889</v>
      </c>
      <c r="U36" s="26">
        <v>0.05555555555555555</v>
      </c>
      <c r="V36" s="29">
        <v>1</v>
      </c>
      <c r="W36" s="26">
        <v>0.64289375</v>
      </c>
      <c r="X36" s="16">
        <v>55.26</v>
      </c>
      <c r="Y36" s="16">
        <v>46.07</v>
      </c>
      <c r="Z36" s="17">
        <v>-0.166304741223308</v>
      </c>
      <c r="AA36" s="18">
        <v>57343642521.19501</v>
      </c>
      <c r="AB36" s="18">
        <f>AA36*1.12</f>
        <v>64224879623.73841</v>
      </c>
      <c r="AC36" s="19">
        <v>5.345441</v>
      </c>
      <c r="AD36" s="20">
        <v>8.606399559571461</v>
      </c>
      <c r="AE36" s="19">
        <v>0.6399166198496439</v>
      </c>
      <c r="AF36" s="20">
        <v>5.02173900604248</v>
      </c>
    </row>
    <row r="37" ht="15" customHeight="1">
      <c r="A37" s="21">
        <v>36</v>
      </c>
      <c r="B37" s="16">
        <v>80</v>
      </c>
      <c r="C37" t="s" s="22">
        <v>186</v>
      </c>
      <c r="D37" t="s" s="22">
        <v>187</v>
      </c>
      <c r="E37" t="s" s="22">
        <v>188</v>
      </c>
      <c r="F37" t="s" s="22">
        <v>108</v>
      </c>
      <c r="G37" t="s" s="22">
        <v>109</v>
      </c>
      <c r="H37" t="s" s="22">
        <v>79</v>
      </c>
      <c r="I37" s="23">
        <v>216.0070747686123</v>
      </c>
      <c r="J37" s="23">
        <v>2457.197482081097</v>
      </c>
      <c r="K37" s="23">
        <v>9663.827405976064</v>
      </c>
      <c r="L37" s="23">
        <v>311112.8896170696</v>
      </c>
      <c r="M37" s="24">
        <v>0.076</v>
      </c>
      <c r="N37" s="25">
        <v>0</v>
      </c>
      <c r="O37" s="26">
        <v>0.1899999915622175</v>
      </c>
      <c r="P37" s="27">
        <v>21.87306870532169</v>
      </c>
      <c r="Q37" s="26">
        <v>0.003796983314174243</v>
      </c>
      <c r="R37" s="26">
        <v>0.3760313284706445</v>
      </c>
      <c r="S37" s="28">
        <v>-0.004171652168288976</v>
      </c>
      <c r="T37" s="26">
        <v>0.2499999936844688</v>
      </c>
      <c r="U37" s="26">
        <v>0</v>
      </c>
      <c r="V37" s="29">
        <v>1</v>
      </c>
      <c r="W37" s="26">
        <v>0.6422604166666667</v>
      </c>
      <c r="X37" s="31"/>
      <c r="Y37" s="31"/>
      <c r="Z37" s="17"/>
      <c r="AA37" s="18"/>
      <c r="AB37" s="18"/>
      <c r="AC37" s="19"/>
      <c r="AD37" s="20"/>
      <c r="AE37" s="19"/>
      <c r="AF37" s="20"/>
    </row>
    <row r="38" ht="15" customHeight="1">
      <c r="A38" s="21">
        <v>37</v>
      </c>
      <c r="B38" s="16">
        <v>29</v>
      </c>
      <c r="C38" t="s" s="22">
        <v>189</v>
      </c>
      <c r="D38" t="s" s="22">
        <v>190</v>
      </c>
      <c r="E38" t="s" s="22">
        <v>191</v>
      </c>
      <c r="F38" t="s" s="22">
        <v>149</v>
      </c>
      <c r="G38" t="s" s="22">
        <v>192</v>
      </c>
      <c r="H38" t="s" s="22">
        <v>175</v>
      </c>
      <c r="I38" s="23">
        <v>198.0946383597659</v>
      </c>
      <c r="J38" s="23">
        <v>2540.279116448374</v>
      </c>
      <c r="K38" s="23">
        <v>60.50679975319267</v>
      </c>
      <c r="L38" s="23">
        <v>386449.1302486213</v>
      </c>
      <c r="M38" s="24">
        <v>0.4000000059604645</v>
      </c>
      <c r="N38" s="25">
        <v>2</v>
      </c>
      <c r="O38" s="26">
        <v>0.08</v>
      </c>
      <c r="P38" s="27">
        <v>75.8665990814978</v>
      </c>
      <c r="Q38" s="26">
        <v>0.00201242762321706</v>
      </c>
      <c r="R38" s="26">
        <v>0.1938386041439477</v>
      </c>
      <c r="S38" s="28">
        <v>0.003773175167621271</v>
      </c>
      <c r="T38" s="26">
        <v>0.25</v>
      </c>
      <c r="U38" s="26">
        <v>0.06</v>
      </c>
      <c r="V38" s="29">
        <v>1</v>
      </c>
      <c r="W38" s="26">
        <v>0.6420260416666667</v>
      </c>
      <c r="X38" s="16">
        <v>5.87</v>
      </c>
      <c r="Y38" s="16">
        <v>18.18</v>
      </c>
      <c r="Z38" s="17">
        <v>2.097103918228279</v>
      </c>
      <c r="AA38" s="18">
        <v>10474796470.06374</v>
      </c>
      <c r="AB38" s="18">
        <f>AA38*0.75</f>
        <v>7856097352.547806</v>
      </c>
      <c r="AC38" s="19">
        <v>0.06492300000000001</v>
      </c>
      <c r="AD38" s="20">
        <v>369.0156709049281</v>
      </c>
      <c r="AE38" s="19">
        <v>0.8438312808315108</v>
      </c>
      <c r="AF38" s="20">
        <v>0.4174029997604253</v>
      </c>
    </row>
    <row r="39" ht="15" customHeight="1">
      <c r="A39" s="21">
        <v>38</v>
      </c>
      <c r="B39" s="16">
        <v>56</v>
      </c>
      <c r="C39" t="s" s="22">
        <v>193</v>
      </c>
      <c r="D39" t="s" s="22">
        <v>194</v>
      </c>
      <c r="E39" t="s" s="22">
        <v>195</v>
      </c>
      <c r="F39" t="s" s="22">
        <v>40</v>
      </c>
      <c r="G39" t="s" s="22">
        <v>196</v>
      </c>
      <c r="H39" t="s" s="22">
        <v>96</v>
      </c>
      <c r="I39" s="23">
        <v>2666.571131734909</v>
      </c>
      <c r="J39" s="23">
        <v>16529.585239153577</v>
      </c>
      <c r="K39" s="23">
        <v>1762.093190693841</v>
      </c>
      <c r="L39" s="23">
        <v>2849828.13552124</v>
      </c>
      <c r="M39" s="24">
        <v>0.66</v>
      </c>
      <c r="N39" s="25">
        <v>0</v>
      </c>
      <c r="O39" s="26">
        <v>0.04800000169780105</v>
      </c>
      <c r="P39" s="27">
        <v>145.7027536585366</v>
      </c>
      <c r="Q39" s="26">
        <v>0.1994577535681421</v>
      </c>
      <c r="R39" s="26">
        <v>0.1762024948704447</v>
      </c>
      <c r="S39" s="28">
        <v>-0.01821523337248249</v>
      </c>
      <c r="T39" s="26">
        <v>0.1818099917727523</v>
      </c>
      <c r="U39" s="26">
        <v>0.1666999924054835</v>
      </c>
      <c r="V39" s="29">
        <v>1</v>
      </c>
      <c r="W39" s="26">
        <v>0.6415170454545455</v>
      </c>
      <c r="X39" s="16">
        <v>33.86</v>
      </c>
      <c r="Y39" s="16">
        <v>37.19</v>
      </c>
      <c r="Z39" s="17">
        <v>0.09834613112817481</v>
      </c>
      <c r="AA39" s="18">
        <v>175945890000</v>
      </c>
      <c r="AB39" s="18">
        <f>AA39*1</f>
        <v>175945890000</v>
      </c>
      <c r="AC39" s="19">
        <v>2.246213</v>
      </c>
      <c r="AD39" s="20">
        <v>16.55675513707248</v>
      </c>
      <c r="AE39" s="19">
        <v>2.824330011196814</v>
      </c>
      <c r="AF39" s="20">
        <v>2.742672710208426</v>
      </c>
    </row>
    <row r="40" ht="15" customHeight="1">
      <c r="A40" s="21">
        <v>39</v>
      </c>
      <c r="B40" s="16">
        <v>31</v>
      </c>
      <c r="C40" t="s" s="22">
        <v>197</v>
      </c>
      <c r="D40" t="s" s="22">
        <v>198</v>
      </c>
      <c r="E40" t="s" s="22">
        <v>199</v>
      </c>
      <c r="F40" t="s" s="22">
        <v>108</v>
      </c>
      <c r="G40" t="s" s="22">
        <v>109</v>
      </c>
      <c r="H40" t="s" s="22">
        <v>48</v>
      </c>
      <c r="I40" s="23">
        <v>436.1753178548325</v>
      </c>
      <c r="J40" s="23">
        <v>5561.673302356693</v>
      </c>
      <c r="K40" s="23">
        <v>2311.840284954117</v>
      </c>
      <c r="L40" s="23">
        <v>549364.5535630886</v>
      </c>
      <c r="M40" s="24">
        <v>0.400000004674439</v>
      </c>
      <c r="N40" s="25">
        <v>0</v>
      </c>
      <c r="O40" s="26">
        <v>0.1560000055178534</v>
      </c>
      <c r="P40" s="27">
        <v>34.49512334513274</v>
      </c>
      <c r="Q40" s="26">
        <v>0.002424194253467393</v>
      </c>
      <c r="R40" s="26">
        <v>0.1518607442977191</v>
      </c>
      <c r="S40" s="28">
        <v>-0.02386818601786264</v>
      </c>
      <c r="T40" s="26">
        <v>0.4285999966668896</v>
      </c>
      <c r="U40" s="26">
        <v>0.199999994947575</v>
      </c>
      <c r="V40" s="29">
        <v>1</v>
      </c>
      <c r="W40" s="26">
        <v>0.6414791666666667</v>
      </c>
      <c r="X40" s="16">
        <v>22.19</v>
      </c>
      <c r="Y40" s="16">
        <v>37.26</v>
      </c>
      <c r="Z40" s="17">
        <v>0.6791347453808019</v>
      </c>
      <c r="AA40" s="18">
        <v>9556165377.220001</v>
      </c>
      <c r="AB40" s="18">
        <f>AA40*1.12</f>
        <v>10702905222.4864</v>
      </c>
      <c r="AC40" s="19">
        <v>2.97</v>
      </c>
      <c r="AD40" s="20">
        <v>12.54882170295073</v>
      </c>
      <c r="AE40" s="19">
        <v>2.906549826562367</v>
      </c>
      <c r="AF40" s="20">
        <v>2.689618074233459</v>
      </c>
    </row>
    <row r="41" ht="15" customHeight="1">
      <c r="A41" s="21">
        <v>40</v>
      </c>
      <c r="B41" s="16">
        <v>36</v>
      </c>
      <c r="C41" t="s" s="22">
        <v>200</v>
      </c>
      <c r="D41" t="s" s="22">
        <v>201</v>
      </c>
      <c r="E41" t="s" s="22">
        <v>200</v>
      </c>
      <c r="F41" t="s" s="22">
        <v>149</v>
      </c>
      <c r="G41" t="s" s="22">
        <v>192</v>
      </c>
      <c r="H41" t="s" s="22">
        <v>118</v>
      </c>
      <c r="I41" s="23">
        <v>73.87615220960734</v>
      </c>
      <c r="J41" s="23">
        <v>693.7500574141602</v>
      </c>
      <c r="K41" s="23">
        <v>429.3569896430871</v>
      </c>
      <c r="L41" s="23">
        <v>111643.8803211308</v>
      </c>
      <c r="M41" s="24">
        <v>0.04</v>
      </c>
      <c r="N41" s="25">
        <v>2</v>
      </c>
      <c r="O41" s="26">
        <v>0.06069999926694436</v>
      </c>
      <c r="P41" s="27">
        <v>28.4542584481951</v>
      </c>
      <c r="Q41" s="26">
        <v>0.01748387977566008</v>
      </c>
      <c r="R41" s="26">
        <v>0.1041341646061672</v>
      </c>
      <c r="S41" s="28">
        <v>-0.003405485058060063</v>
      </c>
      <c r="T41" s="26">
        <v>0</v>
      </c>
      <c r="U41" s="26">
        <v>0.0113999999484804</v>
      </c>
      <c r="V41" s="29">
        <v>1</v>
      </c>
      <c r="W41" s="26">
        <v>0.6388437499999999</v>
      </c>
      <c r="X41" s="16">
        <v>182000</v>
      </c>
      <c r="Y41" s="16">
        <v>224000</v>
      </c>
      <c r="Z41" s="17">
        <v>0.2307692307692308</v>
      </c>
      <c r="AA41" s="18">
        <v>19529851040000</v>
      </c>
      <c r="AB41" s="18">
        <f>AA41*0.0009</f>
        <v>17576865936</v>
      </c>
      <c r="AC41" s="19">
        <v>3380</v>
      </c>
      <c r="AD41" s="20">
        <v>66.27218934911242</v>
      </c>
      <c r="AE41" s="19">
        <v>0.4317807740592727</v>
      </c>
      <c r="AF41" s="20">
        <v>3.348214285714286</v>
      </c>
    </row>
    <row r="42" ht="15" customHeight="1">
      <c r="A42" s="21">
        <v>41</v>
      </c>
      <c r="B42" s="16">
        <v>58</v>
      </c>
      <c r="C42" t="s" s="22">
        <v>202</v>
      </c>
      <c r="D42" t="s" s="22">
        <v>203</v>
      </c>
      <c r="E42" t="s" s="22">
        <v>204</v>
      </c>
      <c r="F42" t="s" s="22">
        <v>51</v>
      </c>
      <c r="G42" t="s" s="22">
        <v>52</v>
      </c>
      <c r="H42" t="s" s="22">
        <v>128</v>
      </c>
      <c r="I42" s="23">
        <v>32138.397565459978</v>
      </c>
      <c r="J42" s="23">
        <v>1358158.456259876</v>
      </c>
      <c r="K42" s="23">
        <v>68905.172402498516</v>
      </c>
      <c r="L42" s="23">
        <v>14402102.73643646</v>
      </c>
      <c r="M42" s="24"/>
      <c r="N42" s="25"/>
      <c r="O42" s="26">
        <v>0.08899999556888361</v>
      </c>
      <c r="P42" s="27">
        <v>17.5971675872093</v>
      </c>
      <c r="Q42" s="26">
        <v>0</v>
      </c>
      <c r="R42" s="26">
        <v>0.1986619497990518</v>
      </c>
      <c r="S42" s="28">
        <v>9.99528252953341e-05</v>
      </c>
      <c r="T42" s="26">
        <v>0.3846099934889935</v>
      </c>
      <c r="U42" s="26">
        <v>0.1176400019176072</v>
      </c>
      <c r="V42" s="29">
        <v>0</v>
      </c>
      <c r="W42" s="26">
        <v>0.6381374999999998</v>
      </c>
      <c r="X42" s="16">
        <v>89.90000000000001</v>
      </c>
      <c r="Y42" s="16">
        <v>84.84999999999999</v>
      </c>
      <c r="Z42" s="17">
        <v>-0.05617352614015581</v>
      </c>
      <c r="AA42" s="18">
        <v>185942961661.4</v>
      </c>
      <c r="AB42" s="18">
        <f>AA42*0.116</f>
        <v>21569383552.7224</v>
      </c>
      <c r="AC42" s="19">
        <v>4.67</v>
      </c>
      <c r="AD42" s="20">
        <v>18.13704431439876</v>
      </c>
      <c r="AE42" s="19">
        <v>1.391441386097215</v>
      </c>
      <c r="AF42" s="20">
        <v>6.198347107438016</v>
      </c>
    </row>
    <row r="43" ht="15" customHeight="1">
      <c r="A43" s="21">
        <v>42</v>
      </c>
      <c r="B43" s="16">
        <v>55</v>
      </c>
      <c r="C43" t="s" s="22">
        <v>205</v>
      </c>
      <c r="D43" t="s" s="22">
        <v>206</v>
      </c>
      <c r="E43" t="s" s="22">
        <v>207</v>
      </c>
      <c r="F43" t="s" s="22">
        <v>46</v>
      </c>
      <c r="G43" t="s" s="22">
        <v>136</v>
      </c>
      <c r="H43" t="s" s="22">
        <v>37</v>
      </c>
      <c r="I43" s="23">
        <v>5904.186982983871</v>
      </c>
      <c r="J43" s="23">
        <v>44768.902988879476</v>
      </c>
      <c r="K43" s="23">
        <v>3548.953145614690</v>
      </c>
      <c r="L43" s="23">
        <v>1253805.383018473</v>
      </c>
      <c r="M43" s="24">
        <v>0.6099999723119254</v>
      </c>
      <c r="N43" s="25"/>
      <c r="O43" s="26">
        <v>0.09100000170292333</v>
      </c>
      <c r="P43" s="27">
        <v>86.81267319511596</v>
      </c>
      <c r="Q43" s="26">
        <v>0.05592436844185313</v>
      </c>
      <c r="R43" s="26">
        <v>0.1903275472971548</v>
      </c>
      <c r="S43" s="28">
        <v>-0.08139856405953527</v>
      </c>
      <c r="T43" s="26">
        <v>0.199999994947575</v>
      </c>
      <c r="U43" s="26">
        <v>0.1428999985364499</v>
      </c>
      <c r="V43" s="29">
        <v>1</v>
      </c>
      <c r="W43" s="26">
        <v>0.637625</v>
      </c>
      <c r="X43" s="16">
        <v>91.364</v>
      </c>
      <c r="Y43" s="16">
        <v>105.1</v>
      </c>
      <c r="Z43" s="17">
        <v>0.1503436802241582</v>
      </c>
      <c r="AA43" s="18">
        <v>89335000000</v>
      </c>
      <c r="AB43" s="18">
        <f>AA43*1.12</f>
        <v>100055200000</v>
      </c>
      <c r="AC43" s="19">
        <v>6.26</v>
      </c>
      <c r="AD43" s="20">
        <v>16.78913713644107</v>
      </c>
      <c r="AE43" s="19">
        <v>2.805511412425787</v>
      </c>
      <c r="AF43" s="20">
        <v>3.326996197718631</v>
      </c>
    </row>
    <row r="44" ht="15" customHeight="1">
      <c r="A44" s="21">
        <v>43</v>
      </c>
      <c r="B44" s="30"/>
      <c r="C44" t="s" s="22">
        <v>208</v>
      </c>
      <c r="D44" t="s" s="22">
        <v>209</v>
      </c>
      <c r="E44" t="s" s="22">
        <v>208</v>
      </c>
      <c r="F44" t="s" s="22">
        <v>35</v>
      </c>
      <c r="G44" t="s" s="22">
        <v>57</v>
      </c>
      <c r="H44" t="s" s="22">
        <v>42</v>
      </c>
      <c r="I44" s="23">
        <v>12037.891038699427</v>
      </c>
      <c r="J44" s="23">
        <v>107920.8475738873</v>
      </c>
      <c r="K44" s="23">
        <v>17491.6407424612</v>
      </c>
      <c r="L44" s="23">
        <v>2529512.926331109</v>
      </c>
      <c r="M44" s="24">
        <v>0.810000017281709</v>
      </c>
      <c r="N44" s="25">
        <v>0</v>
      </c>
      <c r="O44" s="26">
        <v>0.2058</v>
      </c>
      <c r="P44" s="27">
        <v>60.99665186901372</v>
      </c>
      <c r="Q44" s="26">
        <v>0.003070570621430652</v>
      </c>
      <c r="R44" s="26">
        <v>0.2038067484310643</v>
      </c>
      <c r="S44" s="28">
        <v>-0.005190527180386945</v>
      </c>
      <c r="T44" s="26">
        <v>0.364</v>
      </c>
      <c r="U44" s="26">
        <v>0.36</v>
      </c>
      <c r="V44" s="29">
        <v>1</v>
      </c>
      <c r="W44" s="26">
        <v>0.6373177083333333</v>
      </c>
      <c r="X44" s="16">
        <v>168.55</v>
      </c>
      <c r="Y44" s="16">
        <v>179.85</v>
      </c>
      <c r="Z44" s="17">
        <v>0.06704242064669219</v>
      </c>
      <c r="AA44" s="18">
        <v>22717650027.8</v>
      </c>
      <c r="AB44" s="18">
        <f>AA44*1.12</f>
        <v>25443768031.136</v>
      </c>
      <c r="AC44" s="19">
        <v>5.445606</v>
      </c>
      <c r="AD44" s="20">
        <v>33.03580793331071</v>
      </c>
      <c r="AE44" s="19">
        <v>2.063833682221411</v>
      </c>
      <c r="AF44" s="20">
        <v>2.222222222222222</v>
      </c>
    </row>
    <row r="45" ht="15" customHeight="1">
      <c r="A45" s="21">
        <v>44</v>
      </c>
      <c r="B45" s="16">
        <v>51</v>
      </c>
      <c r="C45" t="s" s="22">
        <v>210</v>
      </c>
      <c r="D45" t="s" s="22">
        <v>211</v>
      </c>
      <c r="E45" t="s" s="22">
        <v>212</v>
      </c>
      <c r="F45" t="s" s="22">
        <v>40</v>
      </c>
      <c r="G45" t="s" s="22">
        <v>213</v>
      </c>
      <c r="H45" t="s" s="22">
        <v>118</v>
      </c>
      <c r="I45" s="23">
        <v>6114.578003757531</v>
      </c>
      <c r="J45" s="23">
        <v>43858.591314997226</v>
      </c>
      <c r="K45" s="23">
        <v>4967.688728792577</v>
      </c>
      <c r="L45" s="23">
        <v>1295469.819930946</v>
      </c>
      <c r="M45" s="24">
        <v>0.37</v>
      </c>
      <c r="N45" s="25">
        <v>0</v>
      </c>
      <c r="O45" s="26">
        <v>0.136</v>
      </c>
      <c r="P45" s="27">
        <v>41.22121327286325</v>
      </c>
      <c r="Q45" s="26">
        <v>0.05957579592311407</v>
      </c>
      <c r="R45" s="26">
        <v>0.1677084951949374</v>
      </c>
      <c r="S45" s="28">
        <v>-0.02153989838250457</v>
      </c>
      <c r="T45" s="26">
        <v>0</v>
      </c>
      <c r="U45" s="26">
        <v>0.009699999736767495</v>
      </c>
      <c r="V45" s="29">
        <v>1</v>
      </c>
      <c r="W45" s="26">
        <v>0.6357916666666668</v>
      </c>
      <c r="X45" s="16">
        <v>49100</v>
      </c>
      <c r="Y45" s="16">
        <v>49900</v>
      </c>
      <c r="Z45" s="17">
        <v>0.0162932790224033</v>
      </c>
      <c r="AA45" s="18">
        <v>8166025918600</v>
      </c>
      <c r="AB45" s="18">
        <f>AA45*0.0009</f>
        <v>7349423326.74</v>
      </c>
      <c r="AC45" s="19">
        <v>2121</v>
      </c>
      <c r="AD45" s="20">
        <v>23.52663837812353</v>
      </c>
      <c r="AE45" s="19">
        <v>0.6932764247108358</v>
      </c>
      <c r="AF45" s="20">
        <v>0.8016032064128256</v>
      </c>
    </row>
    <row r="46" ht="15" customHeight="1">
      <c r="A46" s="21">
        <v>45</v>
      </c>
      <c r="B46" s="30"/>
      <c r="C46" t="s" s="22">
        <v>214</v>
      </c>
      <c r="D46" t="s" s="22">
        <v>215</v>
      </c>
      <c r="E46" t="s" s="22">
        <v>216</v>
      </c>
      <c r="F46" t="s" s="22">
        <v>51</v>
      </c>
      <c r="G46" t="s" s="22">
        <v>52</v>
      </c>
      <c r="H46" t="s" s="22">
        <v>137</v>
      </c>
      <c r="I46" s="23">
        <v>47174.680790730563</v>
      </c>
      <c r="J46" s="23">
        <v>1120322.624364432</v>
      </c>
      <c r="K46" s="23">
        <v>162289.7221317476</v>
      </c>
      <c r="L46" s="23">
        <v>9026640.880493237</v>
      </c>
      <c r="M46" s="24"/>
      <c r="N46" s="25"/>
      <c r="O46" s="26">
        <v>0.09000000318337698</v>
      </c>
      <c r="P46" s="27">
        <v>23.40562854181064</v>
      </c>
      <c r="Q46" s="26">
        <v>0.000126705455430089</v>
      </c>
      <c r="R46" s="26">
        <v>0.2501995024174999</v>
      </c>
      <c r="S46" s="28">
        <v>-8.762600014503614e-05</v>
      </c>
      <c r="T46" s="26">
        <v>0.2499999936844688</v>
      </c>
      <c r="U46" s="26">
        <v>0</v>
      </c>
      <c r="V46" s="29">
        <v>1</v>
      </c>
      <c r="W46" s="26">
        <v>0.6353055555555556</v>
      </c>
      <c r="X46" s="16">
        <v>13.235</v>
      </c>
      <c r="Y46" s="16">
        <v>10.895</v>
      </c>
      <c r="Z46" s="17">
        <v>-0.1768039289761995</v>
      </c>
      <c r="AA46" s="18">
        <v>42250437664.4645</v>
      </c>
      <c r="AB46" s="18">
        <f>AA46*1.12</f>
        <v>47320490184.20025</v>
      </c>
      <c r="AC46" s="19">
        <v>1.048934</v>
      </c>
      <c r="AD46" s="20">
        <v>10.38673592214922</v>
      </c>
      <c r="AE46" s="19">
        <v>0.8590860789588537</v>
      </c>
      <c r="AF46" s="20">
        <v>5.966039248812685</v>
      </c>
    </row>
    <row r="47" ht="15" customHeight="1">
      <c r="A47" s="21">
        <v>46</v>
      </c>
      <c r="B47" s="16">
        <v>64</v>
      </c>
      <c r="C47" t="s" s="22">
        <v>217</v>
      </c>
      <c r="D47" t="s" s="22">
        <v>218</v>
      </c>
      <c r="E47" t="s" s="22">
        <v>219</v>
      </c>
      <c r="F47" t="s" s="22">
        <v>108</v>
      </c>
      <c r="G47" t="s" s="22">
        <v>109</v>
      </c>
      <c r="H47" t="s" s="22">
        <v>175</v>
      </c>
      <c r="I47" s="23">
        <v>607.4715097133139</v>
      </c>
      <c r="J47" s="23">
        <v>5492.689469895331</v>
      </c>
      <c r="K47" s="23">
        <v>30011.552411655211</v>
      </c>
      <c r="L47" s="23">
        <v>3319896.583316592</v>
      </c>
      <c r="M47" s="24">
        <v>0.1100000019960135</v>
      </c>
      <c r="N47" s="25">
        <v>2</v>
      </c>
      <c r="O47" s="26">
        <v>0.09200000022246968</v>
      </c>
      <c r="P47" s="27">
        <v>61.84785244235294</v>
      </c>
      <c r="Q47" s="26">
        <v>0.02206912485953434</v>
      </c>
      <c r="R47" s="26">
        <v>0.02771194165907019</v>
      </c>
      <c r="S47" s="28">
        <v>-0.005600010980413687</v>
      </c>
      <c r="T47" s="26">
        <v>0.1666999924054835</v>
      </c>
      <c r="U47" s="26">
        <v>0</v>
      </c>
      <c r="V47" s="29">
        <v>1</v>
      </c>
      <c r="W47" s="26">
        <v>0.6335000000000001</v>
      </c>
      <c r="X47" s="16">
        <v>55.89</v>
      </c>
      <c r="Y47" s="16">
        <v>57.55</v>
      </c>
      <c r="Z47" s="17">
        <v>0.02970119878332422</v>
      </c>
      <c r="AA47" s="18">
        <v>53765175447.6</v>
      </c>
      <c r="AB47" s="18">
        <f>AA47*0.75</f>
        <v>40323881585.7</v>
      </c>
      <c r="AC47" s="19">
        <v>2.218834</v>
      </c>
      <c r="AD47" s="20">
        <v>25.93704587051602</v>
      </c>
      <c r="AE47" s="19">
        <v>3.922336492076368</v>
      </c>
      <c r="AF47" s="20">
        <v>3.570808109048136</v>
      </c>
    </row>
    <row r="48" ht="15" customHeight="1">
      <c r="A48" s="21">
        <v>47</v>
      </c>
      <c r="B48" s="16">
        <v>22</v>
      </c>
      <c r="C48" t="s" s="22">
        <v>220</v>
      </c>
      <c r="D48" t="s" s="22">
        <v>221</v>
      </c>
      <c r="E48" t="s" s="22">
        <v>222</v>
      </c>
      <c r="F48" t="s" s="22">
        <v>77</v>
      </c>
      <c r="G48" t="s" s="22">
        <v>223</v>
      </c>
      <c r="H48" t="s" s="22">
        <v>79</v>
      </c>
      <c r="I48" s="23">
        <v>2263.336292129159</v>
      </c>
      <c r="J48" s="23">
        <v>34797.715970276979</v>
      </c>
      <c r="K48" s="23">
        <v>1592.738880822574</v>
      </c>
      <c r="L48" s="23">
        <v>2095982.110268143</v>
      </c>
      <c r="M48" s="24">
        <v>0.21</v>
      </c>
      <c r="N48" s="25">
        <v>1</v>
      </c>
      <c r="O48" s="26"/>
      <c r="P48" s="27">
        <v>229.7808060786257</v>
      </c>
      <c r="Q48" s="26">
        <v>0.02004586879918693</v>
      </c>
      <c r="R48" s="26">
        <v>0.2087771302250804</v>
      </c>
      <c r="S48" s="28">
        <v>-0.06190267974264476</v>
      </c>
      <c r="T48" s="26">
        <v>0.3571400156943128</v>
      </c>
      <c r="U48" s="26">
        <v>0.0769199959904654</v>
      </c>
      <c r="V48" s="29">
        <v>1</v>
      </c>
      <c r="W48" s="26">
        <v>0.6325833333333333</v>
      </c>
      <c r="X48" s="16">
        <v>2893</v>
      </c>
      <c r="Y48" s="16">
        <v>3607.5</v>
      </c>
      <c r="Z48" s="17">
        <v>0.246975458002074</v>
      </c>
      <c r="AA48" s="18">
        <v>108044734595.4662</v>
      </c>
      <c r="AB48" s="18">
        <f>AA48*1.29</f>
        <v>139377707628.1514</v>
      </c>
      <c r="AC48" s="19">
        <v>1.732353</v>
      </c>
      <c r="AD48" s="20">
        <v>23.96057139338388</v>
      </c>
      <c r="AE48" s="19">
        <v>8.135417465219508</v>
      </c>
      <c r="AF48" s="20">
        <v>2.720688245192933</v>
      </c>
    </row>
    <row r="49" ht="15" customHeight="1">
      <c r="A49" s="21">
        <v>48</v>
      </c>
      <c r="B49" s="16">
        <v>60</v>
      </c>
      <c r="C49" t="s" s="22">
        <v>224</v>
      </c>
      <c r="D49" t="s" s="22">
        <v>225</v>
      </c>
      <c r="E49" t="s" s="22">
        <v>226</v>
      </c>
      <c r="F49" t="s" s="22">
        <v>35</v>
      </c>
      <c r="G49" t="s" s="22">
        <v>36</v>
      </c>
      <c r="H49" t="s" s="22">
        <v>37</v>
      </c>
      <c r="I49" s="23">
        <v>4416.730912411372</v>
      </c>
      <c r="J49" s="23">
        <v>52746.380210966941</v>
      </c>
      <c r="K49" s="23">
        <v>11657.662665307445</v>
      </c>
      <c r="L49" s="23">
        <v>871380.5337477464</v>
      </c>
      <c r="M49" s="24">
        <v>1.8</v>
      </c>
      <c r="N49" s="25">
        <v>3</v>
      </c>
      <c r="O49" s="26">
        <v>0.04900000021734741</v>
      </c>
      <c r="P49" s="27">
        <v>119.4311117458051</v>
      </c>
      <c r="Q49" s="26">
        <v>0.03537750827693421</v>
      </c>
      <c r="R49" s="26">
        <v>0.1561349793166346</v>
      </c>
      <c r="S49" s="28">
        <v>-0.0608853850818678</v>
      </c>
      <c r="T49" s="26">
        <v>0.25</v>
      </c>
      <c r="U49" s="26">
        <v>0.125</v>
      </c>
      <c r="V49" s="29">
        <v>1</v>
      </c>
      <c r="W49" s="26">
        <v>0.6315208333333332</v>
      </c>
      <c r="X49" s="16">
        <v>78.407</v>
      </c>
      <c r="Y49" s="16">
        <v>63.02</v>
      </c>
      <c r="Z49" s="17">
        <v>-0.1962452332062188</v>
      </c>
      <c r="AA49" s="18">
        <v>67367664037.59</v>
      </c>
      <c r="AB49" s="18">
        <f>AA49*1.12</f>
        <v>75451783722.10081</v>
      </c>
      <c r="AC49" s="19">
        <v>7.450000000000001</v>
      </c>
      <c r="AD49" s="20">
        <v>8.452349157141358</v>
      </c>
      <c r="AE49" s="19">
        <v>1.311629815146188</v>
      </c>
      <c r="AF49" s="20">
        <v>5.159549134783298</v>
      </c>
    </row>
    <row r="50" ht="15" customHeight="1">
      <c r="A50" s="21">
        <v>49</v>
      </c>
      <c r="B50" s="16">
        <v>95</v>
      </c>
      <c r="C50" t="s" s="22">
        <v>227</v>
      </c>
      <c r="D50" t="s" s="22">
        <v>228</v>
      </c>
      <c r="E50" t="s" s="22">
        <v>229</v>
      </c>
      <c r="F50" t="s" s="22">
        <v>40</v>
      </c>
      <c r="G50" t="s" s="22">
        <v>196</v>
      </c>
      <c r="H50" t="s" s="22">
        <v>137</v>
      </c>
      <c r="I50" s="23">
        <v>7657.475143815822</v>
      </c>
      <c r="J50" s="23">
        <v>71115.1250597231</v>
      </c>
      <c r="K50" s="23">
        <v>10911.633172381085</v>
      </c>
      <c r="L50" s="23">
        <v>103705748.186445</v>
      </c>
      <c r="M50" s="24">
        <v>0.1000000011686097</v>
      </c>
      <c r="N50" s="25"/>
      <c r="O50" s="26">
        <v>0.03599999899961404</v>
      </c>
      <c r="P50" s="27">
        <v>43.7355738629579</v>
      </c>
      <c r="Q50" s="26">
        <v>0.1607541590881617</v>
      </c>
      <c r="R50" s="26">
        <v>0.07968116355711505</v>
      </c>
      <c r="S50" s="28"/>
      <c r="T50" s="26">
        <v>0.2857099934772123</v>
      </c>
      <c r="U50" s="26">
        <v>0</v>
      </c>
      <c r="V50" s="29">
        <v>0</v>
      </c>
      <c r="W50" s="26">
        <v>0.6312272727272726</v>
      </c>
      <c r="X50" s="16">
        <v>84.61</v>
      </c>
      <c r="Y50" s="16">
        <v>96.43000000000001</v>
      </c>
      <c r="Z50" s="17">
        <v>0.1396997990781232</v>
      </c>
      <c r="AA50" s="18">
        <v>41790681775.59999</v>
      </c>
      <c r="AB50" s="18">
        <f>AA50*1.12</f>
        <v>46805563588.672</v>
      </c>
      <c r="AC50" s="19">
        <v>2.7237</v>
      </c>
      <c r="AD50" s="20">
        <v>35.40771833954042</v>
      </c>
      <c r="AE50" s="19">
        <v>5.128188727475322</v>
      </c>
      <c r="AF50" s="20">
        <v>1.087406744320924</v>
      </c>
    </row>
    <row r="51" ht="15" customHeight="1">
      <c r="A51" s="21">
        <v>50</v>
      </c>
      <c r="B51" s="16">
        <v>47</v>
      </c>
      <c r="C51" t="s" s="22">
        <v>230</v>
      </c>
      <c r="D51" t="s" s="22">
        <v>231</v>
      </c>
      <c r="E51" t="s" s="22">
        <v>232</v>
      </c>
      <c r="F51" t="s" s="22">
        <v>35</v>
      </c>
      <c r="G51" t="s" s="22">
        <v>141</v>
      </c>
      <c r="H51" t="s" s="22">
        <v>96</v>
      </c>
      <c r="I51" s="23">
        <v>1752.120797312285</v>
      </c>
      <c r="J51" s="23">
        <v>20440.457086324739</v>
      </c>
      <c r="K51" s="23">
        <v>1849.654258736723</v>
      </c>
      <c r="L51" s="23">
        <v>208392.3201682919</v>
      </c>
      <c r="M51" s="24">
        <v>0.6899999999999999</v>
      </c>
      <c r="N51" s="25">
        <v>4</v>
      </c>
      <c r="O51" s="26">
        <v>0.1477545857052499</v>
      </c>
      <c r="P51" s="27">
        <v>593.9845114386551</v>
      </c>
      <c r="Q51" s="26">
        <v>0.01442627614127591</v>
      </c>
      <c r="R51" s="26">
        <v>0.253334380645668</v>
      </c>
      <c r="S51" s="28">
        <v>-0.04922765543209687</v>
      </c>
      <c r="T51" s="26">
        <v>0.2142999983334448</v>
      </c>
      <c r="U51" s="26">
        <v>0.199999994947575</v>
      </c>
      <c r="V51" s="29">
        <v>1</v>
      </c>
      <c r="W51" s="26">
        <v>0.629765625</v>
      </c>
      <c r="X51" s="16">
        <v>120.35</v>
      </c>
      <c r="Y51" s="16">
        <v>119.04</v>
      </c>
      <c r="Z51" s="17">
        <v>-0.01088491898628985</v>
      </c>
      <c r="AA51" s="18">
        <v>34711500821.75999</v>
      </c>
      <c r="AB51" s="18">
        <f>AA51*1</f>
        <v>34711500821.75999</v>
      </c>
      <c r="AC51" s="19">
        <v>4.339672</v>
      </c>
      <c r="AD51" s="20">
        <v>27.43064473894049</v>
      </c>
      <c r="AE51" s="19">
        <v>5.25900526732335</v>
      </c>
      <c r="AF51" s="20">
        <v>1.176075248788762</v>
      </c>
    </row>
    <row r="52" ht="15" customHeight="1">
      <c r="A52" s="21">
        <v>51</v>
      </c>
      <c r="B52" s="30"/>
      <c r="C52" t="s" s="22">
        <v>233</v>
      </c>
      <c r="D52" t="s" s="22">
        <v>234</v>
      </c>
      <c r="E52" t="s" s="22">
        <v>235</v>
      </c>
      <c r="F52" t="s" s="22">
        <v>71</v>
      </c>
      <c r="G52" t="s" s="22">
        <v>157</v>
      </c>
      <c r="H52" t="s" s="22">
        <v>114</v>
      </c>
      <c r="I52" s="23">
        <v>1465.452483538458</v>
      </c>
      <c r="J52" s="23">
        <v>16189.680305850863</v>
      </c>
      <c r="K52" s="23">
        <v>33833.526016212054</v>
      </c>
      <c r="L52" s="23">
        <v>5728488.036001694</v>
      </c>
      <c r="M52" s="24">
        <v>0.07199999885187935</v>
      </c>
      <c r="N52" s="25">
        <v>1</v>
      </c>
      <c r="O52" s="26">
        <v>0.029</v>
      </c>
      <c r="P52" s="27">
        <v>50.63765762323271</v>
      </c>
      <c r="Q52" s="26">
        <v>0.003794610692156203</v>
      </c>
      <c r="R52" s="26">
        <v>0.1636029523989768</v>
      </c>
      <c r="S52" s="28">
        <v>-0.01838920285928105</v>
      </c>
      <c r="T52" s="26">
        <v>0.363629987987224</v>
      </c>
      <c r="U52" s="26">
        <v>0.3</v>
      </c>
      <c r="V52" s="29">
        <v>1</v>
      </c>
      <c r="W52" s="26">
        <v>0.6237447916666666</v>
      </c>
      <c r="X52" s="16">
        <v>160.3</v>
      </c>
      <c r="Y52" s="16">
        <v>136.2</v>
      </c>
      <c r="Z52" s="17">
        <v>-0.1503431066749845</v>
      </c>
      <c r="AA52" s="18">
        <v>204348437883</v>
      </c>
      <c r="AB52" s="18">
        <f>AA52*0.122</f>
        <v>24930509421.726</v>
      </c>
      <c r="AC52" s="19">
        <v>0.9700000000000004</v>
      </c>
      <c r="AD52" s="20">
        <v>140.3092846427996</v>
      </c>
      <c r="AE52" s="19">
        <v>3.590982445562376</v>
      </c>
      <c r="AF52" s="20">
        <v>5.514705882352941</v>
      </c>
    </row>
    <row r="53" ht="15" customHeight="1">
      <c r="A53" s="21">
        <v>52</v>
      </c>
      <c r="B53" s="16">
        <v>62</v>
      </c>
      <c r="C53" t="s" s="22">
        <v>236</v>
      </c>
      <c r="D53" t="s" s="22">
        <v>237</v>
      </c>
      <c r="E53" t="s" s="22">
        <v>238</v>
      </c>
      <c r="F53" t="s" s="22">
        <v>122</v>
      </c>
      <c r="G53" t="s" s="22">
        <v>123</v>
      </c>
      <c r="H53" t="s" s="22">
        <v>239</v>
      </c>
      <c r="I53" s="23">
        <v>9716.575020652623</v>
      </c>
      <c r="J53" s="23">
        <v>115410.1188194711</v>
      </c>
      <c r="K53" s="23">
        <v>16101.871103462026</v>
      </c>
      <c r="L53" s="23">
        <v>7318970.110463191</v>
      </c>
      <c r="M53" s="24">
        <v>0.2456</v>
      </c>
      <c r="N53" s="25">
        <v>0</v>
      </c>
      <c r="O53" s="26"/>
      <c r="P53" s="27"/>
      <c r="Q53" s="26">
        <v>0.1907886663523455</v>
      </c>
      <c r="R53" s="26">
        <v>0.1245490213763868</v>
      </c>
      <c r="S53" s="28"/>
      <c r="T53" s="26">
        <v>0.2222200055257417</v>
      </c>
      <c r="U53" s="26">
        <v>0.3</v>
      </c>
      <c r="V53" s="29">
        <v>0</v>
      </c>
      <c r="W53" s="26">
        <v>0.6233181818181818</v>
      </c>
      <c r="X53" s="16">
        <v>4925</v>
      </c>
      <c r="Y53" s="16">
        <v>5144</v>
      </c>
      <c r="Z53" s="17">
        <v>0.04446700507614221</v>
      </c>
      <c r="AA53" s="18">
        <v>46364083098.2</v>
      </c>
      <c r="AB53" s="18">
        <f>AA53*1.12</f>
        <v>51927773069.984</v>
      </c>
      <c r="AC53" s="19">
        <v>2.096</v>
      </c>
      <c r="AD53" s="20">
        <v>31.70565839694656</v>
      </c>
      <c r="AE53" s="19">
        <v>2.024933437959883</v>
      </c>
      <c r="AF53" s="20">
        <v>0.3660575412851099</v>
      </c>
    </row>
    <row r="54" ht="15" customHeight="1">
      <c r="A54" s="21">
        <v>53</v>
      </c>
      <c r="B54" s="16">
        <v>37</v>
      </c>
      <c r="C54" t="s" s="22">
        <v>240</v>
      </c>
      <c r="D54" t="s" s="22">
        <v>241</v>
      </c>
      <c r="E54" t="s" s="22">
        <v>242</v>
      </c>
      <c r="F54" t="s" s="22">
        <v>71</v>
      </c>
      <c r="G54" t="s" s="22">
        <v>157</v>
      </c>
      <c r="H54" t="s" s="22">
        <v>175</v>
      </c>
      <c r="I54" s="23">
        <v>2221.681527919287</v>
      </c>
      <c r="J54" s="23">
        <v>28260.948730831326</v>
      </c>
      <c r="K54" s="23">
        <v>17065.531924308427</v>
      </c>
      <c r="L54" s="23">
        <v>10870743835.78447</v>
      </c>
      <c r="M54" s="24">
        <v>0.6999999868639861</v>
      </c>
      <c r="N54" s="25">
        <v>0</v>
      </c>
      <c r="O54" s="26">
        <v>0.038</v>
      </c>
      <c r="P54" s="27">
        <v>137.8619072945205</v>
      </c>
      <c r="Q54" s="26">
        <v>0.01529408337460308</v>
      </c>
      <c r="R54" s="26">
        <v>0.1445357279327474</v>
      </c>
      <c r="S54" s="28">
        <v>-0.0257569884136624</v>
      </c>
      <c r="T54" s="26">
        <v>0.23</v>
      </c>
      <c r="U54" s="26">
        <v>0.2</v>
      </c>
      <c r="V54" s="29">
        <v>1</v>
      </c>
      <c r="W54" s="26">
        <v>0.6232864583333334</v>
      </c>
      <c r="X54" s="16">
        <v>43.64</v>
      </c>
      <c r="Y54" s="16">
        <v>42.92</v>
      </c>
      <c r="Z54" s="17">
        <v>-0.01649862511457378</v>
      </c>
      <c r="AA54" s="18">
        <v>25397367705.8</v>
      </c>
      <c r="AB54" s="18">
        <f>AA54*0.75</f>
        <v>19048025779.35</v>
      </c>
      <c r="AC54" s="19">
        <v>2.587102</v>
      </c>
      <c r="AD54" s="20">
        <v>16.58999071893776</v>
      </c>
      <c r="AE54" s="19">
        <v>3.147360202652747</v>
      </c>
      <c r="AF54" s="20">
        <v>4.19384891033617</v>
      </c>
    </row>
    <row r="55" ht="15" customHeight="1">
      <c r="A55" s="21">
        <v>54</v>
      </c>
      <c r="B55" s="16">
        <v>76</v>
      </c>
      <c r="C55" t="s" s="22">
        <v>243</v>
      </c>
      <c r="D55" t="s" s="22">
        <v>244</v>
      </c>
      <c r="E55" t="s" s="22">
        <v>245</v>
      </c>
      <c r="F55" t="s" s="22">
        <v>51</v>
      </c>
      <c r="G55" t="s" s="22">
        <v>52</v>
      </c>
      <c r="H55" t="s" s="22">
        <v>175</v>
      </c>
      <c r="I55" s="23">
        <v>25902.380542492421</v>
      </c>
      <c r="J55" s="23">
        <v>398076.4425474734</v>
      </c>
      <c r="K55" s="23">
        <v>25475.043541144685</v>
      </c>
      <c r="L55" s="23">
        <v>33316211706.12569</v>
      </c>
      <c r="M55" s="24">
        <v>0.1500000053056283</v>
      </c>
      <c r="N55" s="25">
        <v>0</v>
      </c>
      <c r="O55" s="26">
        <v>0.1829000029829331</v>
      </c>
      <c r="P55" s="27">
        <v>109.8011342770086</v>
      </c>
      <c r="Q55" s="26">
        <v>0</v>
      </c>
      <c r="R55" s="26">
        <v>0.3130212719715287</v>
      </c>
      <c r="S55" s="28">
        <v>-0.0005461808620766304</v>
      </c>
      <c r="T55" s="26">
        <v>0.353</v>
      </c>
      <c r="U55" s="26">
        <v>0.337</v>
      </c>
      <c r="V55" s="29">
        <v>1</v>
      </c>
      <c r="W55" s="26">
        <v>0.62226875</v>
      </c>
      <c r="X55" s="16">
        <v>53.68</v>
      </c>
      <c r="Y55" s="16">
        <v>58.155</v>
      </c>
      <c r="Z55" s="17">
        <v>0.08336438152011927</v>
      </c>
      <c r="AA55" s="18">
        <v>107908352965.5</v>
      </c>
      <c r="AB55" s="18">
        <f>AA55*0.75</f>
        <v>80931264724.125</v>
      </c>
      <c r="AC55" s="19">
        <v>4.661673</v>
      </c>
      <c r="AD55" s="20">
        <v>12.47513473795714</v>
      </c>
      <c r="AE55" s="19">
        <v>1.630723432243511</v>
      </c>
      <c r="AF55" s="20">
        <v>3.645430118750034</v>
      </c>
    </row>
    <row r="56" ht="15" customHeight="1">
      <c r="A56" s="21">
        <v>55</v>
      </c>
      <c r="B56" s="30"/>
      <c r="C56" t="s" s="22">
        <v>246</v>
      </c>
      <c r="D56" t="s" s="22">
        <v>247</v>
      </c>
      <c r="E56" t="s" s="22">
        <v>248</v>
      </c>
      <c r="F56" t="s" s="22">
        <v>108</v>
      </c>
      <c r="G56" t="s" s="22">
        <v>136</v>
      </c>
      <c r="H56" t="s" s="22">
        <v>73</v>
      </c>
      <c r="I56" s="23">
        <v>4432.728355358135</v>
      </c>
      <c r="J56" s="23">
        <v>13409.190807386505</v>
      </c>
      <c r="K56" s="23">
        <v>2632.702153745946</v>
      </c>
      <c r="L56" s="23">
        <v>258585.1913534515</v>
      </c>
      <c r="M56" s="24">
        <v>0.046</v>
      </c>
      <c r="N56" s="25">
        <v>4</v>
      </c>
      <c r="O56" s="26">
        <v>0.08799999999999999</v>
      </c>
      <c r="P56" s="27">
        <v>162.0575487593768</v>
      </c>
      <c r="Q56" s="26">
        <v>0.001365906095142606</v>
      </c>
      <c r="R56" s="26">
        <v>0.1891614667920335</v>
      </c>
      <c r="S56" s="28"/>
      <c r="T56" s="26">
        <v>0.1111100027628709</v>
      </c>
      <c r="U56" s="26">
        <v>0.25</v>
      </c>
      <c r="V56" s="29">
        <v>1</v>
      </c>
      <c r="W56" s="26">
        <v>0.6170052083333334</v>
      </c>
      <c r="X56" s="16">
        <v>7.08</v>
      </c>
      <c r="Y56" s="16">
        <v>5.2</v>
      </c>
      <c r="Z56" s="17">
        <v>-0.2655367231638418</v>
      </c>
      <c r="AA56" s="18">
        <v>9457353317.23</v>
      </c>
      <c r="AB56" s="18">
        <f>AA56*136</f>
        <v>1286200051143.28</v>
      </c>
      <c r="AC56" s="19">
        <v>0.652</v>
      </c>
      <c r="AD56" s="20">
        <v>7.990797604519896</v>
      </c>
      <c r="AE56" s="19">
        <v>0.8516550208080105</v>
      </c>
      <c r="AF56" s="20">
        <v>5.758157618443934</v>
      </c>
    </row>
    <row r="57" ht="15" customHeight="1">
      <c r="A57" s="21">
        <v>56</v>
      </c>
      <c r="B57" s="30"/>
      <c r="C57" t="s" s="22">
        <v>249</v>
      </c>
      <c r="D57" t="s" s="22">
        <v>250</v>
      </c>
      <c r="E57" t="s" s="22">
        <v>251</v>
      </c>
      <c r="F57" t="s" s="22">
        <v>40</v>
      </c>
      <c r="G57" t="s" s="22">
        <v>196</v>
      </c>
      <c r="H57" t="s" s="22">
        <v>96</v>
      </c>
      <c r="I57" s="23">
        <v>5790.433784679094</v>
      </c>
      <c r="J57" s="23">
        <v>48444.456856570141</v>
      </c>
      <c r="K57" s="23">
        <v>5652.301231768027</v>
      </c>
      <c r="L57" s="23">
        <v>1898702.361906139</v>
      </c>
      <c r="M57" s="24">
        <v>0.46</v>
      </c>
      <c r="N57" s="25">
        <v>0</v>
      </c>
      <c r="O57" s="26">
        <v>0.0422</v>
      </c>
      <c r="P57" s="27">
        <v>194.6011920065561</v>
      </c>
      <c r="Q57" s="26">
        <v>0.1575098814229249</v>
      </c>
      <c r="R57" s="26">
        <v>0.1251385730351118</v>
      </c>
      <c r="S57" s="28">
        <v>-0.01601639593137999</v>
      </c>
      <c r="T57" s="26">
        <v>0.1</v>
      </c>
      <c r="U57" s="26">
        <v>0.08</v>
      </c>
      <c r="V57" s="29">
        <v>1</v>
      </c>
      <c r="W57" s="26">
        <v>0.6161420454545454</v>
      </c>
      <c r="X57" s="16">
        <v>16.77</v>
      </c>
      <c r="Y57" s="16">
        <v>29.66</v>
      </c>
      <c r="Z57" s="17">
        <v>0.7686344663088849</v>
      </c>
      <c r="AA57" s="18">
        <v>32059311768.96</v>
      </c>
      <c r="AB57" s="18">
        <f>AA57*1</f>
        <v>32059311768.96</v>
      </c>
      <c r="AC57" s="19">
        <v>1.356407</v>
      </c>
      <c r="AD57" s="20">
        <v>21.86659302658576</v>
      </c>
      <c r="AE57" s="19">
        <v>4.701929877555725</v>
      </c>
      <c r="AF57" s="20">
        <v>1.349072532750302</v>
      </c>
    </row>
    <row r="58" ht="15" customHeight="1">
      <c r="A58" s="21">
        <v>57</v>
      </c>
      <c r="B58" s="16">
        <v>69</v>
      </c>
      <c r="C58" t="s" s="22">
        <v>252</v>
      </c>
      <c r="D58" t="s" s="22">
        <v>253</v>
      </c>
      <c r="E58" t="s" s="22">
        <v>254</v>
      </c>
      <c r="F58" t="s" s="22">
        <v>40</v>
      </c>
      <c r="G58" t="s" s="22">
        <v>255</v>
      </c>
      <c r="H58" t="s" s="22">
        <v>96</v>
      </c>
      <c r="I58" s="23">
        <v>10841.811312694548</v>
      </c>
      <c r="J58" s="23">
        <v>62117.057074447810</v>
      </c>
      <c r="K58" s="23">
        <v>18292.023042664081</v>
      </c>
      <c r="L58" s="23">
        <v>31917393.57545698</v>
      </c>
      <c r="M58" s="24">
        <v>0.3799999888087768</v>
      </c>
      <c r="N58" s="25">
        <v>0</v>
      </c>
      <c r="O58" s="26">
        <v>0.08</v>
      </c>
      <c r="P58" s="27">
        <v>85.37189648447551</v>
      </c>
      <c r="Q58" s="26">
        <v>0.1249841337000211</v>
      </c>
      <c r="R58" s="26">
        <v>0.160822289610803</v>
      </c>
      <c r="S58" s="28"/>
      <c r="T58" s="26">
        <v>0.2499999936844688</v>
      </c>
      <c r="U58" s="26">
        <v>0.1111100027628709</v>
      </c>
      <c r="V58" s="29">
        <v>1</v>
      </c>
      <c r="W58" s="26">
        <v>0.6158875</v>
      </c>
      <c r="X58" s="16">
        <v>28.85</v>
      </c>
      <c r="Y58" s="16">
        <v>31.34</v>
      </c>
      <c r="Z58" s="17">
        <v>0.08630849220103975</v>
      </c>
      <c r="AA58" s="18">
        <v>157149849126.22</v>
      </c>
      <c r="AB58" s="18">
        <f>AA58*1</f>
        <v>157149849126.22</v>
      </c>
      <c r="AC58" s="19">
        <v>2.053258</v>
      </c>
      <c r="AD58" s="20">
        <v>15.26354708107208</v>
      </c>
      <c r="AE58" s="19">
        <v>2.478672361327407</v>
      </c>
      <c r="AF58" s="20">
        <v>2.999361830299343</v>
      </c>
    </row>
    <row r="59" ht="15" customHeight="1">
      <c r="A59" s="21">
        <v>58</v>
      </c>
      <c r="B59" s="30"/>
      <c r="C59" t="s" s="22">
        <v>256</v>
      </c>
      <c r="D59" t="s" s="22">
        <v>257</v>
      </c>
      <c r="E59" t="s" s="22">
        <v>258</v>
      </c>
      <c r="F59" t="s" s="22">
        <v>61</v>
      </c>
      <c r="G59" t="s" s="22">
        <v>259</v>
      </c>
      <c r="H59" t="s" s="22">
        <v>63</v>
      </c>
      <c r="I59" s="23">
        <v>51.69203523015312</v>
      </c>
      <c r="J59" s="23">
        <v>1290.247550523114</v>
      </c>
      <c r="K59" s="23">
        <v>571.6769490724919</v>
      </c>
      <c r="L59" s="23">
        <v>63250.344705569369</v>
      </c>
      <c r="M59" s="24">
        <v>0.3899999856948853</v>
      </c>
      <c r="N59" s="25">
        <v>1</v>
      </c>
      <c r="O59" s="26">
        <v>0.059</v>
      </c>
      <c r="P59" s="27">
        <v>122.6153825503356</v>
      </c>
      <c r="Q59" s="26">
        <v>0.004817544203178646</v>
      </c>
      <c r="R59" s="26">
        <v>0.268874539542623</v>
      </c>
      <c r="S59" s="28">
        <v>0.008243450485277427</v>
      </c>
      <c r="T59" s="26">
        <v>0.3571429824829102</v>
      </c>
      <c r="U59" s="26">
        <v>0.161</v>
      </c>
      <c r="V59" s="29">
        <v>1</v>
      </c>
      <c r="W59" s="26">
        <v>0.6110416666666666</v>
      </c>
      <c r="X59" s="16">
        <v>6.497</v>
      </c>
      <c r="Y59" s="16">
        <v>5.947</v>
      </c>
      <c r="Z59" s="17">
        <v>-0.08465445590272436</v>
      </c>
      <c r="AA59" s="18">
        <v>37790749260.00001</v>
      </c>
      <c r="AB59" s="18">
        <f>AA59*1.12</f>
        <v>42325639171.20001</v>
      </c>
      <c r="AC59" s="19">
        <v>0.37768</v>
      </c>
      <c r="AD59" s="20">
        <v>15.72760023623295</v>
      </c>
      <c r="AE59" s="19">
        <v>1.018034012388576</v>
      </c>
      <c r="AF59" s="20">
        <v>2.59259257854436</v>
      </c>
    </row>
    <row r="60" ht="15" customHeight="1">
      <c r="A60" s="21">
        <v>59</v>
      </c>
      <c r="B60" s="16">
        <v>18</v>
      </c>
      <c r="C60" t="s" s="22">
        <v>260</v>
      </c>
      <c r="D60" t="s" s="22">
        <v>261</v>
      </c>
      <c r="E60" t="s" s="22">
        <v>260</v>
      </c>
      <c r="F60" t="s" s="22">
        <v>122</v>
      </c>
      <c r="G60" t="s" s="22">
        <v>123</v>
      </c>
      <c r="H60" t="s" s="22">
        <v>96</v>
      </c>
      <c r="I60" s="23">
        <v>5896.477867682056</v>
      </c>
      <c r="J60" s="23">
        <v>67758.432087511392</v>
      </c>
      <c r="K60" s="23">
        <v>6769.672131147541</v>
      </c>
      <c r="L60" s="23">
        <v>772783.9319994719</v>
      </c>
      <c r="M60" s="24">
        <v>0.1099999994039536</v>
      </c>
      <c r="N60" s="25">
        <v>3</v>
      </c>
      <c r="O60" s="26"/>
      <c r="P60" s="27"/>
      <c r="Q60" s="26">
        <v>0.1143530937157944</v>
      </c>
      <c r="R60" s="26">
        <v>0.1390395706046937</v>
      </c>
      <c r="S60" s="28">
        <v>-0.03290141016938811</v>
      </c>
      <c r="T60" s="26">
        <v>0.2307690048217773</v>
      </c>
      <c r="U60" s="26">
        <v>0.2</v>
      </c>
      <c r="V60" s="29">
        <v>1</v>
      </c>
      <c r="W60" s="26">
        <v>0.61</v>
      </c>
      <c r="X60" s="16">
        <v>101.03</v>
      </c>
      <c r="Y60" s="16">
        <v>118.81</v>
      </c>
      <c r="Z60" s="17">
        <v>0.1759873304958923</v>
      </c>
      <c r="AA60" s="18">
        <v>325049527716.83</v>
      </c>
      <c r="AB60" s="18">
        <f>AA60*1</f>
        <v>325049527716.83</v>
      </c>
      <c r="AC60" s="19">
        <v>6.013579999999999</v>
      </c>
      <c r="AD60" s="20">
        <v>19.75694969695153</v>
      </c>
      <c r="AE60" s="19">
        <v>4.488025403340202</v>
      </c>
      <c r="AF60" s="20">
        <v>2.608768749164831</v>
      </c>
    </row>
    <row r="61" ht="15" customHeight="1">
      <c r="A61" s="21">
        <v>60</v>
      </c>
      <c r="B61" s="16">
        <v>33</v>
      </c>
      <c r="C61" t="s" s="22">
        <v>262</v>
      </c>
      <c r="D61" t="s" s="22">
        <v>263</v>
      </c>
      <c r="E61" t="s" s="22">
        <v>264</v>
      </c>
      <c r="F61" t="s" s="22">
        <v>40</v>
      </c>
      <c r="G61" t="s" s="22">
        <v>265</v>
      </c>
      <c r="H61" t="s" s="22">
        <v>48</v>
      </c>
      <c r="I61" s="23">
        <v>9087.852008430065</v>
      </c>
      <c r="J61" s="23">
        <v>62368.402361285982</v>
      </c>
      <c r="K61" s="23">
        <v>27502.943960024608</v>
      </c>
      <c r="L61" s="23">
        <v>42285799.59936626</v>
      </c>
      <c r="M61" s="24"/>
      <c r="N61" s="25">
        <v>8</v>
      </c>
      <c r="O61" s="26">
        <v>0.09620000128052197</v>
      </c>
      <c r="P61" s="27">
        <v>117.2241380866857</v>
      </c>
      <c r="Q61" s="26">
        <v>0.1767006590109478</v>
      </c>
      <c r="R61" s="26">
        <v>0.491114955181632</v>
      </c>
      <c r="S61" s="28">
        <v>0.02388073873617243</v>
      </c>
      <c r="T61" s="26">
        <v>0.2222200055257417</v>
      </c>
      <c r="U61" s="26">
        <v>0</v>
      </c>
      <c r="V61" s="29">
        <v>0</v>
      </c>
      <c r="W61" s="26">
        <v>0.6097625</v>
      </c>
      <c r="X61" s="16">
        <v>6.77</v>
      </c>
      <c r="Y61" s="16">
        <v>5.01</v>
      </c>
      <c r="Z61" s="17">
        <v>-0.2599704579025111</v>
      </c>
      <c r="AA61" s="18">
        <v>29207547178.81</v>
      </c>
      <c r="AB61" s="18">
        <f>AA61*1.12</f>
        <v>32712452840.2672</v>
      </c>
      <c r="AC61" s="19">
        <v>-0.02999999999999999</v>
      </c>
      <c r="AD61" s="20">
        <v>0</v>
      </c>
      <c r="AE61" s="19">
        <v>1.523239216963919</v>
      </c>
      <c r="AF61" s="20">
        <v>5.189620568128879</v>
      </c>
    </row>
    <row r="62" ht="15" customHeight="1">
      <c r="A62" s="21">
        <v>61</v>
      </c>
      <c r="B62" s="16">
        <v>44</v>
      </c>
      <c r="C62" t="s" s="22">
        <v>266</v>
      </c>
      <c r="D62" t="s" s="22">
        <v>267</v>
      </c>
      <c r="E62" t="s" s="22">
        <v>268</v>
      </c>
      <c r="F62" t="s" s="22">
        <v>77</v>
      </c>
      <c r="G62" t="s" s="22">
        <v>100</v>
      </c>
      <c r="H62" t="s" s="22">
        <v>269</v>
      </c>
      <c r="I62" s="23">
        <v>11724.642369119758</v>
      </c>
      <c r="J62" s="23">
        <v>315406.5879651283</v>
      </c>
      <c r="K62" s="23">
        <v>10710.124620858633</v>
      </c>
      <c r="L62" s="23">
        <v>557145.4817526034</v>
      </c>
      <c r="M62" s="24">
        <v>1.83</v>
      </c>
      <c r="N62" s="25">
        <v>0</v>
      </c>
      <c r="O62" s="26">
        <v>0.09959999999999999</v>
      </c>
      <c r="P62" s="27">
        <v>45.70105761144443</v>
      </c>
      <c r="Q62" s="26">
        <v>0.02653579910464072</v>
      </c>
      <c r="R62" s="26">
        <v>0.2116036407196895</v>
      </c>
      <c r="S62" s="28"/>
      <c r="T62" s="26">
        <v>0.3</v>
      </c>
      <c r="U62" s="26">
        <v>0.4</v>
      </c>
      <c r="V62" s="29">
        <v>1</v>
      </c>
      <c r="W62" s="26">
        <v>0.6073636363636363</v>
      </c>
      <c r="X62" s="16">
        <v>22.9</v>
      </c>
      <c r="Y62" s="16">
        <v>30.58</v>
      </c>
      <c r="Z62" s="17">
        <v>0.3353711790393012</v>
      </c>
      <c r="AA62" s="18">
        <v>13187296693.12</v>
      </c>
      <c r="AB62" s="18">
        <f>AA62*0.3</f>
        <v>3956189007.935999</v>
      </c>
      <c r="AC62" s="19">
        <v>0.6949599994354247</v>
      </c>
      <c r="AD62" s="20">
        <v>44.00253244582249</v>
      </c>
      <c r="AE62" s="19">
        <v>16.60296813327201</v>
      </c>
      <c r="AF62" s="20">
        <v>0.9357940924565258</v>
      </c>
    </row>
    <row r="63" ht="15" customHeight="1">
      <c r="A63" s="21">
        <v>62</v>
      </c>
      <c r="B63" s="16">
        <v>48</v>
      </c>
      <c r="C63" t="s" s="22">
        <v>270</v>
      </c>
      <c r="D63" t="s" s="22">
        <v>271</v>
      </c>
      <c r="E63" t="s" s="22">
        <v>272</v>
      </c>
      <c r="F63" t="s" s="22">
        <v>46</v>
      </c>
      <c r="G63" t="s" s="22">
        <v>91</v>
      </c>
      <c r="H63" t="s" s="22">
        <v>42</v>
      </c>
      <c r="I63" s="23">
        <v>3730.961932456353</v>
      </c>
      <c r="J63" s="23">
        <v>36668.7167357637</v>
      </c>
      <c r="K63" s="23">
        <v>6037.374608231189</v>
      </c>
      <c r="L63" s="23">
        <v>827380.966264575</v>
      </c>
      <c r="M63" s="24">
        <v>1.450000013392128</v>
      </c>
      <c r="N63" s="25"/>
      <c r="O63" s="26">
        <v>0.13</v>
      </c>
      <c r="P63" s="27">
        <v>38.37467370003417</v>
      </c>
      <c r="Q63" s="26">
        <v>0.04379496804754882</v>
      </c>
      <c r="R63" s="26">
        <v>0.2122568015660581</v>
      </c>
      <c r="S63" s="28">
        <v>-0.02574199153611166</v>
      </c>
      <c r="T63" s="26">
        <v>0.3999999898951501</v>
      </c>
      <c r="U63" s="26">
        <v>0.17</v>
      </c>
      <c r="V63" s="29">
        <v>1</v>
      </c>
      <c r="W63" s="26">
        <v>0.6068958333333333</v>
      </c>
      <c r="X63" s="16">
        <v>49.94</v>
      </c>
      <c r="Y63" s="16">
        <v>53.6</v>
      </c>
      <c r="Z63" s="17">
        <v>0.07328794553464157</v>
      </c>
      <c r="AA63" s="18">
        <v>14301031815.41</v>
      </c>
      <c r="AB63" s="18">
        <f>AA63*1.12</f>
        <v>16017155633.2592</v>
      </c>
      <c r="AC63" s="19">
        <v>2.066803</v>
      </c>
      <c r="AD63" s="20">
        <v>25.89990375439598</v>
      </c>
      <c r="AE63" s="19">
        <v>3.859166901527635</v>
      </c>
      <c r="AF63" s="20">
        <v>2.146323210448194</v>
      </c>
    </row>
    <row r="64" ht="15" customHeight="1">
      <c r="A64" s="21">
        <v>63</v>
      </c>
      <c r="B64" s="30"/>
      <c r="C64" t="s" s="22">
        <v>273</v>
      </c>
      <c r="D64" t="s" s="22">
        <v>274</v>
      </c>
      <c r="E64" t="s" s="22">
        <v>275</v>
      </c>
      <c r="F64" t="s" s="22">
        <v>46</v>
      </c>
      <c r="G64" t="s" s="22">
        <v>47</v>
      </c>
      <c r="H64" t="s" s="22">
        <v>175</v>
      </c>
      <c r="I64" s="23">
        <v>9533.183093056548</v>
      </c>
      <c r="J64" s="23">
        <v>128555.5530311138</v>
      </c>
      <c r="K64" s="23">
        <v>28574.265564124184</v>
      </c>
      <c r="L64" s="23">
        <v>1080490.154327316</v>
      </c>
      <c r="M64" s="24">
        <v>0.09000000034120603</v>
      </c>
      <c r="N64" s="25">
        <v>0</v>
      </c>
      <c r="O64" s="26">
        <v>0.180000006366754</v>
      </c>
      <c r="P64" s="27">
        <v>68.45491263898343</v>
      </c>
      <c r="Q64" s="26">
        <v>0</v>
      </c>
      <c r="R64" s="26">
        <v>0.06547514006237456</v>
      </c>
      <c r="S64" s="28">
        <v>-0.04527523214177338</v>
      </c>
      <c r="T64" s="26">
        <v>0.2222200055257417</v>
      </c>
      <c r="U64" s="26">
        <v>0.1249999968422344</v>
      </c>
      <c r="V64" s="29">
        <v>1</v>
      </c>
      <c r="W64" s="26">
        <v>0.6060208333333333</v>
      </c>
      <c r="X64" s="16">
        <v>45.52</v>
      </c>
      <c r="Y64" s="16">
        <v>42.75</v>
      </c>
      <c r="Z64" s="17">
        <v>-0.06085237258347986</v>
      </c>
      <c r="AA64" s="18">
        <v>4310853655.5</v>
      </c>
      <c r="AB64" s="18">
        <f>AA64*0.75</f>
        <v>3233140241.625</v>
      </c>
      <c r="AC64" s="19">
        <v>1.932172</v>
      </c>
      <c r="AD64" s="20">
        <v>22.12535944004985</v>
      </c>
      <c r="AE64" s="19">
        <v>1.538408669226077</v>
      </c>
      <c r="AF64" s="20">
        <v>3.508771929824561</v>
      </c>
    </row>
    <row r="65" ht="15" customHeight="1">
      <c r="A65" s="21">
        <v>64</v>
      </c>
      <c r="B65" s="16">
        <v>71</v>
      </c>
      <c r="C65" t="s" s="22">
        <v>276</v>
      </c>
      <c r="D65" t="s" s="22">
        <v>277</v>
      </c>
      <c r="E65" t="s" s="22">
        <v>278</v>
      </c>
      <c r="F65" t="s" s="22">
        <v>46</v>
      </c>
      <c r="G65" t="s" s="22">
        <v>279</v>
      </c>
      <c r="H65" t="s" s="22">
        <v>96</v>
      </c>
      <c r="I65" s="23">
        <v>2118.818584989545</v>
      </c>
      <c r="J65" s="23">
        <v>17697.915900401469</v>
      </c>
      <c r="K65" s="23">
        <v>6595.968815577847</v>
      </c>
      <c r="L65" s="23">
        <v>187964.1869132313</v>
      </c>
      <c r="M65" s="24">
        <v>0.400000004674439</v>
      </c>
      <c r="N65" s="25">
        <v>0</v>
      </c>
      <c r="O65" s="26">
        <v>0.2209999911428895</v>
      </c>
      <c r="P65" s="27"/>
      <c r="Q65" s="26">
        <v>0.01936047163614809</v>
      </c>
      <c r="R65" s="26">
        <v>0.22547317960162</v>
      </c>
      <c r="S65" s="28">
        <v>-0.02261919278136813</v>
      </c>
      <c r="T65" s="26">
        <v>0.2</v>
      </c>
      <c r="U65" s="26">
        <v>0.2</v>
      </c>
      <c r="V65" s="29">
        <v>1</v>
      </c>
      <c r="W65" s="26">
        <v>0.6052239583333333</v>
      </c>
      <c r="X65" s="16">
        <v>38.1571</v>
      </c>
      <c r="Y65" s="16">
        <v>44.39</v>
      </c>
      <c r="Z65" s="17">
        <v>0.1633483676694507</v>
      </c>
      <c r="AA65" s="18">
        <v>41549040000</v>
      </c>
      <c r="AB65" s="18">
        <f>AA65*1</f>
        <v>41549040000</v>
      </c>
      <c r="AC65" s="19">
        <v>2.405053403141362</v>
      </c>
      <c r="AD65" s="20">
        <v>18.45697036567605</v>
      </c>
      <c r="AE65" s="19">
        <v>4.152343811022843</v>
      </c>
      <c r="AF65" s="20">
        <v>1.99327949039247</v>
      </c>
    </row>
    <row r="66" ht="15" customHeight="1">
      <c r="A66" s="21">
        <v>65</v>
      </c>
      <c r="B66" s="16">
        <v>53</v>
      </c>
      <c r="C66" t="s" s="22">
        <v>280</v>
      </c>
      <c r="D66" t="s" s="22">
        <v>281</v>
      </c>
      <c r="E66" t="s" s="22">
        <v>282</v>
      </c>
      <c r="F66" t="s" s="22">
        <v>122</v>
      </c>
      <c r="G66" t="s" s="22">
        <v>283</v>
      </c>
      <c r="H66" t="s" s="22">
        <v>96</v>
      </c>
      <c r="I66" s="23">
        <v>7842.401423246090</v>
      </c>
      <c r="J66" s="23">
        <v>63928.570981926474</v>
      </c>
      <c r="K66" s="23">
        <v>8231.942436541758</v>
      </c>
      <c r="L66" s="23">
        <v>2883519.158025935</v>
      </c>
      <c r="M66" s="24">
        <v>0.06999999868639861</v>
      </c>
      <c r="N66" s="25"/>
      <c r="O66" s="26">
        <v>0.06260000191105064</v>
      </c>
      <c r="P66" s="27">
        <v>273.68907469</v>
      </c>
      <c r="Q66" s="26">
        <v>0.101401483924155</v>
      </c>
      <c r="R66" s="26">
        <v>0.05996978851963746</v>
      </c>
      <c r="S66" s="28">
        <v>-0.0265903425353153</v>
      </c>
      <c r="T66" s="26">
        <v>0.19</v>
      </c>
      <c r="U66" s="26">
        <v>0.14</v>
      </c>
      <c r="V66" s="29">
        <v>1</v>
      </c>
      <c r="W66" s="26">
        <v>0.6014090909090909</v>
      </c>
      <c r="X66" s="16">
        <v>37.76</v>
      </c>
      <c r="Y66" s="16">
        <v>46.61</v>
      </c>
      <c r="Z66" s="17">
        <v>0.234375</v>
      </c>
      <c r="AA66" s="18">
        <v>15119573430.55</v>
      </c>
      <c r="AB66" s="18">
        <f>AA66*1</f>
        <v>15119573430.55</v>
      </c>
      <c r="AC66" s="19">
        <v>1.565762</v>
      </c>
      <c r="AD66" s="20">
        <v>29.76825380252654</v>
      </c>
      <c r="AE66" s="19">
        <v>3.477236978529566</v>
      </c>
      <c r="AF66" s="20">
        <v>0.9547307291298919</v>
      </c>
    </row>
    <row r="67" ht="15" customHeight="1">
      <c r="A67" s="21">
        <v>66</v>
      </c>
      <c r="B67" s="16">
        <v>67</v>
      </c>
      <c r="C67" t="s" s="22">
        <v>284</v>
      </c>
      <c r="D67" t="s" s="22">
        <v>285</v>
      </c>
      <c r="E67" t="s" s="22">
        <v>286</v>
      </c>
      <c r="F67" t="s" s="22">
        <v>51</v>
      </c>
      <c r="G67" t="s" s="22">
        <v>145</v>
      </c>
      <c r="H67" t="s" s="22">
        <v>175</v>
      </c>
      <c r="I67" s="23">
        <v>234192.0430851914</v>
      </c>
      <c r="J67" s="23">
        <v>4400647.040638829</v>
      </c>
      <c r="K67" s="23">
        <v>708071.6703731257</v>
      </c>
      <c r="L67" s="23">
        <v>3720967.396178756</v>
      </c>
      <c r="M67" s="24"/>
      <c r="N67" s="25"/>
      <c r="O67" s="26">
        <v>0.14</v>
      </c>
      <c r="P67" s="27">
        <v>47.98109411204268</v>
      </c>
      <c r="Q67" s="26">
        <v>0</v>
      </c>
      <c r="R67" s="26">
        <v>0.06100259790243433</v>
      </c>
      <c r="S67" s="28">
        <v>-0.0009581074244371119</v>
      </c>
      <c r="T67" s="26">
        <v>0.3333299900987186</v>
      </c>
      <c r="U67" s="26">
        <v>0.27</v>
      </c>
      <c r="V67" s="29">
        <v>1</v>
      </c>
      <c r="W67" s="26">
        <v>0.6005972222222221</v>
      </c>
      <c r="X67" s="16">
        <v>44.1</v>
      </c>
      <c r="Y67" s="16">
        <v>42.55</v>
      </c>
      <c r="Z67" s="17">
        <v>-0.03514739229024955</v>
      </c>
      <c r="AA67" s="18">
        <v>26075979644.2</v>
      </c>
      <c r="AB67" s="18">
        <f>AA67*0.75</f>
        <v>19556984733.15</v>
      </c>
      <c r="AC67" s="19">
        <v>3.471456</v>
      </c>
      <c r="AD67" s="20">
        <v>12.25710458005533</v>
      </c>
      <c r="AE67" s="19">
        <v>1.398779010378773</v>
      </c>
      <c r="AF67" s="20">
        <v>3.736780336964985</v>
      </c>
    </row>
    <row r="68" ht="15" customHeight="1">
      <c r="A68" s="21">
        <v>67</v>
      </c>
      <c r="B68" s="16">
        <v>78</v>
      </c>
      <c r="C68" t="s" s="22">
        <v>287</v>
      </c>
      <c r="D68" t="s" s="22">
        <v>288</v>
      </c>
      <c r="E68" t="s" s="22">
        <v>289</v>
      </c>
      <c r="F68" t="s" s="22">
        <v>51</v>
      </c>
      <c r="G68" t="s" s="22">
        <v>52</v>
      </c>
      <c r="H68" t="s" s="22">
        <v>53</v>
      </c>
      <c r="I68" s="23">
        <v>27843.087193944837</v>
      </c>
      <c r="J68" s="23">
        <v>136826.502667925</v>
      </c>
      <c r="K68" s="23">
        <v>243995.7831938724</v>
      </c>
      <c r="L68" s="23">
        <v>16740690.85536118</v>
      </c>
      <c r="M68" s="24"/>
      <c r="N68" s="25">
        <v>0</v>
      </c>
      <c r="O68" s="26">
        <v>0.175</v>
      </c>
      <c r="P68" s="27">
        <v>103.3071520330189</v>
      </c>
      <c r="Q68" s="26">
        <v>0</v>
      </c>
      <c r="R68" s="26">
        <v>0.2932544619056082</v>
      </c>
      <c r="S68" s="28">
        <v>1.036145951518731e-05</v>
      </c>
      <c r="T68" s="26">
        <v>0.2499999936844688</v>
      </c>
      <c r="U68" s="26">
        <v>0.28</v>
      </c>
      <c r="V68" s="29">
        <v>1</v>
      </c>
      <c r="W68" s="26">
        <v>0.59914375</v>
      </c>
      <c r="X68" s="16">
        <v>27.21</v>
      </c>
      <c r="Y68" s="16">
        <v>27.6</v>
      </c>
      <c r="Z68" s="17">
        <v>0.01433296582138932</v>
      </c>
      <c r="AA68" s="18">
        <v>80798355816</v>
      </c>
      <c r="AB68" s="18">
        <f>AA68*0.76</f>
        <v>61406750420.16</v>
      </c>
      <c r="AC68" s="19">
        <v>2.382</v>
      </c>
      <c r="AD68" s="20">
        <v>11.586901923371</v>
      </c>
      <c r="AE68" s="19">
        <v>1.417416741638789</v>
      </c>
      <c r="AF68" s="20">
        <v>6.340579710144927</v>
      </c>
    </row>
    <row r="69" ht="15" customHeight="1">
      <c r="A69" s="21">
        <v>68</v>
      </c>
      <c r="B69" s="16">
        <v>73</v>
      </c>
      <c r="C69" t="s" s="22">
        <v>290</v>
      </c>
      <c r="D69" t="s" s="22">
        <v>291</v>
      </c>
      <c r="E69" t="s" s="22">
        <v>292</v>
      </c>
      <c r="F69" t="s" s="22">
        <v>40</v>
      </c>
      <c r="G69" t="s" s="22">
        <v>265</v>
      </c>
      <c r="H69" t="s" s="22">
        <v>293</v>
      </c>
      <c r="I69" s="23">
        <v>51655.237089982395</v>
      </c>
      <c r="J69" s="23">
        <v>281456.1300049852</v>
      </c>
      <c r="K69" s="23">
        <v>38493.4035315863</v>
      </c>
      <c r="L69" s="23">
        <v>3613760.213942481</v>
      </c>
      <c r="M69" s="24">
        <v>2.2</v>
      </c>
      <c r="N69" s="25">
        <v>0</v>
      </c>
      <c r="O69" s="26">
        <v>0.166</v>
      </c>
      <c r="P69" s="27">
        <v>277.7396830333188</v>
      </c>
      <c r="Q69" s="26">
        <v>0.02168105701091883</v>
      </c>
      <c r="R69" s="26">
        <v>0.1526876879545217</v>
      </c>
      <c r="S69" s="28">
        <v>-0.01073331915871917</v>
      </c>
      <c r="T69" s="26">
        <v>0.09</v>
      </c>
      <c r="U69" s="26">
        <v>0.1333333333333333</v>
      </c>
      <c r="V69" s="29">
        <v>1</v>
      </c>
      <c r="W69" s="26">
        <v>0.5943750000000001</v>
      </c>
      <c r="X69" s="16">
        <v>7.24</v>
      </c>
      <c r="Y69" s="16">
        <v>5.11</v>
      </c>
      <c r="Z69" s="17">
        <v>-0.2941988950276243</v>
      </c>
      <c r="AA69" s="18">
        <v>56765225639.64001</v>
      </c>
      <c r="AB69" s="18">
        <f>AA68*0.13</f>
        <v>10503786256.08</v>
      </c>
      <c r="AC69" s="19">
        <v>-0.005245</v>
      </c>
      <c r="AD69" s="20">
        <v>0</v>
      </c>
      <c r="AE69" s="19">
        <v>2.224358635046377</v>
      </c>
      <c r="AF69" s="20">
        <v>5.185909700486991</v>
      </c>
    </row>
    <row r="70" ht="15" customHeight="1">
      <c r="A70" s="21">
        <v>69</v>
      </c>
      <c r="B70" s="16">
        <v>49</v>
      </c>
      <c r="C70" t="s" s="22">
        <v>294</v>
      </c>
      <c r="D70" t="s" s="22">
        <v>295</v>
      </c>
      <c r="E70" t="s" s="22">
        <v>296</v>
      </c>
      <c r="F70" t="s" s="22">
        <v>77</v>
      </c>
      <c r="G70" t="s" s="22">
        <v>223</v>
      </c>
      <c r="H70" t="s" s="22">
        <v>96</v>
      </c>
      <c r="I70" s="23">
        <v>1694.174432608174</v>
      </c>
      <c r="J70" s="23">
        <v>18447.237769338950</v>
      </c>
      <c r="K70" s="23">
        <v>1115.841772151899</v>
      </c>
      <c r="L70" s="23">
        <v>607941.3793103448</v>
      </c>
      <c r="M70" s="24">
        <v>0.4</v>
      </c>
      <c r="N70" s="25">
        <v>0</v>
      </c>
      <c r="O70" s="26"/>
      <c r="P70" s="27"/>
      <c r="Q70" s="26">
        <v>0.01333420865063586</v>
      </c>
      <c r="R70" s="26">
        <v>0.1987036851842592</v>
      </c>
      <c r="S70" s="28">
        <v>-0.02247262628332079</v>
      </c>
      <c r="T70" s="26">
        <v>0.27</v>
      </c>
      <c r="U70" s="26">
        <v>0.2</v>
      </c>
      <c r="V70" s="29">
        <v>1</v>
      </c>
      <c r="W70" s="26">
        <v>0.5924791666666666</v>
      </c>
      <c r="X70" s="16">
        <v>58.11</v>
      </c>
      <c r="Y70" s="16">
        <v>64.65000000000001</v>
      </c>
      <c r="Z70" s="17">
        <v>0.1125451729478577</v>
      </c>
      <c r="AA70" s="18">
        <v>38232933060.3</v>
      </c>
      <c r="AB70" s="18">
        <f>AA70*1</f>
        <v>38232933060.3</v>
      </c>
      <c r="AC70" s="19">
        <v>2.90557</v>
      </c>
      <c r="AD70" s="20">
        <v>22.25036792294762</v>
      </c>
      <c r="AE70" s="19">
        <v>6.686186302208548</v>
      </c>
      <c r="AF70" s="20">
        <v>2.8151586271494</v>
      </c>
    </row>
    <row r="71" ht="15" customHeight="1">
      <c r="A71" s="21">
        <v>70</v>
      </c>
      <c r="B71" s="16">
        <v>74</v>
      </c>
      <c r="C71" t="s" s="22">
        <v>297</v>
      </c>
      <c r="D71" t="s" s="22">
        <v>298</v>
      </c>
      <c r="E71" t="s" s="22">
        <v>299</v>
      </c>
      <c r="F71" t="s" s="22">
        <v>46</v>
      </c>
      <c r="G71" t="s" s="22">
        <v>136</v>
      </c>
      <c r="H71" t="s" s="22">
        <v>96</v>
      </c>
      <c r="I71" s="23">
        <v>2832.618922583533</v>
      </c>
      <c r="J71" s="23">
        <v>29362.534763607469</v>
      </c>
      <c r="K71" s="23">
        <v>1741.678155231126</v>
      </c>
      <c r="L71" s="23">
        <v>519145.1506315125</v>
      </c>
      <c r="M71" s="24">
        <v>0.3799999952316284</v>
      </c>
      <c r="N71" s="25">
        <v>2</v>
      </c>
      <c r="O71" s="26">
        <v>0.131</v>
      </c>
      <c r="P71" s="27"/>
      <c r="Q71" s="26">
        <v>0.03825059960585832</v>
      </c>
      <c r="R71" s="26">
        <v>0.1338434971642956</v>
      </c>
      <c r="S71" s="28">
        <v>-0.03957436504105042</v>
      </c>
      <c r="T71" s="26">
        <v>0.2941180038452149</v>
      </c>
      <c r="U71" s="26">
        <v>0.3333330154418945</v>
      </c>
      <c r="V71" s="29">
        <v>1</v>
      </c>
      <c r="W71" s="26">
        <v>0.5914270833333334</v>
      </c>
      <c r="X71" s="16">
        <v>28.92</v>
      </c>
      <c r="Y71" s="16">
        <v>29.89</v>
      </c>
      <c r="Z71" s="17">
        <v>0.03354080221300126</v>
      </c>
      <c r="AA71" s="18">
        <v>267851254370</v>
      </c>
      <c r="AB71" s="18">
        <f>AA71*1</f>
        <v>267851254370</v>
      </c>
      <c r="AC71" s="19">
        <v>0.944885</v>
      </c>
      <c r="AD71" s="20">
        <v>31.633478560511</v>
      </c>
      <c r="AE71" s="19">
        <v>3.151784440606437</v>
      </c>
      <c r="AF71" s="20">
        <v>3.077952548308132</v>
      </c>
    </row>
    <row r="72" ht="15" customHeight="1">
      <c r="A72" s="21">
        <v>71</v>
      </c>
      <c r="B72" s="16">
        <v>81</v>
      </c>
      <c r="C72" t="s" s="22">
        <v>300</v>
      </c>
      <c r="D72" t="s" s="22">
        <v>301</v>
      </c>
      <c r="E72" t="s" s="22">
        <v>302</v>
      </c>
      <c r="F72" t="s" s="22">
        <v>35</v>
      </c>
      <c r="G72" t="s" s="22">
        <v>36</v>
      </c>
      <c r="H72" t="s" s="22">
        <v>42</v>
      </c>
      <c r="I72" s="23">
        <v>2955.901699693442</v>
      </c>
      <c r="J72" s="23">
        <v>47025.793784066846</v>
      </c>
      <c r="K72" s="23">
        <v>5084.405608982658</v>
      </c>
      <c r="L72" s="23">
        <v>578949.4031002541</v>
      </c>
      <c r="M72" s="24">
        <v>0.520000014603283</v>
      </c>
      <c r="N72" s="25">
        <v>4</v>
      </c>
      <c r="O72" s="26">
        <v>0.058</v>
      </c>
      <c r="P72" s="27">
        <v>36.47351697408536</v>
      </c>
      <c r="Q72" s="26">
        <v>0.04420032939305679</v>
      </c>
      <c r="R72" s="26">
        <v>0.07863869155790518</v>
      </c>
      <c r="S72" s="28">
        <v>-0.02145896432907015</v>
      </c>
      <c r="T72" s="26">
        <v>0.2105199928337242</v>
      </c>
      <c r="U72" s="26">
        <v>0.1818099917727523</v>
      </c>
      <c r="V72" s="29">
        <v>1</v>
      </c>
      <c r="W72" s="26">
        <v>0.5907239583333334</v>
      </c>
      <c r="X72" s="16">
        <v>85.73</v>
      </c>
      <c r="Y72" s="16">
        <v>71.68000000000001</v>
      </c>
      <c r="Z72" s="17">
        <v>-0.1638866207861892</v>
      </c>
      <c r="AA72" s="18">
        <v>21188501648.6</v>
      </c>
      <c r="AB72" s="18">
        <f>AA72*1.12</f>
        <v>23731121846.432</v>
      </c>
      <c r="AC72" s="19">
        <v>10.743874</v>
      </c>
      <c r="AD72" s="20">
        <v>6.66891677302609</v>
      </c>
      <c r="AE72" s="19">
        <v>0.7131281354979886</v>
      </c>
      <c r="AF72" s="20">
        <v>3.35008388521417</v>
      </c>
    </row>
    <row r="73" ht="15" customHeight="1">
      <c r="A73" s="21">
        <v>72</v>
      </c>
      <c r="B73" s="16">
        <v>99</v>
      </c>
      <c r="C73" t="s" s="22">
        <v>303</v>
      </c>
      <c r="D73" t="s" s="22">
        <v>304</v>
      </c>
      <c r="E73" t="s" s="22">
        <v>305</v>
      </c>
      <c r="F73" t="s" s="22">
        <v>306</v>
      </c>
      <c r="G73" t="s" s="22">
        <v>265</v>
      </c>
      <c r="H73" t="s" s="22">
        <v>96</v>
      </c>
      <c r="I73" s="23">
        <v>6104.155271327703</v>
      </c>
      <c r="J73" s="23">
        <v>53603.309192835928</v>
      </c>
      <c r="K73" s="23">
        <v>19598.896238920490</v>
      </c>
      <c r="L73" s="23">
        <v>48685258.96414343</v>
      </c>
      <c r="M73" s="24">
        <v>0.22</v>
      </c>
      <c r="N73" s="25">
        <v>0</v>
      </c>
      <c r="O73" s="26"/>
      <c r="P73" s="27"/>
      <c r="Q73" s="26">
        <v>0.119805292896679</v>
      </c>
      <c r="R73" s="26">
        <v>0.101978279953769</v>
      </c>
      <c r="S73" s="28">
        <v>-0.001481965784025281</v>
      </c>
      <c r="T73" s="26">
        <v>0.1818099917727523</v>
      </c>
      <c r="U73" s="26">
        <v>0.08332999641424976</v>
      </c>
      <c r="V73" s="29">
        <v>1</v>
      </c>
      <c r="W73" s="26">
        <v>0.5907</v>
      </c>
      <c r="X73" s="16">
        <v>26.22</v>
      </c>
      <c r="Y73" s="16">
        <v>29.05</v>
      </c>
      <c r="Z73" s="17">
        <v>0.1079328756674296</v>
      </c>
      <c r="AA73" s="18">
        <v>56846261843</v>
      </c>
      <c r="AB73" s="18">
        <f>AA73*1</f>
        <v>56846261843</v>
      </c>
      <c r="AC73" s="19">
        <v>1.261004</v>
      </c>
      <c r="AD73" s="20">
        <v>23.03719832535071</v>
      </c>
      <c r="AE73" s="19">
        <v>2.568020982334786</v>
      </c>
      <c r="AF73" s="20">
        <v>1.583476792924786</v>
      </c>
    </row>
    <row r="74" ht="15" customHeight="1">
      <c r="A74" s="21">
        <v>73</v>
      </c>
      <c r="B74" s="16">
        <v>79</v>
      </c>
      <c r="C74" t="s" s="22">
        <v>307</v>
      </c>
      <c r="D74" t="s" s="22">
        <v>308</v>
      </c>
      <c r="E74" t="s" s="22">
        <v>309</v>
      </c>
      <c r="F74" t="s" s="22">
        <v>51</v>
      </c>
      <c r="G74" t="s" s="22">
        <v>52</v>
      </c>
      <c r="H74" t="s" s="22">
        <v>53</v>
      </c>
      <c r="I74" s="23">
        <v>29890.7281379487</v>
      </c>
      <c r="J74" s="23">
        <v>173574.8917443937</v>
      </c>
      <c r="K74" s="23">
        <v>50859.9436140855</v>
      </c>
      <c r="L74" s="23">
        <v>9463667.098331489</v>
      </c>
      <c r="M74" s="24">
        <v>0.172</v>
      </c>
      <c r="N74" s="25">
        <v>0</v>
      </c>
      <c r="O74" s="26">
        <v>0.1299999985349132</v>
      </c>
      <c r="P74" s="27">
        <v>77.61208761893204</v>
      </c>
      <c r="Q74" s="26">
        <v>0</v>
      </c>
      <c r="R74" s="26">
        <v>0.2549557880136393</v>
      </c>
      <c r="S74" s="28">
        <v>0.0001154759249678196</v>
      </c>
      <c r="T74" s="26">
        <v>0.17</v>
      </c>
      <c r="U74" s="26">
        <v>0.2999999924213625</v>
      </c>
      <c r="V74" s="29">
        <v>1</v>
      </c>
      <c r="W74" s="26">
        <v>0.58926875</v>
      </c>
      <c r="X74" s="16">
        <v>29.138</v>
      </c>
      <c r="Y74" s="16">
        <v>28.04</v>
      </c>
      <c r="Z74" s="17">
        <v>-0.03768275104674312</v>
      </c>
      <c r="AA74" s="18">
        <v>74501603002.23999</v>
      </c>
      <c r="AB74" s="18">
        <f>AA74*0.76</f>
        <v>56621218281.70239</v>
      </c>
      <c r="AC74" s="19">
        <v>2.364</v>
      </c>
      <c r="AD74" s="20">
        <v>11.86125250233813</v>
      </c>
      <c r="AE74" s="19">
        <v>1.55103619013759</v>
      </c>
      <c r="AF74" s="20">
        <v>7.061341009534545</v>
      </c>
    </row>
    <row r="75" ht="15" customHeight="1">
      <c r="A75" s="21">
        <v>74</v>
      </c>
      <c r="B75" s="30"/>
      <c r="C75" t="s" s="22">
        <v>310</v>
      </c>
      <c r="D75" t="s" s="22">
        <v>311</v>
      </c>
      <c r="E75" t="s" s="22">
        <v>312</v>
      </c>
      <c r="F75" t="s" s="22">
        <v>51</v>
      </c>
      <c r="G75" t="s" s="22">
        <v>145</v>
      </c>
      <c r="H75" t="s" s="22">
        <v>53</v>
      </c>
      <c r="I75" s="23">
        <v>29953.492069772274</v>
      </c>
      <c r="J75" s="23">
        <v>194036.7448363382</v>
      </c>
      <c r="K75" s="23">
        <v>1011160.170456844</v>
      </c>
      <c r="L75" s="23">
        <v>525634761.9424827</v>
      </c>
      <c r="M75" s="24">
        <v>0.4</v>
      </c>
      <c r="N75" s="25">
        <v>0</v>
      </c>
      <c r="O75" s="26">
        <v>0.288849254986782</v>
      </c>
      <c r="P75" s="27">
        <v>98.4446708357021</v>
      </c>
      <c r="Q75" s="26">
        <v>0</v>
      </c>
      <c r="R75" s="26">
        <v>0.2477726574500768</v>
      </c>
      <c r="S75" s="28"/>
      <c r="T75" s="26">
        <v>0.33</v>
      </c>
      <c r="U75" s="26">
        <v>0.13</v>
      </c>
      <c r="V75" s="29">
        <v>1</v>
      </c>
      <c r="W75" s="26">
        <v>0.5881041666666668</v>
      </c>
      <c r="X75" s="16">
        <v>5.61</v>
      </c>
      <c r="Y75" s="16">
        <v>5.46</v>
      </c>
      <c r="Z75" s="17">
        <v>-0.02673796791443861</v>
      </c>
      <c r="AA75" s="18">
        <v>13275360216.3</v>
      </c>
      <c r="AB75" s="18">
        <f>AA75*0.76</f>
        <v>10089273764.388</v>
      </c>
      <c r="AC75" s="19">
        <v>0.257905</v>
      </c>
      <c r="AD75" s="20">
        <v>21.17058621642455</v>
      </c>
      <c r="AE75" s="19">
        <v>2.022437923622626</v>
      </c>
      <c r="AF75" s="20">
        <v>6.593406855405032</v>
      </c>
    </row>
    <row r="76" ht="15" customHeight="1">
      <c r="A76" s="21">
        <v>75</v>
      </c>
      <c r="B76" s="30"/>
      <c r="C76" t="s" s="22">
        <v>313</v>
      </c>
      <c r="D76" t="s" s="22">
        <v>314</v>
      </c>
      <c r="E76" t="s" s="22">
        <v>315</v>
      </c>
      <c r="F76" t="s" s="22">
        <v>51</v>
      </c>
      <c r="G76" t="s" s="22">
        <v>52</v>
      </c>
      <c r="H76" t="s" s="22">
        <v>269</v>
      </c>
      <c r="I76" s="23">
        <v>26359.896703818147</v>
      </c>
      <c r="J76" s="23">
        <v>661793.4552617628</v>
      </c>
      <c r="K76" s="23">
        <v>36514.402230573432</v>
      </c>
      <c r="L76" s="23">
        <v>69880094528.00006</v>
      </c>
      <c r="M76" s="24"/>
      <c r="N76" s="25"/>
      <c r="O76" s="26">
        <v>0.0336</v>
      </c>
      <c r="P76" s="27"/>
      <c r="Q76" s="26">
        <v>0.000729579747232868</v>
      </c>
      <c r="R76" s="26">
        <v>0.3458573408161851</v>
      </c>
      <c r="S76" s="28">
        <v>0.009592591794787867</v>
      </c>
      <c r="T76" s="26">
        <v>0.125</v>
      </c>
      <c r="U76" s="26">
        <v>0</v>
      </c>
      <c r="V76" s="29">
        <v>0</v>
      </c>
      <c r="W76" s="26">
        <v>0.5876062500000001</v>
      </c>
      <c r="X76" s="16">
        <v>15.97</v>
      </c>
      <c r="Y76" s="16">
        <v>22.95</v>
      </c>
      <c r="Z76" s="17">
        <v>0.4370695053224796</v>
      </c>
      <c r="AA76" s="18">
        <v>65761320609</v>
      </c>
      <c r="AB76" s="18">
        <f>AA76*0.3</f>
        <v>19728396182.7</v>
      </c>
      <c r="AC76" s="19">
        <v>3.709198998184204</v>
      </c>
      <c r="AD76" s="20">
        <v>6.187319896876486</v>
      </c>
      <c r="AE76" s="19">
        <v>0.7954241653105535</v>
      </c>
      <c r="AF76" s="20">
        <v>5.167736207218212</v>
      </c>
    </row>
    <row r="77" ht="15" customHeight="1">
      <c r="A77" s="21">
        <v>76</v>
      </c>
      <c r="B77" s="16">
        <v>54</v>
      </c>
      <c r="C77" t="s" s="22">
        <v>316</v>
      </c>
      <c r="D77" t="s" s="22">
        <v>317</v>
      </c>
      <c r="E77" t="s" s="22">
        <v>318</v>
      </c>
      <c r="F77" t="s" s="22">
        <v>40</v>
      </c>
      <c r="G77" t="s" s="22">
        <v>319</v>
      </c>
      <c r="H77" t="s" s="22">
        <v>239</v>
      </c>
      <c r="I77" s="23">
        <v>20294.380039424021</v>
      </c>
      <c r="J77" s="23">
        <v>123642.5468672859</v>
      </c>
      <c r="K77" s="23"/>
      <c r="L77" s="23">
        <v>31874678000</v>
      </c>
      <c r="M77" s="24"/>
      <c r="N77" s="25"/>
      <c r="O77" s="26"/>
      <c r="P77" s="27"/>
      <c r="Q77" s="26">
        <v>0.02080033115275044</v>
      </c>
      <c r="R77" s="26">
        <v>0.2024986395781311</v>
      </c>
      <c r="S77" s="28">
        <v>-0.02858215732654146</v>
      </c>
      <c r="T77" s="26">
        <v>0.3076999928453006</v>
      </c>
      <c r="U77" s="26">
        <v>0.17</v>
      </c>
      <c r="V77" s="29">
        <v>1</v>
      </c>
      <c r="W77" s="26">
        <v>0.58754375</v>
      </c>
      <c r="X77" s="16">
        <v>107.2</v>
      </c>
      <c r="Y77" s="16">
        <v>113.09</v>
      </c>
      <c r="Z77" s="17">
        <v>0.0549440298507462</v>
      </c>
      <c r="AA77" s="18">
        <v>76229359790.87</v>
      </c>
      <c r="AB77" s="18">
        <f>AA77*1.12</f>
        <v>85376882965.7744</v>
      </c>
      <c r="AC77" s="19">
        <v>5.166719000000001</v>
      </c>
      <c r="AD77" s="20">
        <v>21.88816468205269</v>
      </c>
      <c r="AE77" s="19">
        <v>10.23003640980019</v>
      </c>
      <c r="AF77" s="20">
        <v>1.945353300631104</v>
      </c>
    </row>
    <row r="78" ht="15" customHeight="1">
      <c r="A78" s="21">
        <v>77</v>
      </c>
      <c r="B78" s="16">
        <v>39</v>
      </c>
      <c r="C78" t="s" s="22">
        <v>320</v>
      </c>
      <c r="D78" t="s" s="22">
        <v>321</v>
      </c>
      <c r="E78" t="s" s="22">
        <v>322</v>
      </c>
      <c r="F78" t="s" s="22">
        <v>77</v>
      </c>
      <c r="G78" t="s" s="22">
        <v>78</v>
      </c>
      <c r="H78" t="s" s="22">
        <v>37</v>
      </c>
      <c r="I78" s="23">
        <v>2895.097348412114</v>
      </c>
      <c r="J78" s="23">
        <v>34047.431872479625</v>
      </c>
      <c r="K78" s="23">
        <v>2865.975516852210</v>
      </c>
      <c r="L78" s="23">
        <v>320947.1192653824</v>
      </c>
      <c r="M78" s="24">
        <v>0.1800000006824121</v>
      </c>
      <c r="N78" s="25"/>
      <c r="O78" s="26"/>
      <c r="P78" s="27">
        <v>133.0812887159533</v>
      </c>
      <c r="Q78" s="26">
        <v>0.02507455419633619</v>
      </c>
      <c r="R78" s="26">
        <v>0.2009398800842651</v>
      </c>
      <c r="S78" s="28">
        <v>-0.05901436000190831</v>
      </c>
      <c r="T78" s="26">
        <v>0.3750000178115442</v>
      </c>
      <c r="U78" s="26">
        <v>0.1666999924054835</v>
      </c>
      <c r="V78" s="29">
        <v>1</v>
      </c>
      <c r="W78" s="26">
        <v>0.5862272727272727</v>
      </c>
      <c r="X78" s="16">
        <v>84.286</v>
      </c>
      <c r="Y78" s="16">
        <v>103.85</v>
      </c>
      <c r="Z78" s="17">
        <v>0.2321144674085849</v>
      </c>
      <c r="AA78" s="18">
        <v>48662223506.25</v>
      </c>
      <c r="AB78" s="18">
        <f>AA78*1.12</f>
        <v>54501690327.00001</v>
      </c>
      <c r="AC78" s="19">
        <v>4.636992</v>
      </c>
      <c r="AD78" s="20">
        <v>22.39598396419944</v>
      </c>
      <c r="AE78" s="19">
        <v>3.271937139098569</v>
      </c>
      <c r="AF78" s="20">
        <v>1.396244629449895</v>
      </c>
    </row>
    <row r="79" ht="15" customHeight="1">
      <c r="A79" s="21">
        <v>78</v>
      </c>
      <c r="B79" s="30"/>
      <c r="C79" t="s" s="22">
        <v>323</v>
      </c>
      <c r="D79" t="s" s="22">
        <v>324</v>
      </c>
      <c r="E79" t="s" s="22">
        <v>325</v>
      </c>
      <c r="F79" t="s" s="22">
        <v>51</v>
      </c>
      <c r="G79" t="s" s="22">
        <v>145</v>
      </c>
      <c r="H79" t="s" s="22">
        <v>96</v>
      </c>
      <c r="I79" s="23">
        <v>853943.4018844995</v>
      </c>
      <c r="J79" s="23">
        <v>722305.2892959175</v>
      </c>
      <c r="K79" s="23">
        <v>178351.4354299074</v>
      </c>
      <c r="L79" s="23">
        <v>54105000000</v>
      </c>
      <c r="M79" s="24"/>
      <c r="N79" s="25">
        <v>0</v>
      </c>
      <c r="O79" s="26">
        <v>0.106</v>
      </c>
      <c r="P79" s="27"/>
      <c r="Q79" s="26">
        <v>0</v>
      </c>
      <c r="R79" s="26">
        <v>0.1504335804951615</v>
      </c>
      <c r="S79" s="28">
        <v>0.0006300095871024124</v>
      </c>
      <c r="T79" s="26">
        <v>0.3333333333333333</v>
      </c>
      <c r="U79" s="26">
        <v>0.1818181818181818</v>
      </c>
      <c r="V79" s="29">
        <v>0</v>
      </c>
      <c r="W79" s="26">
        <v>0.5848541666666667</v>
      </c>
      <c r="X79" s="16">
        <v>82.5</v>
      </c>
      <c r="Y79" s="16">
        <v>80.34</v>
      </c>
      <c r="Z79" s="17">
        <v>-0.02618181818181819</v>
      </c>
      <c r="AA79" s="18">
        <v>35108580000</v>
      </c>
      <c r="AB79" s="18">
        <f>AA79*1</f>
        <v>35108580000</v>
      </c>
      <c r="AC79" s="19">
        <v>6.560882</v>
      </c>
      <c r="AD79" s="20">
        <v>12.24530426517206</v>
      </c>
      <c r="AE79" s="19">
        <v>0.6391465431142841</v>
      </c>
      <c r="AF79" s="20">
        <v>3.485187891854971</v>
      </c>
    </row>
    <row r="80" ht="15" customHeight="1">
      <c r="A80" s="21">
        <v>79</v>
      </c>
      <c r="B80" s="30"/>
      <c r="C80" t="s" s="22">
        <v>326</v>
      </c>
      <c r="D80" t="s" s="22">
        <v>327</v>
      </c>
      <c r="E80" t="s" s="22">
        <v>328</v>
      </c>
      <c r="F80" t="s" s="22">
        <v>51</v>
      </c>
      <c r="G80" t="s" s="22">
        <v>145</v>
      </c>
      <c r="H80" t="s" s="22">
        <v>79</v>
      </c>
      <c r="I80" s="23">
        <v>112333.200864851</v>
      </c>
      <c r="J80" s="23">
        <v>1073420.69459768</v>
      </c>
      <c r="K80" s="23">
        <v>151949.2778720632</v>
      </c>
      <c r="L80" s="23">
        <v>7685251.034646527</v>
      </c>
      <c r="M80" s="24"/>
      <c r="N80" s="25"/>
      <c r="O80" s="26"/>
      <c r="P80" s="27"/>
      <c r="Q80" s="26">
        <v>0</v>
      </c>
      <c r="R80" s="26">
        <v>0.2236247947454844</v>
      </c>
      <c r="S80" s="28">
        <v>0.008063866946195387</v>
      </c>
      <c r="T80" s="26">
        <v>0.1818099917727523</v>
      </c>
      <c r="U80" s="26">
        <v>0.1875000089057721</v>
      </c>
      <c r="V80" s="29">
        <v>1</v>
      </c>
      <c r="W80" s="26">
        <v>0.5843819444444445</v>
      </c>
      <c r="X80" s="16">
        <v>486</v>
      </c>
      <c r="Y80" s="16">
        <v>441.9</v>
      </c>
      <c r="Z80" s="17">
        <v>-0.09074074074074079</v>
      </c>
      <c r="AA80" s="18">
        <v>17949425880.258</v>
      </c>
      <c r="AB80" s="18">
        <f>AA80*1.29</f>
        <v>23154759385.53282</v>
      </c>
      <c r="AC80" s="19">
        <v>0.12562</v>
      </c>
      <c r="AD80" s="20">
        <v>35.20936059488686</v>
      </c>
      <c r="AE80" s="19">
        <v>1.072073984652257</v>
      </c>
      <c r="AF80" s="20">
        <v>4.69631953873573</v>
      </c>
    </row>
    <row r="81" ht="15" customHeight="1">
      <c r="A81" s="21">
        <v>80</v>
      </c>
      <c r="B81" s="30"/>
      <c r="C81" t="s" s="22">
        <v>329</v>
      </c>
      <c r="D81" t="s" s="22">
        <v>330</v>
      </c>
      <c r="E81" t="s" s="22">
        <v>331</v>
      </c>
      <c r="F81" t="s" s="22">
        <v>122</v>
      </c>
      <c r="G81" t="s" s="22">
        <v>123</v>
      </c>
      <c r="H81" t="s" s="22">
        <v>332</v>
      </c>
      <c r="I81" s="23">
        <v>1937.900671373282</v>
      </c>
      <c r="J81" s="23">
        <v>38976.433348378145</v>
      </c>
      <c r="K81" s="23">
        <v>2638.073873194079</v>
      </c>
      <c r="L81" s="23">
        <v>891415.1249928244</v>
      </c>
      <c r="M81" s="24">
        <v>1.09</v>
      </c>
      <c r="N81" s="25">
        <v>0</v>
      </c>
      <c r="O81" s="26">
        <v>0.026</v>
      </c>
      <c r="P81" s="27">
        <v>43.65206543391216</v>
      </c>
      <c r="Q81" s="26">
        <v>0.2084928043570554</v>
      </c>
      <c r="R81" s="26">
        <v>0.2967354901622746</v>
      </c>
      <c r="S81" s="28">
        <v>-0.00988829177094506</v>
      </c>
      <c r="T81" s="26">
        <v>0</v>
      </c>
      <c r="U81" s="26">
        <v>0.07000000000000001</v>
      </c>
      <c r="V81" s="29">
        <v>1</v>
      </c>
      <c r="W81" s="26">
        <v>0.5838977272727273</v>
      </c>
      <c r="X81" s="16">
        <v>5930</v>
      </c>
      <c r="Y81" s="16">
        <v>4841</v>
      </c>
      <c r="Z81" s="17">
        <v>-0.1836424957841484</v>
      </c>
      <c r="AA81" s="18">
        <v>3826262958695</v>
      </c>
      <c r="AB81" s="18">
        <f>AA81*0.0099</f>
        <v>37880003291.08051</v>
      </c>
      <c r="AC81" s="19">
        <v>198.25</v>
      </c>
      <c r="AD81" s="20">
        <v>24.41866330390921</v>
      </c>
      <c r="AE81" s="19">
        <v>2.090449511282519</v>
      </c>
      <c r="AF81" s="20">
        <v>3.718240033051023</v>
      </c>
    </row>
    <row r="82" ht="15" customHeight="1">
      <c r="A82" s="21">
        <v>81</v>
      </c>
      <c r="B82" s="30"/>
      <c r="C82" t="s" s="22">
        <v>333</v>
      </c>
      <c r="D82" t="s" s="22">
        <v>334</v>
      </c>
      <c r="E82" t="s" s="22">
        <v>335</v>
      </c>
      <c r="F82" t="s" s="22">
        <v>35</v>
      </c>
      <c r="G82" t="s" s="22">
        <v>36</v>
      </c>
      <c r="H82" t="s" s="22">
        <v>42</v>
      </c>
      <c r="I82" s="23">
        <v>2969.221428271465</v>
      </c>
      <c r="J82" s="23">
        <v>51074.479204698466</v>
      </c>
      <c r="K82" s="23">
        <v>5659.243875742737</v>
      </c>
      <c r="L82" s="23">
        <v>923998.5322628679</v>
      </c>
      <c r="M82" s="24">
        <v>0.274</v>
      </c>
      <c r="N82" s="25">
        <v>0</v>
      </c>
      <c r="O82" s="26">
        <v>0.1369999972666847</v>
      </c>
      <c r="P82" s="27">
        <v>66.93959900481761</v>
      </c>
      <c r="Q82" s="26">
        <v>0.04520573974979006</v>
      </c>
      <c r="R82" s="26">
        <v>0.1696717906107187</v>
      </c>
      <c r="S82" s="28">
        <v>-0.01357576945696922</v>
      </c>
      <c r="T82" s="26">
        <v>0.428</v>
      </c>
      <c r="U82" s="26">
        <v>0.114</v>
      </c>
      <c r="V82" s="29">
        <v>0</v>
      </c>
      <c r="W82" s="26">
        <v>0.5801979166666668</v>
      </c>
      <c r="X82" s="16">
        <v>16.025</v>
      </c>
      <c r="Y82" s="16">
        <v>13.36</v>
      </c>
      <c r="Z82" s="17">
        <v>-0.1663026521060842</v>
      </c>
      <c r="AA82" s="18">
        <v>10810166372.945</v>
      </c>
      <c r="AB82" s="18">
        <f>AA82*1.12</f>
        <v>12107386337.6984</v>
      </c>
      <c r="AC82" s="19">
        <v>1.749638</v>
      </c>
      <c r="AD82" s="20">
        <v>7.627292198174027</v>
      </c>
      <c r="AE82" s="19">
        <v>0.92562975729273</v>
      </c>
      <c r="AF82" s="20">
        <v>0</v>
      </c>
    </row>
    <row r="83" ht="15" customHeight="1">
      <c r="A83" s="21">
        <v>82</v>
      </c>
      <c r="B83" s="16">
        <v>68</v>
      </c>
      <c r="C83" t="s" s="22">
        <v>336</v>
      </c>
      <c r="D83" t="s" s="22">
        <v>337</v>
      </c>
      <c r="E83" t="s" s="22">
        <v>338</v>
      </c>
      <c r="F83" t="s" s="22">
        <v>71</v>
      </c>
      <c r="G83" t="s" s="22">
        <v>339</v>
      </c>
      <c r="H83" t="s" s="22">
        <v>79</v>
      </c>
      <c r="I83" s="23">
        <v>9155.310415580112</v>
      </c>
      <c r="J83" s="23">
        <v>61886.659697844385</v>
      </c>
      <c r="K83" s="23">
        <v>5447.000928423627</v>
      </c>
      <c r="L83" s="23">
        <v>4004637.799285742</v>
      </c>
      <c r="M83" s="24">
        <v>0.85</v>
      </c>
      <c r="N83" s="25">
        <v>0</v>
      </c>
      <c r="O83" s="26">
        <v>0.2350000067963265</v>
      </c>
      <c r="P83" s="27">
        <v>39.16077856420627</v>
      </c>
      <c r="Q83" s="26">
        <v>0.05603274728224399</v>
      </c>
      <c r="R83" s="26">
        <v>0.1561812582490101</v>
      </c>
      <c r="S83" s="28">
        <v>0.01184522242695446</v>
      </c>
      <c r="T83" s="26">
        <v>0.2999999924213625</v>
      </c>
      <c r="U83" s="26">
        <v>0.2307999966433272</v>
      </c>
      <c r="V83" s="29">
        <v>1</v>
      </c>
      <c r="W83" s="26">
        <v>0.5790416666666667</v>
      </c>
      <c r="X83" s="16">
        <v>861.5</v>
      </c>
      <c r="Y83" s="16">
        <v>746</v>
      </c>
      <c r="Z83" s="17">
        <v>-0.1340684852002322</v>
      </c>
      <c r="AA83" s="18">
        <v>6141240799.83</v>
      </c>
      <c r="AB83" s="18">
        <f>AA83*1.29</f>
        <v>7922200631.7807</v>
      </c>
      <c r="AC83" s="19">
        <v>-0.6066279999999999</v>
      </c>
      <c r="AD83" s="20">
        <v>0</v>
      </c>
      <c r="AE83" s="19">
        <v>0.9489873191884777</v>
      </c>
      <c r="AF83" s="20">
        <v>6.965840589417281</v>
      </c>
    </row>
    <row r="84" ht="15" customHeight="1">
      <c r="A84" s="21">
        <v>83</v>
      </c>
      <c r="B84" s="16">
        <v>97</v>
      </c>
      <c r="C84" t="s" s="22">
        <v>340</v>
      </c>
      <c r="D84" t="s" s="22">
        <v>341</v>
      </c>
      <c r="E84" t="s" s="22">
        <v>342</v>
      </c>
      <c r="F84" t="s" s="22">
        <v>51</v>
      </c>
      <c r="G84" t="s" s="22">
        <v>343</v>
      </c>
      <c r="H84" t="s" s="22">
        <v>96</v>
      </c>
      <c r="I84" s="23">
        <v>27016.294591484464</v>
      </c>
      <c r="J84" s="23">
        <v>225107.0058808489</v>
      </c>
      <c r="K84" s="23">
        <v>172854.305006781</v>
      </c>
      <c r="L84" s="23"/>
      <c r="M84" s="24">
        <v>0.85</v>
      </c>
      <c r="N84" s="25">
        <v>0</v>
      </c>
      <c r="O84" s="26">
        <v>0.124</v>
      </c>
      <c r="P84" s="27">
        <v>129.1821990904366</v>
      </c>
      <c r="Q84" s="26">
        <v>0</v>
      </c>
      <c r="R84" s="26">
        <v>0.3822935891642853</v>
      </c>
      <c r="S84" s="28"/>
      <c r="T84" s="26">
        <v>0.2222200055257417</v>
      </c>
      <c r="U84" s="26">
        <v>0.154</v>
      </c>
      <c r="V84" s="29">
        <v>1</v>
      </c>
      <c r="W84" s="26">
        <v>0.5757222222222222</v>
      </c>
      <c r="X84" s="16">
        <v>42.73</v>
      </c>
      <c r="Y84" s="16">
        <v>54.5</v>
      </c>
      <c r="Z84" s="17">
        <v>0.2754505031593728</v>
      </c>
      <c r="AA84" s="18">
        <v>28616900112</v>
      </c>
      <c r="AB84" s="18">
        <f>AA84*1</f>
        <v>28616900112</v>
      </c>
      <c r="AC84" s="19">
        <v>0.585006</v>
      </c>
      <c r="AD84" s="20">
        <v>93.16143766046844</v>
      </c>
      <c r="AE84" s="19">
        <v>1.960656018771703</v>
      </c>
      <c r="AF84" s="20">
        <v>3.045312725410748</v>
      </c>
    </row>
    <row r="85" ht="15" customHeight="1">
      <c r="A85" s="21">
        <v>84</v>
      </c>
      <c r="B85" s="30"/>
      <c r="C85" t="s" s="22">
        <v>344</v>
      </c>
      <c r="D85" t="s" s="22">
        <v>345</v>
      </c>
      <c r="E85" t="s" s="22">
        <v>346</v>
      </c>
      <c r="F85" t="s" s="22">
        <v>40</v>
      </c>
      <c r="G85" t="s" s="22">
        <v>265</v>
      </c>
      <c r="H85" t="s" s="22">
        <v>96</v>
      </c>
      <c r="I85" s="23">
        <v>39227.741725037769</v>
      </c>
      <c r="J85" s="23">
        <v>503017.3581048388</v>
      </c>
      <c r="K85" s="23">
        <v>99355.258033485938</v>
      </c>
      <c r="L85" s="23">
        <v>43647325.69245463</v>
      </c>
      <c r="M85" s="24"/>
      <c r="N85" s="25"/>
      <c r="O85" s="26"/>
      <c r="P85" s="27"/>
      <c r="Q85" s="26">
        <v>0.02723764388598487</v>
      </c>
      <c r="R85" s="26">
        <v>0.1430797557227985</v>
      </c>
      <c r="S85" s="28"/>
      <c r="T85" s="26">
        <v>0.2499999936844688</v>
      </c>
      <c r="U85" s="26">
        <v>0.1111100027628709</v>
      </c>
      <c r="V85" s="29">
        <v>1</v>
      </c>
      <c r="W85" s="26">
        <v>0.575325</v>
      </c>
      <c r="X85" s="16">
        <v>119.5</v>
      </c>
      <c r="Y85" s="16">
        <v>112.71</v>
      </c>
      <c r="Z85" s="17">
        <v>-0.05682008368200842</v>
      </c>
      <c r="AA85" s="18">
        <v>607331410530</v>
      </c>
      <c r="AB85" s="18">
        <f>AA85*1</f>
        <v>607331410530</v>
      </c>
      <c r="AC85" s="19">
        <v>8.517526</v>
      </c>
      <c r="AD85" s="20">
        <v>13.23271558953535</v>
      </c>
      <c r="AE85" s="19">
        <v>4.803689098493058</v>
      </c>
      <c r="AF85" s="20">
        <v>1.934167391320382</v>
      </c>
    </row>
    <row r="86" ht="15" customHeight="1">
      <c r="A86" s="21">
        <v>85</v>
      </c>
      <c r="B86" s="16">
        <v>85</v>
      </c>
      <c r="C86" t="s" s="22">
        <v>347</v>
      </c>
      <c r="D86" t="s" s="22">
        <v>348</v>
      </c>
      <c r="E86" t="s" s="22">
        <v>349</v>
      </c>
      <c r="F86" t="s" s="22">
        <v>40</v>
      </c>
      <c r="G86" t="s" s="22">
        <v>350</v>
      </c>
      <c r="H86" t="s" s="22">
        <v>175</v>
      </c>
      <c r="I86" s="23">
        <v>4258.619255405231</v>
      </c>
      <c r="J86" s="23">
        <v>29029.264847644430</v>
      </c>
      <c r="K86" s="23">
        <v>3747.309946112415</v>
      </c>
      <c r="L86" s="23">
        <v>3521763.602251407</v>
      </c>
      <c r="M86" s="24">
        <v>0.1300000036508209</v>
      </c>
      <c r="N86" s="25">
        <v>0</v>
      </c>
      <c r="O86" s="26">
        <v>0.355</v>
      </c>
      <c r="P86" s="27">
        <v>279.6662133891214</v>
      </c>
      <c r="Q86" s="26">
        <v>0.002916150903839505</v>
      </c>
      <c r="R86" s="26">
        <v>0.0633530062707488</v>
      </c>
      <c r="S86" s="28">
        <v>0.01509521597770551</v>
      </c>
      <c r="T86" s="26">
        <v>0.2222200055257417</v>
      </c>
      <c r="U86" s="26">
        <v>0.1428999985364499</v>
      </c>
      <c r="V86" s="29">
        <v>1</v>
      </c>
      <c r="W86" s="26">
        <v>0.5682874999999999</v>
      </c>
      <c r="X86" s="16">
        <v>14.66</v>
      </c>
      <c r="Y86" s="16">
        <v>13.91</v>
      </c>
      <c r="Z86" s="17">
        <v>-0.05115961800818558</v>
      </c>
      <c r="AA86" s="18">
        <v>1995864999.44</v>
      </c>
      <c r="AB86" s="18">
        <f>AA86*0.75</f>
        <v>1496898749.58</v>
      </c>
      <c r="AC86" s="19">
        <v>0.730815</v>
      </c>
      <c r="AD86" s="20">
        <v>14.44342429227026</v>
      </c>
      <c r="AE86" s="19">
        <v>1.277992244358211</v>
      </c>
      <c r="AF86" s="20">
        <v>0</v>
      </c>
    </row>
    <row r="87" ht="15" customHeight="1">
      <c r="A87" s="21">
        <v>86</v>
      </c>
      <c r="B87" s="16">
        <v>86</v>
      </c>
      <c r="C87" t="s" s="22">
        <v>351</v>
      </c>
      <c r="D87" t="s" s="22">
        <v>352</v>
      </c>
      <c r="E87" t="s" s="22">
        <v>351</v>
      </c>
      <c r="F87" t="s" s="22">
        <v>51</v>
      </c>
      <c r="G87" t="s" s="22">
        <v>52</v>
      </c>
      <c r="H87" t="s" s="22">
        <v>175</v>
      </c>
      <c r="I87" s="23">
        <v>14109.198678742574</v>
      </c>
      <c r="J87" s="23">
        <v>177762.7093752641</v>
      </c>
      <c r="K87" s="23">
        <v>28307.206872047627</v>
      </c>
      <c r="L87" s="23">
        <v>12841429.06810452</v>
      </c>
      <c r="M87" s="24"/>
      <c r="N87" s="25"/>
      <c r="O87" s="26">
        <v>0.106</v>
      </c>
      <c r="P87" s="27">
        <v>74.17152002324471</v>
      </c>
      <c r="Q87" s="26">
        <v>0</v>
      </c>
      <c r="R87" s="26">
        <v>0.1371795978251489</v>
      </c>
      <c r="S87" s="28">
        <v>5.436084388415024e-05</v>
      </c>
      <c r="T87" s="26">
        <v>0.33</v>
      </c>
      <c r="U87" s="26">
        <v>0.2142999983334448</v>
      </c>
      <c r="V87" s="29">
        <v>1</v>
      </c>
      <c r="W87" s="26">
        <v>0.5682874999999999</v>
      </c>
      <c r="X87" s="16">
        <v>76.04000000000001</v>
      </c>
      <c r="Y87" s="16">
        <v>85.81</v>
      </c>
      <c r="Z87" s="17">
        <v>0.1284850078905839</v>
      </c>
      <c r="AA87" s="18">
        <v>55335231428.29</v>
      </c>
      <c r="AB87" s="18">
        <f>AA87*0.75</f>
        <v>41501423571.2175</v>
      </c>
      <c r="AC87" s="19">
        <v>7.150847000000001</v>
      </c>
      <c r="AD87" s="20">
        <v>11.99997672423893</v>
      </c>
      <c r="AE87" s="19">
        <v>1.478089319494901</v>
      </c>
      <c r="AF87" s="20">
        <v>3.915627426984996</v>
      </c>
    </row>
    <row r="88" ht="15" customHeight="1">
      <c r="A88" s="21">
        <v>87</v>
      </c>
      <c r="B88" s="16">
        <v>92</v>
      </c>
      <c r="C88" t="s" s="22">
        <v>353</v>
      </c>
      <c r="D88" t="s" s="22">
        <v>354</v>
      </c>
      <c r="E88" t="s" s="22">
        <v>353</v>
      </c>
      <c r="F88" t="s" s="22">
        <v>122</v>
      </c>
      <c r="G88" t="s" s="22">
        <v>123</v>
      </c>
      <c r="H88" t="s" s="22">
        <v>42</v>
      </c>
      <c r="I88" s="23">
        <v>2926.822164273392</v>
      </c>
      <c r="J88" s="23">
        <v>37750.000149439613</v>
      </c>
      <c r="K88" s="23">
        <v>1018.208782057335</v>
      </c>
      <c r="L88" s="23">
        <v>476792.4559584649</v>
      </c>
      <c r="M88" s="24">
        <v>0.3199999980552093</v>
      </c>
      <c r="N88" s="25">
        <v>1</v>
      </c>
      <c r="O88" s="26">
        <v>0.13</v>
      </c>
      <c r="P88" s="27">
        <v>35.95844060288517</v>
      </c>
      <c r="Q88" s="26">
        <v>0.1168379064426447</v>
      </c>
      <c r="R88" s="26">
        <v>0.26030070436932</v>
      </c>
      <c r="S88" s="28">
        <v>-0.04942911122063414</v>
      </c>
      <c r="T88" s="26">
        <v>0.199999994947575</v>
      </c>
      <c r="U88" s="26">
        <v>0.11</v>
      </c>
      <c r="V88" s="29">
        <v>1</v>
      </c>
      <c r="W88" s="26">
        <v>0.5663011363636363</v>
      </c>
      <c r="X88" s="16">
        <v>91.84999999999999</v>
      </c>
      <c r="Y88" s="16">
        <v>68.06999999999999</v>
      </c>
      <c r="Z88" s="17">
        <v>-0.2589003810560697</v>
      </c>
      <c r="AA88" s="18">
        <v>87706418564.52</v>
      </c>
      <c r="AB88" s="18">
        <f>AA88*1.12</f>
        <v>98231188792.26242</v>
      </c>
      <c r="AC88" s="19">
        <v>3.119657</v>
      </c>
      <c r="AD88" s="20">
        <v>21.81009031298228</v>
      </c>
      <c r="AE88" s="19">
        <v>1.616067058329959</v>
      </c>
      <c r="AF88" s="20">
        <v>4.307556699143197</v>
      </c>
    </row>
    <row r="89" ht="15" customHeight="1">
      <c r="A89" s="21">
        <v>88</v>
      </c>
      <c r="B89" s="30"/>
      <c r="C89" t="s" s="22">
        <v>355</v>
      </c>
      <c r="D89" t="s" s="22">
        <v>356</v>
      </c>
      <c r="E89" t="s" s="22">
        <v>357</v>
      </c>
      <c r="F89" t="s" s="22">
        <v>122</v>
      </c>
      <c r="G89" t="s" s="22">
        <v>358</v>
      </c>
      <c r="H89" t="s" s="22">
        <v>332</v>
      </c>
      <c r="I89" s="23">
        <v>10187.420794331827</v>
      </c>
      <c r="J89" s="23">
        <v>86756.574845373456</v>
      </c>
      <c r="K89" s="23">
        <v>5499.612589728440</v>
      </c>
      <c r="L89" s="23">
        <v>14958284.97638139</v>
      </c>
      <c r="M89" s="24"/>
      <c r="N89" s="25"/>
      <c r="O89" s="26"/>
      <c r="P89" s="27"/>
      <c r="Q89" s="26">
        <v>0.07265939063375468</v>
      </c>
      <c r="R89" s="26">
        <v>0.2452925824472101</v>
      </c>
      <c r="S89" s="28">
        <v>0.002016267244125606</v>
      </c>
      <c r="T89" s="26">
        <v>0</v>
      </c>
      <c r="U89" s="26">
        <v>0.12</v>
      </c>
      <c r="V89" s="29">
        <v>0</v>
      </c>
      <c r="W89" s="26">
        <v>0.566175</v>
      </c>
      <c r="X89" s="16">
        <v>6970</v>
      </c>
      <c r="Y89" s="16">
        <v>7430</v>
      </c>
      <c r="Z89" s="17">
        <v>0.06599713055954082</v>
      </c>
      <c r="AA89" s="18">
        <v>1549207247760</v>
      </c>
      <c r="AB89" s="18">
        <f>AA89*0.0099</f>
        <v>15337151752.824</v>
      </c>
      <c r="AC89" s="19">
        <v>183.71</v>
      </c>
      <c r="AD89" s="20">
        <v>40.44417832453323</v>
      </c>
      <c r="AE89" s="19">
        <v>8.679405588369077</v>
      </c>
      <c r="AF89" s="20">
        <v>0.6998654104979811</v>
      </c>
    </row>
    <row r="90" ht="15" customHeight="1">
      <c r="A90" s="21">
        <v>89</v>
      </c>
      <c r="B90" s="30"/>
      <c r="C90" t="s" s="22">
        <v>359</v>
      </c>
      <c r="D90" t="s" s="22">
        <v>360</v>
      </c>
      <c r="E90" t="s" s="22">
        <v>361</v>
      </c>
      <c r="F90" t="s" s="22">
        <v>77</v>
      </c>
      <c r="G90" t="s" s="22">
        <v>223</v>
      </c>
      <c r="H90" t="s" s="22">
        <v>362</v>
      </c>
      <c r="I90" s="23">
        <v>1043.312623464862</v>
      </c>
      <c r="J90" s="23">
        <v>13128.161673873776</v>
      </c>
      <c r="K90" s="23">
        <v>679.7232425297626</v>
      </c>
      <c r="L90" s="23">
        <v>468311.0798781916</v>
      </c>
      <c r="M90" s="24">
        <v>0.63</v>
      </c>
      <c r="N90" s="25">
        <v>5</v>
      </c>
      <c r="O90" s="26">
        <v>0.1169999995909166</v>
      </c>
      <c r="P90" s="27">
        <v>198.058936573789</v>
      </c>
      <c r="Q90" s="26">
        <v>0.01661480633732006</v>
      </c>
      <c r="R90" s="26">
        <v>0.169675457535919</v>
      </c>
      <c r="S90" s="28">
        <v>-0.02884226301985763</v>
      </c>
      <c r="T90" s="26">
        <v>0.29</v>
      </c>
      <c r="U90" s="26">
        <v>0.07141999958548695</v>
      </c>
      <c r="V90" s="29">
        <v>1</v>
      </c>
      <c r="W90" s="26">
        <v>0.5636822916666667</v>
      </c>
      <c r="X90" s="16">
        <v>75.59999999999999</v>
      </c>
      <c r="Y90" s="16">
        <v>76.59999999999999</v>
      </c>
      <c r="Z90" s="17">
        <v>0.01322751322751325</v>
      </c>
      <c r="AA90" s="18">
        <v>238235848000</v>
      </c>
      <c r="AB90" s="18">
        <f>AA90*1.03</f>
        <v>245382923440</v>
      </c>
      <c r="AC90" s="19">
        <v>2.8</v>
      </c>
      <c r="AD90" s="20">
        <v>27.33928680419922</v>
      </c>
      <c r="AE90" s="19">
        <v>4.207107166149691</v>
      </c>
      <c r="AF90" s="20">
        <v>2.939255388634879</v>
      </c>
    </row>
    <row r="91" ht="15" customHeight="1">
      <c r="A91" s="21">
        <v>90</v>
      </c>
      <c r="B91" s="16">
        <v>83</v>
      </c>
      <c r="C91" t="s" s="22">
        <v>363</v>
      </c>
      <c r="D91" t="s" s="22">
        <v>364</v>
      </c>
      <c r="E91" t="s" s="22">
        <v>365</v>
      </c>
      <c r="F91" t="s" s="22">
        <v>122</v>
      </c>
      <c r="G91" t="s" s="22">
        <v>358</v>
      </c>
      <c r="H91" t="s" s="22">
        <v>96</v>
      </c>
      <c r="I91" s="23">
        <v>8090.041434339040</v>
      </c>
      <c r="J91" s="23">
        <v>60680.4616831582</v>
      </c>
      <c r="K91" s="23">
        <v>21965.501098347078</v>
      </c>
      <c r="L91" s="23">
        <v>833962.2641509434</v>
      </c>
      <c r="M91" s="24">
        <v>0.76</v>
      </c>
      <c r="N91" s="25">
        <v>0</v>
      </c>
      <c r="O91" s="26">
        <v>0.08</v>
      </c>
      <c r="P91" s="27">
        <v>86.08877485265226</v>
      </c>
      <c r="Q91" s="26">
        <v>0.07145574764265013</v>
      </c>
      <c r="R91" s="26">
        <v>0.2367464912803182</v>
      </c>
      <c r="S91" s="28">
        <v>-0.005659326421012185</v>
      </c>
      <c r="T91" s="26">
        <v>0.199999994947575</v>
      </c>
      <c r="U91" s="26">
        <v>0.3333299900987186</v>
      </c>
      <c r="V91" s="29">
        <v>0</v>
      </c>
      <c r="W91" s="26">
        <v>0.56145625</v>
      </c>
      <c r="X91" s="16">
        <v>78.53</v>
      </c>
      <c r="Y91" s="16">
        <v>98.17</v>
      </c>
      <c r="Z91" s="17">
        <v>0.250095504902585</v>
      </c>
      <c r="AA91" s="18">
        <v>9167179097.689999</v>
      </c>
      <c r="AB91" s="18">
        <f>AA91*1</f>
        <v>9167179097.689999</v>
      </c>
      <c r="AC91" s="19">
        <v>4.289723</v>
      </c>
      <c r="AD91" s="20">
        <v>22.88492710810123</v>
      </c>
      <c r="AE91" s="19">
        <v>5.483929920596654</v>
      </c>
      <c r="AF91" s="20">
        <v>0</v>
      </c>
    </row>
    <row r="92" ht="15" customHeight="1">
      <c r="A92" s="21">
        <v>91</v>
      </c>
      <c r="B92" s="16">
        <v>35</v>
      </c>
      <c r="C92" t="s" s="22">
        <v>366</v>
      </c>
      <c r="D92" t="s" s="22">
        <v>367</v>
      </c>
      <c r="E92" t="s" s="22">
        <v>368</v>
      </c>
      <c r="F92" t="s" s="22">
        <v>71</v>
      </c>
      <c r="G92" t="s" s="22">
        <v>339</v>
      </c>
      <c r="H92" t="s" s="22">
        <v>42</v>
      </c>
      <c r="I92" s="23">
        <v>8270.992332062575</v>
      </c>
      <c r="J92" s="23">
        <v>153656.1271628115</v>
      </c>
      <c r="K92" s="23"/>
      <c r="L92" s="23">
        <v>12008089.98119156</v>
      </c>
      <c r="M92" s="24">
        <v>0.5520000172509754</v>
      </c>
      <c r="N92" s="25">
        <v>1</v>
      </c>
      <c r="O92" s="26">
        <v>0.23</v>
      </c>
      <c r="P92" s="27">
        <v>24.39812838990826</v>
      </c>
      <c r="Q92" s="26">
        <v>0.01310195069433039</v>
      </c>
      <c r="R92" s="26">
        <v>0.1708272404428661</v>
      </c>
      <c r="S92" s="28">
        <v>-0.01681683362247468</v>
      </c>
      <c r="T92" s="26">
        <v>0.36</v>
      </c>
      <c r="U92" s="26">
        <v>0</v>
      </c>
      <c r="V92" s="29">
        <v>1</v>
      </c>
      <c r="W92" s="26">
        <v>0.5606944444444445</v>
      </c>
      <c r="X92" s="16">
        <v>21.915</v>
      </c>
      <c r="Y92" s="16">
        <v>17.85</v>
      </c>
      <c r="Z92" s="17">
        <v>-0.1854893908281998</v>
      </c>
      <c r="AA92" s="18">
        <v>22978960366.92</v>
      </c>
      <c r="AB92" s="18">
        <f>AA92*1.12</f>
        <v>25736435610.9504</v>
      </c>
      <c r="AC92" s="19">
        <v>0.697597</v>
      </c>
      <c r="AD92" s="20">
        <v>25.60217519621151</v>
      </c>
      <c r="AE92" s="19">
        <v>1.236359500669804</v>
      </c>
      <c r="AF92" s="20">
        <v>11.19194180190263</v>
      </c>
    </row>
    <row r="93" ht="15" customHeight="1">
      <c r="A93" s="21">
        <v>92</v>
      </c>
      <c r="B93" s="16">
        <v>61</v>
      </c>
      <c r="C93" t="s" s="22">
        <v>369</v>
      </c>
      <c r="D93" t="s" s="22">
        <v>370</v>
      </c>
      <c r="E93" t="s" s="22">
        <v>371</v>
      </c>
      <c r="F93" t="s" s="22">
        <v>40</v>
      </c>
      <c r="G93" t="s" s="22">
        <v>41</v>
      </c>
      <c r="H93" t="s" s="22">
        <v>96</v>
      </c>
      <c r="I93" s="23">
        <v>17537.6798355789</v>
      </c>
      <c r="J93" s="23">
        <v>98406.933585101724</v>
      </c>
      <c r="K93" s="23">
        <v>36754.333114104506</v>
      </c>
      <c r="L93" s="23">
        <v>4147065000</v>
      </c>
      <c r="M93" s="24">
        <v>0</v>
      </c>
      <c r="N93" s="25">
        <v>0</v>
      </c>
      <c r="O93" s="26">
        <v>0.082</v>
      </c>
      <c r="P93" s="27">
        <v>129.2651533917123</v>
      </c>
      <c r="Q93" s="26">
        <v>0.1914810762065184</v>
      </c>
      <c r="R93" s="26">
        <v>0.1602806744378466</v>
      </c>
      <c r="S93" s="28"/>
      <c r="T93" s="26">
        <v>0.1538399919809308</v>
      </c>
      <c r="U93" s="26">
        <v>0.1818099917727523</v>
      </c>
      <c r="V93" s="29">
        <v>1</v>
      </c>
      <c r="W93" s="26">
        <v>0.5596875</v>
      </c>
      <c r="X93" s="16">
        <v>88.66</v>
      </c>
      <c r="Y93" s="16">
        <v>107.47</v>
      </c>
      <c r="Z93" s="17">
        <v>0.2121588089330024</v>
      </c>
      <c r="AA93" s="18">
        <v>53551322163.24</v>
      </c>
      <c r="AB93" s="18">
        <f>AA93*1</f>
        <v>53551322163.24</v>
      </c>
      <c r="AC93" s="19">
        <v>1.922659</v>
      </c>
      <c r="AD93" s="20">
        <v>55.89654807259276</v>
      </c>
      <c r="AE93" s="19">
        <v>7.358026944896987</v>
      </c>
      <c r="AF93" s="20">
        <v>0</v>
      </c>
    </row>
    <row r="94" ht="15" customHeight="1">
      <c r="A94" s="21">
        <v>93</v>
      </c>
      <c r="B94" s="16">
        <v>84</v>
      </c>
      <c r="C94" t="s" s="22">
        <v>372</v>
      </c>
      <c r="D94" t="s" s="22">
        <v>373</v>
      </c>
      <c r="E94" t="s" s="22">
        <v>374</v>
      </c>
      <c r="F94" t="s" s="22">
        <v>51</v>
      </c>
      <c r="G94" t="s" s="22">
        <v>83</v>
      </c>
      <c r="H94" t="s" s="22">
        <v>73</v>
      </c>
      <c r="I94" s="23">
        <v>1013.548153529214</v>
      </c>
      <c r="J94" s="23">
        <v>6331.056164830092</v>
      </c>
      <c r="K94" s="23">
        <v>388.6974426419374</v>
      </c>
      <c r="L94" s="23">
        <v>37550.529599932044</v>
      </c>
      <c r="M94" s="24">
        <v>0.5600000000000001</v>
      </c>
      <c r="N94" s="25">
        <v>0</v>
      </c>
      <c r="O94" s="26">
        <v>0.15</v>
      </c>
      <c r="P94" s="27">
        <v>63.76000941151832</v>
      </c>
      <c r="Q94" s="26">
        <v>0.004004857612875748</v>
      </c>
      <c r="R94" s="26">
        <v>0.2077083065755729</v>
      </c>
      <c r="S94" s="28"/>
      <c r="T94" s="26">
        <v>0.09090000276046339</v>
      </c>
      <c r="U94" s="26">
        <v>0.3</v>
      </c>
      <c r="V94" s="29">
        <v>1</v>
      </c>
      <c r="W94" s="26">
        <v>0.5548888888888889</v>
      </c>
      <c r="X94" s="16">
        <v>3.1</v>
      </c>
      <c r="Y94" s="16">
        <v>3.14</v>
      </c>
      <c r="Z94" s="17">
        <v>0.01290322580645165</v>
      </c>
      <c r="AA94" s="18">
        <v>13347770546.25</v>
      </c>
      <c r="AB94" s="18">
        <f>AA94*136</f>
        <v>1815296794290</v>
      </c>
      <c r="AC94" s="19">
        <v>0.223</v>
      </c>
      <c r="AD94" s="20">
        <v>14.12556096577324</v>
      </c>
      <c r="AE94" s="19">
        <v>0.7973061098337738</v>
      </c>
      <c r="AF94" s="20">
        <v>2.857142970675514</v>
      </c>
    </row>
    <row r="95" ht="15" customHeight="1">
      <c r="A95" s="21">
        <v>94</v>
      </c>
      <c r="B95" s="16">
        <v>45</v>
      </c>
      <c r="C95" t="s" s="22">
        <v>375</v>
      </c>
      <c r="D95" t="s" s="22">
        <v>376</v>
      </c>
      <c r="E95" t="s" s="22">
        <v>377</v>
      </c>
      <c r="F95" t="s" s="22">
        <v>40</v>
      </c>
      <c r="G95" t="s" s="22">
        <v>196</v>
      </c>
      <c r="H95" t="s" s="22">
        <v>118</v>
      </c>
      <c r="I95" s="23">
        <v>1385.269607077894</v>
      </c>
      <c r="J95" s="23">
        <v>21089.136868866888</v>
      </c>
      <c r="K95" s="23">
        <v>2623.293887677235</v>
      </c>
      <c r="L95" s="23">
        <v>3255589.101747145</v>
      </c>
      <c r="M95" s="24">
        <v>0.037</v>
      </c>
      <c r="N95" s="25">
        <v>0</v>
      </c>
      <c r="O95" s="26">
        <v>0.1393999991705641</v>
      </c>
      <c r="P95" s="27">
        <v>129.5620227949586</v>
      </c>
      <c r="Q95" s="26">
        <v>0.06607760566362887</v>
      </c>
      <c r="R95" s="26">
        <v>0.1586556722776739</v>
      </c>
      <c r="S95" s="28">
        <v>-0.0008737931400047386</v>
      </c>
      <c r="T95" s="26">
        <v>0.1111100027628709</v>
      </c>
      <c r="U95" s="26">
        <v>0.03800000058618025</v>
      </c>
      <c r="V95" s="29">
        <v>1</v>
      </c>
      <c r="W95" s="26">
        <v>0.5410795454545455</v>
      </c>
      <c r="X95" s="16">
        <v>1372000</v>
      </c>
      <c r="Y95" s="16">
        <v>1568000</v>
      </c>
      <c r="Z95" s="17">
        <v>0.1428571428571428</v>
      </c>
      <c r="AA95" s="18">
        <v>222137520416000</v>
      </c>
      <c r="AB95" s="18">
        <f>AA95*0.0009</f>
        <v>199923768374.4</v>
      </c>
      <c r="AC95" s="19">
        <v>138089</v>
      </c>
      <c r="AD95" s="20">
        <v>11.35499569118467</v>
      </c>
      <c r="AE95" s="19">
        <v>1.107385239717166</v>
      </c>
      <c r="AF95" s="20">
        <v>1.339285714285714</v>
      </c>
    </row>
    <row r="96" ht="15" customHeight="1">
      <c r="A96" s="21">
        <v>95</v>
      </c>
      <c r="B96" s="30"/>
      <c r="C96" t="s" s="22">
        <v>378</v>
      </c>
      <c r="D96" t="s" s="22">
        <v>379</v>
      </c>
      <c r="E96" t="s" s="22">
        <v>380</v>
      </c>
      <c r="F96" t="s" s="22">
        <v>122</v>
      </c>
      <c r="G96" t="s" s="22">
        <v>123</v>
      </c>
      <c r="H96" t="s" s="22">
        <v>332</v>
      </c>
      <c r="I96" s="23">
        <v>2381.507050942305</v>
      </c>
      <c r="J96" s="23">
        <v>44950.5720257887</v>
      </c>
      <c r="K96" s="23">
        <v>1096.831110836971</v>
      </c>
      <c r="L96" s="23">
        <v>5281451.667712099</v>
      </c>
      <c r="M96" s="24"/>
      <c r="N96" s="25"/>
      <c r="O96" s="26"/>
      <c r="P96" s="27">
        <v>10.36523319200485</v>
      </c>
      <c r="Q96" s="26">
        <v>0.1721705148636106</v>
      </c>
      <c r="R96" s="26">
        <v>0.310125482582538</v>
      </c>
      <c r="S96" s="28"/>
      <c r="T96" s="26">
        <v>0.1428999985364499</v>
      </c>
      <c r="U96" s="26">
        <v>0</v>
      </c>
      <c r="V96" s="29">
        <v>1</v>
      </c>
      <c r="W96" s="26">
        <v>0.5305397727272727</v>
      </c>
      <c r="X96" s="16">
        <v>1765</v>
      </c>
      <c r="Y96" s="16">
        <v>1589.5</v>
      </c>
      <c r="Z96" s="17">
        <v>-0.09943342776203967</v>
      </c>
      <c r="AA96" s="18">
        <v>3423501936662.5</v>
      </c>
      <c r="AB96" s="18">
        <f>AA96*0.0099</f>
        <v>33892669172.95875</v>
      </c>
      <c r="AC96" s="19">
        <v>100.65</v>
      </c>
      <c r="AD96" s="20">
        <v>15.79234972677595</v>
      </c>
      <c r="AE96" s="19">
        <v>2.836622341927147</v>
      </c>
      <c r="AF96" s="20">
        <v>2.013211701793017</v>
      </c>
    </row>
    <row r="97" ht="15" customHeight="1">
      <c r="A97" s="21">
        <v>96</v>
      </c>
      <c r="B97" s="30"/>
      <c r="C97" t="s" s="22">
        <v>381</v>
      </c>
      <c r="D97" t="s" s="22">
        <v>382</v>
      </c>
      <c r="E97" t="s" s="22">
        <v>383</v>
      </c>
      <c r="F97" t="s" s="22">
        <v>40</v>
      </c>
      <c r="G97" t="s" s="22">
        <v>265</v>
      </c>
      <c r="H97" t="s" s="22">
        <v>96</v>
      </c>
      <c r="I97" s="23">
        <v>8037.238956327690</v>
      </c>
      <c r="J97" s="23">
        <v>66830.962707515442</v>
      </c>
      <c r="K97" s="23">
        <v>14998.519245040583</v>
      </c>
      <c r="L97" s="23">
        <v>13331180.48277952</v>
      </c>
      <c r="M97" s="24">
        <v>0.06999999868639861</v>
      </c>
      <c r="N97" s="25">
        <v>0</v>
      </c>
      <c r="O97" s="26"/>
      <c r="P97" s="27"/>
      <c r="Q97" s="26">
        <v>0.02900534423685518</v>
      </c>
      <c r="R97" s="26">
        <v>0.1260581693439811</v>
      </c>
      <c r="S97" s="28">
        <v>-0.05258415208418115</v>
      </c>
      <c r="T97" s="26">
        <v>0.2499999936844688</v>
      </c>
      <c r="U97" s="26">
        <v>0.2142999983334448</v>
      </c>
      <c r="V97" s="29">
        <v>1</v>
      </c>
      <c r="W97" s="26">
        <v>0.52510625</v>
      </c>
      <c r="X97" s="16">
        <v>14.72</v>
      </c>
      <c r="Y97" s="16">
        <v>22.98</v>
      </c>
      <c r="Z97" s="17">
        <v>0.5611413043478259</v>
      </c>
      <c r="AA97" s="18">
        <v>38274047337.84</v>
      </c>
      <c r="AB97" s="18">
        <f>AA97*1</f>
        <v>38274047337.84</v>
      </c>
      <c r="AC97" s="19">
        <v>2.081677</v>
      </c>
      <c r="AD97" s="20">
        <v>11.0391763670523</v>
      </c>
      <c r="AE97" s="19">
        <v>1.179261063291225</v>
      </c>
      <c r="AF97" s="20">
        <v>0.7180156943277237</v>
      </c>
    </row>
    <row r="98" ht="15" customHeight="1">
      <c r="A98" s="21">
        <v>97</v>
      </c>
      <c r="B98" s="30"/>
      <c r="C98" t="s" s="22">
        <v>384</v>
      </c>
      <c r="D98" t="s" s="22">
        <v>385</v>
      </c>
      <c r="E98" t="s" s="22">
        <v>386</v>
      </c>
      <c r="F98" t="s" s="22">
        <v>35</v>
      </c>
      <c r="G98" t="s" s="22">
        <v>36</v>
      </c>
      <c r="H98" t="s" s="22">
        <v>332</v>
      </c>
      <c r="I98" s="23">
        <v>3121.312812786305</v>
      </c>
      <c r="J98" s="23">
        <v>31668.182976462067</v>
      </c>
      <c r="K98" s="23">
        <v>3443.057067644817</v>
      </c>
      <c r="L98" s="23">
        <v>7906491.608532393</v>
      </c>
      <c r="M98" s="24">
        <v>0.19</v>
      </c>
      <c r="N98" s="25">
        <v>2</v>
      </c>
      <c r="O98" s="26">
        <v>0.011</v>
      </c>
      <c r="P98" s="27">
        <v>376.6726271681933</v>
      </c>
      <c r="Q98" s="26">
        <v>0.04826271389614142</v>
      </c>
      <c r="R98" s="26">
        <v>0.1243199666438427</v>
      </c>
      <c r="S98" s="28">
        <v>-0.01913583980531348</v>
      </c>
      <c r="T98" s="26">
        <v>0</v>
      </c>
      <c r="U98" s="26">
        <v>0.12</v>
      </c>
      <c r="V98" s="29">
        <v>0</v>
      </c>
      <c r="W98" s="26">
        <v>0.5209739583333334</v>
      </c>
      <c r="X98" s="16">
        <v>1266.5</v>
      </c>
      <c r="Y98" s="16">
        <v>1020.5</v>
      </c>
      <c r="Z98" s="17">
        <v>-0.194236083695223</v>
      </c>
      <c r="AA98" s="18">
        <v>4480724771796</v>
      </c>
      <c r="AB98" s="18">
        <f>AA98*0.0099</f>
        <v>44359175240.7804</v>
      </c>
      <c r="AC98" s="19">
        <v>121.656</v>
      </c>
      <c r="AD98" s="20">
        <v>8.388406654830012</v>
      </c>
      <c r="AE98" s="19">
        <v>0.9469549709020799</v>
      </c>
      <c r="AF98" s="20">
        <v>4.1156295933366</v>
      </c>
    </row>
    <row r="99" ht="15" customHeight="1">
      <c r="A99" s="21">
        <v>98</v>
      </c>
      <c r="B99" s="30"/>
      <c r="C99" t="s" s="22">
        <v>387</v>
      </c>
      <c r="D99" t="s" s="22">
        <v>388</v>
      </c>
      <c r="E99" t="s" s="22">
        <v>389</v>
      </c>
      <c r="F99" t="s" s="22">
        <v>122</v>
      </c>
      <c r="G99" t="s" s="22">
        <v>123</v>
      </c>
      <c r="H99" t="s" s="22">
        <v>362</v>
      </c>
      <c r="I99" s="23">
        <v>2741.430239075372</v>
      </c>
      <c r="J99" s="23">
        <v>33639.098593573923</v>
      </c>
      <c r="K99" s="23">
        <v>3075.971189535724</v>
      </c>
      <c r="L99" s="23">
        <v>518830.4811299279</v>
      </c>
      <c r="M99" s="24">
        <v>0.1199999957179898</v>
      </c>
      <c r="N99" s="25">
        <v>4</v>
      </c>
      <c r="O99" s="26">
        <v>0.132</v>
      </c>
      <c r="P99" s="27">
        <v>102.7944076736111</v>
      </c>
      <c r="Q99" s="26">
        <v>0.1744006418700453</v>
      </c>
      <c r="R99" s="26">
        <v>0.1460792973463878</v>
      </c>
      <c r="S99" s="28">
        <v>-0.0298595548182826</v>
      </c>
      <c r="T99" s="26">
        <v>0.1818099917727523</v>
      </c>
      <c r="U99" s="26">
        <v>0</v>
      </c>
      <c r="V99" s="29">
        <v>1</v>
      </c>
      <c r="W99" s="26">
        <v>0.5107613636363637</v>
      </c>
      <c r="X99" s="16">
        <v>89.84999999999999</v>
      </c>
      <c r="Y99" s="16">
        <v>78.7</v>
      </c>
      <c r="Z99" s="17">
        <v>-0.12409571508069</v>
      </c>
      <c r="AA99" s="18">
        <v>206622580593</v>
      </c>
      <c r="AB99" s="18">
        <f>AA99*1.03</f>
        <v>212821258010.79</v>
      </c>
      <c r="AC99" s="19">
        <v>2.8</v>
      </c>
      <c r="AD99" s="20">
        <v>28.96594046611826</v>
      </c>
      <c r="AE99" s="19">
        <v>2.665453014896119</v>
      </c>
      <c r="AF99" s="20">
        <v>3.428571489122179</v>
      </c>
    </row>
    <row r="100" ht="15" customHeight="1">
      <c r="A100" s="21">
        <v>99</v>
      </c>
      <c r="B100" s="16">
        <v>87</v>
      </c>
      <c r="C100" t="s" s="22">
        <v>390</v>
      </c>
      <c r="D100" t="s" s="22">
        <v>391</v>
      </c>
      <c r="E100" t="s" s="22">
        <v>390</v>
      </c>
      <c r="F100" t="s" s="22">
        <v>40</v>
      </c>
      <c r="G100" t="s" s="22">
        <v>255</v>
      </c>
      <c r="H100" t="s" s="22">
        <v>128</v>
      </c>
      <c r="I100" s="23">
        <v>10443.141998807663</v>
      </c>
      <c r="J100" s="23">
        <v>111776.6577093877</v>
      </c>
      <c r="K100" s="23"/>
      <c r="L100" s="23">
        <v>3357806.594596891</v>
      </c>
      <c r="M100" s="24"/>
      <c r="N100" s="25">
        <v>22</v>
      </c>
      <c r="O100" s="26">
        <v>0.1330000031884992</v>
      </c>
      <c r="P100" s="27">
        <v>86.15027641152074</v>
      </c>
      <c r="Q100" s="26">
        <v>0.1483990057645747</v>
      </c>
      <c r="R100" s="26">
        <v>0.02021739432606369</v>
      </c>
      <c r="S100" s="28">
        <v>-0.05753547850850599</v>
      </c>
      <c r="T100" s="26">
        <v>0.2667000080691651</v>
      </c>
      <c r="U100" s="26">
        <v>0.2857099934772123</v>
      </c>
      <c r="V100" s="29">
        <v>1</v>
      </c>
      <c r="W100" s="26">
        <v>0.50995</v>
      </c>
      <c r="X100" s="16">
        <v>83.34999999999999</v>
      </c>
      <c r="Y100" s="16">
        <v>59.4</v>
      </c>
      <c r="Z100" s="17">
        <v>-0.2873425314937013</v>
      </c>
      <c r="AA100" s="18">
        <v>197799053868.5</v>
      </c>
      <c r="AB100" s="18">
        <f>AA100*0.116</f>
        <v>22944690248.746</v>
      </c>
      <c r="AC100" s="19">
        <v>4.21</v>
      </c>
      <c r="AD100" s="20">
        <v>14.08551050761533</v>
      </c>
      <c r="AE100" s="19">
        <v>1.424989299952054</v>
      </c>
      <c r="AF100" s="20">
        <v>6.255283258975005</v>
      </c>
    </row>
    <row r="101" ht="17" customHeight="1">
      <c r="A101" s="21">
        <v>100</v>
      </c>
      <c r="B101" s="16">
        <v>100</v>
      </c>
      <c r="C101" t="s" s="22">
        <v>392</v>
      </c>
      <c r="D101" t="s" s="22">
        <v>393</v>
      </c>
      <c r="E101" t="s" s="22">
        <v>394</v>
      </c>
      <c r="F101" t="s" s="22">
        <v>122</v>
      </c>
      <c r="G101" t="s" s="22">
        <v>358</v>
      </c>
      <c r="H101" t="s" s="22">
        <v>42</v>
      </c>
      <c r="I101" s="23">
        <v>3645.877073855397</v>
      </c>
      <c r="J101" s="23">
        <v>128820.6157596375</v>
      </c>
      <c r="K101" s="23">
        <v>2005.581763553782</v>
      </c>
      <c r="L101" s="23">
        <v>6435533.004637521</v>
      </c>
      <c r="M101" s="24">
        <v>0.2963881996140061</v>
      </c>
      <c r="N101" s="25">
        <v>0</v>
      </c>
      <c r="O101" s="26">
        <v>0.08899999556888361</v>
      </c>
      <c r="P101" s="27">
        <v>54.92322343739279</v>
      </c>
      <c r="Q101" s="26">
        <v>0.03268106079877894</v>
      </c>
      <c r="R101" s="26">
        <v>0.253480351937457</v>
      </c>
      <c r="S101" s="28">
        <v>-0.02604504588006303</v>
      </c>
      <c r="T101" s="26">
        <v>0.199999994947575</v>
      </c>
      <c r="U101" s="26">
        <v>0.1481399976910325</v>
      </c>
      <c r="V101" s="29">
        <v>0</v>
      </c>
      <c r="W101" s="26">
        <v>0.4864375000000001</v>
      </c>
      <c r="X101" s="16">
        <v>119.6</v>
      </c>
      <c r="Y101" s="16">
        <v>117.5</v>
      </c>
      <c r="Z101" s="17">
        <v>-0.01755852842809358</v>
      </c>
      <c r="AA101" s="18">
        <v>25594298216.05</v>
      </c>
      <c r="AB101" s="18">
        <f>AA101*1.12</f>
        <v>28665614001.976</v>
      </c>
      <c r="AC101" s="19">
        <v>3.69</v>
      </c>
      <c r="AD101" s="20">
        <v>31.8021676081629</v>
      </c>
      <c r="AE101" s="19">
        <v>4.208204593956986</v>
      </c>
      <c r="AF101" s="20">
        <v>0.9450830262282798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