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rray/Desktop/Universidad_repo/9no_semestre/Crisis_financieras/Trabajo_Crisis_Financieras/datos/Paises/"/>
    </mc:Choice>
  </mc:AlternateContent>
  <xr:revisionPtr revIDLastSave="0" documentId="13_ncr:1_{C30F3D59-5919-ED47-A900-90B34785A51E}" xr6:coauthVersionLast="47" xr6:coauthVersionMax="47" xr10:uidLastSave="{00000000-0000-0000-0000-000000000000}"/>
  <bookViews>
    <workbookView xWindow="0" yWindow="500" windowWidth="28800" windowHeight="17500" activeTab="1" xr2:uid="{FB992AC7-ED3B-A349-BB34-8E35FABF8C9D}"/>
  </bookViews>
  <sheets>
    <sheet name="Hoja1" sheetId="1" r:id="rId1"/>
    <sheet name="Hoja2" sheetId="2" r:id="rId2"/>
    <sheet name="Hoja3" sheetId="3" r:id="rId3"/>
    <sheet name="Hoja4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1" i="3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2" i="1"/>
  <c r="Q2" i="1" a="1"/>
  <c r="Q2" i="1" s="1"/>
  <c r="P2" i="1" a="1"/>
  <c r="P2" i="1" s="1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R2" i="1" l="1"/>
  <c r="R29" i="1"/>
  <c r="N31" i="1"/>
  <c r="R58" i="1"/>
  <c r="R50" i="1"/>
  <c r="S50" i="1" s="1"/>
  <c r="R42" i="1"/>
  <c r="S42" i="1" s="1"/>
  <c r="R34" i="1"/>
  <c r="S34" i="1" s="1"/>
  <c r="R26" i="1"/>
  <c r="S26" i="1" s="1"/>
  <c r="R18" i="1"/>
  <c r="R10" i="1"/>
  <c r="R57" i="1"/>
  <c r="R49" i="1"/>
  <c r="R41" i="1"/>
  <c r="S41" i="1" s="1"/>
  <c r="R33" i="1"/>
  <c r="S33" i="1" s="1"/>
  <c r="R25" i="1"/>
  <c r="S25" i="1" s="1"/>
  <c r="R17" i="1"/>
  <c r="S17" i="1" s="1"/>
  <c r="R9" i="1"/>
  <c r="R56" i="1"/>
  <c r="R48" i="1"/>
  <c r="R40" i="1"/>
  <c r="R32" i="1"/>
  <c r="S32" i="1" s="1"/>
  <c r="R24" i="1"/>
  <c r="S24" i="1" s="1"/>
  <c r="R16" i="1"/>
  <c r="S16" i="1" s="1"/>
  <c r="R8" i="1"/>
  <c r="S8" i="1" s="1"/>
  <c r="R55" i="1"/>
  <c r="R47" i="1"/>
  <c r="R39" i="1"/>
  <c r="R31" i="1"/>
  <c r="R23" i="1"/>
  <c r="R15" i="1"/>
  <c r="R7" i="1"/>
  <c r="R62" i="1"/>
  <c r="R54" i="1"/>
  <c r="R46" i="1"/>
  <c r="R38" i="1"/>
  <c r="R30" i="1"/>
  <c r="R22" i="1"/>
  <c r="S22" i="1" s="1"/>
  <c r="R14" i="1"/>
  <c r="R6" i="1"/>
  <c r="S6" i="1" s="1"/>
  <c r="R61" i="1"/>
  <c r="R53" i="1"/>
  <c r="R45" i="1"/>
  <c r="R37" i="1"/>
  <c r="R21" i="1"/>
  <c r="R13" i="1"/>
  <c r="R5" i="1"/>
  <c r="R60" i="1"/>
  <c r="R52" i="1"/>
  <c r="R44" i="1"/>
  <c r="R36" i="1"/>
  <c r="R28" i="1"/>
  <c r="R20" i="1"/>
  <c r="R12" i="1"/>
  <c r="R4" i="1"/>
  <c r="R59" i="1"/>
  <c r="S59" i="1" s="1"/>
  <c r="R51" i="1"/>
  <c r="S51" i="1" s="1"/>
  <c r="R43" i="1"/>
  <c r="R35" i="1"/>
  <c r="R27" i="1"/>
  <c r="R19" i="1"/>
  <c r="R11" i="1"/>
  <c r="R3" i="1"/>
  <c r="S3" i="1" s="1"/>
  <c r="S43" i="1" l="1"/>
  <c r="S53" i="1"/>
  <c r="S9" i="1"/>
  <c r="S18" i="1"/>
  <c r="S13" i="1"/>
  <c r="S62" i="1"/>
  <c r="S5" i="1"/>
  <c r="S54" i="1"/>
  <c r="S12" i="1"/>
  <c r="S35" i="1"/>
  <c r="S46" i="1"/>
  <c r="S56" i="1"/>
  <c r="S10" i="1"/>
  <c r="S29" i="1"/>
  <c r="S36" i="1"/>
  <c r="S37" i="1"/>
  <c r="S38" i="1"/>
  <c r="S39" i="1"/>
  <c r="S48" i="1"/>
  <c r="S57" i="1"/>
  <c r="S44" i="1"/>
  <c r="S45" i="1"/>
  <c r="S47" i="1"/>
  <c r="S52" i="1"/>
  <c r="S55" i="1"/>
  <c r="S61" i="1"/>
  <c r="S60" i="1"/>
  <c r="S4" i="1"/>
  <c r="S7" i="1"/>
  <c r="S11" i="1"/>
  <c r="S14" i="1"/>
  <c r="S15" i="1"/>
  <c r="S19" i="1"/>
  <c r="S20" i="1"/>
  <c r="S21" i="1"/>
  <c r="S23" i="1"/>
  <c r="S27" i="1"/>
  <c r="S28" i="1"/>
  <c r="S30" i="1"/>
  <c r="S31" i="1"/>
  <c r="S40" i="1"/>
  <c r="S49" i="1"/>
  <c r="S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<sst xmlns="http://schemas.openxmlformats.org/spreadsheetml/2006/main" count="443" uniqueCount="204">
  <si>
    <t>year</t>
  </si>
  <si>
    <t>inflation</t>
  </si>
  <si>
    <t>exchange_rate</t>
  </si>
  <si>
    <t>net_international_reserves</t>
  </si>
  <si>
    <t>debt_dgp_ratio</t>
  </si>
  <si>
    <t>short_term_nominal_rate</t>
  </si>
  <si>
    <t>long_term_real_rate</t>
  </si>
  <si>
    <t>fiscal_deficit</t>
  </si>
  <si>
    <t>external_debt_ratio</t>
  </si>
  <si>
    <t>credit_growth</t>
  </si>
  <si>
    <t>effective_exchange_rate</t>
  </si>
  <si>
    <t>nominal_interest_rate_variance</t>
  </si>
  <si>
    <t>4,44</t>
  </si>
  <si>
    <t>3,88</t>
  </si>
  <si>
    <t>6,4</t>
  </si>
  <si>
    <t>8,64</t>
  </si>
  <si>
    <t>6,69</t>
  </si>
  <si>
    <t>5,22</t>
  </si>
  <si>
    <t>6,9</t>
  </si>
  <si>
    <t>8,53</t>
  </si>
  <si>
    <t>9,68</t>
  </si>
  <si>
    <t>9,6</t>
  </si>
  <si>
    <t>3,14</t>
  </si>
  <si>
    <t>3,45</t>
  </si>
  <si>
    <t>4,9</t>
  </si>
  <si>
    <t>4,72</t>
  </si>
  <si>
    <t>5,31</t>
  </si>
  <si>
    <t>3,23</t>
  </si>
  <si>
    <t>0,20</t>
  </si>
  <si>
    <t>0,28</t>
  </si>
  <si>
    <t>0,33</t>
  </si>
  <si>
    <t>0,22</t>
  </si>
  <si>
    <t>0,12</t>
  </si>
  <si>
    <t>0,15</t>
  </si>
  <si>
    <t>0,55</t>
  </si>
  <si>
    <t>0,91</t>
  </si>
  <si>
    <t>1,83</t>
  </si>
  <si>
    <t>2,52</t>
  </si>
  <si>
    <t>1,53</t>
  </si>
  <si>
    <t>0,11</t>
  </si>
  <si>
    <t>0,44</t>
  </si>
  <si>
    <t>gdp</t>
  </si>
  <si>
    <t>credit</t>
  </si>
  <si>
    <t>4.44</t>
  </si>
  <si>
    <t>3.88</t>
  </si>
  <si>
    <t>6.4</t>
  </si>
  <si>
    <t>8.64</t>
  </si>
  <si>
    <t>6.69</t>
  </si>
  <si>
    <t>5.22</t>
  </si>
  <si>
    <t>6.9</t>
  </si>
  <si>
    <t>1.59</t>
  </si>
  <si>
    <t>1.42</t>
  </si>
  <si>
    <t>8.53</t>
  </si>
  <si>
    <t>9.68</t>
  </si>
  <si>
    <t>9.6</t>
  </si>
  <si>
    <t>3.14</t>
  </si>
  <si>
    <t>3.45</t>
  </si>
  <si>
    <t>4.9</t>
  </si>
  <si>
    <t>184024332193.35</t>
  </si>
  <si>
    <t>4.72</t>
  </si>
  <si>
    <t>5.31</t>
  </si>
  <si>
    <t>3.23</t>
  </si>
  <si>
    <t>0.20</t>
  </si>
  <si>
    <t>488928508742.44</t>
  </si>
  <si>
    <t>0.28</t>
  </si>
  <si>
    <t>0.33</t>
  </si>
  <si>
    <t>0.22</t>
  </si>
  <si>
    <t>0.12</t>
  </si>
  <si>
    <t>0.15</t>
  </si>
  <si>
    <t>0.55</t>
  </si>
  <si>
    <t>0.91</t>
  </si>
  <si>
    <t>451285263406.24</t>
  </si>
  <si>
    <t>1.83</t>
  </si>
  <si>
    <t>2.52</t>
  </si>
  <si>
    <t>1.53</t>
  </si>
  <si>
    <t>0.11</t>
  </si>
  <si>
    <t>0.44</t>
  </si>
  <si>
    <t>0,</t>
  </si>
  <si>
    <t>4,96</t>
  </si>
  <si>
    <t>5,63</t>
  </si>
  <si>
    <t>5,96</t>
  </si>
  <si>
    <t>6,56</t>
  </si>
  <si>
    <t>8,23</t>
  </si>
  <si>
    <t>4,33</t>
  </si>
  <si>
    <t>1,27</t>
  </si>
  <si>
    <t>1,08</t>
  </si>
  <si>
    <t>1,59</t>
  </si>
  <si>
    <t>1,42</t>
  </si>
  <si>
    <t>8,16</t>
  </si>
  <si>
    <t>7,83</t>
  </si>
  <si>
    <t>6,46</t>
  </si>
  <si>
    <t>6,16</t>
  </si>
  <si>
    <t>8,43</t>
  </si>
  <si>
    <t>6,13</t>
  </si>
  <si>
    <t>4,23</t>
  </si>
  <si>
    <t>6,83</t>
  </si>
  <si>
    <t>5,76</t>
  </si>
  <si>
    <t>5,43</t>
  </si>
  <si>
    <t>5,53</t>
  </si>
  <si>
    <t>6,33</t>
  </si>
  <si>
    <t>5,56</t>
  </si>
  <si>
    <t>1,23</t>
  </si>
  <si>
    <t>1,63</t>
  </si>
  <si>
    <t>2,83</t>
  </si>
  <si>
    <t>2.25</t>
  </si>
  <si>
    <t>0.622</t>
  </si>
  <si>
    <t>0.887</t>
  </si>
  <si>
    <t>0.575</t>
  </si>
  <si>
    <t>5.59</t>
  </si>
  <si>
    <t>2.96</t>
  </si>
  <si>
    <t>2.21</t>
  </si>
  <si>
    <t>real_gdp_growth</t>
  </si>
  <si>
    <t>country</t>
  </si>
  <si>
    <t>USA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</si>
  <si>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</si>
  <si>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</si>
  <si>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</si>
  <si>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</si>
  <si>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</si>
  <si>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</si>
  <si>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</si>
  <si>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</si>
  <si>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</si>
  <si>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</si>
  <si>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</si>
  <si>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</si>
  <si>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</si>
  <si>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</si>
  <si>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</si>
  <si>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</si>
  <si>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</si>
  <si>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</si>
  <si>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</si>
  <si>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</si>
  <si>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</si>
  <si>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</si>
  <si>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</si>
  <si>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</si>
  <si>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</si>
  <si>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</si>
  <si>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</si>
  <si>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</si>
  <si>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</si>
  <si>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</si>
  <si>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</si>
  <si>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</si>
  <si>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</si>
  <si>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</si>
  <si>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</si>
  <si>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</si>
  <si>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</si>
  <si>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</si>
  <si>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</si>
  <si>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</si>
  <si>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</si>
  <si>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</si>
  <si>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</si>
  <si>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</si>
  <si>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</si>
  <si>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</si>
  <si>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</si>
  <si>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</si>
  <si>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</si>
  <si>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</si>
  <si>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</si>
  <si>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</si>
  <si>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</si>
  <si>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</si>
  <si>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</si>
  <si>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</si>
  <si>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</si>
  <si>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</si>
  <si>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</si>
  <si>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</si>
  <si>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</si>
  <si>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4,196</t>
  </si>
  <si>
    <t>5,063</t>
  </si>
  <si>
    <t>5,196</t>
  </si>
  <si>
    <t>5,463</t>
  </si>
  <si>
    <t>6,556</t>
  </si>
  <si>
    <t>8,523</t>
  </si>
  <si>
    <t>4,833</t>
  </si>
  <si>
    <t>1,027</t>
  </si>
  <si>
    <t>1,508</t>
  </si>
  <si>
    <t>1,5,9</t>
  </si>
  <si>
    <t>1,4,2</t>
  </si>
  <si>
    <t>8,616</t>
  </si>
  <si>
    <t>7,583</t>
  </si>
  <si>
    <t>6,046</t>
  </si>
  <si>
    <t>6,716</t>
  </si>
  <si>
    <t>8,243</t>
  </si>
  <si>
    <t>6,713</t>
  </si>
  <si>
    <t>4,123</t>
  </si>
  <si>
    <t>6,183</t>
  </si>
  <si>
    <t>5,276</t>
  </si>
  <si>
    <t>5,443</t>
  </si>
  <si>
    <t>5,553</t>
  </si>
  <si>
    <t>6,033</t>
  </si>
  <si>
    <t>5,256</t>
  </si>
  <si>
    <t>1,823</t>
  </si>
  <si>
    <t>1,263</t>
  </si>
  <si>
    <t>1,053</t>
  </si>
  <si>
    <t>2,783</t>
  </si>
  <si>
    <t>1,083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</si>
</sst>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  <xf numFmtId="49" fontId="0" fillId="0" borderId="0" xfId="0" applyNumberFormat="1"/>
    <xf numFmtId="1" fontId="0" fillId="2" borderId="0" xfId="0" applyNumberFormat="1" applyFill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2" borderId="0" xfId="0" applyNumberFormat="1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murray/Desktop/Universidad_repo/9no_semestre/Crisis_financieras/Trabajo_Crisis_Financieras/datos/gdp_mund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jaminmurray/Desktop/Universidad_repo/9no_semestre/Crisis_financieras/Trabajo_Crisis_Financieras/datos/Domestic%20credit%20provided%20by%20financial%20sector%20(%25%20of%20GDP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tadata - Countries"/>
      <sheetName val="Metadata - Indicators"/>
    </sheetNames>
    <sheetDataSet>
      <sheetData sheetId="0">
        <row r="256">
          <cell r="F256">
            <v>563300000000</v>
          </cell>
          <cell r="G256">
            <v>605100000000</v>
          </cell>
          <cell r="H256">
            <v>638600000000</v>
          </cell>
          <cell r="I256">
            <v>685800000000</v>
          </cell>
          <cell r="J256">
            <v>743700000000</v>
          </cell>
          <cell r="K256">
            <v>815000000000</v>
          </cell>
          <cell r="L256">
            <v>861700000000</v>
          </cell>
          <cell r="M256">
            <v>942500000000</v>
          </cell>
          <cell r="N256">
            <v>1019900000000</v>
          </cell>
          <cell r="O256">
            <v>1073303000000</v>
          </cell>
          <cell r="P256">
            <v>1164850000000</v>
          </cell>
          <cell r="Q256">
            <v>1279110000000</v>
          </cell>
          <cell r="R256">
            <v>1425376000000</v>
          </cell>
          <cell r="S256">
            <v>1545243000000</v>
          </cell>
          <cell r="T256">
            <v>1684904000000</v>
          </cell>
          <cell r="U256">
            <v>1873412000000</v>
          </cell>
          <cell r="V256">
            <v>2081826000000</v>
          </cell>
          <cell r="W256">
            <v>2351599000000</v>
          </cell>
          <cell r="X256">
            <v>2627333000000</v>
          </cell>
          <cell r="Y256">
            <v>2857307000000</v>
          </cell>
          <cell r="Z256">
            <v>3207041000000</v>
          </cell>
          <cell r="AA256">
            <v>3343789000000</v>
          </cell>
          <cell r="AB256">
            <v>3634038000000</v>
          </cell>
          <cell r="AC256">
            <v>4037613000000</v>
          </cell>
          <cell r="AD256">
            <v>4338979000000</v>
          </cell>
          <cell r="AE256">
            <v>4579631000000</v>
          </cell>
          <cell r="AF256">
            <v>4855215000000</v>
          </cell>
          <cell r="AG256">
            <v>5236438000000</v>
          </cell>
          <cell r="AH256">
            <v>5641580000000</v>
          </cell>
          <cell r="AI256">
            <v>5963144000000</v>
          </cell>
          <cell r="AJ256">
            <v>6158129000000</v>
          </cell>
          <cell r="AK256">
            <v>6520327000000</v>
          </cell>
          <cell r="AL256">
            <v>6858559000000</v>
          </cell>
          <cell r="AM256">
            <v>7287236000000</v>
          </cell>
          <cell r="AN256">
            <v>7639749000000</v>
          </cell>
          <cell r="AO256">
            <v>8073122000000</v>
          </cell>
          <cell r="AP256">
            <v>8577554457000</v>
          </cell>
          <cell r="AQ256">
            <v>9062818202000</v>
          </cell>
          <cell r="AR256">
            <v>9631174489000</v>
          </cell>
          <cell r="AS256">
            <v>10250947997000</v>
          </cell>
          <cell r="AT256">
            <v>10581929774000</v>
          </cell>
          <cell r="AU256">
            <v>10929112955000</v>
          </cell>
          <cell r="AV256">
            <v>11456442041000</v>
          </cell>
          <cell r="AW256">
            <v>12217193198000</v>
          </cell>
          <cell r="AX256">
            <v>13039199193000</v>
          </cell>
          <cell r="AY256">
            <v>13815586948000</v>
          </cell>
          <cell r="AZ256">
            <v>14474226905000</v>
          </cell>
          <cell r="BA256">
            <v>14769857911000</v>
          </cell>
          <cell r="BB256">
            <v>14478064934000</v>
          </cell>
          <cell r="BC256">
            <v>15048964444000</v>
          </cell>
          <cell r="BD256">
            <v>15599728123000</v>
          </cell>
          <cell r="BE256">
            <v>16253972230000</v>
          </cell>
          <cell r="BF256">
            <v>16843190993000</v>
          </cell>
          <cell r="BG256">
            <v>17550680174000</v>
          </cell>
          <cell r="BH256">
            <v>18206020741000</v>
          </cell>
          <cell r="BI256">
            <v>18695110842000</v>
          </cell>
          <cell r="BJ256">
            <v>19477336549000</v>
          </cell>
          <cell r="BK256">
            <v>20533057312000</v>
          </cell>
          <cell r="BL256">
            <v>21380976119000</v>
          </cell>
          <cell r="BM256">
            <v>21060473613000</v>
          </cell>
          <cell r="BN256">
            <v>23315080560000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tadata - Countries"/>
      <sheetName val="Metadata - Indicators"/>
    </sheetNames>
    <sheetDataSet>
      <sheetData sheetId="0">
        <row r="256">
          <cell r="F256">
            <v>106.46037614751127</v>
          </cell>
          <cell r="G256">
            <v>106.25825939035218</v>
          </cell>
          <cell r="H256">
            <v>110.33587657878263</v>
          </cell>
          <cell r="I256">
            <v>112.37645110448456</v>
          </cell>
          <cell r="J256">
            <v>114.0208456671584</v>
          </cell>
          <cell r="K256">
            <v>109.48923550421374</v>
          </cell>
          <cell r="L256">
            <v>113.97365382321864</v>
          </cell>
          <cell r="M256">
            <v>114.37780209702917</v>
          </cell>
          <cell r="N256">
            <v>110.70136647537112</v>
          </cell>
          <cell r="O256">
            <v>112.68844709492008</v>
          </cell>
          <cell r="P256">
            <v>116.13248855735503</v>
          </cell>
          <cell r="Q256">
            <v>119.88477462573586</v>
          </cell>
          <cell r="R256">
            <v>117.2004082578302</v>
          </cell>
          <cell r="S256">
            <v>113.78180910058806</v>
          </cell>
          <cell r="T256">
            <v>113.66469262322303</v>
          </cell>
          <cell r="U256">
            <v>113.99225003014392</v>
          </cell>
          <cell r="V256">
            <v>113.62404032201106</v>
          </cell>
          <cell r="W256">
            <v>113.72059655837241</v>
          </cell>
          <cell r="X256">
            <v>114.09698130522663</v>
          </cell>
          <cell r="Y256">
            <v>116.44353199379451</v>
          </cell>
          <cell r="Z256">
            <v>111.49843402620203</v>
          </cell>
          <cell r="AA256">
            <v>118.03768022467655</v>
          </cell>
          <cell r="AB256">
            <v>122.98639956482047</v>
          </cell>
          <cell r="AC256">
            <v>124.1941369740656</v>
          </cell>
          <cell r="AD256">
            <v>134.28713494932771</v>
          </cell>
          <cell r="AE256">
            <v>143.46332368934287</v>
          </cell>
          <cell r="AF256">
            <v>145.60276430979863</v>
          </cell>
          <cell r="AG256">
            <v>144.54112713444465</v>
          </cell>
          <cell r="AH256">
            <v>147.77196197455464</v>
          </cell>
          <cell r="AI256">
            <v>145.62123629436837</v>
          </cell>
          <cell r="AJ256">
            <v>152.86116672404688</v>
          </cell>
          <cell r="AK256">
            <v>154.27638725051827</v>
          </cell>
          <cell r="AL256">
            <v>158.39517276342013</v>
          </cell>
          <cell r="AM256">
            <v>156.3388562159823</v>
          </cell>
          <cell r="AN256">
            <v>166.23649911335963</v>
          </cell>
          <cell r="AO256">
            <v>171.5852777803903</v>
          </cell>
          <cell r="AP256">
            <v>180.06923745477772</v>
          </cell>
          <cell r="AQ256">
            <v>190.51770533602831</v>
          </cell>
          <cell r="AR256">
            <v>201.87936610661689</v>
          </cell>
          <cell r="AS256">
            <v>191.59250397244992</v>
          </cell>
          <cell r="AT256">
            <v>199.35724775036766</v>
          </cell>
          <cell r="AU256">
            <v>192.65470583893423</v>
          </cell>
          <cell r="AV256">
            <v>207.57683519289233</v>
          </cell>
          <cell r="AW256">
            <v>213.94221030702653</v>
          </cell>
          <cell r="AX256">
            <v>217.25068829586979</v>
          </cell>
          <cell r="AY256">
            <v>227.0003019761119</v>
          </cell>
          <cell r="AZ256">
            <v>235.9651734420423</v>
          </cell>
          <cell r="BA256">
            <v>213.77956397573837</v>
          </cell>
          <cell r="BB256">
            <v>222.08183931708353</v>
          </cell>
          <cell r="BC256">
            <v>218.0254268984304</v>
          </cell>
          <cell r="BD256">
            <v>219.28627547944347</v>
          </cell>
          <cell r="BE256">
            <v>221.13511726968849</v>
          </cell>
          <cell r="BF256">
            <v>230.18840991088206</v>
          </cell>
          <cell r="BG256">
            <v>232.86632861021221</v>
          </cell>
          <cell r="BH256">
            <v>227.4711987292369</v>
          </cell>
          <cell r="BI256">
            <v>232.64110866976048</v>
          </cell>
          <cell r="BJ256">
            <v>241.99493439024775</v>
          </cell>
          <cell r="BK256">
            <v>229.13594482019289</v>
          </cell>
          <cell r="BL256">
            <v>242.36418053981365</v>
          </cell>
          <cell r="BM256">
            <v>281.09095492295756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C1E2-5718-714C-B090-1582519275AA}">
  <dimension ref="A1:Z64"/>
  <sheetViews>
    <sheetView workbookViewId="0">
      <selection activeCell="H9" sqref="H9"/>
    </sheetView>
  </sheetViews>
  <sheetFormatPr baseColWidth="10" defaultRowHeight="16" x14ac:dyDescent="0.2"/>
  <cols>
    <col min="3" max="3" width="15.5" bestFit="1" customWidth="1"/>
    <col min="4" max="4" width="11.1640625" style="3" bestFit="1" customWidth="1"/>
    <col min="5" max="5" width="11.1640625" bestFit="1" customWidth="1"/>
    <col min="6" max="6" width="23.83203125" bestFit="1" customWidth="1"/>
    <col min="7" max="7" width="14" bestFit="1" customWidth="1"/>
    <col min="8" max="8" width="23" bestFit="1" customWidth="1"/>
    <col min="9" max="9" width="11.1640625" bestFit="1" customWidth="1"/>
    <col min="10" max="10" width="19.33203125" style="2" bestFit="1" customWidth="1"/>
    <col min="11" max="11" width="16.83203125" bestFit="1" customWidth="1"/>
    <col min="12" max="12" width="13" bestFit="1" customWidth="1"/>
    <col min="13" max="14" width="11.1640625" bestFit="1" customWidth="1"/>
    <col min="16" max="16" width="16.83203125" bestFit="1" customWidth="1"/>
    <col min="17" max="17" width="12.5" bestFit="1" customWidth="1"/>
    <col min="18" max="18" width="16.83203125" bestFit="1" customWidth="1"/>
    <col min="19" max="19" width="11.1640625" bestFit="1" customWidth="1"/>
    <col min="21" max="21" width="17.83203125" bestFit="1" customWidth="1"/>
    <col min="22" max="24" width="11.1640625" bestFit="1" customWidth="1"/>
  </cols>
  <sheetData>
    <row r="1" spans="1:26" x14ac:dyDescent="0.2">
      <c r="A1" t="s">
        <v>0</v>
      </c>
      <c r="B1" t="s">
        <v>112</v>
      </c>
      <c r="C1" t="s">
        <v>111</v>
      </c>
      <c r="D1" s="3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P1" t="s">
        <v>41</v>
      </c>
      <c r="Q1" t="s">
        <v>42</v>
      </c>
    </row>
    <row r="2" spans="1:26" s="8" customFormat="1" x14ac:dyDescent="0.2">
      <c r="A2" s="8" t="s">
        <v>114</v>
      </c>
      <c r="B2" s="8" t="s">
        <v>113</v>
      </c>
      <c r="C2" s="8">
        <v>2.2999999999996845</v>
      </c>
      <c r="D2" s="8">
        <v>1.3501538964216593</v>
      </c>
      <c r="E2" s="8">
        <v>1</v>
      </c>
      <c r="F2" s="2">
        <v>19664164000</v>
      </c>
      <c r="G2" s="8">
        <v>0</v>
      </c>
      <c r="H2" s="9"/>
      <c r="I2" s="8">
        <v>3.1078848748443324</v>
      </c>
      <c r="J2" s="2"/>
      <c r="P2" s="8" cm="1">
        <f t="array" ref="P2:P62">TRANSPOSE([1]Data!$F$256:$BN$256)</f>
        <v>563300000000</v>
      </c>
      <c r="Q2" s="8" cm="1">
        <f t="array" ref="Q2:Q61">TRANSPOSE([2]Data!$F$256:$BM$256)</f>
        <v>106.46037614751127</v>
      </c>
      <c r="R2" s="8">
        <f>P2*(Q2/100)</f>
        <v>599691298838.93103</v>
      </c>
      <c r="S2" s="8">
        <v>1</v>
      </c>
      <c r="U2" s="8">
        <v>19664164000</v>
      </c>
      <c r="V2" s="8">
        <v>2.2999999999996845</v>
      </c>
      <c r="W2" s="8">
        <f>H2</f>
        <v>0</v>
      </c>
      <c r="X2" s="8">
        <v>0</v>
      </c>
      <c r="Y2" s="8" t="str">
        <f>IF(MID(X2,1,2)=".",_xlfn.CONCAT(MID(X2,1,1),",",MID(X2,3,3)),_xlfn.CONCAT(MID(X2,1,1),",",MID(X2,3,3)))</f>
        <v>0,</v>
      </c>
      <c r="Z2" s="8" t="s">
        <v>77</v>
      </c>
    </row>
    <row r="3" spans="1:26" s="8" customFormat="1" x14ac:dyDescent="0.2">
      <c r="A3" s="8" t="s">
        <v>115</v>
      </c>
      <c r="B3" s="8" t="s">
        <v>113</v>
      </c>
      <c r="C3" s="8">
        <v>6.1000000000001222</v>
      </c>
      <c r="D3" s="8">
        <v>1.2446347120014423</v>
      </c>
      <c r="E3" s="8">
        <v>1</v>
      </c>
      <c r="F3" s="2">
        <v>18825530000</v>
      </c>
      <c r="G3" s="8">
        <v>0</v>
      </c>
      <c r="H3" s="11">
        <v>0</v>
      </c>
      <c r="I3" s="8">
        <v>3.2153459758719096</v>
      </c>
      <c r="J3" s="2"/>
      <c r="L3" s="3">
        <v>7.2166177524803171E-2</v>
      </c>
      <c r="P3" s="8">
        <v>605100000000</v>
      </c>
      <c r="Q3" s="8">
        <v>106.25825939035218</v>
      </c>
      <c r="R3" s="8">
        <f t="shared" ref="R3:R62" si="0">P3*(Q3/100)</f>
        <v>642968727571.02112</v>
      </c>
      <c r="S3" s="3">
        <f>(R3-R2)/R2</f>
        <v>7.2166177524803171E-2</v>
      </c>
      <c r="U3" s="8">
        <v>18825530000</v>
      </c>
      <c r="V3" s="8">
        <v>6.1000000000001222</v>
      </c>
      <c r="W3" s="8">
        <f t="shared" ref="W3:W63" si="1">H3</f>
        <v>0</v>
      </c>
      <c r="X3" s="8">
        <v>0</v>
      </c>
      <c r="Y3" s="8" t="str">
        <f t="shared" ref="Y3:Y63" si="2">IF(MID(X3,1,2)=".",_xlfn.CONCAT(MID(X3,1,1),",",MID(X3,3,3)),_xlfn.CONCAT(MID(X3,1,1),",",MID(X3,3,3)))</f>
        <v>0,</v>
      </c>
      <c r="Z3" s="8" t="s">
        <v>77</v>
      </c>
    </row>
    <row r="4" spans="1:26" s="8" customFormat="1" x14ac:dyDescent="0.2">
      <c r="A4" s="8" t="s">
        <v>116</v>
      </c>
      <c r="B4" s="8" t="s">
        <v>113</v>
      </c>
      <c r="C4" s="8">
        <v>4.3999999999999204</v>
      </c>
      <c r="D4" s="8">
        <v>1.0883860113683568</v>
      </c>
      <c r="E4" s="8">
        <v>1</v>
      </c>
      <c r="F4" s="2">
        <v>17252463900</v>
      </c>
      <c r="G4" s="8">
        <v>0</v>
      </c>
      <c r="H4" s="11">
        <v>0</v>
      </c>
      <c r="I4" s="8">
        <v>3.3748822424051492</v>
      </c>
      <c r="J4" s="2"/>
      <c r="L4" s="3">
        <v>9.586186328832999E-2</v>
      </c>
      <c r="P4" s="8">
        <v>638600000000</v>
      </c>
      <c r="Q4" s="8">
        <v>110.33587657878263</v>
      </c>
      <c r="R4" s="8">
        <f t="shared" si="0"/>
        <v>704604907832.10583</v>
      </c>
      <c r="S4" s="3">
        <f t="shared" ref="S4:S62" si="3">(R4-R3)/R3</f>
        <v>9.586186328832999E-2</v>
      </c>
      <c r="U4" s="8">
        <v>17252463900</v>
      </c>
      <c r="V4" s="8">
        <v>4.3999999999999204</v>
      </c>
      <c r="W4" s="8">
        <f t="shared" si="1"/>
        <v>0</v>
      </c>
      <c r="X4" s="8">
        <v>0</v>
      </c>
      <c r="Y4" s="8" t="str">
        <f t="shared" si="2"/>
        <v>0,</v>
      </c>
      <c r="Z4" s="8" t="s">
        <v>77</v>
      </c>
    </row>
    <row r="5" spans="1:26" s="8" customFormat="1" x14ac:dyDescent="0.2">
      <c r="A5" s="8" t="s">
        <v>117</v>
      </c>
      <c r="B5" s="8" t="s">
        <v>113</v>
      </c>
      <c r="C5" s="8">
        <v>5.8000000000002956</v>
      </c>
      <c r="D5" s="8">
        <v>1.5039396790116086</v>
      </c>
      <c r="E5" s="8">
        <v>1</v>
      </c>
      <c r="F5" s="2">
        <v>16878648000</v>
      </c>
      <c r="G5" s="8">
        <v>0</v>
      </c>
      <c r="H5" s="11">
        <v>0</v>
      </c>
      <c r="I5" s="8">
        <v>2.9516689997086836</v>
      </c>
      <c r="J5" s="2"/>
      <c r="L5" s="3">
        <v>9.3772826598297165E-2</v>
      </c>
      <c r="P5" s="8">
        <v>685800000000</v>
      </c>
      <c r="Q5" s="8">
        <v>112.37645110448456</v>
      </c>
      <c r="R5" s="8">
        <f t="shared" si="0"/>
        <v>770677701674.55505</v>
      </c>
      <c r="S5" s="3">
        <f t="shared" si="3"/>
        <v>9.3772826598297165E-2</v>
      </c>
      <c r="U5" s="8">
        <v>16878648000</v>
      </c>
      <c r="V5" s="8">
        <v>5.8000000000002956</v>
      </c>
      <c r="W5" s="8">
        <f t="shared" si="1"/>
        <v>0</v>
      </c>
      <c r="X5" s="8">
        <v>0</v>
      </c>
      <c r="Y5" s="8" t="str">
        <f t="shared" si="2"/>
        <v>0,</v>
      </c>
      <c r="Z5" s="8" t="s">
        <v>77</v>
      </c>
    </row>
    <row r="6" spans="1:26" s="8" customFormat="1" x14ac:dyDescent="0.2">
      <c r="A6" s="8" t="s">
        <v>118</v>
      </c>
      <c r="B6" s="8" t="s">
        <v>113</v>
      </c>
      <c r="C6" s="8">
        <v>6.3999999999997641</v>
      </c>
      <c r="D6" s="8">
        <v>1.919825811247506</v>
      </c>
      <c r="E6" s="8">
        <v>1</v>
      </c>
      <c r="F6" s="2">
        <v>16725493600</v>
      </c>
      <c r="G6" s="8">
        <v>0</v>
      </c>
      <c r="H6" s="11">
        <v>0</v>
      </c>
      <c r="I6" s="8">
        <v>2.5659131262603663</v>
      </c>
      <c r="J6" s="2"/>
      <c r="L6" s="3">
        <v>0.10029526919508892</v>
      </c>
      <c r="P6" s="8">
        <v>743700000000</v>
      </c>
      <c r="Q6" s="8">
        <v>114.0208456671584</v>
      </c>
      <c r="R6" s="8">
        <f t="shared" si="0"/>
        <v>847973029226.65698</v>
      </c>
      <c r="S6" s="3">
        <f t="shared" si="3"/>
        <v>0.10029526919508892</v>
      </c>
      <c r="U6" s="8">
        <v>16725493600</v>
      </c>
      <c r="V6" s="8">
        <v>6.3999999999997641</v>
      </c>
      <c r="W6" s="8">
        <f t="shared" si="1"/>
        <v>0</v>
      </c>
      <c r="X6" s="8">
        <v>4196</v>
      </c>
      <c r="Y6" s="8" t="str">
        <f t="shared" si="2"/>
        <v>4,96</v>
      </c>
      <c r="Z6" s="8" t="s">
        <v>78</v>
      </c>
    </row>
    <row r="7" spans="1:26" s="8" customFormat="1" x14ac:dyDescent="0.2">
      <c r="A7" s="8" t="s">
        <v>119</v>
      </c>
      <c r="B7" s="8" t="s">
        <v>113</v>
      </c>
      <c r="C7" s="8">
        <v>6.5000000000002842</v>
      </c>
      <c r="D7" s="8">
        <v>2.8987785346832595</v>
      </c>
      <c r="E7" s="8">
        <v>1</v>
      </c>
      <c r="F7" s="2">
        <v>15498323200</v>
      </c>
      <c r="G7" s="8">
        <v>0</v>
      </c>
      <c r="H7" s="11">
        <v>4.96</v>
      </c>
      <c r="I7" s="8">
        <v>2.6494206288346169</v>
      </c>
      <c r="J7" s="2"/>
      <c r="L7" s="3">
        <v>5.2317984892921422E-2</v>
      </c>
      <c r="P7" s="8">
        <v>815000000000</v>
      </c>
      <c r="Q7" s="8">
        <v>109.48923550421374</v>
      </c>
      <c r="R7" s="8">
        <f t="shared" si="0"/>
        <v>892337269359.34204</v>
      </c>
      <c r="S7" s="3">
        <f t="shared" si="3"/>
        <v>5.2317984892921422E-2</v>
      </c>
      <c r="U7" s="8">
        <v>15498323200</v>
      </c>
      <c r="V7" s="8">
        <v>6.5000000000002842</v>
      </c>
      <c r="W7" s="8">
        <f t="shared" si="1"/>
        <v>4.96</v>
      </c>
      <c r="X7" s="8">
        <v>5063</v>
      </c>
      <c r="Y7" s="8" t="str">
        <f t="shared" si="2"/>
        <v>5,63</v>
      </c>
      <c r="Z7" s="8" t="s">
        <v>79</v>
      </c>
    </row>
    <row r="8" spans="1:26" s="8" customFormat="1" x14ac:dyDescent="0.2">
      <c r="A8" s="8" t="s">
        <v>120</v>
      </c>
      <c r="B8" s="8" t="s">
        <v>113</v>
      </c>
      <c r="C8" s="8">
        <v>2.5000000000000284</v>
      </c>
      <c r="D8" s="8">
        <v>3.1512793655543447</v>
      </c>
      <c r="E8" s="8">
        <v>1</v>
      </c>
      <c r="F8" s="2">
        <v>14953446600</v>
      </c>
      <c r="G8" s="8">
        <v>0</v>
      </c>
      <c r="H8" s="11">
        <v>5.63</v>
      </c>
      <c r="I8" s="8">
        <v>2.4062270318363317</v>
      </c>
      <c r="J8" s="2"/>
      <c r="L8" s="3">
        <v>0.1006051284844199</v>
      </c>
      <c r="P8" s="8">
        <v>861700000000</v>
      </c>
      <c r="Q8" s="8">
        <v>113.97365382321864</v>
      </c>
      <c r="R8" s="8">
        <f t="shared" si="0"/>
        <v>982110974994.67505</v>
      </c>
      <c r="S8" s="3">
        <f t="shared" si="3"/>
        <v>0.1006051284844199</v>
      </c>
      <c r="U8" s="8">
        <v>14953446600</v>
      </c>
      <c r="V8" s="8">
        <v>2.5000000000000284</v>
      </c>
      <c r="W8" s="8">
        <f t="shared" si="1"/>
        <v>5.63</v>
      </c>
      <c r="X8" s="8">
        <v>5196</v>
      </c>
      <c r="Y8" s="8" t="str">
        <f t="shared" si="2"/>
        <v>5,96</v>
      </c>
      <c r="Z8" s="8" t="s">
        <v>80</v>
      </c>
    </row>
    <row r="9" spans="1:26" s="8" customFormat="1" x14ac:dyDescent="0.2">
      <c r="A9" s="8" t="s">
        <v>121</v>
      </c>
      <c r="B9" s="8" t="s">
        <v>113</v>
      </c>
      <c r="C9" s="8">
        <v>4.799999999999585</v>
      </c>
      <c r="D9" s="8">
        <v>4.3671882405368194</v>
      </c>
      <c r="E9" s="8">
        <v>1</v>
      </c>
      <c r="F9" s="2">
        <v>14898992000</v>
      </c>
      <c r="G9" s="8">
        <v>0</v>
      </c>
      <c r="H9" s="11">
        <v>5.96</v>
      </c>
      <c r="I9" s="8">
        <v>1.8639112466839627</v>
      </c>
      <c r="J9" s="2"/>
      <c r="L9" s="3">
        <v>9.7646612461839963E-2</v>
      </c>
      <c r="P9" s="8">
        <v>942500000000</v>
      </c>
      <c r="Q9" s="8">
        <v>114.37780209702917</v>
      </c>
      <c r="R9" s="8">
        <f t="shared" si="0"/>
        <v>1078010784764.4999</v>
      </c>
      <c r="S9" s="3">
        <f t="shared" si="3"/>
        <v>9.7646612461839963E-2</v>
      </c>
      <c r="U9" s="8">
        <v>14898992000</v>
      </c>
      <c r="V9" s="8">
        <v>4.799999999999585</v>
      </c>
      <c r="W9" s="8">
        <f t="shared" si="1"/>
        <v>5.96</v>
      </c>
      <c r="X9" s="8">
        <v>5463</v>
      </c>
      <c r="Y9" s="8" t="str">
        <f t="shared" si="2"/>
        <v>5,63</v>
      </c>
      <c r="Z9" s="8" t="s">
        <v>79</v>
      </c>
    </row>
    <row r="10" spans="1:26" s="8" customFormat="1" x14ac:dyDescent="0.2">
      <c r="A10" s="8" t="s">
        <v>122</v>
      </c>
      <c r="B10" s="8" t="s">
        <v>113</v>
      </c>
      <c r="C10" s="8">
        <v>3.0999999999999943</v>
      </c>
      <c r="D10" s="8">
        <v>4.9584884495750998</v>
      </c>
      <c r="E10" s="8">
        <v>1</v>
      </c>
      <c r="F10" s="2">
        <v>17857180000</v>
      </c>
      <c r="G10" s="8">
        <v>0</v>
      </c>
      <c r="H10" s="11">
        <v>5.63</v>
      </c>
      <c r="I10" s="8">
        <v>2.8517733642187313</v>
      </c>
      <c r="J10" s="2"/>
      <c r="L10" s="3">
        <v>4.7339463240118354E-2</v>
      </c>
      <c r="P10" s="8">
        <v>1019900000000</v>
      </c>
      <c r="Q10" s="8">
        <v>110.70136647537112</v>
      </c>
      <c r="R10" s="8">
        <f t="shared" si="0"/>
        <v>1129043236682.3101</v>
      </c>
      <c r="S10" s="3">
        <f t="shared" si="3"/>
        <v>4.7339463240118354E-2</v>
      </c>
      <c r="U10" s="8">
        <v>17857180000</v>
      </c>
      <c r="V10" s="8">
        <v>3.0999999999999943</v>
      </c>
      <c r="W10" s="8">
        <f t="shared" si="1"/>
        <v>5.63</v>
      </c>
      <c r="X10" s="8">
        <v>6556</v>
      </c>
      <c r="Y10" s="8" t="str">
        <f t="shared" si="2"/>
        <v>6,56</v>
      </c>
      <c r="Z10" s="8" t="s">
        <v>81</v>
      </c>
    </row>
    <row r="11" spans="1:26" s="8" customFormat="1" x14ac:dyDescent="0.2">
      <c r="A11" s="8" t="s">
        <v>123</v>
      </c>
      <c r="B11" s="8" t="s">
        <v>113</v>
      </c>
      <c r="C11" s="8">
        <v>-0.28349126321482743</v>
      </c>
      <c r="D11" s="8">
        <v>5.5352848908605949</v>
      </c>
      <c r="E11" s="8">
        <v>1</v>
      </c>
      <c r="F11" s="2">
        <v>17031416000</v>
      </c>
      <c r="G11" s="8">
        <v>0</v>
      </c>
      <c r="H11" s="11">
        <v>6.56</v>
      </c>
      <c r="I11" s="8">
        <v>2.2501622197686979</v>
      </c>
      <c r="J11" s="2">
        <v>-443330541328963</v>
      </c>
      <c r="L11" s="3">
        <v>7.1250811330545658E-2</v>
      </c>
      <c r="P11" s="8">
        <v>1073303000000</v>
      </c>
      <c r="Q11" s="8">
        <v>112.68844709492008</v>
      </c>
      <c r="R11" s="8">
        <f t="shared" si="0"/>
        <v>1209488483323.1899</v>
      </c>
      <c r="S11" s="3">
        <f t="shared" si="3"/>
        <v>7.1250811330545658E-2</v>
      </c>
      <c r="U11" s="8">
        <v>17031416000</v>
      </c>
      <c r="V11" s="8">
        <v>-0.28349126321482743</v>
      </c>
      <c r="W11" s="8">
        <f t="shared" si="1"/>
        <v>6.56</v>
      </c>
      <c r="X11" s="8">
        <v>8523</v>
      </c>
      <c r="Y11" s="8" t="str">
        <f t="shared" si="2"/>
        <v>8,23</v>
      </c>
      <c r="Z11" s="8" t="s">
        <v>82</v>
      </c>
    </row>
    <row r="12" spans="1:26" s="8" customFormat="1" x14ac:dyDescent="0.2">
      <c r="A12" s="8" t="s">
        <v>124</v>
      </c>
      <c r="B12" s="8" t="s">
        <v>113</v>
      </c>
      <c r="C12" s="8">
        <v>3.2933516392178461</v>
      </c>
      <c r="D12" s="8">
        <v>5.0691675023222302</v>
      </c>
      <c r="E12" s="8">
        <v>1</v>
      </c>
      <c r="F12" s="2">
        <v>15236515800</v>
      </c>
      <c r="G12" s="8">
        <v>0</v>
      </c>
      <c r="H12" s="11">
        <v>8.23</v>
      </c>
      <c r="I12" s="8">
        <v>0.62260494354506701</v>
      </c>
      <c r="J12" s="2">
        <v>-527788985706314</v>
      </c>
      <c r="L12" s="3">
        <v>0.11846397184657921</v>
      </c>
      <c r="P12" s="8">
        <v>1164850000000</v>
      </c>
      <c r="Q12" s="8">
        <v>116.13248855735503</v>
      </c>
      <c r="R12" s="8">
        <f t="shared" si="0"/>
        <v>1352769292960.3501</v>
      </c>
      <c r="S12" s="3">
        <f t="shared" si="3"/>
        <v>0.11846397184657921</v>
      </c>
      <c r="U12" s="8">
        <v>15236515800</v>
      </c>
      <c r="V12" s="8">
        <v>3.2933516392178461</v>
      </c>
      <c r="W12" s="8">
        <f t="shared" si="1"/>
        <v>8.23</v>
      </c>
      <c r="X12" s="8" t="s">
        <v>43</v>
      </c>
      <c r="Y12" s="8" t="str">
        <f t="shared" si="2"/>
        <v>4,44</v>
      </c>
      <c r="Z12" s="8" t="s">
        <v>12</v>
      </c>
    </row>
    <row r="13" spans="1:26" s="8" customFormat="1" x14ac:dyDescent="0.2">
      <c r="A13" s="8" t="s">
        <v>125</v>
      </c>
      <c r="B13" s="8" t="s">
        <v>113</v>
      </c>
      <c r="C13" s="8">
        <v>5.2589073570513278</v>
      </c>
      <c r="D13" s="8">
        <v>4.3227514316363198</v>
      </c>
      <c r="E13" s="8">
        <v>1</v>
      </c>
      <c r="F13" s="2">
        <v>148310732264574</v>
      </c>
      <c r="G13" s="8">
        <v>0</v>
      </c>
      <c r="H13" s="11">
        <v>4.4400000000000004</v>
      </c>
      <c r="I13" s="8">
        <v>0.88722918921818783</v>
      </c>
      <c r="J13" s="2">
        <v>-400046907615451</v>
      </c>
      <c r="L13" s="3">
        <v>0.13356959586175049</v>
      </c>
      <c r="P13" s="8">
        <v>1279110000000</v>
      </c>
      <c r="Q13" s="8">
        <v>119.88477462573586</v>
      </c>
      <c r="R13" s="8">
        <f t="shared" si="0"/>
        <v>1533458140715.25</v>
      </c>
      <c r="S13" s="3">
        <f t="shared" si="3"/>
        <v>0.13356959586175049</v>
      </c>
      <c r="U13" s="8">
        <v>148310732264574</v>
      </c>
      <c r="V13" s="8">
        <v>5.2589073570513278</v>
      </c>
      <c r="W13" s="8">
        <f t="shared" si="1"/>
        <v>4.4400000000000004</v>
      </c>
      <c r="X13" s="8" t="s">
        <v>44</v>
      </c>
      <c r="Y13" s="8" t="str">
        <f t="shared" si="2"/>
        <v>3,88</v>
      </c>
      <c r="Z13" s="8" t="s">
        <v>13</v>
      </c>
    </row>
    <row r="14" spans="1:26" s="8" customFormat="1" x14ac:dyDescent="0.2">
      <c r="A14" s="8" t="s">
        <v>126</v>
      </c>
      <c r="B14" s="8" t="s">
        <v>113</v>
      </c>
      <c r="C14" s="8">
        <v>5.6457225561830029</v>
      </c>
      <c r="D14" s="8">
        <v>5.4798807180808353</v>
      </c>
      <c r="E14" s="8">
        <v>1</v>
      </c>
      <c r="F14" s="2">
        <v>205737753521224</v>
      </c>
      <c r="G14" s="8">
        <v>0</v>
      </c>
      <c r="H14" s="11">
        <v>3.88</v>
      </c>
      <c r="I14" s="8">
        <v>2.4097353270424566</v>
      </c>
      <c r="J14" s="2">
        <v>-2741606425252</v>
      </c>
      <c r="L14" s="3">
        <v>8.9398169310274E-2</v>
      </c>
      <c r="P14" s="8">
        <v>1425376000000</v>
      </c>
      <c r="Q14" s="8">
        <v>117.2004082578302</v>
      </c>
      <c r="R14" s="8">
        <f t="shared" si="0"/>
        <v>1670546491209.1299</v>
      </c>
      <c r="S14" s="3">
        <f t="shared" si="3"/>
        <v>8.9398169310274E-2</v>
      </c>
      <c r="U14" s="8">
        <v>205737753521224</v>
      </c>
      <c r="V14" s="8">
        <v>5.6457225561830029</v>
      </c>
      <c r="W14" s="8">
        <f t="shared" si="1"/>
        <v>3.88</v>
      </c>
      <c r="X14" s="8" t="s">
        <v>45</v>
      </c>
      <c r="Y14" s="8" t="str">
        <f t="shared" si="2"/>
        <v>6,4</v>
      </c>
      <c r="Z14" s="8" t="s">
        <v>14</v>
      </c>
    </row>
    <row r="15" spans="1:26" s="8" customFormat="1" x14ac:dyDescent="0.2">
      <c r="A15" s="8" t="s">
        <v>127</v>
      </c>
      <c r="B15" s="8" t="s">
        <v>113</v>
      </c>
      <c r="C15" s="8">
        <v>-0.5405516515831863</v>
      </c>
      <c r="D15" s="8">
        <v>8.9986946143706632</v>
      </c>
      <c r="E15" s="8">
        <v>1</v>
      </c>
      <c r="F15" s="2">
        <v>337035889542107</v>
      </c>
      <c r="G15" s="8">
        <v>0</v>
      </c>
      <c r="H15" s="11">
        <v>6.4</v>
      </c>
      <c r="I15" s="8">
        <v>1.6510644694687653</v>
      </c>
      <c r="J15" s="2">
        <v>-332815615408062</v>
      </c>
      <c r="L15" s="3">
        <v>5.2473217388654139E-2</v>
      </c>
      <c r="P15" s="8">
        <v>1545243000000</v>
      </c>
      <c r="Q15" s="8">
        <v>113.78180910058806</v>
      </c>
      <c r="R15" s="8">
        <f t="shared" si="0"/>
        <v>1758205440400.2</v>
      </c>
      <c r="S15" s="3">
        <f t="shared" si="3"/>
        <v>5.2473217388654139E-2</v>
      </c>
      <c r="U15" s="8">
        <v>337035889542107</v>
      </c>
      <c r="V15" s="8">
        <v>-0.5405516515831863</v>
      </c>
      <c r="W15" s="8">
        <f t="shared" si="1"/>
        <v>6.4</v>
      </c>
      <c r="X15" s="8" t="s">
        <v>46</v>
      </c>
      <c r="Y15" s="8" t="str">
        <f t="shared" si="2"/>
        <v>8,64</v>
      </c>
      <c r="Z15" s="8" t="s">
        <v>15</v>
      </c>
    </row>
    <row r="16" spans="1:26" s="8" customFormat="1" x14ac:dyDescent="0.2">
      <c r="A16" s="8" t="s">
        <v>128</v>
      </c>
      <c r="B16" s="8" t="s">
        <v>113</v>
      </c>
      <c r="C16" s="8">
        <v>-0.20545606501300995</v>
      </c>
      <c r="D16" s="8">
        <v>9.2626120584300651</v>
      </c>
      <c r="E16" s="8">
        <v>1</v>
      </c>
      <c r="F16" s="2">
        <v>557002525491293</v>
      </c>
      <c r="G16" s="8">
        <v>0</v>
      </c>
      <c r="H16" s="11">
        <v>8.64</v>
      </c>
      <c r="I16" s="8">
        <v>-1.281419171712032</v>
      </c>
      <c r="J16" s="2">
        <v>-726123862249719</v>
      </c>
      <c r="L16" s="3">
        <v>8.9258916273440875E-2</v>
      </c>
      <c r="P16" s="8">
        <v>1684904000000</v>
      </c>
      <c r="Q16" s="8">
        <v>113.66469262322303</v>
      </c>
      <c r="R16" s="8">
        <f t="shared" si="0"/>
        <v>1915140952596.3896</v>
      </c>
      <c r="S16" s="3">
        <f t="shared" si="3"/>
        <v>8.9258916273440875E-2</v>
      </c>
      <c r="U16" s="8">
        <v>557002525491293</v>
      </c>
      <c r="V16" s="8">
        <v>-0.20545606501300995</v>
      </c>
      <c r="W16" s="8">
        <f t="shared" si="1"/>
        <v>8.64</v>
      </c>
      <c r="X16" s="8" t="s">
        <v>47</v>
      </c>
      <c r="Y16" s="8" t="str">
        <f t="shared" si="2"/>
        <v>6,69</v>
      </c>
      <c r="Z16" s="8" t="s">
        <v>16</v>
      </c>
    </row>
    <row r="17" spans="1:26" s="8" customFormat="1" x14ac:dyDescent="0.2">
      <c r="A17" s="8" t="s">
        <v>129</v>
      </c>
      <c r="B17" s="8" t="s">
        <v>113</v>
      </c>
      <c r="C17" s="8">
        <v>5.3881392872629448</v>
      </c>
      <c r="D17" s="8">
        <v>5.5033864056986488</v>
      </c>
      <c r="E17" s="8">
        <v>1</v>
      </c>
      <c r="F17" s="2">
        <v>43154974089341</v>
      </c>
      <c r="G17" s="8">
        <v>0</v>
      </c>
      <c r="H17" s="11">
        <v>6.69</v>
      </c>
      <c r="I17" s="8">
        <v>1.2668916513841424</v>
      </c>
      <c r="J17" s="2">
        <v>-524570676391525</v>
      </c>
      <c r="L17" s="3">
        <v>0.11508476085769323</v>
      </c>
      <c r="P17" s="8">
        <v>1873412000000</v>
      </c>
      <c r="Q17" s="8">
        <v>113.99225003014392</v>
      </c>
      <c r="R17" s="8">
        <f t="shared" si="0"/>
        <v>2135544491134.72</v>
      </c>
      <c r="S17" s="3">
        <f t="shared" si="3"/>
        <v>0.11508476085769323</v>
      </c>
      <c r="U17" s="8">
        <v>43154974089341</v>
      </c>
      <c r="V17" s="8">
        <v>5.3881392872629448</v>
      </c>
      <c r="W17" s="8">
        <f t="shared" si="1"/>
        <v>6.69</v>
      </c>
      <c r="X17" s="8" t="s">
        <v>48</v>
      </c>
      <c r="Y17" s="8" t="str">
        <f t="shared" si="2"/>
        <v>5,22</v>
      </c>
      <c r="Z17" s="8" t="s">
        <v>17</v>
      </c>
    </row>
    <row r="18" spans="1:26" s="8" customFormat="1" x14ac:dyDescent="0.2">
      <c r="A18" s="8" t="s">
        <v>130</v>
      </c>
      <c r="B18" s="8" t="s">
        <v>113</v>
      </c>
      <c r="C18" s="8">
        <v>4.6241530648236733</v>
      </c>
      <c r="D18" s="8">
        <v>6.213366676763826</v>
      </c>
      <c r="E18" s="8">
        <v>1</v>
      </c>
      <c r="F18" s="2">
        <v>441621316461166</v>
      </c>
      <c r="G18" s="8">
        <v>0</v>
      </c>
      <c r="H18" s="11">
        <v>5.22</v>
      </c>
      <c r="I18" s="8">
        <v>0.57506885339740732</v>
      </c>
      <c r="J18" s="2">
        <v>-396954404450708</v>
      </c>
      <c r="L18" s="3">
        <v>0.10765887739347786</v>
      </c>
      <c r="P18" s="8">
        <v>2081826000000</v>
      </c>
      <c r="Q18" s="8">
        <v>113.62404032201106</v>
      </c>
      <c r="R18" s="8">
        <f t="shared" si="0"/>
        <v>2365454813674.1099</v>
      </c>
      <c r="S18" s="3">
        <f t="shared" si="3"/>
        <v>0.10765887739347786</v>
      </c>
      <c r="U18" s="8">
        <v>441621316461166</v>
      </c>
      <c r="V18" s="8">
        <v>4.6241530648236733</v>
      </c>
      <c r="W18" s="8">
        <f t="shared" si="1"/>
        <v>5.22</v>
      </c>
      <c r="X18" s="8">
        <v>4833</v>
      </c>
      <c r="Y18" s="8" t="str">
        <f t="shared" si="2"/>
        <v>4,33</v>
      </c>
      <c r="Z18" s="8" t="s">
        <v>83</v>
      </c>
    </row>
    <row r="19" spans="1:26" s="8" customFormat="1" x14ac:dyDescent="0.2">
      <c r="A19" s="8" t="s">
        <v>131</v>
      </c>
      <c r="B19" s="8" t="s">
        <v>113</v>
      </c>
      <c r="C19" s="8">
        <v>5.5353049583976883</v>
      </c>
      <c r="D19" s="8">
        <v>7.033830777079757</v>
      </c>
      <c r="E19" s="8">
        <v>1</v>
      </c>
      <c r="F19" s="2">
        <v>533743708328974</v>
      </c>
      <c r="G19" s="8">
        <v>0</v>
      </c>
      <c r="H19" s="11">
        <v>4.33</v>
      </c>
      <c r="I19" s="8">
        <v>1.8899032902969666</v>
      </c>
      <c r="J19" s="2">
        <v>-312312175672808</v>
      </c>
      <c r="L19" s="3">
        <v>0.13054470370836413</v>
      </c>
      <c r="P19" s="8">
        <v>2351599000000</v>
      </c>
      <c r="Q19" s="8">
        <v>113.72059655837241</v>
      </c>
      <c r="R19" s="8">
        <f t="shared" si="0"/>
        <v>2674252411460.7202</v>
      </c>
      <c r="S19" s="3">
        <f t="shared" si="3"/>
        <v>0.13054470370836413</v>
      </c>
      <c r="U19" s="8">
        <v>533743708328974</v>
      </c>
      <c r="V19" s="8">
        <v>5.5353049583976883</v>
      </c>
      <c r="W19" s="8">
        <f t="shared" si="1"/>
        <v>4.33</v>
      </c>
      <c r="X19" s="8" t="s">
        <v>49</v>
      </c>
      <c r="Y19" s="8" t="str">
        <f t="shared" si="2"/>
        <v>6,9</v>
      </c>
      <c r="Z19" s="8" t="s">
        <v>18</v>
      </c>
    </row>
    <row r="20" spans="1:26" s="8" customFormat="1" x14ac:dyDescent="0.2">
      <c r="A20" s="8" t="s">
        <v>132</v>
      </c>
      <c r="B20" s="8" t="s">
        <v>113</v>
      </c>
      <c r="C20" s="8">
        <v>3.1661453077800275</v>
      </c>
      <c r="D20" s="8">
        <v>8.296557091030536</v>
      </c>
      <c r="E20" s="8">
        <v>1</v>
      </c>
      <c r="F20" s="2">
        <v>694479649878909</v>
      </c>
      <c r="G20" s="8">
        <v>0</v>
      </c>
      <c r="H20" s="11">
        <v>6.9</v>
      </c>
      <c r="I20" s="8">
        <v>4.0345476898495356</v>
      </c>
      <c r="J20" s="2">
        <v>-262148345870128</v>
      </c>
      <c r="L20" s="3">
        <v>0.12095164577178154</v>
      </c>
      <c r="M20" s="8">
        <v>105.706475221755</v>
      </c>
      <c r="P20" s="8">
        <v>2627333000000</v>
      </c>
      <c r="Q20" s="8">
        <v>114.09698130522663</v>
      </c>
      <c r="R20" s="8">
        <f t="shared" si="0"/>
        <v>2997707641836.0498</v>
      </c>
      <c r="S20" s="3">
        <f t="shared" si="3"/>
        <v>0.12095164577178154</v>
      </c>
      <c r="U20" s="8">
        <v>694479649878909</v>
      </c>
      <c r="V20" s="8">
        <v>3.1661453077800275</v>
      </c>
      <c r="W20" s="8">
        <f t="shared" si="1"/>
        <v>6.9</v>
      </c>
      <c r="X20" s="8">
        <v>1027</v>
      </c>
      <c r="Y20" s="8" t="str">
        <f t="shared" si="2"/>
        <v>1,27</v>
      </c>
      <c r="Z20" s="8" t="s">
        <v>84</v>
      </c>
    </row>
    <row r="21" spans="1:26" s="8" customFormat="1" x14ac:dyDescent="0.2">
      <c r="A21" s="8" t="s">
        <v>133</v>
      </c>
      <c r="B21" s="8" t="s">
        <v>113</v>
      </c>
      <c r="C21" s="8">
        <v>-0.25674967387315917</v>
      </c>
      <c r="D21" s="8">
        <v>9.0330769022880446</v>
      </c>
      <c r="E21" s="8">
        <v>1</v>
      </c>
      <c r="F21" s="2">
        <v>143259225732736</v>
      </c>
      <c r="G21" s="8">
        <v>0</v>
      </c>
      <c r="H21" s="11">
        <v>1.27</v>
      </c>
      <c r="I21" s="8">
        <v>5.7163904827072285</v>
      </c>
      <c r="J21" s="2">
        <v>-404849391402464</v>
      </c>
      <c r="L21" s="3">
        <v>0.10989782468183004</v>
      </c>
      <c r="M21" s="8">
        <v>116.538214480463</v>
      </c>
      <c r="P21" s="8">
        <v>2857307000000</v>
      </c>
      <c r="Q21" s="8">
        <v>116.44353199379451</v>
      </c>
      <c r="R21" s="8">
        <f t="shared" si="0"/>
        <v>3327149190705.9302</v>
      </c>
      <c r="S21" s="3">
        <f t="shared" si="3"/>
        <v>0.10989782468183004</v>
      </c>
      <c r="U21" s="8">
        <v>143259225732736</v>
      </c>
      <c r="V21" s="8">
        <v>-0.25674967387315917</v>
      </c>
      <c r="W21" s="8">
        <f t="shared" si="1"/>
        <v>1.27</v>
      </c>
      <c r="X21" s="8">
        <v>1508</v>
      </c>
      <c r="Y21" s="8" t="str">
        <f t="shared" si="2"/>
        <v>1,08</v>
      </c>
      <c r="Z21" s="8" t="s">
        <v>85</v>
      </c>
    </row>
    <row r="22" spans="1:26" s="8" customFormat="1" x14ac:dyDescent="0.2">
      <c r="A22" s="8" t="s">
        <v>134</v>
      </c>
      <c r="B22" s="8" t="s">
        <v>113</v>
      </c>
      <c r="C22" s="8">
        <v>2.5377193071482793</v>
      </c>
      <c r="D22" s="8">
        <v>9.4621448294032433</v>
      </c>
      <c r="E22" s="8">
        <v>1</v>
      </c>
      <c r="F22" s="2">
        <v>171412607203354</v>
      </c>
      <c r="G22" s="8">
        <v>0</v>
      </c>
      <c r="H22" s="11">
        <v>1.08</v>
      </c>
      <c r="I22" s="8">
        <v>8.5946197977930208</v>
      </c>
      <c r="J22" s="2">
        <v>-361572552393312</v>
      </c>
      <c r="L22" s="3">
        <v>7.4734040651649528E-2</v>
      </c>
      <c r="M22" s="8">
        <v>130.35608376795801</v>
      </c>
      <c r="P22" s="8">
        <v>3207041000000</v>
      </c>
      <c r="Q22" s="8">
        <v>111.49843402620203</v>
      </c>
      <c r="R22" s="8">
        <f t="shared" si="0"/>
        <v>3575800493578.25</v>
      </c>
      <c r="S22" s="3">
        <f t="shared" si="3"/>
        <v>7.4734040651649528E-2</v>
      </c>
      <c r="U22" s="8">
        <v>171412607203354</v>
      </c>
      <c r="V22" s="8">
        <v>2.5377193071482793</v>
      </c>
      <c r="W22" s="8">
        <f t="shared" si="1"/>
        <v>1.08</v>
      </c>
      <c r="X22" s="8" t="s">
        <v>50</v>
      </c>
      <c r="Y22" s="8" t="str">
        <f t="shared" si="2"/>
        <v>1,59</v>
      </c>
      <c r="Z22" s="8" t="s">
        <v>86</v>
      </c>
    </row>
    <row r="23" spans="1:26" s="8" customFormat="1" x14ac:dyDescent="0.2">
      <c r="A23" s="8" t="s">
        <v>135</v>
      </c>
      <c r="B23" s="8" t="s">
        <v>113</v>
      </c>
      <c r="C23" s="8">
        <v>-1.8028874088510918</v>
      </c>
      <c r="D23" s="8">
        <v>6.1782674988319286</v>
      </c>
      <c r="E23" s="8">
        <v>1</v>
      </c>
      <c r="F23" s="2">
        <v>123907234985741</v>
      </c>
      <c r="G23" s="8">
        <v>0</v>
      </c>
      <c r="H23" s="11">
        <v>1.59</v>
      </c>
      <c r="I23" s="8">
        <v>8.1773474356199038</v>
      </c>
      <c r="J23" s="2">
        <v>-621298174017559</v>
      </c>
      <c r="L23" s="3">
        <v>0.10378947994894297</v>
      </c>
      <c r="M23" s="8">
        <v>136.46372634925601</v>
      </c>
      <c r="P23" s="8">
        <v>3343789000000</v>
      </c>
      <c r="Q23" s="8">
        <v>118.03768022467655</v>
      </c>
      <c r="R23" s="8">
        <f t="shared" si="0"/>
        <v>3946930967207.9102</v>
      </c>
      <c r="S23" s="3">
        <f t="shared" si="3"/>
        <v>0.10378947994894297</v>
      </c>
      <c r="U23" s="8">
        <v>123907234985741</v>
      </c>
      <c r="V23" s="8">
        <v>-1.8028874088510918</v>
      </c>
      <c r="W23" s="8">
        <f t="shared" si="1"/>
        <v>1.59</v>
      </c>
      <c r="X23" s="8" t="s">
        <v>51</v>
      </c>
      <c r="Y23" s="8" t="str">
        <f t="shared" si="2"/>
        <v>1,42</v>
      </c>
      <c r="Z23" s="8" t="s">
        <v>87</v>
      </c>
    </row>
    <row r="24" spans="1:26" s="8" customFormat="1" x14ac:dyDescent="0.2">
      <c r="A24" s="8" t="s">
        <v>136</v>
      </c>
      <c r="B24" s="8" t="s">
        <v>113</v>
      </c>
      <c r="C24" s="8">
        <v>4.5839133553016893</v>
      </c>
      <c r="D24" s="8">
        <v>3.9167871960947167</v>
      </c>
      <c r="E24" s="8">
        <v>1</v>
      </c>
      <c r="F24" s="2">
        <v>143444661762222</v>
      </c>
      <c r="G24" s="8">
        <v>0</v>
      </c>
      <c r="H24" s="11">
        <v>1.42</v>
      </c>
      <c r="I24" s="8">
        <v>6.6181602185161088</v>
      </c>
      <c r="J24" s="2">
        <v>-69437083486744</v>
      </c>
      <c r="L24" s="3">
        <v>0.13236652278696406</v>
      </c>
      <c r="M24" s="8">
        <v>144.872162281203</v>
      </c>
      <c r="P24" s="8">
        <v>3634038000000</v>
      </c>
      <c r="Q24" s="8">
        <v>122.98639956482047</v>
      </c>
      <c r="R24" s="8">
        <f t="shared" si="0"/>
        <v>4469372495017.4102</v>
      </c>
      <c r="S24" s="3">
        <f t="shared" si="3"/>
        <v>0.13236652278696406</v>
      </c>
      <c r="U24" s="8">
        <v>143444661762222</v>
      </c>
      <c r="V24" s="8">
        <v>4.5839133553016893</v>
      </c>
      <c r="W24" s="8">
        <f t="shared" si="1"/>
        <v>1.42</v>
      </c>
      <c r="X24" s="8" t="s">
        <v>52</v>
      </c>
      <c r="Y24" s="8" t="str">
        <f t="shared" si="2"/>
        <v>8,53</v>
      </c>
      <c r="Z24" s="8" t="s">
        <v>19</v>
      </c>
    </row>
    <row r="25" spans="1:26" s="8" customFormat="1" x14ac:dyDescent="0.2">
      <c r="A25" s="8" t="s">
        <v>137</v>
      </c>
      <c r="B25" s="8" t="s">
        <v>113</v>
      </c>
      <c r="C25" s="8">
        <v>7.2366331501862078</v>
      </c>
      <c r="D25" s="8">
        <v>3.607705412140632</v>
      </c>
      <c r="E25" s="8">
        <v>1</v>
      </c>
      <c r="F25" s="2">
        <v>123110064423481</v>
      </c>
      <c r="G25" s="8">
        <v>0</v>
      </c>
      <c r="H25" s="11">
        <v>8.5299999999999994</v>
      </c>
      <c r="I25" s="8">
        <v>8.141088111455252</v>
      </c>
      <c r="J25" s="2">
        <v>-58318466876345</v>
      </c>
      <c r="L25" s="3">
        <v>0.12196480049335116</v>
      </c>
      <c r="M25" s="8">
        <v>149.99559118828401</v>
      </c>
      <c r="P25" s="8">
        <v>4037613000000</v>
      </c>
      <c r="Q25" s="8">
        <v>124.1941369740656</v>
      </c>
      <c r="R25" s="8">
        <f t="shared" si="0"/>
        <v>5014478619702.6797</v>
      </c>
      <c r="S25" s="3">
        <f t="shared" si="3"/>
        <v>0.12196480049335116</v>
      </c>
      <c r="U25" s="8">
        <v>123110064423481</v>
      </c>
      <c r="V25" s="8">
        <v>7.2366331501862078</v>
      </c>
      <c r="W25" s="8">
        <f t="shared" si="1"/>
        <v>8.5299999999999994</v>
      </c>
      <c r="X25" s="8" t="s">
        <v>53</v>
      </c>
      <c r="Y25" s="8" t="str">
        <f t="shared" si="2"/>
        <v>9,68</v>
      </c>
      <c r="Z25" s="8" t="s">
        <v>20</v>
      </c>
    </row>
    <row r="26" spans="1:26" s="8" customFormat="1" x14ac:dyDescent="0.2">
      <c r="A26" s="8" t="s">
        <v>138</v>
      </c>
      <c r="B26" s="8" t="s">
        <v>113</v>
      </c>
      <c r="C26" s="8">
        <v>4.169656223377288</v>
      </c>
      <c r="D26" s="8">
        <v>3.1624451611889697</v>
      </c>
      <c r="E26" s="8">
        <v>1</v>
      </c>
      <c r="F26" s="2">
        <v>104855936881377</v>
      </c>
      <c r="G26" s="8">
        <v>0</v>
      </c>
      <c r="H26" s="11">
        <v>9.68</v>
      </c>
      <c r="I26" s="8">
        <v>6.5633265686607132</v>
      </c>
      <c r="J26" s="2">
        <v>-59876759025568</v>
      </c>
      <c r="L26" s="3">
        <v>0.16197336294525241</v>
      </c>
      <c r="M26" s="8">
        <v>125.95564974910801</v>
      </c>
      <c r="P26" s="8">
        <v>4338979000000</v>
      </c>
      <c r="Q26" s="8">
        <v>134.28713494932771</v>
      </c>
      <c r="R26" s="8">
        <f t="shared" si="0"/>
        <v>5826690585152.9902</v>
      </c>
      <c r="S26" s="3">
        <f t="shared" si="3"/>
        <v>0.16197336294525241</v>
      </c>
      <c r="U26" s="8">
        <v>104855936881377</v>
      </c>
      <c r="V26" s="8">
        <v>4.169656223377288</v>
      </c>
      <c r="W26" s="8">
        <f t="shared" si="1"/>
        <v>9.68</v>
      </c>
      <c r="X26" s="8">
        <v>8616</v>
      </c>
      <c r="Y26" s="8" t="str">
        <f t="shared" si="2"/>
        <v>8,16</v>
      </c>
      <c r="Z26" s="8" t="s">
        <v>88</v>
      </c>
    </row>
    <row r="27" spans="1:26" s="8" customFormat="1" x14ac:dyDescent="0.2">
      <c r="A27" s="8" t="s">
        <v>139</v>
      </c>
      <c r="B27" s="8" t="s">
        <v>113</v>
      </c>
      <c r="C27" s="8">
        <v>3.4626459710687953</v>
      </c>
      <c r="D27" s="8">
        <v>2.0139014905802952</v>
      </c>
      <c r="E27" s="8">
        <v>1</v>
      </c>
      <c r="F27" s="2">
        <v>117981972231986</v>
      </c>
      <c r="G27" s="8">
        <v>0</v>
      </c>
      <c r="H27" s="11">
        <v>8.16</v>
      </c>
      <c r="I27" s="8">
        <v>6.1938602652140977</v>
      </c>
      <c r="J27" s="2">
        <v>-618164214540429</v>
      </c>
      <c r="L27" s="3">
        <v>0.12758533326769755</v>
      </c>
      <c r="M27" s="8">
        <v>113.393765749794</v>
      </c>
      <c r="P27" s="8">
        <v>4579631000000</v>
      </c>
      <c r="Q27" s="8">
        <v>143.46332368934287</v>
      </c>
      <c r="R27" s="8">
        <f t="shared" si="0"/>
        <v>6570090845307.4902</v>
      </c>
      <c r="S27" s="3">
        <f t="shared" si="3"/>
        <v>0.12758533326769755</v>
      </c>
      <c r="U27" s="8">
        <v>117981972231986</v>
      </c>
      <c r="V27" s="8">
        <v>3.4626459710687953</v>
      </c>
      <c r="W27" s="8">
        <f t="shared" si="1"/>
        <v>8.16</v>
      </c>
      <c r="X27" s="8">
        <v>7583</v>
      </c>
      <c r="Y27" s="8" t="str">
        <f t="shared" si="2"/>
        <v>7,83</v>
      </c>
      <c r="Z27" s="8" t="s">
        <v>89</v>
      </c>
    </row>
    <row r="28" spans="1:26" s="8" customFormat="1" x14ac:dyDescent="0.2">
      <c r="A28" s="8" t="s">
        <v>140</v>
      </c>
      <c r="B28" s="8" t="s">
        <v>113</v>
      </c>
      <c r="C28" s="8">
        <v>3.4592519897330192</v>
      </c>
      <c r="D28" s="8">
        <v>2.4728100090802911</v>
      </c>
      <c r="E28" s="8">
        <v>1</v>
      </c>
      <c r="F28" s="2">
        <v>139883920728389</v>
      </c>
      <c r="G28" s="8">
        <v>0</v>
      </c>
      <c r="H28" s="11">
        <v>7.83</v>
      </c>
      <c r="I28" s="8">
        <v>5.5922379055919853</v>
      </c>
      <c r="J28" s="2">
        <v>-517381207629322</v>
      </c>
      <c r="L28" s="3">
        <v>7.5986226009807173E-2</v>
      </c>
      <c r="M28" s="8">
        <v>107.221374060717</v>
      </c>
      <c r="P28" s="8">
        <v>4855215000000</v>
      </c>
      <c r="Q28" s="8">
        <v>145.60276430979863</v>
      </c>
      <c r="R28" s="8">
        <f t="shared" si="0"/>
        <v>7069327253183.9902</v>
      </c>
      <c r="S28" s="3">
        <f t="shared" si="3"/>
        <v>7.5986226009807173E-2</v>
      </c>
      <c r="U28" s="8">
        <v>139883920728389</v>
      </c>
      <c r="V28" s="8">
        <v>3.4592519897330192</v>
      </c>
      <c r="W28" s="8">
        <f t="shared" si="1"/>
        <v>7.83</v>
      </c>
      <c r="X28" s="8">
        <v>6046</v>
      </c>
      <c r="Y28" s="8" t="str">
        <f t="shared" si="2"/>
        <v>6,46</v>
      </c>
      <c r="Z28" s="8" t="s">
        <v>90</v>
      </c>
    </row>
    <row r="29" spans="1:26" s="8" customFormat="1" x14ac:dyDescent="0.2">
      <c r="A29" s="8" t="s">
        <v>141</v>
      </c>
      <c r="B29" s="8" t="s">
        <v>113</v>
      </c>
      <c r="C29" s="8">
        <v>4.1770612914040015</v>
      </c>
      <c r="D29" s="8">
        <v>3.5274214576704708</v>
      </c>
      <c r="E29" s="8">
        <v>1</v>
      </c>
      <c r="F29" s="2">
        <v>161738455237867</v>
      </c>
      <c r="G29" s="8">
        <v>0</v>
      </c>
      <c r="H29" s="11">
        <v>6.46</v>
      </c>
      <c r="I29" s="8">
        <v>5.5903822010054762</v>
      </c>
      <c r="J29" s="2">
        <v>-451714505165534</v>
      </c>
      <c r="L29" s="3">
        <v>7.065442521244393E-2</v>
      </c>
      <c r="M29" s="8">
        <v>110.87620568814501</v>
      </c>
      <c r="P29" s="8">
        <v>5236438000000</v>
      </c>
      <c r="Q29" s="8">
        <v>144.54112713444465</v>
      </c>
      <c r="R29" s="8">
        <f>P29*(Q29/100)</f>
        <v>7568806506896.3701</v>
      </c>
      <c r="S29" s="3">
        <f>(R29-R28)/R28</f>
        <v>7.065442521244393E-2</v>
      </c>
      <c r="U29" s="8">
        <v>161738455237867</v>
      </c>
      <c r="V29" s="8">
        <v>4.1770612914040015</v>
      </c>
      <c r="W29" s="8">
        <f t="shared" si="1"/>
        <v>6.46</v>
      </c>
      <c r="X29" s="8">
        <v>6716</v>
      </c>
      <c r="Y29" s="8" t="str">
        <f t="shared" si="2"/>
        <v>6,16</v>
      </c>
      <c r="Z29" s="8" t="s">
        <v>91</v>
      </c>
    </row>
    <row r="30" spans="1:26" s="8" customFormat="1" x14ac:dyDescent="0.2">
      <c r="A30" s="8" t="s">
        <v>142</v>
      </c>
      <c r="B30" s="8" t="s">
        <v>113</v>
      </c>
      <c r="C30" s="8">
        <v>3.6726481495078787</v>
      </c>
      <c r="D30" s="8">
        <v>3.9203481851531876</v>
      </c>
      <c r="E30" s="8">
        <v>1</v>
      </c>
      <c r="F30" s="2">
        <v>144176820283572</v>
      </c>
      <c r="G30" s="8">
        <v>39.128400199943982</v>
      </c>
      <c r="H30" s="11">
        <v>6.16</v>
      </c>
      <c r="I30" s="8">
        <v>6.6906869247513399</v>
      </c>
      <c r="J30" s="2">
        <v>-43016335849177</v>
      </c>
      <c r="L30" s="3">
        <v>0.10145152274246444</v>
      </c>
      <c r="M30" s="8">
        <v>105.835118912821</v>
      </c>
      <c r="P30" s="8">
        <v>5641580000000</v>
      </c>
      <c r="Q30" s="8">
        <v>147.77196197455464</v>
      </c>
      <c r="R30" s="8">
        <f t="shared" si="0"/>
        <v>8336673452364.0801</v>
      </c>
      <c r="S30" s="3">
        <f t="shared" si="3"/>
        <v>0.10145152274246444</v>
      </c>
      <c r="U30" s="8">
        <v>144176820283572</v>
      </c>
      <c r="V30" s="8">
        <v>3.6726481495078787</v>
      </c>
      <c r="W30" s="8">
        <f t="shared" si="1"/>
        <v>6.16</v>
      </c>
      <c r="X30" s="8" t="s">
        <v>54</v>
      </c>
      <c r="Y30" s="8" t="str">
        <f t="shared" si="2"/>
        <v>9,6</v>
      </c>
      <c r="Z30" s="8" t="s">
        <v>21</v>
      </c>
    </row>
    <row r="31" spans="1:26" s="8" customFormat="1" x14ac:dyDescent="0.2">
      <c r="A31" s="8" t="s">
        <v>143</v>
      </c>
      <c r="B31" s="8" t="s">
        <v>113</v>
      </c>
      <c r="C31" s="8">
        <v>1.8859649566803256</v>
      </c>
      <c r="D31" s="8">
        <v>3.7433297395030678</v>
      </c>
      <c r="E31" s="8">
        <v>1</v>
      </c>
      <c r="F31" s="2">
        <v>168583563269377</v>
      </c>
      <c r="G31" s="8">
        <v>40.933943570707001</v>
      </c>
      <c r="H31" s="11">
        <v>9.6</v>
      </c>
      <c r="I31" s="8">
        <v>6.0397491991986332</v>
      </c>
      <c r="J31" s="2">
        <v>-524079076406674</v>
      </c>
      <c r="K31" s="8">
        <v>2333282848818.9502</v>
      </c>
      <c r="L31" s="3">
        <v>4.1614987612473765E-2</v>
      </c>
      <c r="M31" s="8">
        <v>104.37029860852201</v>
      </c>
      <c r="N31" s="8">
        <f>K31/P31</f>
        <v>0.39128400199944025</v>
      </c>
      <c r="P31" s="8">
        <v>5963144000000</v>
      </c>
      <c r="Q31" s="8">
        <v>145.62123629436837</v>
      </c>
      <c r="R31" s="8">
        <f t="shared" si="0"/>
        <v>8683604014813.4502</v>
      </c>
      <c r="S31" s="3">
        <f t="shared" si="3"/>
        <v>4.1614987612473765E-2</v>
      </c>
      <c r="U31" s="8">
        <v>168583563269377</v>
      </c>
      <c r="V31" s="8">
        <v>1.8859649566803256</v>
      </c>
      <c r="W31" s="8">
        <f t="shared" si="1"/>
        <v>9.6</v>
      </c>
      <c r="X31" s="8">
        <v>8243</v>
      </c>
      <c r="Y31" s="8" t="str">
        <f t="shared" si="2"/>
        <v>8,43</v>
      </c>
      <c r="Z31" s="8" t="s">
        <v>92</v>
      </c>
    </row>
    <row r="32" spans="1:26" s="8" customFormat="1" x14ac:dyDescent="0.2">
      <c r="A32" s="8" t="s">
        <v>144</v>
      </c>
      <c r="B32" s="8" t="s">
        <v>113</v>
      </c>
      <c r="C32" s="8">
        <v>-0.10826479085554297</v>
      </c>
      <c r="D32" s="8">
        <v>3.381761557523248</v>
      </c>
      <c r="E32" s="8">
        <v>1</v>
      </c>
      <c r="F32" s="2">
        <v>173093564607844</v>
      </c>
      <c r="G32" s="8">
        <v>44.061597280602598</v>
      </c>
      <c r="H32" s="11">
        <v>8.43</v>
      </c>
      <c r="I32" s="8">
        <v>4.9153464781915206</v>
      </c>
      <c r="J32" s="2">
        <v>-612652316961856</v>
      </c>
      <c r="K32" s="8">
        <v>2520765049871.3398</v>
      </c>
      <c r="L32" s="3">
        <v>8.4041582471227949E-2</v>
      </c>
      <c r="M32" s="8">
        <v>101.780848533301</v>
      </c>
      <c r="P32" s="8">
        <v>6158129000000</v>
      </c>
      <c r="Q32" s="8">
        <v>152.86116672404688</v>
      </c>
      <c r="R32" s="8">
        <f t="shared" si="0"/>
        <v>9413387837771.8809</v>
      </c>
      <c r="S32" s="3">
        <f t="shared" si="3"/>
        <v>8.4041582471227949E-2</v>
      </c>
      <c r="U32" s="8">
        <v>173093564607844</v>
      </c>
      <c r="V32" s="8">
        <v>-0.10826479085554297</v>
      </c>
      <c r="W32" s="8">
        <f t="shared" si="1"/>
        <v>8.43</v>
      </c>
      <c r="X32" s="8">
        <v>6713</v>
      </c>
      <c r="Y32" s="8" t="str">
        <f t="shared" si="2"/>
        <v>6,13</v>
      </c>
      <c r="Z32" s="8" t="s">
        <v>93</v>
      </c>
    </row>
    <row r="33" spans="1:26" s="8" customFormat="1" x14ac:dyDescent="0.2">
      <c r="A33" s="8" t="s">
        <v>145</v>
      </c>
      <c r="B33" s="8" t="s">
        <v>113</v>
      </c>
      <c r="C33" s="8">
        <v>3.5224405274050241</v>
      </c>
      <c r="D33" s="8">
        <v>2.278910322009537</v>
      </c>
      <c r="E33" s="8">
        <v>1</v>
      </c>
      <c r="F33" s="2">
        <v>159272850288003</v>
      </c>
      <c r="G33" s="8">
        <v>46.050144417603597</v>
      </c>
      <c r="H33" s="11">
        <v>6.13</v>
      </c>
      <c r="I33" s="8">
        <v>3.8842380429645975</v>
      </c>
      <c r="J33" s="2">
        <v>-714633177139735</v>
      </c>
      <c r="K33" s="8">
        <v>2872960224118.3999</v>
      </c>
      <c r="L33" s="3">
        <v>6.8618982440769166E-2</v>
      </c>
      <c r="M33" s="8">
        <v>104.74704773467199</v>
      </c>
      <c r="P33" s="8">
        <v>6520327000000</v>
      </c>
      <c r="Q33" s="8">
        <v>154.27638725051827</v>
      </c>
      <c r="R33" s="8">
        <f t="shared" si="0"/>
        <v>10059324932520.1</v>
      </c>
      <c r="S33" s="3">
        <f t="shared" si="3"/>
        <v>6.8618982440769166E-2</v>
      </c>
      <c r="U33" s="8">
        <v>159272850288003</v>
      </c>
      <c r="V33" s="8">
        <v>3.5224405274050241</v>
      </c>
      <c r="W33" s="8">
        <f t="shared" si="1"/>
        <v>6.13</v>
      </c>
      <c r="X33" s="8">
        <v>4123</v>
      </c>
      <c r="Y33" s="8" t="str">
        <f t="shared" si="2"/>
        <v>4,23</v>
      </c>
      <c r="Z33" s="8" t="s">
        <v>94</v>
      </c>
    </row>
    <row r="34" spans="1:26" s="8" customFormat="1" x14ac:dyDescent="0.2">
      <c r="A34" s="8" t="s">
        <v>146</v>
      </c>
      <c r="B34" s="8" t="s">
        <v>113</v>
      </c>
      <c r="C34" s="8">
        <v>2.7517810509664287</v>
      </c>
      <c r="D34" s="8">
        <v>2.3703395922872801</v>
      </c>
      <c r="E34" s="8">
        <v>1</v>
      </c>
      <c r="F34" s="2">
        <v>147525874735105</v>
      </c>
      <c r="G34" s="8">
        <v>48.246140333559865</v>
      </c>
      <c r="H34" s="11">
        <v>4.2300000000000004</v>
      </c>
      <c r="I34" s="8">
        <v>3.5456172385171905</v>
      </c>
      <c r="J34" s="2">
        <v>-632803625367953</v>
      </c>
      <c r="K34" s="8">
        <v>3158376324466.5498</v>
      </c>
      <c r="L34" s="3">
        <v>7.9955807174578009E-2</v>
      </c>
      <c r="M34" s="8">
        <v>104.19076899653901</v>
      </c>
      <c r="P34" s="8">
        <v>6858559000000</v>
      </c>
      <c r="Q34" s="8">
        <v>158.39517276342013</v>
      </c>
      <c r="R34" s="8">
        <f t="shared" si="0"/>
        <v>10863626377131.102</v>
      </c>
      <c r="S34" s="3">
        <f t="shared" si="3"/>
        <v>7.9955807174578009E-2</v>
      </c>
      <c r="U34" s="8">
        <v>147525874735105</v>
      </c>
      <c r="V34" s="8">
        <v>2.7517810509664287</v>
      </c>
      <c r="W34" s="8">
        <f t="shared" si="1"/>
        <v>4.2300000000000004</v>
      </c>
      <c r="X34" s="8" t="s">
        <v>55</v>
      </c>
      <c r="Y34" s="8" t="str">
        <f t="shared" si="2"/>
        <v>3,14</v>
      </c>
      <c r="Z34" s="8" t="s">
        <v>22</v>
      </c>
    </row>
    <row r="35" spans="1:26" s="8" customFormat="1" x14ac:dyDescent="0.2">
      <c r="A35" s="8" t="s">
        <v>147</v>
      </c>
      <c r="B35" s="8" t="s">
        <v>113</v>
      </c>
      <c r="C35" s="8">
        <v>4.028793259919027</v>
      </c>
      <c r="D35" s="8">
        <v>2.1354237103164309</v>
      </c>
      <c r="E35" s="8">
        <v>1</v>
      </c>
      <c r="F35" s="2">
        <v>164620171357293</v>
      </c>
      <c r="G35" s="8">
        <v>47.353482170743476</v>
      </c>
      <c r="H35" s="11">
        <v>3.14</v>
      </c>
      <c r="I35" s="8">
        <v>4.8983099509201606</v>
      </c>
      <c r="J35" s="2">
        <v>-499449036644346</v>
      </c>
      <c r="K35" s="8">
        <v>3515810106997.6899</v>
      </c>
      <c r="L35" s="3">
        <v>4.8708876452352737E-2</v>
      </c>
      <c r="M35" s="8">
        <v>100.74187172953199</v>
      </c>
      <c r="P35" s="8">
        <v>7287236000000</v>
      </c>
      <c r="Q35" s="8">
        <v>156.3388562159823</v>
      </c>
      <c r="R35" s="8">
        <f t="shared" si="0"/>
        <v>11392781412159.301</v>
      </c>
      <c r="S35" s="3">
        <f t="shared" si="3"/>
        <v>4.8708876452352737E-2</v>
      </c>
      <c r="U35" s="8">
        <v>164620171357293</v>
      </c>
      <c r="V35" s="8">
        <v>4.028793259919027</v>
      </c>
      <c r="W35" s="8">
        <f t="shared" si="1"/>
        <v>3.14</v>
      </c>
      <c r="X35" s="8" t="s">
        <v>56</v>
      </c>
      <c r="Y35" s="8" t="str">
        <f t="shared" si="2"/>
        <v>3,45</v>
      </c>
      <c r="Z35" s="8" t="s">
        <v>23</v>
      </c>
    </row>
    <row r="36" spans="1:26" s="8" customFormat="1" x14ac:dyDescent="0.2">
      <c r="A36" s="8" t="s">
        <v>148</v>
      </c>
      <c r="B36" s="8" t="s">
        <v>113</v>
      </c>
      <c r="C36" s="8">
        <v>2.6842172720778592</v>
      </c>
      <c r="D36" s="8">
        <v>2.0969007285313239</v>
      </c>
      <c r="E36" s="8">
        <v>1</v>
      </c>
      <c r="F36" s="2">
        <v>163590579764938</v>
      </c>
      <c r="G36" s="8">
        <v>47.20953528708862</v>
      </c>
      <c r="H36" s="11">
        <v>3.45</v>
      </c>
      <c r="I36" s="8">
        <v>6.5939963800037162</v>
      </c>
      <c r="J36" s="2">
        <v>-464307793358133</v>
      </c>
      <c r="K36" s="8">
        <v>3617687180604.5498</v>
      </c>
      <c r="L36" s="3">
        <v>0.1147454532124504</v>
      </c>
      <c r="M36" s="8">
        <v>103.740938664612</v>
      </c>
      <c r="P36" s="8">
        <v>7639749000000</v>
      </c>
      <c r="Q36" s="8">
        <v>166.23649911335963</v>
      </c>
      <c r="R36" s="8">
        <f t="shared" si="0"/>
        <v>12700051278647.9</v>
      </c>
      <c r="S36" s="3">
        <f t="shared" si="3"/>
        <v>0.1147454532124504</v>
      </c>
      <c r="U36" s="8">
        <v>163590579764938</v>
      </c>
      <c r="V36" s="8">
        <v>2.6842172720778592</v>
      </c>
      <c r="W36" s="8">
        <f t="shared" si="1"/>
        <v>3.45</v>
      </c>
      <c r="X36" s="8">
        <v>6183</v>
      </c>
      <c r="Y36" s="8" t="str">
        <f t="shared" si="2"/>
        <v>6,83</v>
      </c>
      <c r="Z36" s="8" t="s">
        <v>95</v>
      </c>
    </row>
    <row r="37" spans="1:26" s="8" customFormat="1" x14ac:dyDescent="0.2">
      <c r="A37" s="8" t="s">
        <v>149</v>
      </c>
      <c r="B37" s="8" t="s">
        <v>113</v>
      </c>
      <c r="C37" s="8">
        <v>3.7725654992141386</v>
      </c>
      <c r="D37" s="8">
        <v>1.8309678690951756</v>
      </c>
      <c r="E37" s="8">
        <v>1</v>
      </c>
      <c r="F37" s="2">
        <v>175995426883436</v>
      </c>
      <c r="G37" s="8">
        <v>46.741768550010768</v>
      </c>
      <c r="H37" s="11">
        <v>6.83</v>
      </c>
      <c r="I37" s="8">
        <v>6.3240737066514665</v>
      </c>
      <c r="J37" s="2">
        <v>-3499333962747</v>
      </c>
      <c r="K37" s="8">
        <v>3811283379359.71</v>
      </c>
      <c r="L37" s="3">
        <v>9.0726998286937019E-2</v>
      </c>
      <c r="M37" s="8">
        <v>108.862322183312</v>
      </c>
      <c r="P37" s="8">
        <v>8073122000000</v>
      </c>
      <c r="Q37" s="8">
        <v>171.5852777803903</v>
      </c>
      <c r="R37" s="8">
        <f t="shared" si="0"/>
        <v>13852288809249.801</v>
      </c>
      <c r="S37" s="3">
        <f t="shared" si="3"/>
        <v>9.0726998286937019E-2</v>
      </c>
      <c r="U37" s="8">
        <v>175995426883436</v>
      </c>
      <c r="V37" s="8">
        <v>3.7725654992141386</v>
      </c>
      <c r="W37" s="8">
        <f t="shared" si="1"/>
        <v>6.83</v>
      </c>
      <c r="X37" s="8">
        <v>5276</v>
      </c>
      <c r="Y37" s="8" t="str">
        <f t="shared" si="2"/>
        <v>5,76</v>
      </c>
      <c r="Z37" s="8" t="s">
        <v>96</v>
      </c>
    </row>
    <row r="38" spans="1:26" s="8" customFormat="1" x14ac:dyDescent="0.2">
      <c r="A38" s="8" t="s">
        <v>150</v>
      </c>
      <c r="B38" s="8" t="s">
        <v>113</v>
      </c>
      <c r="C38" s="8">
        <v>4.4471749452452514</v>
      </c>
      <c r="D38" s="8">
        <v>1.724431313947278</v>
      </c>
      <c r="E38" s="8">
        <v>1</v>
      </c>
      <c r="F38" s="2">
        <v>160660160546204</v>
      </c>
      <c r="G38" s="8">
        <v>44.117469833278378</v>
      </c>
      <c r="H38" s="11">
        <v>5.76</v>
      </c>
      <c r="I38" s="8">
        <v>6.6033648612773286</v>
      </c>
      <c r="J38" s="2">
        <v>-207376067204256</v>
      </c>
      <c r="K38" s="8">
        <v>4009300651542.0698</v>
      </c>
      <c r="L38" s="3">
        <v>0.11501695609136553</v>
      </c>
      <c r="M38" s="8">
        <v>116.713762262763</v>
      </c>
      <c r="P38" s="8">
        <v>8577554457000</v>
      </c>
      <c r="Q38" s="8">
        <v>180.06923745477772</v>
      </c>
      <c r="R38" s="8">
        <f t="shared" si="0"/>
        <v>15445536902988.199</v>
      </c>
      <c r="S38" s="3">
        <f t="shared" si="3"/>
        <v>0.11501695609136553</v>
      </c>
      <c r="U38" s="8">
        <v>160660160546204</v>
      </c>
      <c r="V38" s="8">
        <v>4.4471749452452514</v>
      </c>
      <c r="W38" s="8">
        <f t="shared" si="1"/>
        <v>5.76</v>
      </c>
      <c r="X38" s="8">
        <v>5443</v>
      </c>
      <c r="Y38" s="8" t="str">
        <f t="shared" si="2"/>
        <v>5,43</v>
      </c>
      <c r="Z38" s="8" t="s">
        <v>97</v>
      </c>
    </row>
    <row r="39" spans="1:26" s="8" customFormat="1" x14ac:dyDescent="0.2">
      <c r="A39" s="8" t="s">
        <v>151</v>
      </c>
      <c r="B39" s="8" t="s">
        <v>113</v>
      </c>
      <c r="C39" s="8">
        <v>4.4813944315531558</v>
      </c>
      <c r="D39" s="8">
        <v>1.1255331041742096</v>
      </c>
      <c r="E39" s="8">
        <v>1</v>
      </c>
      <c r="F39" s="2">
        <v>134836033327141</v>
      </c>
      <c r="G39" s="8">
        <v>41.129148979038519</v>
      </c>
      <c r="H39" s="11">
        <v>5.43</v>
      </c>
      <c r="I39" s="8">
        <v>7.1481784477179549</v>
      </c>
      <c r="J39" s="2">
        <v>-910456428724093</v>
      </c>
      <c r="K39" s="8">
        <v>3998286086312.21</v>
      </c>
      <c r="L39" s="3">
        <v>0.11788106724123326</v>
      </c>
      <c r="M39" s="8">
        <v>115.561420932537</v>
      </c>
      <c r="P39" s="8">
        <v>9062818202000</v>
      </c>
      <c r="Q39" s="8">
        <v>190.51770533602831</v>
      </c>
      <c r="R39" s="8">
        <f t="shared" si="0"/>
        <v>17266273277226.301</v>
      </c>
      <c r="S39" s="3">
        <f t="shared" si="3"/>
        <v>0.11788106724123326</v>
      </c>
      <c r="U39" s="8">
        <v>134836033327141</v>
      </c>
      <c r="V39" s="8">
        <v>4.4813944315531558</v>
      </c>
      <c r="W39" s="8">
        <f t="shared" si="1"/>
        <v>5.43</v>
      </c>
      <c r="X39" s="8">
        <v>5553</v>
      </c>
      <c r="Y39" s="8" t="str">
        <f t="shared" si="2"/>
        <v>5,53</v>
      </c>
      <c r="Z39" s="8" t="s">
        <v>98</v>
      </c>
    </row>
    <row r="40" spans="1:26" s="8" customFormat="1" x14ac:dyDescent="0.2">
      <c r="A40" s="8" t="s">
        <v>152</v>
      </c>
      <c r="B40" s="8" t="s">
        <v>113</v>
      </c>
      <c r="C40" s="8">
        <v>4.7944990446750779</v>
      </c>
      <c r="D40" s="8">
        <v>1.4092327564831066</v>
      </c>
      <c r="E40" s="8">
        <v>1</v>
      </c>
      <c r="F40" s="2">
        <v>146006089507341</v>
      </c>
      <c r="G40" s="8">
        <v>37.727278268605772</v>
      </c>
      <c r="H40" s="11">
        <v>5.53</v>
      </c>
      <c r="I40" s="8">
        <v>6.4934264180818309</v>
      </c>
      <c r="J40" s="2">
        <v>-482207149867119</v>
      </c>
      <c r="K40" s="8">
        <v>3961220104011.96</v>
      </c>
      <c r="L40" s="3">
        <v>0.12608862925044759</v>
      </c>
      <c r="M40" s="8">
        <v>119.459826287201</v>
      </c>
      <c r="P40" s="8">
        <v>9631174489000</v>
      </c>
      <c r="Q40" s="8">
        <v>201.87936610661689</v>
      </c>
      <c r="R40" s="8">
        <f t="shared" si="0"/>
        <v>19443354007015.398</v>
      </c>
      <c r="S40" s="3">
        <f t="shared" si="3"/>
        <v>0.12608862925044759</v>
      </c>
      <c r="U40" s="8">
        <v>146006089507341</v>
      </c>
      <c r="V40" s="8">
        <v>4.7944990446750779</v>
      </c>
      <c r="W40" s="8">
        <f t="shared" si="1"/>
        <v>5.53</v>
      </c>
      <c r="X40" s="8" t="s">
        <v>57</v>
      </c>
      <c r="Y40" s="8" t="str">
        <f t="shared" si="2"/>
        <v>4,9</v>
      </c>
      <c r="Z40" s="8" t="s">
        <v>24</v>
      </c>
    </row>
    <row r="41" spans="1:26" s="8" customFormat="1" x14ac:dyDescent="0.2">
      <c r="A41" s="8" t="s">
        <v>153</v>
      </c>
      <c r="B41" s="8" t="s">
        <v>113</v>
      </c>
      <c r="C41" s="8">
        <v>4.0771594794161814</v>
      </c>
      <c r="D41" s="8">
        <v>2.2655476704801316</v>
      </c>
      <c r="E41" s="8">
        <v>1</v>
      </c>
      <c r="F41" s="2">
        <v>136450101867481</v>
      </c>
      <c r="G41" s="8">
        <v>33.267654864682072</v>
      </c>
      <c r="H41" s="11">
        <v>4.9000000000000004</v>
      </c>
      <c r="I41" s="8">
        <v>6.8134242876249873</v>
      </c>
      <c r="J41" s="2">
        <v>335568833021557</v>
      </c>
      <c r="K41" s="8">
        <v>3867403675998.2598</v>
      </c>
      <c r="L41" s="3">
        <v>1.0116255728288032E-2</v>
      </c>
      <c r="M41" s="8">
        <v>126.222159418638</v>
      </c>
      <c r="P41" s="8">
        <v>10250947997000</v>
      </c>
      <c r="Q41" s="8">
        <v>191.59250397244992</v>
      </c>
      <c r="R41" s="8">
        <f t="shared" si="0"/>
        <v>19640047948366</v>
      </c>
      <c r="S41" s="3">
        <f t="shared" si="3"/>
        <v>1.0116255728288032E-2</v>
      </c>
      <c r="U41" s="8">
        <v>136450101867481</v>
      </c>
      <c r="V41" s="8">
        <v>4.0771594794161814</v>
      </c>
      <c r="W41" s="8">
        <f t="shared" si="1"/>
        <v>4.9000000000000004</v>
      </c>
      <c r="X41" s="8">
        <v>6033</v>
      </c>
      <c r="Y41" s="8" t="str">
        <f t="shared" si="2"/>
        <v>6,33</v>
      </c>
      <c r="Z41" s="8" t="s">
        <v>99</v>
      </c>
    </row>
    <row r="42" spans="1:26" s="8" customFormat="1" x14ac:dyDescent="0.2">
      <c r="A42" s="8" t="s">
        <v>154</v>
      </c>
      <c r="B42" s="8" t="s">
        <v>113</v>
      </c>
      <c r="C42" s="8">
        <v>0.95433872870837888</v>
      </c>
      <c r="D42" s="8">
        <v>2.2529523587807319</v>
      </c>
      <c r="E42" s="8">
        <v>1</v>
      </c>
      <c r="F42" s="2">
        <v>128399516602723</v>
      </c>
      <c r="G42" s="8">
        <v>52.443676328634837</v>
      </c>
      <c r="H42" s="11">
        <v>6.33</v>
      </c>
      <c r="I42" s="8">
        <v>4.565847929265213</v>
      </c>
      <c r="J42" s="2">
        <v>-184742403771562</v>
      </c>
      <c r="K42" s="8">
        <v>3520359875237.3501</v>
      </c>
      <c r="L42" s="3">
        <v>7.4123852028488549E-2</v>
      </c>
      <c r="M42" s="8">
        <v>125.91493601704499</v>
      </c>
      <c r="P42" s="8">
        <v>10581929774000</v>
      </c>
      <c r="Q42" s="8">
        <v>199.35724775036766</v>
      </c>
      <c r="R42" s="8">
        <f t="shared" si="0"/>
        <v>21095843956323.102</v>
      </c>
      <c r="S42" s="3">
        <f t="shared" si="3"/>
        <v>7.4123852028488549E-2</v>
      </c>
      <c r="U42" s="8">
        <v>128399516602723</v>
      </c>
      <c r="V42" s="8">
        <v>0.95433872870837888</v>
      </c>
      <c r="W42" s="8">
        <f t="shared" si="1"/>
        <v>6.33</v>
      </c>
      <c r="X42" s="8">
        <v>5256</v>
      </c>
      <c r="Y42" s="8" t="str">
        <f t="shared" si="2"/>
        <v>5,56</v>
      </c>
      <c r="Z42" s="8" t="s">
        <v>100</v>
      </c>
    </row>
    <row r="43" spans="1:26" s="8" customFormat="1" x14ac:dyDescent="0.2">
      <c r="A43" s="8" t="s">
        <v>155</v>
      </c>
      <c r="B43" s="8" t="s">
        <v>113</v>
      </c>
      <c r="C43" s="8">
        <v>1.6959429227495662</v>
      </c>
      <c r="D43" s="8">
        <v>1.5585313890788655</v>
      </c>
      <c r="E43" s="8">
        <v>1</v>
      </c>
      <c r="F43" s="2">
        <v>130076677027985</v>
      </c>
      <c r="G43" s="8">
        <v>53.862514041515816</v>
      </c>
      <c r="H43" s="11">
        <v>5.56</v>
      </c>
      <c r="I43" s="8">
        <v>3.0686428489022686</v>
      </c>
      <c r="J43" s="2">
        <v>-530319217268234</v>
      </c>
      <c r="K43" s="8">
        <v>5731628623711.0996</v>
      </c>
      <c r="L43" s="3">
        <v>-1.9147630285202579E-3</v>
      </c>
      <c r="M43" s="8">
        <v>117.991279578628</v>
      </c>
      <c r="P43" s="8">
        <v>10929112955000</v>
      </c>
      <c r="Q43" s="8">
        <v>192.65470583893423</v>
      </c>
      <c r="R43" s="8">
        <f t="shared" si="0"/>
        <v>21055450414260.102</v>
      </c>
      <c r="S43" s="3">
        <f t="shared" si="3"/>
        <v>-1.9147630285202579E-3</v>
      </c>
      <c r="U43" s="8">
        <v>130076677027985</v>
      </c>
      <c r="V43" s="8">
        <v>1.6959429227495662</v>
      </c>
      <c r="W43" s="8">
        <f t="shared" si="1"/>
        <v>5.56</v>
      </c>
      <c r="X43" s="8">
        <v>1823</v>
      </c>
      <c r="Y43" s="8" t="str">
        <f t="shared" si="2"/>
        <v>1,23</v>
      </c>
      <c r="Z43" s="8" t="s">
        <v>101</v>
      </c>
    </row>
    <row r="44" spans="1:26" s="8" customFormat="1" x14ac:dyDescent="0.2">
      <c r="A44" s="8" t="s">
        <v>156</v>
      </c>
      <c r="B44" s="8" t="s">
        <v>113</v>
      </c>
      <c r="C44" s="8">
        <v>2.7962091006717031</v>
      </c>
      <c r="D44" s="8">
        <v>1.9735993168761752</v>
      </c>
      <c r="E44" s="8">
        <v>1</v>
      </c>
      <c r="F44" s="2">
        <v>157762914914241</v>
      </c>
      <c r="G44" s="8">
        <v>56.250404592781379</v>
      </c>
      <c r="H44" s="11">
        <v>1.23</v>
      </c>
      <c r="I44" s="8">
        <v>2.1073108113466312</v>
      </c>
      <c r="J44" s="2">
        <v>-641433602904914</v>
      </c>
      <c r="K44" s="8">
        <v>6170727702991.75</v>
      </c>
      <c r="L44" s="3">
        <v>0.12944246485032856</v>
      </c>
      <c r="M44" s="8">
        <v>112.400713734397</v>
      </c>
      <c r="P44" s="8">
        <v>11456442041000</v>
      </c>
      <c r="Q44" s="8">
        <v>207.57683519289233</v>
      </c>
      <c r="R44" s="8">
        <f t="shared" si="0"/>
        <v>23780919814415.801</v>
      </c>
      <c r="S44" s="3">
        <f t="shared" si="3"/>
        <v>0.12944246485032856</v>
      </c>
      <c r="U44" s="8">
        <v>157762914914241</v>
      </c>
      <c r="V44" s="8">
        <v>2.7962091006717031</v>
      </c>
      <c r="W44" s="8">
        <f t="shared" si="1"/>
        <v>1.23</v>
      </c>
      <c r="X44" s="8">
        <v>1263</v>
      </c>
      <c r="Y44" s="8" t="str">
        <f t="shared" si="2"/>
        <v>1,63</v>
      </c>
      <c r="Z44" s="8" t="s">
        <v>102</v>
      </c>
    </row>
    <row r="45" spans="1:26" s="8" customFormat="1" x14ac:dyDescent="0.2">
      <c r="A45" s="8" t="s">
        <v>157</v>
      </c>
      <c r="B45" s="8" t="s">
        <v>113</v>
      </c>
      <c r="C45" s="8">
        <v>3.8525526006435058</v>
      </c>
      <c r="D45" s="8">
        <v>2.6844080415182532</v>
      </c>
      <c r="E45" s="8">
        <v>1</v>
      </c>
      <c r="F45" s="2">
        <v>184024332193350</v>
      </c>
      <c r="G45" s="8">
        <v>56.662286400883353</v>
      </c>
      <c r="H45" s="11">
        <v>1.63</v>
      </c>
      <c r="I45" s="8">
        <v>1.6123109535893083</v>
      </c>
      <c r="J45" s="2">
        <v>-577504281669869</v>
      </c>
      <c r="K45" s="8">
        <v>6872220603756.7695</v>
      </c>
      <c r="L45" s="3">
        <v>9.9105222558986988E-2</v>
      </c>
      <c r="M45" s="8">
        <v>110.840395947201</v>
      </c>
      <c r="P45" s="8">
        <v>12217193198000</v>
      </c>
      <c r="Q45" s="8">
        <v>213.94221030702653</v>
      </c>
      <c r="R45" s="8">
        <f t="shared" si="0"/>
        <v>26137733165280.902</v>
      </c>
      <c r="S45" s="3">
        <f t="shared" si="3"/>
        <v>9.9105222558986988E-2</v>
      </c>
      <c r="U45" s="8" t="s">
        <v>58</v>
      </c>
      <c r="V45" s="8">
        <v>3.8525526006435058</v>
      </c>
      <c r="W45" s="8">
        <f t="shared" si="1"/>
        <v>1.63</v>
      </c>
      <c r="X45" s="8">
        <v>1053</v>
      </c>
      <c r="Y45" s="8" t="str">
        <f t="shared" si="2"/>
        <v>1,53</v>
      </c>
      <c r="Z45" s="8" t="s">
        <v>38</v>
      </c>
    </row>
    <row r="46" spans="1:26" s="8" customFormat="1" x14ac:dyDescent="0.2">
      <c r="A46" s="8" t="s">
        <v>158</v>
      </c>
      <c r="B46" s="8" t="s">
        <v>113</v>
      </c>
      <c r="C46" s="8">
        <v>3.4832203202525847</v>
      </c>
      <c r="D46" s="8">
        <v>3.1358240667201329</v>
      </c>
      <c r="E46" s="8">
        <v>1</v>
      </c>
      <c r="F46" s="2">
        <v>190464790633305</v>
      </c>
      <c r="G46" s="8">
        <v>56.538847906838626</v>
      </c>
      <c r="H46" s="11">
        <v>1.53</v>
      </c>
      <c r="I46" s="8">
        <v>2.9605063299550389</v>
      </c>
      <c r="J46" s="2">
        <v>-444771944161899</v>
      </c>
      <c r="K46" s="8">
        <v>7388308391119.3301</v>
      </c>
      <c r="L46" s="3">
        <v>8.3787557854868841E-2</v>
      </c>
      <c r="M46" s="8">
        <v>109.925901220776</v>
      </c>
      <c r="P46" s="8">
        <v>13039199193000</v>
      </c>
      <c r="Q46" s="8">
        <v>217.25068829586979</v>
      </c>
      <c r="R46" s="8">
        <f t="shared" si="0"/>
        <v>28327749995062</v>
      </c>
      <c r="S46" s="3">
        <f t="shared" si="3"/>
        <v>8.3787557854868841E-2</v>
      </c>
      <c r="U46" s="8">
        <v>190464790633305</v>
      </c>
      <c r="V46" s="8">
        <v>3.4832203202525847</v>
      </c>
      <c r="W46" s="8">
        <f t="shared" si="1"/>
        <v>1.53</v>
      </c>
      <c r="X46" s="8">
        <v>2783</v>
      </c>
      <c r="Y46" s="8" t="str">
        <f t="shared" si="2"/>
        <v>2,83</v>
      </c>
      <c r="Z46" s="8" t="s">
        <v>103</v>
      </c>
    </row>
    <row r="47" spans="1:26" s="8" customFormat="1" x14ac:dyDescent="0.2">
      <c r="A47" s="8" t="s">
        <v>159</v>
      </c>
      <c r="B47" s="8" t="s">
        <v>113</v>
      </c>
      <c r="C47" s="8">
        <v>2.7828106258432683</v>
      </c>
      <c r="D47" s="8">
        <v>3.0855829316345051</v>
      </c>
      <c r="E47" s="8">
        <v>1</v>
      </c>
      <c r="F47" s="2">
        <v>188259141662468</v>
      </c>
      <c r="G47" s="8">
        <v>55.467335762447256</v>
      </c>
      <c r="H47" s="11">
        <v>2.83</v>
      </c>
      <c r="I47" s="8">
        <v>4.7260896527078025</v>
      </c>
      <c r="J47" s="2">
        <v>-333341922668048</v>
      </c>
      <c r="K47" s="8">
        <v>7811173691966.7695</v>
      </c>
      <c r="L47" s="3">
        <v>0.10709195390382649</v>
      </c>
      <c r="M47" s="8">
        <v>104.89222668801401</v>
      </c>
      <c r="P47" s="8">
        <v>13815586948000</v>
      </c>
      <c r="Q47" s="8">
        <v>227.0003019761119</v>
      </c>
      <c r="R47" s="8">
        <f t="shared" si="0"/>
        <v>31361424091732.301</v>
      </c>
      <c r="S47" s="3">
        <f t="shared" si="3"/>
        <v>0.10709195390382649</v>
      </c>
      <c r="U47" s="8">
        <v>188259141662468</v>
      </c>
      <c r="V47" s="8">
        <v>2.7828106258432683</v>
      </c>
      <c r="W47" s="8">
        <f t="shared" si="1"/>
        <v>2.83</v>
      </c>
      <c r="X47" s="8" t="s">
        <v>59</v>
      </c>
      <c r="Y47" s="8" t="str">
        <f t="shared" si="2"/>
        <v>4,72</v>
      </c>
      <c r="Z47" s="8" t="s">
        <v>25</v>
      </c>
    </row>
    <row r="48" spans="1:26" s="8" customFormat="1" x14ac:dyDescent="0.2">
      <c r="A48" s="8" t="s">
        <v>160</v>
      </c>
      <c r="B48" s="8" t="s">
        <v>113</v>
      </c>
      <c r="C48" s="8">
        <v>2.0105075516332818</v>
      </c>
      <c r="D48" s="8">
        <v>2.702526568861515</v>
      </c>
      <c r="E48" s="8">
        <v>1</v>
      </c>
      <c r="F48" s="2">
        <v>221088725058691</v>
      </c>
      <c r="G48" s="8">
        <v>55.6599261078117</v>
      </c>
      <c r="H48" s="11">
        <v>4.72</v>
      </c>
      <c r="I48" s="8">
        <v>5.2067593756352517</v>
      </c>
      <c r="J48" s="2">
        <v>-397930307578408</v>
      </c>
      <c r="K48" s="8">
        <v>8028468036414.8301</v>
      </c>
      <c r="L48" s="3">
        <v>8.9049225598844386E-2</v>
      </c>
      <c r="M48" s="8">
        <v>100.441931090491</v>
      </c>
      <c r="P48" s="8">
        <v>14474226905000</v>
      </c>
      <c r="Q48" s="8">
        <v>235.9651734420423</v>
      </c>
      <c r="R48" s="8">
        <f t="shared" si="0"/>
        <v>34154134620778.004</v>
      </c>
      <c r="S48" s="3">
        <f t="shared" si="3"/>
        <v>8.9049225598844386E-2</v>
      </c>
      <c r="U48" s="8">
        <v>221088725058691</v>
      </c>
      <c r="V48" s="8">
        <v>2.0105075516332818</v>
      </c>
      <c r="W48" s="8">
        <f t="shared" si="1"/>
        <v>4.72</v>
      </c>
      <c r="X48" s="8" t="s">
        <v>60</v>
      </c>
      <c r="Y48" s="8" t="str">
        <f t="shared" si="2"/>
        <v>5,31</v>
      </c>
      <c r="Z48" s="8" t="s">
        <v>26</v>
      </c>
    </row>
    <row r="49" spans="1:26" s="8" customFormat="1" x14ac:dyDescent="0.2">
      <c r="A49" s="8" t="s">
        <v>161</v>
      </c>
      <c r="B49" s="8" t="s">
        <v>113</v>
      </c>
      <c r="C49" s="8">
        <v>0.1221884429746467</v>
      </c>
      <c r="D49" s="8">
        <v>1.9179329778406213</v>
      </c>
      <c r="E49" s="8">
        <v>1</v>
      </c>
      <c r="F49" s="2">
        <v>277548941768855</v>
      </c>
      <c r="G49" s="8">
        <v>63.815129819091467</v>
      </c>
      <c r="H49" s="11">
        <v>5.31</v>
      </c>
      <c r="I49" s="8">
        <v>3.1099208250706183</v>
      </c>
      <c r="J49" s="2">
        <v>-734253576641407</v>
      </c>
      <c r="K49" s="8">
        <v>8220891999491.3799</v>
      </c>
      <c r="L49" s="3">
        <v>-7.5516384983650722E-2</v>
      </c>
      <c r="M49" s="8">
        <v>104.697190261439</v>
      </c>
      <c r="P49" s="8">
        <v>14769857911000</v>
      </c>
      <c r="Q49" s="8">
        <v>213.77956397573837</v>
      </c>
      <c r="R49" s="8">
        <f t="shared" si="0"/>
        <v>31574937841971.898</v>
      </c>
      <c r="S49" s="3">
        <f t="shared" si="3"/>
        <v>-7.5516384983650722E-2</v>
      </c>
      <c r="U49" s="8">
        <v>277548941768855</v>
      </c>
      <c r="V49" s="8">
        <v>0.1221884429746467</v>
      </c>
      <c r="W49" s="8">
        <f t="shared" si="1"/>
        <v>5.31</v>
      </c>
      <c r="X49" s="8" t="s">
        <v>61</v>
      </c>
      <c r="Y49" s="8" t="str">
        <f t="shared" si="2"/>
        <v>3,23</v>
      </c>
      <c r="Z49" s="8" t="s">
        <v>27</v>
      </c>
    </row>
    <row r="50" spans="1:26" s="8" customFormat="1" x14ac:dyDescent="0.2">
      <c r="A50" s="8" t="s">
        <v>162</v>
      </c>
      <c r="B50" s="8" t="s">
        <v>113</v>
      </c>
      <c r="C50" s="8">
        <v>-2.5998883510855819</v>
      </c>
      <c r="D50" s="8">
        <v>0.6409547326727818</v>
      </c>
      <c r="E50" s="8">
        <v>1</v>
      </c>
      <c r="F50" s="2">
        <v>294045673779627</v>
      </c>
      <c r="G50" s="8">
        <v>75.842048298966418</v>
      </c>
      <c r="H50" s="11">
        <v>3.23</v>
      </c>
      <c r="I50" s="8">
        <v>2.59242897114548</v>
      </c>
      <c r="J50" s="2">
        <v>-130999303981671</v>
      </c>
      <c r="K50" s="8">
        <v>9239195932924.4609</v>
      </c>
      <c r="L50" s="3">
        <v>1.8312468701312562E-2</v>
      </c>
      <c r="M50" s="8">
        <v>100</v>
      </c>
      <c r="P50" s="8">
        <v>14478064934000</v>
      </c>
      <c r="Q50" s="8">
        <v>222.08183931708353</v>
      </c>
      <c r="R50" s="8">
        <f t="shared" si="0"/>
        <v>32153152902948.898</v>
      </c>
      <c r="S50" s="3">
        <f t="shared" si="3"/>
        <v>1.8312468701312562E-2</v>
      </c>
      <c r="U50" s="8">
        <v>294045673779627</v>
      </c>
      <c r="V50" s="8">
        <v>-2.5998883510855819</v>
      </c>
      <c r="W50" s="8">
        <f t="shared" si="1"/>
        <v>3.23</v>
      </c>
      <c r="X50" s="8">
        <v>1083</v>
      </c>
      <c r="Y50" s="8" t="str">
        <f t="shared" si="2"/>
        <v>1,83</v>
      </c>
      <c r="Z50" s="8" t="s">
        <v>36</v>
      </c>
    </row>
    <row r="51" spans="1:26" s="8" customFormat="1" x14ac:dyDescent="0.2">
      <c r="A51" s="8" t="s">
        <v>163</v>
      </c>
      <c r="B51" s="8" t="s">
        <v>113</v>
      </c>
      <c r="C51" s="8">
        <v>2.7088566941968111</v>
      </c>
      <c r="D51" s="8">
        <v>1.2017916253887222</v>
      </c>
      <c r="E51" s="8">
        <v>1</v>
      </c>
      <c r="F51" s="2">
        <v>404098925258353</v>
      </c>
      <c r="G51" s="8">
        <v>84.964410990404488</v>
      </c>
      <c r="H51" s="11">
        <v>1.83</v>
      </c>
      <c r="I51" s="8">
        <v>2.0238854883053734</v>
      </c>
      <c r="J51" s="2">
        <v>-123800087314946</v>
      </c>
      <c r="K51" s="8">
        <v>11413442882112.801</v>
      </c>
      <c r="L51" s="3">
        <v>2.0446395159424854E-2</v>
      </c>
      <c r="M51" s="8">
        <v>95.009119161392704</v>
      </c>
      <c r="P51" s="8">
        <v>15048964444000</v>
      </c>
      <c r="Q51" s="8">
        <v>218.0254268984304</v>
      </c>
      <c r="R51" s="8">
        <f t="shared" si="0"/>
        <v>32810568972824</v>
      </c>
      <c r="S51" s="3">
        <f t="shared" si="3"/>
        <v>2.0446395159424854E-2</v>
      </c>
      <c r="U51" s="8">
        <v>404098925258353</v>
      </c>
      <c r="V51" s="8">
        <v>2.7088566941968111</v>
      </c>
      <c r="W51" s="8">
        <f t="shared" si="1"/>
        <v>1.83</v>
      </c>
      <c r="X51" s="8" t="s">
        <v>62</v>
      </c>
      <c r="Y51" s="8" t="str">
        <f t="shared" si="2"/>
        <v>0,20</v>
      </c>
      <c r="Z51" s="8" t="s">
        <v>28</v>
      </c>
    </row>
    <row r="52" spans="1:26" s="8" customFormat="1" x14ac:dyDescent="0.2">
      <c r="A52" s="8" t="s">
        <v>164</v>
      </c>
      <c r="B52" s="8" t="s">
        <v>113</v>
      </c>
      <c r="C52" s="8">
        <v>1.5498949501704544</v>
      </c>
      <c r="D52" s="8">
        <v>2.0777138203681034</v>
      </c>
      <c r="E52" s="8">
        <v>1</v>
      </c>
      <c r="F52" s="2">
        <v>488928508742440</v>
      </c>
      <c r="G52" s="8">
        <v>89.546817033331706</v>
      </c>
      <c r="H52" s="11">
        <v>0.2</v>
      </c>
      <c r="I52" s="8">
        <v>1.1484251907275658</v>
      </c>
      <c r="J52" s="2">
        <v>-109559946899084</v>
      </c>
      <c r="K52" s="8">
        <v>13254217115811.4</v>
      </c>
      <c r="L52" s="3">
        <v>4.2592794235890817E-2</v>
      </c>
      <c r="M52" s="8">
        <v>97.370731142542397</v>
      </c>
      <c r="P52" s="8">
        <v>15599728123000</v>
      </c>
      <c r="Q52" s="8">
        <v>219.28627547944347</v>
      </c>
      <c r="R52" s="8">
        <f t="shared" si="0"/>
        <v>34208062785845.996</v>
      </c>
      <c r="S52" s="3">
        <f t="shared" si="3"/>
        <v>4.2592794235890817E-2</v>
      </c>
      <c r="U52" s="8" t="s">
        <v>63</v>
      </c>
      <c r="V52" s="8">
        <v>1.5498949501704544</v>
      </c>
      <c r="W52" s="8">
        <f t="shared" si="1"/>
        <v>0.2</v>
      </c>
      <c r="X52" s="8" t="s">
        <v>64</v>
      </c>
      <c r="Y52" s="8" t="str">
        <f t="shared" si="2"/>
        <v>0,28</v>
      </c>
      <c r="Z52" s="8" t="s">
        <v>29</v>
      </c>
    </row>
    <row r="53" spans="1:26" s="8" customFormat="1" x14ac:dyDescent="0.2">
      <c r="A53" s="8" t="s">
        <v>165</v>
      </c>
      <c r="B53" s="8" t="s">
        <v>113</v>
      </c>
      <c r="C53" s="8">
        <v>2.2806876031918506</v>
      </c>
      <c r="D53" s="8">
        <v>1.8705955293703909</v>
      </c>
      <c r="E53" s="8">
        <v>1</v>
      </c>
      <c r="F53" s="2">
        <v>537267041107474</v>
      </c>
      <c r="G53" s="8">
        <v>93.649261759566812</v>
      </c>
      <c r="H53" s="11">
        <v>0.28000000000000003</v>
      </c>
      <c r="I53" s="8">
        <v>1.3540752004653922</v>
      </c>
      <c r="J53" s="2">
        <v>-918706752873298</v>
      </c>
      <c r="K53" s="8">
        <v>14554914773446.6</v>
      </c>
      <c r="L53" s="3">
        <v>5.0724233547216724E-2</v>
      </c>
      <c r="M53" s="8">
        <v>97.557157741789993</v>
      </c>
      <c r="P53" s="8">
        <v>16253972230000</v>
      </c>
      <c r="Q53" s="8">
        <v>221.13511726968849</v>
      </c>
      <c r="R53" s="8">
        <f t="shared" si="0"/>
        <v>35943240551793.102</v>
      </c>
      <c r="S53" s="3">
        <f t="shared" si="3"/>
        <v>5.0724233547216724E-2</v>
      </c>
      <c r="U53" s="8">
        <v>537267041107474</v>
      </c>
      <c r="V53" s="8">
        <v>2.2806876031918506</v>
      </c>
      <c r="W53" s="8">
        <f t="shared" si="1"/>
        <v>0.28000000000000003</v>
      </c>
      <c r="X53" s="8" t="s">
        <v>65</v>
      </c>
      <c r="Y53" s="8" t="str">
        <f t="shared" si="2"/>
        <v>0,33</v>
      </c>
      <c r="Z53" s="8" t="s">
        <v>30</v>
      </c>
    </row>
    <row r="54" spans="1:26" s="8" customFormat="1" x14ac:dyDescent="0.2">
      <c r="A54" s="8" t="s">
        <v>166</v>
      </c>
      <c r="B54" s="8" t="s">
        <v>113</v>
      </c>
      <c r="C54" s="8">
        <v>1.8418753951868752</v>
      </c>
      <c r="D54" s="8">
        <v>1.7509497788179118</v>
      </c>
      <c r="E54" s="8">
        <v>1</v>
      </c>
      <c r="F54" s="2">
        <v>574268084132447</v>
      </c>
      <c r="G54" s="8">
        <v>95.534688211321878</v>
      </c>
      <c r="H54" s="11">
        <v>0.33</v>
      </c>
      <c r="I54" s="8">
        <v>1.473254278648664</v>
      </c>
      <c r="J54" s="2">
        <v>-580240709661041</v>
      </c>
      <c r="K54" s="8">
        <v>15773524021698.4</v>
      </c>
      <c r="L54" s="3">
        <v>7.8674958902820127E-2</v>
      </c>
      <c r="M54" s="8">
        <v>99.196755257575404</v>
      </c>
      <c r="P54" s="8">
        <v>16843190993000</v>
      </c>
      <c r="Q54" s="8">
        <v>230.18840991088206</v>
      </c>
      <c r="R54" s="8">
        <f t="shared" si="0"/>
        <v>38771073525039.602</v>
      </c>
      <c r="S54" s="3">
        <f t="shared" si="3"/>
        <v>7.8674958902820127E-2</v>
      </c>
      <c r="U54" s="8">
        <v>574268084132447</v>
      </c>
      <c r="V54" s="8">
        <v>1.8418753951868752</v>
      </c>
      <c r="W54" s="8">
        <f t="shared" si="1"/>
        <v>0.33</v>
      </c>
      <c r="X54" s="8" t="s">
        <v>66</v>
      </c>
      <c r="Y54" s="8" t="str">
        <f t="shared" si="2"/>
        <v>0,22</v>
      </c>
      <c r="Z54" s="8" t="s">
        <v>31</v>
      </c>
    </row>
    <row r="55" spans="1:26" s="8" customFormat="1" x14ac:dyDescent="0.2">
      <c r="A55" s="8" t="s">
        <v>167</v>
      </c>
      <c r="B55" s="8" t="s">
        <v>113</v>
      </c>
      <c r="C55" s="8">
        <v>2.2877759325535862</v>
      </c>
      <c r="D55" s="8">
        <v>1.8698913722099348</v>
      </c>
      <c r="E55" s="8">
        <v>1</v>
      </c>
      <c r="F55" s="2">
        <v>448508920737711</v>
      </c>
      <c r="G55" s="8">
        <v>95.766698688403778</v>
      </c>
      <c r="H55" s="11">
        <v>0.22</v>
      </c>
      <c r="I55" s="8">
        <v>1.3547757921400425</v>
      </c>
      <c r="J55" s="2">
        <v>-518710236243174</v>
      </c>
      <c r="K55" s="8">
        <v>16766987583197.199</v>
      </c>
      <c r="L55" s="3">
        <v>5.4126720038311295E-2</v>
      </c>
      <c r="M55" s="8">
        <v>109.90649125973999</v>
      </c>
      <c r="P55" s="8">
        <v>17550680174000</v>
      </c>
      <c r="Q55" s="8">
        <v>232.86632861021221</v>
      </c>
      <c r="R55" s="8">
        <f t="shared" si="0"/>
        <v>40869624567314.203</v>
      </c>
      <c r="S55" s="3">
        <f t="shared" si="3"/>
        <v>5.4126720038311295E-2</v>
      </c>
      <c r="U55" s="8">
        <v>448508920737711</v>
      </c>
      <c r="V55" s="8">
        <v>2.2877759325535862</v>
      </c>
      <c r="W55" s="8">
        <f t="shared" si="1"/>
        <v>0.22</v>
      </c>
      <c r="X55" s="8" t="s">
        <v>67</v>
      </c>
      <c r="Y55" s="8" t="str">
        <f t="shared" si="2"/>
        <v>0,12</v>
      </c>
      <c r="Z55" s="8" t="s">
        <v>32</v>
      </c>
    </row>
    <row r="56" spans="1:26" s="8" customFormat="1" x14ac:dyDescent="0.2">
      <c r="A56" s="8" t="s">
        <v>168</v>
      </c>
      <c r="B56" s="8" t="s">
        <v>113</v>
      </c>
      <c r="C56" s="8">
        <v>2.7063695817639939</v>
      </c>
      <c r="D56" s="8">
        <v>1.000541632911407</v>
      </c>
      <c r="E56" s="8">
        <v>1</v>
      </c>
      <c r="F56" s="2">
        <v>434416188744625</v>
      </c>
      <c r="G56" s="8">
        <v>96.425227949266571</v>
      </c>
      <c r="H56" s="11">
        <v>0.12</v>
      </c>
      <c r="I56" s="8">
        <v>2.2370754953974776</v>
      </c>
      <c r="J56" s="2">
        <v>-459851061376776</v>
      </c>
      <c r="K56" s="8">
        <v>17435305026181.801</v>
      </c>
      <c r="L56" s="3">
        <v>1.3306436232030658E-2</v>
      </c>
      <c r="M56" s="8">
        <v>114.56821167551399</v>
      </c>
      <c r="P56" s="8">
        <v>18206020741000</v>
      </c>
      <c r="Q56" s="8">
        <v>227.4711987292369</v>
      </c>
      <c r="R56" s="8">
        <f t="shared" si="0"/>
        <v>41413453620446.203</v>
      </c>
      <c r="S56" s="3">
        <f t="shared" si="3"/>
        <v>1.3306436232030658E-2</v>
      </c>
      <c r="U56" s="8">
        <v>434416188744625</v>
      </c>
      <c r="V56" s="8">
        <v>2.7063695817639939</v>
      </c>
      <c r="W56" s="8">
        <f t="shared" si="1"/>
        <v>0.12</v>
      </c>
      <c r="X56" s="8" t="s">
        <v>68</v>
      </c>
      <c r="Y56" s="8" t="str">
        <f t="shared" si="2"/>
        <v>0,15</v>
      </c>
      <c r="Z56" s="8" t="s">
        <v>33</v>
      </c>
    </row>
    <row r="57" spans="1:26" s="8" customFormat="1" x14ac:dyDescent="0.2">
      <c r="A57" s="8" t="s">
        <v>169</v>
      </c>
      <c r="B57" s="8" t="s">
        <v>113</v>
      </c>
      <c r="C57" s="8">
        <v>1.667472075961868</v>
      </c>
      <c r="D57" s="8">
        <v>1.002235480218161</v>
      </c>
      <c r="E57" s="8">
        <v>1</v>
      </c>
      <c r="F57" s="2">
        <v>383728497570133</v>
      </c>
      <c r="G57" s="8">
        <v>98.504101717483678</v>
      </c>
      <c r="H57" s="11">
        <v>0.15</v>
      </c>
      <c r="I57" s="8">
        <v>2.4845303418457454</v>
      </c>
      <c r="J57" s="2">
        <v>-540322852408539</v>
      </c>
      <c r="K57" s="8">
        <v>18026803244766.5</v>
      </c>
      <c r="L57" s="3">
        <v>5.0202514585664611E-2</v>
      </c>
      <c r="M57" s="8">
        <v>114.33906119164</v>
      </c>
      <c r="P57" s="8">
        <v>18695110842000</v>
      </c>
      <c r="Q57" s="8">
        <v>232.64110866976048</v>
      </c>
      <c r="R57" s="8">
        <f t="shared" si="0"/>
        <v>43492513129869.398</v>
      </c>
      <c r="S57" s="3">
        <f t="shared" si="3"/>
        <v>5.0202514585664611E-2</v>
      </c>
      <c r="U57" s="8">
        <v>383728497570133</v>
      </c>
      <c r="V57" s="8">
        <v>1.667472075961868</v>
      </c>
      <c r="W57" s="8">
        <f t="shared" si="1"/>
        <v>0.15</v>
      </c>
      <c r="X57" s="8" t="s">
        <v>69</v>
      </c>
      <c r="Y57" s="8" t="str">
        <f t="shared" si="2"/>
        <v>0,55</v>
      </c>
      <c r="Z57" s="8" t="s">
        <v>34</v>
      </c>
    </row>
    <row r="58" spans="1:26" s="8" customFormat="1" x14ac:dyDescent="0.2">
      <c r="A58" s="8" t="s">
        <v>170</v>
      </c>
      <c r="B58" s="8" t="s">
        <v>113</v>
      </c>
      <c r="C58" s="8">
        <v>2.2419212159774844</v>
      </c>
      <c r="D58" s="8">
        <v>1.8996101399616663</v>
      </c>
      <c r="E58" s="8">
        <v>1</v>
      </c>
      <c r="F58" s="2">
        <v>405942428719749</v>
      </c>
      <c r="G58" s="8">
        <v>97.774934227224975</v>
      </c>
      <c r="H58" s="11">
        <v>0.55000000000000004</v>
      </c>
      <c r="I58" s="8">
        <v>2.1560990505138209</v>
      </c>
      <c r="J58" s="2">
        <v>-442322839102697</v>
      </c>
      <c r="K58" s="8">
        <v>19185975406083.602</v>
      </c>
      <c r="L58" s="3">
        <v>8.3730610415104198E-2</v>
      </c>
      <c r="M58" s="8">
        <v>113.207081608709</v>
      </c>
      <c r="P58" s="8">
        <v>19477336549000</v>
      </c>
      <c r="Q58" s="8">
        <v>241.99493439024775</v>
      </c>
      <c r="R58" s="8">
        <f t="shared" si="0"/>
        <v>47134167802720.297</v>
      </c>
      <c r="S58" s="3">
        <f t="shared" si="3"/>
        <v>8.3730610415104198E-2</v>
      </c>
      <c r="U58" s="8">
        <v>405942428719749</v>
      </c>
      <c r="V58" s="8">
        <v>2.2419212159774844</v>
      </c>
      <c r="W58" s="8">
        <f t="shared" si="1"/>
        <v>0.55000000000000004</v>
      </c>
      <c r="X58" s="8" t="s">
        <v>70</v>
      </c>
      <c r="Y58" s="8" t="str">
        <f t="shared" si="2"/>
        <v>0,91</v>
      </c>
      <c r="Z58" s="8" t="s">
        <v>35</v>
      </c>
    </row>
    <row r="59" spans="1:26" s="8" customFormat="1" x14ac:dyDescent="0.2">
      <c r="A59" s="8" t="s">
        <v>171</v>
      </c>
      <c r="B59" s="8" t="s">
        <v>113</v>
      </c>
      <c r="C59" s="8">
        <v>2.9453848312678019</v>
      </c>
      <c r="D59" s="8">
        <v>2.4040585926438069</v>
      </c>
      <c r="E59" s="8">
        <v>1</v>
      </c>
      <c r="F59" s="2">
        <v>451285263406024</v>
      </c>
      <c r="G59" s="8">
        <v>99.149584451323037</v>
      </c>
      <c r="H59" s="11">
        <v>0.91</v>
      </c>
      <c r="I59" s="8">
        <v>2.4414150263009748</v>
      </c>
      <c r="J59" s="2">
        <v>-609295069443626</v>
      </c>
      <c r="K59" s="8">
        <v>20076183281646.398</v>
      </c>
      <c r="L59" s="3">
        <v>-1.815093686505288E-3</v>
      </c>
      <c r="M59" s="8">
        <v>116.44899927167501</v>
      </c>
      <c r="P59" s="8">
        <v>20533057312000</v>
      </c>
      <c r="Q59" s="8">
        <v>229.13594482019289</v>
      </c>
      <c r="R59" s="8">
        <f t="shared" si="0"/>
        <v>47048614872322.898</v>
      </c>
      <c r="S59" s="3">
        <f t="shared" si="3"/>
        <v>-1.815093686505288E-3</v>
      </c>
      <c r="U59" s="8" t="s">
        <v>71</v>
      </c>
      <c r="V59" s="8">
        <v>2.9453848312678019</v>
      </c>
      <c r="W59" s="8">
        <f t="shared" si="1"/>
        <v>0.91</v>
      </c>
      <c r="X59" s="8" t="s">
        <v>72</v>
      </c>
      <c r="Y59" s="8" t="str">
        <f t="shared" si="2"/>
        <v>1,83</v>
      </c>
      <c r="Z59" s="8" t="s">
        <v>36</v>
      </c>
    </row>
    <row r="60" spans="1:26" s="8" customFormat="1" x14ac:dyDescent="0.2">
      <c r="A60" s="8" t="s">
        <v>172</v>
      </c>
      <c r="B60" s="8" t="s">
        <v>113</v>
      </c>
      <c r="C60" s="8">
        <v>2.2944390776931129</v>
      </c>
      <c r="D60" s="8">
        <v>1.7939305008955131</v>
      </c>
      <c r="E60" s="8">
        <v>1</v>
      </c>
      <c r="F60" s="2">
        <v>449907088828546</v>
      </c>
      <c r="G60" s="8">
        <v>100.90257282888273</v>
      </c>
      <c r="H60" s="11">
        <v>1.83</v>
      </c>
      <c r="I60" s="8">
        <v>3.4270898883050758</v>
      </c>
      <c r="J60" s="2">
        <v>-665791168747395</v>
      </c>
      <c r="K60" s="8">
        <v>21199148973625.102</v>
      </c>
      <c r="L60" s="3">
        <v>0.10141026899203032</v>
      </c>
      <c r="M60" s="8">
        <v>117.969990715718</v>
      </c>
      <c r="P60" s="8">
        <v>21380976119000</v>
      </c>
      <c r="Q60" s="8">
        <v>242.36418053981365</v>
      </c>
      <c r="R60" s="8">
        <f t="shared" si="0"/>
        <v>51819827562227.602</v>
      </c>
      <c r="S60" s="3">
        <f t="shared" si="3"/>
        <v>0.10141026899203032</v>
      </c>
      <c r="U60" s="8">
        <v>449907088828546</v>
      </c>
      <c r="V60" s="8">
        <v>2.2944390776931129</v>
      </c>
      <c r="W60" s="8">
        <f t="shared" si="1"/>
        <v>1.83</v>
      </c>
      <c r="X60" s="8" t="s">
        <v>73</v>
      </c>
      <c r="Y60" s="8" t="str">
        <f t="shared" si="2"/>
        <v>2,52</v>
      </c>
      <c r="Z60" s="8" t="s">
        <v>37</v>
      </c>
    </row>
    <row r="61" spans="1:26" s="8" customFormat="1" x14ac:dyDescent="0.2">
      <c r="A61" s="10" t="s">
        <v>173</v>
      </c>
      <c r="B61" s="8" t="s">
        <v>113</v>
      </c>
      <c r="C61" s="8">
        <v>-2.767802511405776</v>
      </c>
      <c r="D61" s="10">
        <v>1.3049120712056208</v>
      </c>
      <c r="E61" s="10">
        <v>1</v>
      </c>
      <c r="F61" s="2">
        <v>516700583371247</v>
      </c>
      <c r="G61" s="10">
        <v>126.39049571786094</v>
      </c>
      <c r="H61" s="11">
        <v>2.52</v>
      </c>
      <c r="I61" s="10">
        <v>2.2104106796787026</v>
      </c>
      <c r="J61" s="7">
        <v>-148599779853008</v>
      </c>
      <c r="K61" s="10">
        <v>21250559725464.957</v>
      </c>
      <c r="L61" s="4">
        <v>0.14240222661857091</v>
      </c>
      <c r="M61" s="10">
        <v>115.581029483096</v>
      </c>
      <c r="N61" s="10"/>
      <c r="O61" s="10"/>
      <c r="P61" s="10">
        <v>21060473613000</v>
      </c>
      <c r="Q61" s="10">
        <v>281.09095492295756</v>
      </c>
      <c r="R61" s="10">
        <f t="shared" si="0"/>
        <v>59199086390079.203</v>
      </c>
      <c r="S61" s="4">
        <f t="shared" si="3"/>
        <v>0.14240222661857091</v>
      </c>
      <c r="U61" s="8">
        <v>516700583371247</v>
      </c>
      <c r="V61" s="8">
        <v>-2.767802511405776</v>
      </c>
      <c r="W61" s="8">
        <f t="shared" si="1"/>
        <v>2.52</v>
      </c>
      <c r="X61" s="8" t="s">
        <v>74</v>
      </c>
      <c r="Y61" s="8" t="str">
        <f t="shared" si="2"/>
        <v>1,53</v>
      </c>
      <c r="Z61" s="8" t="s">
        <v>38</v>
      </c>
    </row>
    <row r="62" spans="1:26" s="8" customFormat="1" x14ac:dyDescent="0.2">
      <c r="A62" s="8" t="s">
        <v>174</v>
      </c>
      <c r="B62" s="8" t="s">
        <v>113</v>
      </c>
      <c r="C62" s="8">
        <v>5.9454847612217208</v>
      </c>
      <c r="D62" s="8">
        <v>4.4927922357685048</v>
      </c>
      <c r="E62" s="8">
        <v>1</v>
      </c>
      <c r="F62" s="2">
        <v>628369715338322</v>
      </c>
      <c r="H62" s="11">
        <v>1.53</v>
      </c>
      <c r="I62" s="8">
        <v>-1.1893569012534153</v>
      </c>
      <c r="J62" s="2">
        <v>-120643385283542</v>
      </c>
      <c r="K62" s="8">
        <v>29468045896802.602</v>
      </c>
      <c r="L62" s="3">
        <v>-1</v>
      </c>
      <c r="P62" s="8">
        <v>23315080560000</v>
      </c>
      <c r="R62" s="8">
        <f t="shared" si="0"/>
        <v>0</v>
      </c>
      <c r="S62" s="3">
        <f t="shared" si="3"/>
        <v>-1</v>
      </c>
      <c r="U62" s="8">
        <v>628369715338322</v>
      </c>
      <c r="V62" s="8">
        <v>5.9454847612217208</v>
      </c>
      <c r="W62" s="8">
        <f t="shared" si="1"/>
        <v>1.53</v>
      </c>
      <c r="X62" s="8" t="s">
        <v>75</v>
      </c>
      <c r="Y62" s="8" t="str">
        <f t="shared" si="2"/>
        <v>0,11</v>
      </c>
      <c r="Z62" s="8" t="s">
        <v>39</v>
      </c>
    </row>
    <row r="63" spans="1:26" x14ac:dyDescent="0.2">
      <c r="B63" s="8" t="s">
        <v>113</v>
      </c>
      <c r="F63" s="2">
        <v>716152260973711</v>
      </c>
      <c r="H63" s="11">
        <v>0.11</v>
      </c>
      <c r="U63" s="1">
        <v>716152260973711</v>
      </c>
      <c r="W63">
        <f t="shared" si="1"/>
        <v>0.11</v>
      </c>
      <c r="X63" t="s">
        <v>76</v>
      </c>
      <c r="Y63" t="str">
        <f t="shared" si="2"/>
        <v>0,44</v>
      </c>
      <c r="Z63" s="2" t="s">
        <v>40</v>
      </c>
    </row>
    <row r="64" spans="1:26" x14ac:dyDescent="0.2">
      <c r="B64" s="8" t="s">
        <v>113</v>
      </c>
      <c r="H64" s="5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84AC-90C5-E94C-AADA-52AC442DF6BC}">
  <dimension ref="A1:BJ63"/>
  <sheetViews>
    <sheetView tabSelected="1" topLeftCell="M1" workbookViewId="0">
      <selection activeCell="U1" sqref="U1"/>
    </sheetView>
  </sheetViews>
  <sheetFormatPr baseColWidth="10" defaultRowHeight="16" x14ac:dyDescent="0.2"/>
  <cols>
    <col min="13" max="13" width="11.1640625" bestFit="1" customWidth="1"/>
  </cols>
  <sheetData>
    <row r="1" spans="1:62" x14ac:dyDescent="0.2">
      <c r="A1">
        <v>543300000000</v>
      </c>
      <c r="B1">
        <v>563300000000</v>
      </c>
      <c r="C1">
        <v>605100000000</v>
      </c>
      <c r="D1">
        <v>638600000000</v>
      </c>
      <c r="E1">
        <v>685800000000</v>
      </c>
      <c r="F1">
        <v>743700000000</v>
      </c>
      <c r="G1">
        <v>815000000000</v>
      </c>
      <c r="H1">
        <v>861700000000</v>
      </c>
      <c r="I1">
        <v>942500000000</v>
      </c>
      <c r="J1">
        <v>1019900000000</v>
      </c>
      <c r="K1">
        <v>1073303000000</v>
      </c>
      <c r="L1">
        <v>1164850000000</v>
      </c>
      <c r="M1" t="s">
        <v>0</v>
      </c>
      <c r="N1" t="s">
        <v>112</v>
      </c>
      <c r="O1" t="s">
        <v>111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>
        <v>4338979000000</v>
      </c>
      <c r="AA1">
        <v>4579631000000</v>
      </c>
      <c r="AB1">
        <v>4855215000000</v>
      </c>
      <c r="AC1">
        <v>5236438000000</v>
      </c>
      <c r="AD1">
        <v>5641580000000</v>
      </c>
      <c r="AE1">
        <v>5963144000000</v>
      </c>
      <c r="AF1">
        <v>6158129000000</v>
      </c>
      <c r="AG1">
        <v>6520327000000</v>
      </c>
      <c r="AH1">
        <v>6858559000000</v>
      </c>
      <c r="AI1">
        <v>7287236000000</v>
      </c>
      <c r="AJ1">
        <v>7639749000000</v>
      </c>
      <c r="AK1">
        <v>8073122000000</v>
      </c>
      <c r="AL1">
        <v>8577554457000</v>
      </c>
      <c r="AM1">
        <v>9062818202000</v>
      </c>
      <c r="AN1">
        <v>9631174489000</v>
      </c>
      <c r="AO1">
        <v>10250947997000</v>
      </c>
      <c r="AP1">
        <v>10581929774000</v>
      </c>
      <c r="AQ1">
        <v>10929112955000</v>
      </c>
      <c r="AR1">
        <v>11456442041000</v>
      </c>
      <c r="AS1">
        <v>12217193198000</v>
      </c>
      <c r="AT1">
        <v>13039199193000</v>
      </c>
      <c r="AU1">
        <v>13815586948000</v>
      </c>
      <c r="AV1">
        <v>14474226905000</v>
      </c>
      <c r="AW1">
        <v>14769857911000</v>
      </c>
      <c r="AX1">
        <v>14478064934000</v>
      </c>
      <c r="AY1">
        <v>15048964444000</v>
      </c>
      <c r="AZ1">
        <v>15599728123000</v>
      </c>
      <c r="BA1">
        <v>16253972230000</v>
      </c>
      <c r="BB1">
        <v>16843190993000</v>
      </c>
      <c r="BC1">
        <v>17550680174000</v>
      </c>
      <c r="BD1">
        <v>18206020741000</v>
      </c>
      <c r="BE1">
        <v>18695110842000</v>
      </c>
      <c r="BF1">
        <v>19477336549000</v>
      </c>
      <c r="BG1">
        <v>20533057312000</v>
      </c>
      <c r="BH1">
        <v>21380976119000</v>
      </c>
      <c r="BI1">
        <v>21060473613000</v>
      </c>
      <c r="BJ1">
        <v>23315080560000</v>
      </c>
    </row>
    <row r="2" spans="1:62" x14ac:dyDescent="0.2">
      <c r="M2" t="s">
        <v>114</v>
      </c>
      <c r="N2" t="s">
        <v>113</v>
      </c>
      <c r="O2">
        <v>2.2999999999996845</v>
      </c>
      <c r="P2">
        <v>1.3501538964216593</v>
      </c>
      <c r="Q2">
        <v>1</v>
      </c>
      <c r="R2">
        <v>19664164000</v>
      </c>
      <c r="S2">
        <v>0</v>
      </c>
      <c r="U2">
        <v>3.1078848748443324</v>
      </c>
      <c r="Z2">
        <v>22.174801952256509</v>
      </c>
      <c r="AA2">
        <v>22.230612029659159</v>
      </c>
      <c r="AB2">
        <v>21.37433666686233</v>
      </c>
      <c r="AC2">
        <v>21.030326340157181</v>
      </c>
      <c r="AD2">
        <v>20.863126996337904</v>
      </c>
      <c r="AE2">
        <v>21.558929316481372</v>
      </c>
      <c r="AF2">
        <v>22.884385825629831</v>
      </c>
      <c r="AG2">
        <v>21.818384262016309</v>
      </c>
      <c r="AH2">
        <v>21.417472679027767</v>
      </c>
      <c r="AI2">
        <v>20.731454285273593</v>
      </c>
      <c r="AJ2">
        <v>20.533004422003916</v>
      </c>
      <c r="AK2">
        <v>20.005395682116532</v>
      </c>
      <c r="AL2">
        <v>19.389675790897751</v>
      </c>
      <c r="AM2">
        <v>18.721328864630358</v>
      </c>
      <c r="AN2">
        <v>18.104437854297917</v>
      </c>
      <c r="AO2">
        <v>17.926537141128762</v>
      </c>
      <c r="AP2">
        <v>19.509762813513827</v>
      </c>
      <c r="AQ2">
        <v>20.084009645044425</v>
      </c>
      <c r="AR2">
        <v>20.660632607655508</v>
      </c>
      <c r="AS2">
        <v>20.448535596612903</v>
      </c>
      <c r="AT2">
        <v>20.745102977276066</v>
      </c>
      <c r="AU2">
        <v>20.595135123172621</v>
      </c>
      <c r="AV2">
        <v>20.864645274814421</v>
      </c>
      <c r="AW2">
        <v>22.787626125322173</v>
      </c>
      <c r="AX2">
        <v>25.576520183329084</v>
      </c>
      <c r="AY2">
        <v>26.054605382254564</v>
      </c>
      <c r="AZ2">
        <v>25.345705827850217</v>
      </c>
      <c r="BA2">
        <v>23.911901318659996</v>
      </c>
      <c r="BB2">
        <v>22.938948454635032</v>
      </c>
      <c r="BC2">
        <v>22.695072558502428</v>
      </c>
      <c r="BD2">
        <v>22.501991282335432</v>
      </c>
      <c r="BE2">
        <v>22.565093813312199</v>
      </c>
      <c r="BF2">
        <v>22.311172213241402</v>
      </c>
      <c r="BG2">
        <v>22.320573260765855</v>
      </c>
      <c r="BH2">
        <v>22.726135948872951</v>
      </c>
      <c r="BI2">
        <v>32.194914628200294</v>
      </c>
    </row>
    <row r="3" spans="1:62" x14ac:dyDescent="0.2">
      <c r="M3" t="s">
        <v>115</v>
      </c>
      <c r="N3" t="s">
        <v>113</v>
      </c>
      <c r="O3">
        <v>6.1000000000001222</v>
      </c>
      <c r="P3">
        <v>1.2446347120014423</v>
      </c>
      <c r="Q3">
        <v>1</v>
      </c>
      <c r="R3">
        <v>18825530000</v>
      </c>
      <c r="S3">
        <v>0</v>
      </c>
      <c r="T3">
        <v>0</v>
      </c>
      <c r="U3">
        <v>3.2153459758719096</v>
      </c>
      <c r="X3">
        <v>7.2166177524803171E-2</v>
      </c>
      <c r="Z3">
        <f t="shared" ref="Z3:BJ3" si="0">Z2/100</f>
        <v>0.22174801952256509</v>
      </c>
      <c r="AA3">
        <f t="shared" si="0"/>
        <v>0.22230612029659158</v>
      </c>
      <c r="AB3">
        <f t="shared" si="0"/>
        <v>0.21374336666862331</v>
      </c>
      <c r="AC3">
        <f t="shared" si="0"/>
        <v>0.21030326340157182</v>
      </c>
      <c r="AD3">
        <f t="shared" si="0"/>
        <v>0.20863126996337905</v>
      </c>
      <c r="AE3">
        <f t="shared" si="0"/>
        <v>0.21558929316481371</v>
      </c>
      <c r="AF3">
        <f t="shared" si="0"/>
        <v>0.2288438582562983</v>
      </c>
      <c r="AG3">
        <f t="shared" si="0"/>
        <v>0.2181838426201631</v>
      </c>
      <c r="AH3">
        <f t="shared" si="0"/>
        <v>0.21417472679027769</v>
      </c>
      <c r="AI3">
        <f t="shared" si="0"/>
        <v>0.20731454285273593</v>
      </c>
      <c r="AJ3">
        <f t="shared" si="0"/>
        <v>0.20533004422003917</v>
      </c>
      <c r="AK3">
        <f t="shared" si="0"/>
        <v>0.20005395682116534</v>
      </c>
      <c r="AL3">
        <f t="shared" si="0"/>
        <v>0.19389675790897751</v>
      </c>
      <c r="AM3">
        <f t="shared" si="0"/>
        <v>0.18721328864630357</v>
      </c>
      <c r="AN3">
        <f t="shared" si="0"/>
        <v>0.18104437854297917</v>
      </c>
      <c r="AO3">
        <f t="shared" si="0"/>
        <v>0.17926537141128762</v>
      </c>
      <c r="AP3">
        <f t="shared" si="0"/>
        <v>0.19509762813513828</v>
      </c>
      <c r="AQ3">
        <f t="shared" si="0"/>
        <v>0.20084009645044426</v>
      </c>
      <c r="AR3">
        <f t="shared" si="0"/>
        <v>0.20660632607655507</v>
      </c>
      <c r="AS3">
        <f t="shared" si="0"/>
        <v>0.20448535596612902</v>
      </c>
      <c r="AT3">
        <f t="shared" si="0"/>
        <v>0.20745102977276064</v>
      </c>
      <c r="AU3">
        <f t="shared" si="0"/>
        <v>0.20595135123172623</v>
      </c>
      <c r="AV3">
        <f t="shared" si="0"/>
        <v>0.20864645274814422</v>
      </c>
      <c r="AW3">
        <f t="shared" si="0"/>
        <v>0.22787626125322175</v>
      </c>
      <c r="AX3">
        <f t="shared" si="0"/>
        <v>0.25576520183329082</v>
      </c>
      <c r="AY3">
        <f t="shared" si="0"/>
        <v>0.26054605382254564</v>
      </c>
      <c r="AZ3">
        <f t="shared" si="0"/>
        <v>0.25345705827850218</v>
      </c>
      <c r="BA3">
        <f t="shared" si="0"/>
        <v>0.23911901318659998</v>
      </c>
      <c r="BB3">
        <f t="shared" si="0"/>
        <v>0.22938948454635033</v>
      </c>
      <c r="BC3">
        <f t="shared" si="0"/>
        <v>0.22695072558502427</v>
      </c>
      <c r="BD3">
        <f t="shared" si="0"/>
        <v>0.22501991282335432</v>
      </c>
      <c r="BE3">
        <f t="shared" si="0"/>
        <v>0.22565093813312198</v>
      </c>
      <c r="BF3">
        <f t="shared" si="0"/>
        <v>0.22311172213241404</v>
      </c>
      <c r="BG3">
        <f t="shared" si="0"/>
        <v>0.22320573260765855</v>
      </c>
      <c r="BH3">
        <f t="shared" si="0"/>
        <v>0.2272613594887295</v>
      </c>
      <c r="BI3">
        <f t="shared" si="0"/>
        <v>0.32194914628200294</v>
      </c>
      <c r="BJ3">
        <f t="shared" si="0"/>
        <v>0</v>
      </c>
    </row>
    <row r="4" spans="1:62" x14ac:dyDescent="0.2">
      <c r="M4" t="s">
        <v>116</v>
      </c>
      <c r="N4" t="s">
        <v>113</v>
      </c>
      <c r="O4">
        <v>4.3999999999999204</v>
      </c>
      <c r="P4">
        <v>1.0883860113683568</v>
      </c>
      <c r="Q4">
        <v>1</v>
      </c>
      <c r="R4">
        <v>17252463900</v>
      </c>
      <c r="S4">
        <v>0</v>
      </c>
      <c r="T4">
        <v>0</v>
      </c>
      <c r="U4">
        <v>3.3748822424051492</v>
      </c>
      <c r="X4">
        <v>9.586186328832999E-2</v>
      </c>
    </row>
    <row r="5" spans="1:62" x14ac:dyDescent="0.2">
      <c r="M5" t="s">
        <v>117</v>
      </c>
      <c r="N5" t="s">
        <v>113</v>
      </c>
      <c r="O5">
        <v>5.8000000000002956</v>
      </c>
      <c r="P5">
        <v>1.5039396790116086</v>
      </c>
      <c r="Q5">
        <v>1</v>
      </c>
      <c r="R5">
        <v>16878648000</v>
      </c>
      <c r="S5">
        <v>0</v>
      </c>
      <c r="T5">
        <v>0</v>
      </c>
      <c r="U5">
        <v>2.9516689997086836</v>
      </c>
      <c r="X5">
        <v>9.3772826598297165E-2</v>
      </c>
    </row>
    <row r="6" spans="1:62" x14ac:dyDescent="0.2">
      <c r="M6" t="s">
        <v>118</v>
      </c>
      <c r="N6" t="s">
        <v>113</v>
      </c>
      <c r="O6">
        <v>6.3999999999997641</v>
      </c>
      <c r="P6">
        <v>1.919825811247506</v>
      </c>
      <c r="Q6">
        <v>1</v>
      </c>
      <c r="R6">
        <v>16725493600</v>
      </c>
      <c r="S6">
        <v>0</v>
      </c>
      <c r="T6" t="s">
        <v>175</v>
      </c>
      <c r="U6">
        <v>2.5659131262603663</v>
      </c>
      <c r="X6">
        <v>0.10029526919508892</v>
      </c>
    </row>
    <row r="7" spans="1:62" x14ac:dyDescent="0.2">
      <c r="M7" t="s">
        <v>119</v>
      </c>
      <c r="N7" t="s">
        <v>113</v>
      </c>
      <c r="O7">
        <v>6.5000000000002842</v>
      </c>
      <c r="P7">
        <v>2.8987785346832595</v>
      </c>
      <c r="Q7">
        <v>1</v>
      </c>
      <c r="R7">
        <v>15498323200</v>
      </c>
      <c r="S7">
        <v>0</v>
      </c>
      <c r="T7" t="s">
        <v>176</v>
      </c>
      <c r="U7">
        <v>2.6494206288346169</v>
      </c>
      <c r="X7">
        <v>5.2317984892921422E-2</v>
      </c>
    </row>
    <row r="8" spans="1:62" x14ac:dyDescent="0.2">
      <c r="M8" t="s">
        <v>120</v>
      </c>
      <c r="N8" t="s">
        <v>113</v>
      </c>
      <c r="O8">
        <v>2.5000000000000284</v>
      </c>
      <c r="P8">
        <v>3.1512793655543447</v>
      </c>
      <c r="Q8">
        <v>1</v>
      </c>
      <c r="R8">
        <v>14953446600</v>
      </c>
      <c r="S8">
        <v>0</v>
      </c>
      <c r="T8" t="s">
        <v>177</v>
      </c>
      <c r="U8">
        <v>2.4062270318363317</v>
      </c>
      <c r="X8">
        <v>0.1006051284844199</v>
      </c>
    </row>
    <row r="9" spans="1:62" x14ac:dyDescent="0.2">
      <c r="M9" t="s">
        <v>121</v>
      </c>
      <c r="N9" t="s">
        <v>113</v>
      </c>
      <c r="O9">
        <v>4.799999999999585</v>
      </c>
      <c r="P9">
        <v>4.3671882405368194</v>
      </c>
      <c r="Q9">
        <v>1</v>
      </c>
      <c r="R9">
        <v>14898992000</v>
      </c>
      <c r="S9">
        <v>0</v>
      </c>
      <c r="T9" t="s">
        <v>178</v>
      </c>
      <c r="U9">
        <v>1.8639112466839627</v>
      </c>
      <c r="X9">
        <v>9.7646612461839963E-2</v>
      </c>
    </row>
    <row r="10" spans="1:62" x14ac:dyDescent="0.2">
      <c r="M10" t="s">
        <v>122</v>
      </c>
      <c r="N10" t="s">
        <v>113</v>
      </c>
      <c r="O10">
        <v>3.0999999999999943</v>
      </c>
      <c r="P10">
        <v>4.9584884495750998</v>
      </c>
      <c r="Q10">
        <v>1</v>
      </c>
      <c r="R10">
        <v>17857180000</v>
      </c>
      <c r="S10">
        <v>0</v>
      </c>
      <c r="T10" t="s">
        <v>179</v>
      </c>
      <c r="U10">
        <v>2.8517733642187313</v>
      </c>
      <c r="X10">
        <v>4.7339463240118354E-2</v>
      </c>
    </row>
    <row r="11" spans="1:62" x14ac:dyDescent="0.2">
      <c r="M11" t="s">
        <v>123</v>
      </c>
      <c r="N11" t="s">
        <v>113</v>
      </c>
      <c r="O11">
        <v>-0.28349126321482743</v>
      </c>
      <c r="P11">
        <v>5.5352848908605949</v>
      </c>
      <c r="Q11">
        <v>1</v>
      </c>
      <c r="R11">
        <v>17031416000</v>
      </c>
      <c r="S11">
        <v>0</v>
      </c>
      <c r="T11" t="s">
        <v>180</v>
      </c>
      <c r="U11">
        <v>2.2501622197686979</v>
      </c>
      <c r="V11">
        <v>-443330541328963</v>
      </c>
      <c r="X11">
        <v>7.1250811330545658E-2</v>
      </c>
    </row>
    <row r="12" spans="1:62" x14ac:dyDescent="0.2">
      <c r="M12" t="s">
        <v>124</v>
      </c>
      <c r="N12" t="s">
        <v>113</v>
      </c>
      <c r="O12">
        <v>3.2933516392178461</v>
      </c>
      <c r="P12">
        <v>5.0691675023222302</v>
      </c>
      <c r="Q12">
        <v>1</v>
      </c>
      <c r="R12">
        <v>15236515800</v>
      </c>
      <c r="S12">
        <v>0</v>
      </c>
      <c r="T12" t="s">
        <v>12</v>
      </c>
      <c r="U12">
        <v>0.62260494354506701</v>
      </c>
      <c r="V12">
        <v>-527788985706314</v>
      </c>
      <c r="X12">
        <v>0.11846397184657921</v>
      </c>
    </row>
    <row r="13" spans="1:62" x14ac:dyDescent="0.2">
      <c r="M13" t="s">
        <v>125</v>
      </c>
      <c r="N13" t="s">
        <v>113</v>
      </c>
      <c r="O13">
        <v>5.2589073570513278</v>
      </c>
      <c r="P13">
        <v>4.3227514316363198</v>
      </c>
      <c r="Q13">
        <v>1</v>
      </c>
      <c r="R13">
        <v>148310732264574</v>
      </c>
      <c r="S13">
        <v>0</v>
      </c>
      <c r="T13" t="s">
        <v>13</v>
      </c>
      <c r="U13">
        <v>0.88722918921818783</v>
      </c>
      <c r="V13">
        <v>-400046907615451</v>
      </c>
      <c r="X13">
        <v>0.13356959586175049</v>
      </c>
    </row>
    <row r="14" spans="1:62" x14ac:dyDescent="0.2">
      <c r="M14" t="s">
        <v>126</v>
      </c>
      <c r="N14" t="s">
        <v>113</v>
      </c>
      <c r="O14">
        <v>5.6457225561830029</v>
      </c>
      <c r="P14">
        <v>5.4798807180808353</v>
      </c>
      <c r="Q14">
        <v>1</v>
      </c>
      <c r="R14">
        <v>205737753521224</v>
      </c>
      <c r="S14">
        <v>0</v>
      </c>
      <c r="T14" t="s">
        <v>14</v>
      </c>
      <c r="U14">
        <v>2.4097353270424566</v>
      </c>
      <c r="V14">
        <v>-2741606425252</v>
      </c>
      <c r="X14">
        <v>8.9398169310274E-2</v>
      </c>
    </row>
    <row r="15" spans="1:62" x14ac:dyDescent="0.2">
      <c r="M15" t="s">
        <v>127</v>
      </c>
      <c r="N15" t="s">
        <v>113</v>
      </c>
      <c r="O15">
        <v>-0.5405516515831863</v>
      </c>
      <c r="P15">
        <v>8.9986946143706632</v>
      </c>
      <c r="Q15">
        <v>1</v>
      </c>
      <c r="R15">
        <v>337035889542107</v>
      </c>
      <c r="S15">
        <v>0</v>
      </c>
      <c r="T15" t="s">
        <v>15</v>
      </c>
      <c r="U15">
        <v>1.6510644694687653</v>
      </c>
      <c r="V15">
        <v>-332815615408062</v>
      </c>
      <c r="X15">
        <v>5.2473217388654139E-2</v>
      </c>
    </row>
    <row r="16" spans="1:62" x14ac:dyDescent="0.2">
      <c r="M16" t="s">
        <v>128</v>
      </c>
      <c r="N16" t="s">
        <v>113</v>
      </c>
      <c r="O16">
        <v>-0.20545606501300995</v>
      </c>
      <c r="P16">
        <v>9.2626120584300651</v>
      </c>
      <c r="Q16">
        <v>1</v>
      </c>
      <c r="R16">
        <v>557002525491293</v>
      </c>
      <c r="S16">
        <v>0</v>
      </c>
      <c r="T16" t="s">
        <v>16</v>
      </c>
      <c r="U16">
        <v>-1.281419171712032</v>
      </c>
      <c r="V16">
        <v>-726123862249719</v>
      </c>
      <c r="X16">
        <v>8.9258916273440875E-2</v>
      </c>
    </row>
    <row r="17" spans="13:25" x14ac:dyDescent="0.2">
      <c r="M17" t="s">
        <v>129</v>
      </c>
      <c r="N17" t="s">
        <v>113</v>
      </c>
      <c r="O17">
        <v>5.3881392872629448</v>
      </c>
      <c r="P17">
        <v>5.5033864056986488</v>
      </c>
      <c r="Q17">
        <v>1</v>
      </c>
      <c r="R17">
        <v>43154974089341</v>
      </c>
      <c r="S17">
        <v>0</v>
      </c>
      <c r="T17" t="s">
        <v>17</v>
      </c>
      <c r="U17">
        <v>1.2668916513841424</v>
      </c>
      <c r="V17">
        <v>-524570676391525</v>
      </c>
      <c r="X17">
        <v>0.11508476085769323</v>
      </c>
    </row>
    <row r="18" spans="13:25" x14ac:dyDescent="0.2">
      <c r="M18" t="s">
        <v>130</v>
      </c>
      <c r="N18" t="s">
        <v>113</v>
      </c>
      <c r="O18">
        <v>4.6241530648236733</v>
      </c>
      <c r="P18">
        <v>6.213366676763826</v>
      </c>
      <c r="Q18">
        <v>1</v>
      </c>
      <c r="R18">
        <v>441621316461166</v>
      </c>
      <c r="S18">
        <v>0</v>
      </c>
      <c r="T18" t="s">
        <v>181</v>
      </c>
      <c r="U18">
        <v>0.57506885339740732</v>
      </c>
      <c r="V18">
        <v>-396954404450708</v>
      </c>
      <c r="X18">
        <v>0.10765887739347786</v>
      </c>
    </row>
    <row r="19" spans="13:25" x14ac:dyDescent="0.2">
      <c r="M19" t="s">
        <v>131</v>
      </c>
      <c r="N19" t="s">
        <v>113</v>
      </c>
      <c r="O19">
        <v>5.5353049583976883</v>
      </c>
      <c r="P19">
        <v>7.033830777079757</v>
      </c>
      <c r="Q19">
        <v>1</v>
      </c>
      <c r="R19">
        <v>533743708328974</v>
      </c>
      <c r="S19">
        <v>0</v>
      </c>
      <c r="T19" t="s">
        <v>18</v>
      </c>
      <c r="U19">
        <v>1.8899032902969666</v>
      </c>
      <c r="V19">
        <v>-312312175672808</v>
      </c>
      <c r="X19">
        <v>0.13054470370836413</v>
      </c>
    </row>
    <row r="20" spans="13:25" x14ac:dyDescent="0.2">
      <c r="M20" t="s">
        <v>132</v>
      </c>
      <c r="N20" t="s">
        <v>113</v>
      </c>
      <c r="O20">
        <v>3.1661453077800275</v>
      </c>
      <c r="P20">
        <v>8.296557091030536</v>
      </c>
      <c r="Q20">
        <v>1</v>
      </c>
      <c r="R20">
        <v>694479649878909</v>
      </c>
      <c r="S20">
        <v>0</v>
      </c>
      <c r="T20" t="s">
        <v>182</v>
      </c>
      <c r="U20">
        <v>4.0345476898495356</v>
      </c>
      <c r="V20">
        <v>-262148345870128</v>
      </c>
      <c r="X20">
        <v>0.12095164577178154</v>
      </c>
      <c r="Y20">
        <v>105.706475221755</v>
      </c>
    </row>
    <row r="21" spans="13:25" x14ac:dyDescent="0.2">
      <c r="M21" t="s">
        <v>133</v>
      </c>
      <c r="N21" t="s">
        <v>113</v>
      </c>
      <c r="O21">
        <v>-0.25674967387315917</v>
      </c>
      <c r="P21">
        <v>9.0330769022880446</v>
      </c>
      <c r="Q21">
        <v>1</v>
      </c>
      <c r="R21">
        <v>143259225732736</v>
      </c>
      <c r="S21">
        <v>0</v>
      </c>
      <c r="T21" t="s">
        <v>183</v>
      </c>
      <c r="U21">
        <v>5.7163904827072285</v>
      </c>
      <c r="V21">
        <v>-404849391402464</v>
      </c>
      <c r="X21">
        <v>0.10989782468183004</v>
      </c>
      <c r="Y21">
        <v>116.538214480463</v>
      </c>
    </row>
    <row r="22" spans="13:25" x14ac:dyDescent="0.2">
      <c r="M22" t="s">
        <v>134</v>
      </c>
      <c r="N22" t="s">
        <v>113</v>
      </c>
      <c r="O22">
        <v>2.5377193071482793</v>
      </c>
      <c r="P22">
        <v>9.4621448294032433</v>
      </c>
      <c r="Q22">
        <v>1</v>
      </c>
      <c r="R22">
        <v>171412607203354</v>
      </c>
      <c r="S22">
        <v>0</v>
      </c>
      <c r="T22" t="s">
        <v>184</v>
      </c>
      <c r="U22">
        <v>8.5946197977930208</v>
      </c>
      <c r="V22">
        <v>-361572552393312</v>
      </c>
      <c r="X22">
        <v>7.4734040651649528E-2</v>
      </c>
      <c r="Y22">
        <v>130.35608376795801</v>
      </c>
    </row>
    <row r="23" spans="13:25" x14ac:dyDescent="0.2">
      <c r="M23" t="s">
        <v>135</v>
      </c>
      <c r="N23" t="s">
        <v>113</v>
      </c>
      <c r="O23">
        <v>-1.8028874088510918</v>
      </c>
      <c r="P23">
        <v>6.1782674988319286</v>
      </c>
      <c r="Q23">
        <v>1</v>
      </c>
      <c r="R23">
        <v>123907234985741</v>
      </c>
      <c r="S23">
        <v>0</v>
      </c>
      <c r="T23" t="s">
        <v>185</v>
      </c>
      <c r="U23">
        <v>8.1773474356199038</v>
      </c>
      <c r="V23">
        <v>-621298174017559</v>
      </c>
      <c r="X23">
        <v>0.10378947994894297</v>
      </c>
      <c r="Y23">
        <v>136.46372634925601</v>
      </c>
    </row>
    <row r="24" spans="13:25" x14ac:dyDescent="0.2">
      <c r="M24" t="s">
        <v>136</v>
      </c>
      <c r="N24" t="s">
        <v>113</v>
      </c>
      <c r="O24">
        <v>4.5839133553016893</v>
      </c>
      <c r="P24">
        <v>3.9167871960947167</v>
      </c>
      <c r="Q24">
        <v>1</v>
      </c>
      <c r="R24">
        <v>143444661762222</v>
      </c>
      <c r="S24">
        <v>0</v>
      </c>
      <c r="T24" t="s">
        <v>19</v>
      </c>
      <c r="U24">
        <v>6.6181602185161088</v>
      </c>
      <c r="V24">
        <v>-69437083486744</v>
      </c>
      <c r="X24">
        <v>0.13236652278696406</v>
      </c>
      <c r="Y24">
        <v>144.872162281203</v>
      </c>
    </row>
    <row r="25" spans="13:25" x14ac:dyDescent="0.2">
      <c r="M25" t="s">
        <v>137</v>
      </c>
      <c r="N25" t="s">
        <v>113</v>
      </c>
      <c r="O25">
        <v>7.2366331501862078</v>
      </c>
      <c r="P25">
        <v>3.607705412140632</v>
      </c>
      <c r="Q25">
        <v>1</v>
      </c>
      <c r="R25">
        <v>123110064423481</v>
      </c>
      <c r="S25">
        <v>0</v>
      </c>
      <c r="T25" t="s">
        <v>20</v>
      </c>
      <c r="U25">
        <v>8.141088111455252</v>
      </c>
      <c r="V25">
        <v>-58318466876345</v>
      </c>
      <c r="X25">
        <v>0.12196480049335116</v>
      </c>
      <c r="Y25">
        <v>149.99559118828401</v>
      </c>
    </row>
    <row r="26" spans="13:25" x14ac:dyDescent="0.2">
      <c r="M26" t="s">
        <v>138</v>
      </c>
      <c r="N26" t="s">
        <v>113</v>
      </c>
      <c r="O26">
        <v>4.169656223377288</v>
      </c>
      <c r="P26">
        <v>3.1624451611889697</v>
      </c>
      <c r="Q26">
        <v>1</v>
      </c>
      <c r="R26">
        <v>104855936881377</v>
      </c>
      <c r="S26">
        <v>0</v>
      </c>
      <c r="T26" t="s">
        <v>186</v>
      </c>
      <c r="U26">
        <v>6.5633265686607132</v>
      </c>
      <c r="V26">
        <v>-59876759025568</v>
      </c>
      <c r="X26">
        <v>0.16197336294525241</v>
      </c>
      <c r="Y26">
        <v>125.95564974910801</v>
      </c>
    </row>
    <row r="27" spans="13:25" x14ac:dyDescent="0.2">
      <c r="M27" t="s">
        <v>139</v>
      </c>
      <c r="N27" t="s">
        <v>113</v>
      </c>
      <c r="O27">
        <v>3.4626459710687953</v>
      </c>
      <c r="P27">
        <v>2.0139014905802952</v>
      </c>
      <c r="Q27">
        <v>1</v>
      </c>
      <c r="R27">
        <v>117981972231986</v>
      </c>
      <c r="S27">
        <v>0</v>
      </c>
      <c r="T27" t="s">
        <v>187</v>
      </c>
      <c r="U27">
        <v>6.1938602652140977</v>
      </c>
      <c r="V27">
        <v>-618164214540429</v>
      </c>
      <c r="X27">
        <v>0.12758533326769755</v>
      </c>
      <c r="Y27">
        <v>113.393765749794</v>
      </c>
    </row>
    <row r="28" spans="13:25" x14ac:dyDescent="0.2">
      <c r="M28" t="s">
        <v>140</v>
      </c>
      <c r="N28" t="s">
        <v>113</v>
      </c>
      <c r="O28">
        <v>3.4592519897330192</v>
      </c>
      <c r="P28">
        <v>2.4728100090802911</v>
      </c>
      <c r="Q28">
        <v>1</v>
      </c>
      <c r="R28">
        <v>139883920728389</v>
      </c>
      <c r="S28">
        <v>0</v>
      </c>
      <c r="T28" t="s">
        <v>188</v>
      </c>
      <c r="U28">
        <v>5.5922379055919853</v>
      </c>
      <c r="V28">
        <v>-517381207629322</v>
      </c>
      <c r="X28">
        <v>7.5986226009807173E-2</v>
      </c>
      <c r="Y28">
        <v>107.221374060717</v>
      </c>
    </row>
    <row r="29" spans="13:25" x14ac:dyDescent="0.2">
      <c r="M29" t="s">
        <v>141</v>
      </c>
      <c r="N29" t="s">
        <v>113</v>
      </c>
      <c r="O29">
        <v>4.1770612914040015</v>
      </c>
      <c r="P29">
        <v>3.5274214576704708</v>
      </c>
      <c r="Q29">
        <v>1</v>
      </c>
      <c r="R29">
        <v>161738455237867</v>
      </c>
      <c r="S29">
        <v>0</v>
      </c>
      <c r="T29" t="s">
        <v>189</v>
      </c>
      <c r="U29">
        <v>5.5903822010054762</v>
      </c>
      <c r="V29">
        <v>-451714505165534</v>
      </c>
      <c r="X29">
        <v>7.065442521244393E-2</v>
      </c>
      <c r="Y29">
        <v>110.87620568814501</v>
      </c>
    </row>
    <row r="30" spans="13:25" x14ac:dyDescent="0.2">
      <c r="M30" t="s">
        <v>142</v>
      </c>
      <c r="N30" t="s">
        <v>113</v>
      </c>
      <c r="O30">
        <v>3.6726481495078787</v>
      </c>
      <c r="P30">
        <v>3.9203481851531876</v>
      </c>
      <c r="Q30">
        <v>1</v>
      </c>
      <c r="R30">
        <v>144176820283572</v>
      </c>
      <c r="S30">
        <v>39.128400199943982</v>
      </c>
      <c r="T30" t="s">
        <v>21</v>
      </c>
      <c r="U30">
        <v>6.6906869247513399</v>
      </c>
      <c r="V30">
        <v>-43016335849177</v>
      </c>
      <c r="X30">
        <v>0.10145152274246444</v>
      </c>
      <c r="Y30">
        <v>105.835118912821</v>
      </c>
    </row>
    <row r="31" spans="13:25" x14ac:dyDescent="0.2">
      <c r="M31" t="s">
        <v>143</v>
      </c>
      <c r="N31" t="s">
        <v>113</v>
      </c>
      <c r="O31">
        <v>1.8859649566803256</v>
      </c>
      <c r="P31">
        <v>3.7433297395030678</v>
      </c>
      <c r="Q31">
        <v>1</v>
      </c>
      <c r="R31">
        <v>168583563269377</v>
      </c>
      <c r="S31">
        <v>40.933943570707001</v>
      </c>
      <c r="T31" t="s">
        <v>190</v>
      </c>
      <c r="U31">
        <v>6.0397491991986332</v>
      </c>
      <c r="V31">
        <v>-524079076406674</v>
      </c>
      <c r="W31">
        <v>2333282848818.9502</v>
      </c>
      <c r="X31">
        <v>4.1614987612473765E-2</v>
      </c>
      <c r="Y31">
        <v>104.37029860852201</v>
      </c>
    </row>
    <row r="32" spans="13:25" x14ac:dyDescent="0.2">
      <c r="M32" t="s">
        <v>144</v>
      </c>
      <c r="N32" t="s">
        <v>113</v>
      </c>
      <c r="O32">
        <v>-0.10826479085554297</v>
      </c>
      <c r="P32">
        <v>3.381761557523248</v>
      </c>
      <c r="Q32">
        <v>1</v>
      </c>
      <c r="R32">
        <v>173093564607844</v>
      </c>
      <c r="S32">
        <v>44.061597280602598</v>
      </c>
      <c r="T32" t="s">
        <v>191</v>
      </c>
      <c r="U32">
        <v>4.9153464781915206</v>
      </c>
      <c r="V32">
        <v>-612652316961856</v>
      </c>
      <c r="W32">
        <v>2520765049871.3398</v>
      </c>
      <c r="X32">
        <v>8.4041582471227949E-2</v>
      </c>
      <c r="Y32">
        <v>101.780848533301</v>
      </c>
    </row>
    <row r="33" spans="13:25" x14ac:dyDescent="0.2">
      <c r="M33" t="s">
        <v>145</v>
      </c>
      <c r="N33" t="s">
        <v>113</v>
      </c>
      <c r="O33">
        <v>3.5224405274050241</v>
      </c>
      <c r="P33">
        <v>2.278910322009537</v>
      </c>
      <c r="Q33">
        <v>1</v>
      </c>
      <c r="R33">
        <v>159272850288003</v>
      </c>
      <c r="S33">
        <v>46.050144417603597</v>
      </c>
      <c r="T33" t="s">
        <v>192</v>
      </c>
      <c r="U33">
        <v>3.8842380429645975</v>
      </c>
      <c r="V33">
        <v>-714633177139735</v>
      </c>
      <c r="W33">
        <v>2872960224118.3999</v>
      </c>
      <c r="X33">
        <v>6.8618982440769166E-2</v>
      </c>
      <c r="Y33">
        <v>104.74704773467199</v>
      </c>
    </row>
    <row r="34" spans="13:25" x14ac:dyDescent="0.2">
      <c r="M34" t="s">
        <v>146</v>
      </c>
      <c r="N34" t="s">
        <v>113</v>
      </c>
      <c r="O34">
        <v>2.7517810509664287</v>
      </c>
      <c r="P34">
        <v>2.3703395922872801</v>
      </c>
      <c r="Q34">
        <v>1</v>
      </c>
      <c r="R34">
        <v>147525874735105</v>
      </c>
      <c r="S34">
        <v>48.246140333559865</v>
      </c>
      <c r="T34" t="s">
        <v>22</v>
      </c>
      <c r="U34">
        <v>3.5456172385171905</v>
      </c>
      <c r="V34">
        <v>-632803625367953</v>
      </c>
      <c r="W34">
        <v>3158376324466.5498</v>
      </c>
      <c r="X34">
        <v>7.9955807174578009E-2</v>
      </c>
      <c r="Y34">
        <v>104.19076899653901</v>
      </c>
    </row>
    <row r="35" spans="13:25" x14ac:dyDescent="0.2">
      <c r="M35" t="s">
        <v>147</v>
      </c>
      <c r="N35" t="s">
        <v>113</v>
      </c>
      <c r="O35">
        <v>4.028793259919027</v>
      </c>
      <c r="P35">
        <v>2.1354237103164309</v>
      </c>
      <c r="Q35">
        <v>1</v>
      </c>
      <c r="R35">
        <v>164620171357293</v>
      </c>
      <c r="S35">
        <v>47.353482170743476</v>
      </c>
      <c r="T35" t="s">
        <v>23</v>
      </c>
      <c r="U35">
        <v>4.8983099509201606</v>
      </c>
      <c r="V35">
        <v>-499449036644346</v>
      </c>
      <c r="W35">
        <v>3515810106997.6899</v>
      </c>
      <c r="X35">
        <v>4.8708876452352737E-2</v>
      </c>
      <c r="Y35">
        <v>100.74187172953199</v>
      </c>
    </row>
    <row r="36" spans="13:25" x14ac:dyDescent="0.2">
      <c r="M36" t="s">
        <v>148</v>
      </c>
      <c r="N36" t="s">
        <v>113</v>
      </c>
      <c r="O36">
        <v>2.6842172720778592</v>
      </c>
      <c r="P36">
        <v>2.0969007285313239</v>
      </c>
      <c r="Q36">
        <v>1</v>
      </c>
      <c r="R36">
        <v>163590579764938</v>
      </c>
      <c r="S36">
        <v>47.20953528708862</v>
      </c>
      <c r="T36" t="s">
        <v>193</v>
      </c>
      <c r="U36">
        <v>6.5939963800037162</v>
      </c>
      <c r="V36">
        <v>-464307793358133</v>
      </c>
      <c r="W36">
        <v>3617687180604.5498</v>
      </c>
      <c r="X36">
        <v>0.1147454532124504</v>
      </c>
      <c r="Y36">
        <v>103.740938664612</v>
      </c>
    </row>
    <row r="37" spans="13:25" x14ac:dyDescent="0.2">
      <c r="M37" t="s">
        <v>149</v>
      </c>
      <c r="N37" t="s">
        <v>113</v>
      </c>
      <c r="O37">
        <v>3.7725654992141386</v>
      </c>
      <c r="P37">
        <v>1.8309678690951756</v>
      </c>
      <c r="Q37">
        <v>1</v>
      </c>
      <c r="R37">
        <v>175995426883436</v>
      </c>
      <c r="S37">
        <v>46.741768550010768</v>
      </c>
      <c r="T37" t="s">
        <v>194</v>
      </c>
      <c r="U37">
        <v>6.3240737066514665</v>
      </c>
      <c r="V37">
        <v>-3499333962747</v>
      </c>
      <c r="W37">
        <v>3811283379359.71</v>
      </c>
      <c r="X37">
        <v>9.0726998286937019E-2</v>
      </c>
      <c r="Y37">
        <v>108.862322183312</v>
      </c>
    </row>
    <row r="38" spans="13:25" x14ac:dyDescent="0.2">
      <c r="M38" t="s">
        <v>150</v>
      </c>
      <c r="N38" t="s">
        <v>113</v>
      </c>
      <c r="O38">
        <v>4.4471749452452514</v>
      </c>
      <c r="P38">
        <v>1.724431313947278</v>
      </c>
      <c r="Q38">
        <v>1</v>
      </c>
      <c r="R38">
        <v>160660160546204</v>
      </c>
      <c r="S38">
        <v>44.117469833278378</v>
      </c>
      <c r="T38" t="s">
        <v>195</v>
      </c>
      <c r="U38">
        <v>6.6033648612773286</v>
      </c>
      <c r="V38">
        <v>-207376067204256</v>
      </c>
      <c r="W38">
        <v>4009300651542.0698</v>
      </c>
      <c r="X38">
        <v>0.11501695609136553</v>
      </c>
      <c r="Y38">
        <v>116.713762262763</v>
      </c>
    </row>
    <row r="39" spans="13:25" x14ac:dyDescent="0.2">
      <c r="M39" t="s">
        <v>151</v>
      </c>
      <c r="N39" t="s">
        <v>113</v>
      </c>
      <c r="O39">
        <v>4.4813944315531558</v>
      </c>
      <c r="P39">
        <v>1.1255331041742096</v>
      </c>
      <c r="Q39">
        <v>1</v>
      </c>
      <c r="R39">
        <v>134836033327141</v>
      </c>
      <c r="S39">
        <v>41.129148979038519</v>
      </c>
      <c r="T39" t="s">
        <v>196</v>
      </c>
      <c r="U39">
        <v>7.1481784477179549</v>
      </c>
      <c r="V39">
        <v>-910456428724093</v>
      </c>
      <c r="W39">
        <v>3998286086312.21</v>
      </c>
      <c r="X39">
        <v>0.11788106724123326</v>
      </c>
      <c r="Y39">
        <v>115.561420932537</v>
      </c>
    </row>
    <row r="40" spans="13:25" x14ac:dyDescent="0.2">
      <c r="M40" t="s">
        <v>152</v>
      </c>
      <c r="N40" t="s">
        <v>113</v>
      </c>
      <c r="O40">
        <v>4.7944990446750779</v>
      </c>
      <c r="P40">
        <v>1.4092327564831066</v>
      </c>
      <c r="Q40">
        <v>1</v>
      </c>
      <c r="R40">
        <v>146006089507341</v>
      </c>
      <c r="S40">
        <v>37.727278268605772</v>
      </c>
      <c r="T40" t="s">
        <v>24</v>
      </c>
      <c r="U40">
        <v>6.4934264180818309</v>
      </c>
      <c r="V40">
        <v>-482207149867119</v>
      </c>
      <c r="W40">
        <v>3961220104011.96</v>
      </c>
      <c r="X40">
        <v>0.12608862925044759</v>
      </c>
      <c r="Y40">
        <v>119.459826287201</v>
      </c>
    </row>
    <row r="41" spans="13:25" x14ac:dyDescent="0.2">
      <c r="M41" t="s">
        <v>153</v>
      </c>
      <c r="N41" t="s">
        <v>113</v>
      </c>
      <c r="O41">
        <v>4.0771594794161814</v>
      </c>
      <c r="P41">
        <v>2.2655476704801316</v>
      </c>
      <c r="Q41">
        <v>1</v>
      </c>
      <c r="R41">
        <v>136450101867481</v>
      </c>
      <c r="S41">
        <v>33.267654864682072</v>
      </c>
      <c r="T41" t="s">
        <v>197</v>
      </c>
      <c r="U41">
        <v>6.8134242876249873</v>
      </c>
      <c r="V41">
        <v>335568833021557</v>
      </c>
      <c r="W41">
        <v>3867403675998.2598</v>
      </c>
      <c r="X41">
        <v>1.0116255728288032E-2</v>
      </c>
      <c r="Y41">
        <v>126.222159418638</v>
      </c>
    </row>
    <row r="42" spans="13:25" x14ac:dyDescent="0.2">
      <c r="M42" t="s">
        <v>154</v>
      </c>
      <c r="N42" t="s">
        <v>113</v>
      </c>
      <c r="O42">
        <v>0.95433872870837888</v>
      </c>
      <c r="P42">
        <v>2.2529523587807319</v>
      </c>
      <c r="Q42">
        <v>1</v>
      </c>
      <c r="R42">
        <v>128399516602723</v>
      </c>
      <c r="S42">
        <v>52.443676328634837</v>
      </c>
      <c r="T42" t="s">
        <v>198</v>
      </c>
      <c r="U42">
        <v>4.565847929265213</v>
      </c>
      <c r="V42">
        <v>-184742403771562</v>
      </c>
      <c r="W42">
        <v>3520359875237.3501</v>
      </c>
      <c r="X42">
        <v>7.4123852028488549E-2</v>
      </c>
      <c r="Y42">
        <v>125.91493601704499</v>
      </c>
    </row>
    <row r="43" spans="13:25" x14ac:dyDescent="0.2">
      <c r="M43" t="s">
        <v>155</v>
      </c>
      <c r="N43" t="s">
        <v>113</v>
      </c>
      <c r="O43">
        <v>1.6959429227495662</v>
      </c>
      <c r="P43">
        <v>1.5585313890788655</v>
      </c>
      <c r="Q43">
        <v>1</v>
      </c>
      <c r="R43">
        <v>130076677027985</v>
      </c>
      <c r="S43">
        <v>53.862514041515816</v>
      </c>
      <c r="T43" t="s">
        <v>199</v>
      </c>
      <c r="U43">
        <v>3.0686428489022686</v>
      </c>
      <c r="V43">
        <v>-530319217268234</v>
      </c>
      <c r="W43">
        <v>5731628623711.0996</v>
      </c>
      <c r="X43">
        <v>-1.9147630285202579E-3</v>
      </c>
      <c r="Y43">
        <v>117.991279578628</v>
      </c>
    </row>
    <row r="44" spans="13:25" x14ac:dyDescent="0.2">
      <c r="M44" t="s">
        <v>156</v>
      </c>
      <c r="N44" t="s">
        <v>113</v>
      </c>
      <c r="O44">
        <v>2.7962091006717031</v>
      </c>
      <c r="P44">
        <v>1.9735993168761752</v>
      </c>
      <c r="Q44">
        <v>1</v>
      </c>
      <c r="R44">
        <v>157762914914241</v>
      </c>
      <c r="S44">
        <v>56.250404592781379</v>
      </c>
      <c r="T44" t="s">
        <v>200</v>
      </c>
      <c r="U44">
        <v>2.1073108113466312</v>
      </c>
      <c r="V44">
        <v>-641433602904914</v>
      </c>
      <c r="W44">
        <v>6170727702991.75</v>
      </c>
      <c r="X44">
        <v>0.12944246485032856</v>
      </c>
      <c r="Y44">
        <v>112.400713734397</v>
      </c>
    </row>
    <row r="45" spans="13:25" x14ac:dyDescent="0.2">
      <c r="M45" t="s">
        <v>157</v>
      </c>
      <c r="N45" t="s">
        <v>113</v>
      </c>
      <c r="O45">
        <v>3.8525526006435058</v>
      </c>
      <c r="P45">
        <v>2.6844080415182532</v>
      </c>
      <c r="Q45">
        <v>1</v>
      </c>
      <c r="R45">
        <v>184024332193350</v>
      </c>
      <c r="S45">
        <v>56.662286400883353</v>
      </c>
      <c r="T45" t="s">
        <v>201</v>
      </c>
      <c r="U45">
        <v>1.6123109535893083</v>
      </c>
      <c r="V45">
        <v>-577504281669869</v>
      </c>
      <c r="W45">
        <v>6872220603756.7695</v>
      </c>
      <c r="X45">
        <v>9.9105222558986988E-2</v>
      </c>
      <c r="Y45">
        <v>110.840395947201</v>
      </c>
    </row>
    <row r="46" spans="13:25" x14ac:dyDescent="0.2">
      <c r="M46" t="s">
        <v>158</v>
      </c>
      <c r="N46" t="s">
        <v>113</v>
      </c>
      <c r="O46">
        <v>3.4832203202525847</v>
      </c>
      <c r="P46">
        <v>3.1358240667201329</v>
      </c>
      <c r="Q46">
        <v>1</v>
      </c>
      <c r="R46">
        <v>190464790633305</v>
      </c>
      <c r="S46">
        <v>56.538847906838626</v>
      </c>
      <c r="T46" t="s">
        <v>202</v>
      </c>
      <c r="U46">
        <v>2.9605063299550389</v>
      </c>
      <c r="V46">
        <v>-444771944161899</v>
      </c>
      <c r="W46">
        <v>7388308391119.3301</v>
      </c>
      <c r="X46">
        <v>8.3787557854868841E-2</v>
      </c>
      <c r="Y46">
        <v>109.925901220776</v>
      </c>
    </row>
    <row r="47" spans="13:25" x14ac:dyDescent="0.2">
      <c r="M47" t="s">
        <v>159</v>
      </c>
      <c r="N47" t="s">
        <v>113</v>
      </c>
      <c r="O47">
        <v>2.7828106258432683</v>
      </c>
      <c r="P47">
        <v>3.0855829316345051</v>
      </c>
      <c r="Q47">
        <v>1</v>
      </c>
      <c r="R47">
        <v>188259141662468</v>
      </c>
      <c r="S47">
        <v>55.467335762447256</v>
      </c>
      <c r="T47" t="s">
        <v>25</v>
      </c>
      <c r="U47">
        <v>4.7260896527078025</v>
      </c>
      <c r="V47">
        <v>-333341922668048</v>
      </c>
      <c r="W47">
        <v>7811173691966.7695</v>
      </c>
      <c r="X47">
        <v>0.10709195390382649</v>
      </c>
      <c r="Y47">
        <v>104.89222668801401</v>
      </c>
    </row>
    <row r="48" spans="13:25" x14ac:dyDescent="0.2">
      <c r="M48" t="s">
        <v>160</v>
      </c>
      <c r="N48" t="s">
        <v>113</v>
      </c>
      <c r="O48">
        <v>2.0105075516332818</v>
      </c>
      <c r="P48">
        <v>2.702526568861515</v>
      </c>
      <c r="Q48">
        <v>1</v>
      </c>
      <c r="R48">
        <v>221088725058691</v>
      </c>
      <c r="S48">
        <v>55.6599261078117</v>
      </c>
      <c r="T48" t="s">
        <v>26</v>
      </c>
      <c r="U48">
        <v>5.2067593756352517</v>
      </c>
      <c r="V48">
        <v>-397930307578408</v>
      </c>
      <c r="W48">
        <v>8028468036414.8301</v>
      </c>
      <c r="X48">
        <v>8.9049225598844386E-2</v>
      </c>
      <c r="Y48">
        <v>100.441931090491</v>
      </c>
    </row>
    <row r="49" spans="13:25" x14ac:dyDescent="0.2">
      <c r="M49" t="s">
        <v>161</v>
      </c>
      <c r="N49" t="s">
        <v>113</v>
      </c>
      <c r="O49">
        <v>0.1221884429746467</v>
      </c>
      <c r="P49">
        <v>1.9179329778406213</v>
      </c>
      <c r="Q49">
        <v>1</v>
      </c>
      <c r="R49">
        <v>277548941768855</v>
      </c>
      <c r="S49">
        <v>63.815129819091467</v>
      </c>
      <c r="T49" t="s">
        <v>27</v>
      </c>
      <c r="U49">
        <v>3.1099208250706183</v>
      </c>
      <c r="V49">
        <v>-734253576641407</v>
      </c>
      <c r="W49">
        <v>8220891999491.3799</v>
      </c>
      <c r="X49">
        <v>-7.5516384983650722E-2</v>
      </c>
      <c r="Y49">
        <v>104.697190261439</v>
      </c>
    </row>
    <row r="50" spans="13:25" x14ac:dyDescent="0.2">
      <c r="M50" t="s">
        <v>162</v>
      </c>
      <c r="N50" t="s">
        <v>113</v>
      </c>
      <c r="O50">
        <v>-2.5998883510855819</v>
      </c>
      <c r="P50">
        <v>0.6409547326727818</v>
      </c>
      <c r="Q50">
        <v>1</v>
      </c>
      <c r="R50">
        <v>294045673779627</v>
      </c>
      <c r="S50">
        <v>75.842048298966418</v>
      </c>
      <c r="T50" t="s">
        <v>203</v>
      </c>
      <c r="U50">
        <v>2.59242897114548</v>
      </c>
      <c r="V50">
        <v>-130999303981671</v>
      </c>
      <c r="W50">
        <v>9239195932924.4609</v>
      </c>
      <c r="X50">
        <v>1.8312468701312562E-2</v>
      </c>
      <c r="Y50">
        <v>100</v>
      </c>
    </row>
    <row r="51" spans="13:25" x14ac:dyDescent="0.2">
      <c r="M51" t="s">
        <v>163</v>
      </c>
      <c r="N51" t="s">
        <v>113</v>
      </c>
      <c r="O51">
        <v>2.7088566941968111</v>
      </c>
      <c r="P51">
        <v>1.2017916253887222</v>
      </c>
      <c r="Q51">
        <v>1</v>
      </c>
      <c r="R51">
        <v>404098925258353</v>
      </c>
      <c r="S51">
        <v>84.964410990404488</v>
      </c>
      <c r="T51" t="s">
        <v>28</v>
      </c>
      <c r="U51">
        <v>2.0238854883053734</v>
      </c>
      <c r="V51">
        <v>-123800087314946</v>
      </c>
      <c r="W51">
        <v>11413442882112.801</v>
      </c>
      <c r="X51">
        <v>2.0446395159424854E-2</v>
      </c>
      <c r="Y51">
        <v>95.009119161392704</v>
      </c>
    </row>
    <row r="52" spans="13:25" x14ac:dyDescent="0.2">
      <c r="M52" t="s">
        <v>164</v>
      </c>
      <c r="N52" t="s">
        <v>113</v>
      </c>
      <c r="O52">
        <v>1.5498949501704544</v>
      </c>
      <c r="P52">
        <v>2.0777138203681034</v>
      </c>
      <c r="Q52">
        <v>1</v>
      </c>
      <c r="R52">
        <v>488928508742440</v>
      </c>
      <c r="S52">
        <v>89.546817033331706</v>
      </c>
      <c r="T52" t="s">
        <v>29</v>
      </c>
      <c r="U52">
        <v>1.1484251907275658</v>
      </c>
      <c r="V52">
        <v>-109559946899084</v>
      </c>
      <c r="W52">
        <v>13254217115811.4</v>
      </c>
      <c r="X52">
        <v>4.2592794235890817E-2</v>
      </c>
      <c r="Y52">
        <v>97.370731142542397</v>
      </c>
    </row>
    <row r="53" spans="13:25" x14ac:dyDescent="0.2">
      <c r="M53" t="s">
        <v>165</v>
      </c>
      <c r="N53" t="s">
        <v>113</v>
      </c>
      <c r="O53">
        <v>2.2806876031918506</v>
      </c>
      <c r="P53">
        <v>1.8705955293703909</v>
      </c>
      <c r="Q53">
        <v>1</v>
      </c>
      <c r="R53">
        <v>537267041107474</v>
      </c>
      <c r="S53">
        <v>93.649261759566812</v>
      </c>
      <c r="T53" t="s">
        <v>30</v>
      </c>
      <c r="U53">
        <v>1.3540752004653922</v>
      </c>
      <c r="V53">
        <v>-918706752873298</v>
      </c>
      <c r="W53">
        <v>14554914773446.6</v>
      </c>
      <c r="X53">
        <v>5.0724233547216724E-2</v>
      </c>
      <c r="Y53">
        <v>97.557157741789993</v>
      </c>
    </row>
    <row r="54" spans="13:25" x14ac:dyDescent="0.2">
      <c r="M54" t="s">
        <v>166</v>
      </c>
      <c r="N54" t="s">
        <v>113</v>
      </c>
      <c r="O54">
        <v>1.8418753951868752</v>
      </c>
      <c r="P54">
        <v>1.7509497788179118</v>
      </c>
      <c r="Q54">
        <v>1</v>
      </c>
      <c r="R54">
        <v>574268084132447</v>
      </c>
      <c r="S54">
        <v>95.534688211321878</v>
      </c>
      <c r="T54" t="s">
        <v>31</v>
      </c>
      <c r="U54">
        <v>1.473254278648664</v>
      </c>
      <c r="V54">
        <v>-580240709661041</v>
      </c>
      <c r="W54">
        <v>15773524021698.4</v>
      </c>
      <c r="X54">
        <v>7.8674958902820127E-2</v>
      </c>
      <c r="Y54">
        <v>99.196755257575404</v>
      </c>
    </row>
    <row r="55" spans="13:25" x14ac:dyDescent="0.2">
      <c r="M55" t="s">
        <v>167</v>
      </c>
      <c r="N55" t="s">
        <v>113</v>
      </c>
      <c r="O55">
        <v>2.2877759325535862</v>
      </c>
      <c r="P55">
        <v>1.8698913722099348</v>
      </c>
      <c r="Q55">
        <v>1</v>
      </c>
      <c r="R55">
        <v>448508920737711</v>
      </c>
      <c r="S55">
        <v>95.766698688403778</v>
      </c>
      <c r="T55" t="s">
        <v>32</v>
      </c>
      <c r="U55">
        <v>1.3547757921400425</v>
      </c>
      <c r="V55">
        <v>-518710236243174</v>
      </c>
      <c r="W55">
        <v>16766987583197.199</v>
      </c>
      <c r="X55">
        <v>5.4126720038311295E-2</v>
      </c>
      <c r="Y55">
        <v>109.90649125973999</v>
      </c>
    </row>
    <row r="56" spans="13:25" x14ac:dyDescent="0.2">
      <c r="M56" t="s">
        <v>168</v>
      </c>
      <c r="N56" t="s">
        <v>113</v>
      </c>
      <c r="O56">
        <v>2.7063695817639939</v>
      </c>
      <c r="P56">
        <v>1.000541632911407</v>
      </c>
      <c r="Q56">
        <v>1</v>
      </c>
      <c r="R56">
        <v>434416188744625</v>
      </c>
      <c r="S56">
        <v>96.425227949266571</v>
      </c>
      <c r="T56" t="s">
        <v>33</v>
      </c>
      <c r="U56">
        <v>2.2370754953974776</v>
      </c>
      <c r="V56">
        <v>-459851061376776</v>
      </c>
      <c r="W56">
        <v>17435305026181.801</v>
      </c>
      <c r="X56">
        <v>1.3306436232030658E-2</v>
      </c>
      <c r="Y56">
        <v>114.56821167551399</v>
      </c>
    </row>
    <row r="57" spans="13:25" x14ac:dyDescent="0.2">
      <c r="M57" t="s">
        <v>169</v>
      </c>
      <c r="N57" t="s">
        <v>113</v>
      </c>
      <c r="O57">
        <v>1.667472075961868</v>
      </c>
      <c r="P57">
        <v>1.002235480218161</v>
      </c>
      <c r="Q57">
        <v>1</v>
      </c>
      <c r="R57">
        <v>383728497570133</v>
      </c>
      <c r="S57">
        <v>98.504101717483678</v>
      </c>
      <c r="T57" t="s">
        <v>34</v>
      </c>
      <c r="U57">
        <v>2.4845303418457454</v>
      </c>
      <c r="V57">
        <v>-540322852408539</v>
      </c>
      <c r="W57">
        <v>18026803244766.5</v>
      </c>
      <c r="X57">
        <v>5.0202514585664611E-2</v>
      </c>
      <c r="Y57">
        <v>114.33906119164</v>
      </c>
    </row>
    <row r="58" spans="13:25" x14ac:dyDescent="0.2">
      <c r="M58" t="s">
        <v>170</v>
      </c>
      <c r="N58" t="s">
        <v>113</v>
      </c>
      <c r="O58">
        <v>2.2419212159774844</v>
      </c>
      <c r="P58">
        <v>1.8996101399616663</v>
      </c>
      <c r="Q58">
        <v>1</v>
      </c>
      <c r="R58">
        <v>405942428719749</v>
      </c>
      <c r="S58">
        <v>97.774934227224975</v>
      </c>
      <c r="T58" t="s">
        <v>35</v>
      </c>
      <c r="U58">
        <v>2.1560990505138209</v>
      </c>
      <c r="V58">
        <v>-442322839102697</v>
      </c>
      <c r="W58">
        <v>19185975406083.602</v>
      </c>
      <c r="X58">
        <v>8.3730610415104198E-2</v>
      </c>
      <c r="Y58">
        <v>113.207081608709</v>
      </c>
    </row>
    <row r="59" spans="13:25" x14ac:dyDescent="0.2">
      <c r="M59" t="s">
        <v>171</v>
      </c>
      <c r="N59" t="s">
        <v>113</v>
      </c>
      <c r="O59">
        <v>2.9453848312678019</v>
      </c>
      <c r="P59">
        <v>2.4040585926438069</v>
      </c>
      <c r="Q59">
        <v>1</v>
      </c>
      <c r="R59">
        <v>451285263406024</v>
      </c>
      <c r="S59">
        <v>99.149584451323037</v>
      </c>
      <c r="T59" t="s">
        <v>36</v>
      </c>
      <c r="U59">
        <v>2.4414150263009748</v>
      </c>
      <c r="V59">
        <v>-609295069443626</v>
      </c>
      <c r="W59">
        <v>20076183281646.398</v>
      </c>
      <c r="X59">
        <v>-1.815093686505288E-3</v>
      </c>
      <c r="Y59">
        <v>116.44899927167501</v>
      </c>
    </row>
    <row r="60" spans="13:25" x14ac:dyDescent="0.2">
      <c r="M60" t="s">
        <v>172</v>
      </c>
      <c r="N60" t="s">
        <v>113</v>
      </c>
      <c r="O60">
        <v>2.2944390776931129</v>
      </c>
      <c r="P60">
        <v>1.7939305008955131</v>
      </c>
      <c r="Q60">
        <v>1</v>
      </c>
      <c r="R60">
        <v>449907088828546</v>
      </c>
      <c r="S60">
        <v>100.90257282888273</v>
      </c>
      <c r="T60" t="s">
        <v>37</v>
      </c>
      <c r="U60">
        <v>3.4270898883050758</v>
      </c>
      <c r="V60">
        <v>-665791168747395</v>
      </c>
      <c r="W60">
        <v>21199148973625.102</v>
      </c>
      <c r="X60">
        <v>0.10141026899203032</v>
      </c>
      <c r="Y60">
        <v>117.969990715718</v>
      </c>
    </row>
    <row r="61" spans="13:25" x14ac:dyDescent="0.2">
      <c r="M61" t="s">
        <v>173</v>
      </c>
      <c r="N61" t="s">
        <v>113</v>
      </c>
      <c r="O61">
        <v>-2.767802511405776</v>
      </c>
      <c r="P61">
        <v>1.3049120712056208</v>
      </c>
      <c r="Q61">
        <v>1</v>
      </c>
      <c r="R61">
        <v>516700583371247</v>
      </c>
      <c r="S61">
        <v>126.39049571786094</v>
      </c>
      <c r="T61" t="s">
        <v>38</v>
      </c>
      <c r="U61">
        <v>2.2104106796787026</v>
      </c>
      <c r="V61">
        <v>-148599779853008</v>
      </c>
      <c r="W61">
        <v>21250559725464.957</v>
      </c>
      <c r="X61">
        <v>0.14240222661857091</v>
      </c>
      <c r="Y61">
        <v>115.581029483096</v>
      </c>
    </row>
    <row r="62" spans="13:25" x14ac:dyDescent="0.2">
      <c r="M62" t="s">
        <v>174</v>
      </c>
      <c r="N62" t="s">
        <v>113</v>
      </c>
      <c r="O62">
        <v>5.9454847612217208</v>
      </c>
      <c r="P62">
        <v>4.4927922357685048</v>
      </c>
      <c r="Q62">
        <v>1</v>
      </c>
      <c r="R62">
        <v>628369715338322</v>
      </c>
      <c r="T62" t="s">
        <v>39</v>
      </c>
      <c r="U62">
        <v>-1.1893569012534153</v>
      </c>
      <c r="V62">
        <v>-120643385283542</v>
      </c>
      <c r="W62">
        <v>29468045896802.602</v>
      </c>
      <c r="X62">
        <v>-1</v>
      </c>
    </row>
    <row r="63" spans="13:25" x14ac:dyDescent="0.2">
      <c r="T6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D3A7-2868-7C47-8A48-EB92100F75E2}">
  <dimension ref="A1:D63"/>
  <sheetViews>
    <sheetView workbookViewId="0">
      <selection activeCell="G2" sqref="G2"/>
    </sheetView>
  </sheetViews>
  <sheetFormatPr baseColWidth="10" defaultRowHeight="16" x14ac:dyDescent="0.2"/>
  <cols>
    <col min="2" max="2" width="10.83203125" style="6"/>
  </cols>
  <sheetData>
    <row r="1" spans="1:4" x14ac:dyDescent="0.2">
      <c r="A1" s="6">
        <v>3.1078848748443324</v>
      </c>
      <c r="B1" s="6">
        <v>3.1078848748443324</v>
      </c>
      <c r="C1" s="6">
        <f>TRUNC(B1,3)</f>
        <v>3.1070000000000002</v>
      </c>
      <c r="D1" s="1">
        <v>3107</v>
      </c>
    </row>
    <row r="2" spans="1:4" x14ac:dyDescent="0.2">
      <c r="A2" s="6">
        <v>3.2153459758719096</v>
      </c>
      <c r="B2" s="6">
        <v>3.2153459758719096</v>
      </c>
      <c r="C2" s="6">
        <f t="shared" ref="C2:C63" si="0">TRUNC(B2,3)</f>
        <v>3.2149999999999999</v>
      </c>
      <c r="D2" s="1">
        <v>3215</v>
      </c>
    </row>
    <row r="3" spans="1:4" x14ac:dyDescent="0.2">
      <c r="A3" s="6">
        <v>3.3748822424051492</v>
      </c>
      <c r="B3" s="6">
        <v>3.3748822424051492</v>
      </c>
      <c r="C3" s="6">
        <f t="shared" si="0"/>
        <v>3.3740000000000001</v>
      </c>
      <c r="D3" s="1">
        <v>3374</v>
      </c>
    </row>
    <row r="4" spans="1:4" x14ac:dyDescent="0.2">
      <c r="A4" s="6">
        <v>2.9516689997086836</v>
      </c>
      <c r="B4" s="6">
        <v>2.9516689997086836</v>
      </c>
      <c r="C4" s="6">
        <f t="shared" si="0"/>
        <v>2.9510000000000001</v>
      </c>
      <c r="D4" s="1">
        <v>2951</v>
      </c>
    </row>
    <row r="5" spans="1:4" x14ac:dyDescent="0.2">
      <c r="A5" s="6">
        <v>2.5659131262603663</v>
      </c>
      <c r="B5" s="6">
        <v>2.5659131262603663</v>
      </c>
      <c r="C5" s="6">
        <f t="shared" si="0"/>
        <v>2.5649999999999999</v>
      </c>
      <c r="D5" s="1">
        <v>2565</v>
      </c>
    </row>
    <row r="6" spans="1:4" x14ac:dyDescent="0.2">
      <c r="A6" s="6">
        <v>2.6494206288346169</v>
      </c>
      <c r="B6" s="6">
        <v>2.6494206288346169</v>
      </c>
      <c r="C6" s="6">
        <f t="shared" si="0"/>
        <v>2.649</v>
      </c>
      <c r="D6" s="1">
        <v>2649</v>
      </c>
    </row>
    <row r="7" spans="1:4" x14ac:dyDescent="0.2">
      <c r="A7" s="6">
        <v>2.4062270318363317</v>
      </c>
      <c r="B7" s="6">
        <v>2.4062270318363317</v>
      </c>
      <c r="C7" s="6">
        <f t="shared" si="0"/>
        <v>2.4060000000000001</v>
      </c>
      <c r="D7" s="1">
        <v>2406</v>
      </c>
    </row>
    <row r="8" spans="1:4" x14ac:dyDescent="0.2">
      <c r="A8" s="6">
        <v>1.8639112466839627</v>
      </c>
      <c r="B8" s="6">
        <v>1.8639112466839627</v>
      </c>
      <c r="C8" s="6">
        <f t="shared" si="0"/>
        <v>1.863</v>
      </c>
      <c r="D8" s="1">
        <v>1863</v>
      </c>
    </row>
    <row r="9" spans="1:4" x14ac:dyDescent="0.2">
      <c r="A9" s="6">
        <v>2.8517733642187313</v>
      </c>
      <c r="B9" s="6">
        <v>2.8517733642187313</v>
      </c>
      <c r="C9" s="6">
        <f t="shared" si="0"/>
        <v>2.851</v>
      </c>
      <c r="D9" s="1">
        <v>2851</v>
      </c>
    </row>
    <row r="10" spans="1:4" x14ac:dyDescent="0.2">
      <c r="A10" s="6">
        <v>2.2501622197686979</v>
      </c>
      <c r="B10" s="6">
        <v>2.2501622197686979</v>
      </c>
      <c r="C10" s="6">
        <f t="shared" si="0"/>
        <v>2.25</v>
      </c>
      <c r="D10" t="s">
        <v>104</v>
      </c>
    </row>
    <row r="11" spans="1:4" x14ac:dyDescent="0.2">
      <c r="A11" s="6">
        <v>0.62260494354506701</v>
      </c>
      <c r="B11" s="6">
        <v>0.62260494354506701</v>
      </c>
      <c r="C11" s="6">
        <f t="shared" si="0"/>
        <v>0.622</v>
      </c>
      <c r="D11" t="s">
        <v>105</v>
      </c>
    </row>
    <row r="12" spans="1:4" x14ac:dyDescent="0.2">
      <c r="A12" s="6">
        <v>0.88722918921818783</v>
      </c>
      <c r="B12" s="6">
        <v>0.88722918921818783</v>
      </c>
      <c r="C12" s="6">
        <f t="shared" si="0"/>
        <v>0.88700000000000001</v>
      </c>
      <c r="D12" t="s">
        <v>106</v>
      </c>
    </row>
    <row r="13" spans="1:4" x14ac:dyDescent="0.2">
      <c r="A13" s="6">
        <v>2.4097353270424566</v>
      </c>
      <c r="B13" s="6">
        <v>2.4097353270424566</v>
      </c>
      <c r="C13" s="6">
        <f t="shared" si="0"/>
        <v>2.4089999999999998</v>
      </c>
      <c r="D13" s="1">
        <v>2409</v>
      </c>
    </row>
    <row r="14" spans="1:4" x14ac:dyDescent="0.2">
      <c r="A14" s="6">
        <v>1.6510644694687653</v>
      </c>
      <c r="B14" s="6">
        <v>1.6510644694687653</v>
      </c>
      <c r="C14" s="6">
        <f t="shared" si="0"/>
        <v>1.651</v>
      </c>
      <c r="D14" s="1">
        <v>1651</v>
      </c>
    </row>
    <row r="15" spans="1:4" x14ac:dyDescent="0.2">
      <c r="A15" s="6">
        <v>-1.281419171712032</v>
      </c>
      <c r="B15" s="6">
        <v>-1.281419171712032</v>
      </c>
      <c r="C15" s="6">
        <f t="shared" si="0"/>
        <v>-1.2809999999999999</v>
      </c>
      <c r="D15" s="1">
        <v>-1281</v>
      </c>
    </row>
    <row r="16" spans="1:4" x14ac:dyDescent="0.2">
      <c r="A16" s="6">
        <v>1.2668916513841424</v>
      </c>
      <c r="B16" s="6">
        <v>1.2668916513841424</v>
      </c>
      <c r="C16" s="6">
        <f t="shared" si="0"/>
        <v>1.266</v>
      </c>
      <c r="D16" s="1">
        <v>1266</v>
      </c>
    </row>
    <row r="17" spans="1:4" x14ac:dyDescent="0.2">
      <c r="A17" s="6">
        <v>0.57506885339740732</v>
      </c>
      <c r="B17" s="6">
        <v>0.57506885339740732</v>
      </c>
      <c r="C17" s="6">
        <f t="shared" si="0"/>
        <v>0.57499999999999996</v>
      </c>
      <c r="D17" t="s">
        <v>107</v>
      </c>
    </row>
    <row r="18" spans="1:4" x14ac:dyDescent="0.2">
      <c r="A18" s="6">
        <v>1.8899032902969666</v>
      </c>
      <c r="B18" s="6">
        <v>1.8899032902969666</v>
      </c>
      <c r="C18" s="6">
        <f t="shared" si="0"/>
        <v>1.889</v>
      </c>
      <c r="D18" s="1">
        <v>1889</v>
      </c>
    </row>
    <row r="19" spans="1:4" x14ac:dyDescent="0.2">
      <c r="A19" s="6">
        <v>4.0345476898495356</v>
      </c>
      <c r="B19" s="6">
        <v>4.0345476898495356</v>
      </c>
      <c r="C19" s="6">
        <f t="shared" si="0"/>
        <v>4.0339999999999998</v>
      </c>
      <c r="D19" s="1">
        <v>4034</v>
      </c>
    </row>
    <row r="20" spans="1:4" x14ac:dyDescent="0.2">
      <c r="A20" s="6">
        <v>5.7163904827072285</v>
      </c>
      <c r="B20" s="6">
        <v>5.7163904827072285</v>
      </c>
      <c r="C20" s="6">
        <f t="shared" si="0"/>
        <v>5.7160000000000002</v>
      </c>
      <c r="D20" s="1">
        <v>5716</v>
      </c>
    </row>
    <row r="21" spans="1:4" x14ac:dyDescent="0.2">
      <c r="A21" s="6">
        <v>8.5946197977930208</v>
      </c>
      <c r="B21" s="6">
        <v>8.5946197977930208</v>
      </c>
      <c r="C21" s="6">
        <f t="shared" si="0"/>
        <v>8.5939999999999994</v>
      </c>
      <c r="D21" s="1">
        <v>8594</v>
      </c>
    </row>
    <row r="22" spans="1:4" x14ac:dyDescent="0.2">
      <c r="A22" s="6">
        <v>8.1773474356199038</v>
      </c>
      <c r="B22" s="6">
        <v>8.1773474356199038</v>
      </c>
      <c r="C22" s="6">
        <f t="shared" si="0"/>
        <v>8.1769999999999996</v>
      </c>
      <c r="D22" s="1">
        <v>8177</v>
      </c>
    </row>
    <row r="23" spans="1:4" x14ac:dyDescent="0.2">
      <c r="A23" s="6">
        <v>6.6181602185161088</v>
      </c>
      <c r="B23" s="6">
        <v>6.6181602185161088</v>
      </c>
      <c r="C23" s="6">
        <f t="shared" si="0"/>
        <v>6.6180000000000003</v>
      </c>
      <c r="D23" s="1">
        <v>6618</v>
      </c>
    </row>
    <row r="24" spans="1:4" x14ac:dyDescent="0.2">
      <c r="A24" s="6">
        <v>8.141088111455252</v>
      </c>
      <c r="B24" s="6">
        <v>8.141088111455252</v>
      </c>
      <c r="C24" s="6">
        <f t="shared" si="0"/>
        <v>8.141</v>
      </c>
      <c r="D24" s="1">
        <v>8141</v>
      </c>
    </row>
    <row r="25" spans="1:4" x14ac:dyDescent="0.2">
      <c r="A25" s="6">
        <v>6.5633265686607132</v>
      </c>
      <c r="B25" s="6">
        <v>6.5633265686607132</v>
      </c>
      <c r="C25" s="6">
        <f t="shared" si="0"/>
        <v>6.5629999999999997</v>
      </c>
      <c r="D25" s="1">
        <v>6563</v>
      </c>
    </row>
    <row r="26" spans="1:4" x14ac:dyDescent="0.2">
      <c r="A26" s="6">
        <v>6.1938602652140977</v>
      </c>
      <c r="B26" s="6">
        <v>6.1938602652140977</v>
      </c>
      <c r="C26" s="6">
        <f t="shared" si="0"/>
        <v>6.1929999999999996</v>
      </c>
      <c r="D26" s="1">
        <v>6193</v>
      </c>
    </row>
    <row r="27" spans="1:4" x14ac:dyDescent="0.2">
      <c r="A27" s="6">
        <v>5.5922379055919853</v>
      </c>
      <c r="B27" s="6">
        <v>5.5922379055919853</v>
      </c>
      <c r="C27" s="6">
        <f t="shared" si="0"/>
        <v>5.5919999999999996</v>
      </c>
      <c r="D27" s="1">
        <v>5592</v>
      </c>
    </row>
    <row r="28" spans="1:4" x14ac:dyDescent="0.2">
      <c r="A28" s="6">
        <v>5.5903822010054762</v>
      </c>
      <c r="B28" s="6">
        <v>5.5903822010054762</v>
      </c>
      <c r="C28" s="6">
        <f t="shared" si="0"/>
        <v>5.59</v>
      </c>
      <c r="D28" t="s">
        <v>108</v>
      </c>
    </row>
    <row r="29" spans="1:4" x14ac:dyDescent="0.2">
      <c r="A29" s="6">
        <v>6.6906869247513399</v>
      </c>
      <c r="B29" s="6">
        <v>6.6906869247513399</v>
      </c>
      <c r="C29" s="6">
        <f t="shared" si="0"/>
        <v>6.69</v>
      </c>
      <c r="D29" t="s">
        <v>47</v>
      </c>
    </row>
    <row r="30" spans="1:4" x14ac:dyDescent="0.2">
      <c r="A30" s="6">
        <v>6.0397491991986332</v>
      </c>
      <c r="B30" s="6">
        <v>6.0397491991986332</v>
      </c>
      <c r="C30" s="6">
        <f t="shared" si="0"/>
        <v>6.0389999999999997</v>
      </c>
      <c r="D30" s="1">
        <v>6039</v>
      </c>
    </row>
    <row r="31" spans="1:4" x14ac:dyDescent="0.2">
      <c r="A31" s="6">
        <v>4.9153464781915206</v>
      </c>
      <c r="B31" s="6">
        <v>4.9153464781915206</v>
      </c>
      <c r="C31" s="6">
        <f t="shared" si="0"/>
        <v>4.915</v>
      </c>
      <c r="D31" s="1">
        <v>4915</v>
      </c>
    </row>
    <row r="32" spans="1:4" x14ac:dyDescent="0.2">
      <c r="A32" s="6">
        <v>3.8842380429645975</v>
      </c>
      <c r="B32" s="6">
        <v>3.8842380429645975</v>
      </c>
      <c r="C32" s="6">
        <f t="shared" si="0"/>
        <v>3.8839999999999999</v>
      </c>
      <c r="D32" s="1">
        <v>3884</v>
      </c>
    </row>
    <row r="33" spans="1:4" x14ac:dyDescent="0.2">
      <c r="A33" s="6">
        <v>3.5456172385171905</v>
      </c>
      <c r="B33" s="6">
        <v>3.5456172385171905</v>
      </c>
      <c r="C33" s="6">
        <f t="shared" si="0"/>
        <v>3.5449999999999999</v>
      </c>
      <c r="D33" s="1">
        <v>3545</v>
      </c>
    </row>
    <row r="34" spans="1:4" x14ac:dyDescent="0.2">
      <c r="A34" s="6">
        <v>4.8983099509201606</v>
      </c>
      <c r="B34" s="6">
        <v>4.8983099509201606</v>
      </c>
      <c r="C34" s="6">
        <f t="shared" si="0"/>
        <v>4.8979999999999997</v>
      </c>
      <c r="D34" s="1">
        <v>4898</v>
      </c>
    </row>
    <row r="35" spans="1:4" x14ac:dyDescent="0.2">
      <c r="A35" s="6">
        <v>6.5939963800037162</v>
      </c>
      <c r="B35" s="6">
        <v>6.5939963800037162</v>
      </c>
      <c r="C35" s="6">
        <f t="shared" si="0"/>
        <v>6.593</v>
      </c>
      <c r="D35" s="1">
        <v>6593</v>
      </c>
    </row>
    <row r="36" spans="1:4" x14ac:dyDescent="0.2">
      <c r="A36" s="6">
        <v>6.3240737066514665</v>
      </c>
      <c r="B36" s="6">
        <v>6.3240737066514665</v>
      </c>
      <c r="C36" s="6">
        <f t="shared" si="0"/>
        <v>6.3239999999999998</v>
      </c>
      <c r="D36" s="1">
        <v>6324</v>
      </c>
    </row>
    <row r="37" spans="1:4" x14ac:dyDescent="0.2">
      <c r="A37" s="6">
        <v>6.6033648612773286</v>
      </c>
      <c r="B37" s="6">
        <v>6.6033648612773286</v>
      </c>
      <c r="C37" s="6">
        <f t="shared" si="0"/>
        <v>6.6029999999999998</v>
      </c>
      <c r="D37" s="1">
        <v>6603</v>
      </c>
    </row>
    <row r="38" spans="1:4" x14ac:dyDescent="0.2">
      <c r="A38" s="6">
        <v>7.1481784477179549</v>
      </c>
      <c r="B38" s="6">
        <v>7.1481784477179549</v>
      </c>
      <c r="C38" s="6">
        <f t="shared" si="0"/>
        <v>7.1479999999999997</v>
      </c>
      <c r="D38" s="1">
        <v>7148</v>
      </c>
    </row>
    <row r="39" spans="1:4" x14ac:dyDescent="0.2">
      <c r="A39" s="6">
        <v>6.4934264180818309</v>
      </c>
      <c r="B39" s="6">
        <v>6.4934264180818309</v>
      </c>
      <c r="C39" s="6">
        <f t="shared" si="0"/>
        <v>6.4930000000000003</v>
      </c>
      <c r="D39" s="1">
        <v>6493</v>
      </c>
    </row>
    <row r="40" spans="1:4" x14ac:dyDescent="0.2">
      <c r="A40" s="6">
        <v>6.8134242876249873</v>
      </c>
      <c r="B40" s="6">
        <v>6.8134242876249873</v>
      </c>
      <c r="C40" s="6">
        <f t="shared" si="0"/>
        <v>6.8129999999999997</v>
      </c>
      <c r="D40" s="1">
        <v>6813</v>
      </c>
    </row>
    <row r="41" spans="1:4" x14ac:dyDescent="0.2">
      <c r="A41" s="6">
        <v>4.565847929265213</v>
      </c>
      <c r="B41" s="6">
        <v>4.565847929265213</v>
      </c>
      <c r="C41" s="6">
        <f t="shared" si="0"/>
        <v>4.5650000000000004</v>
      </c>
      <c r="D41" s="1">
        <v>4565</v>
      </c>
    </row>
    <row r="42" spans="1:4" x14ac:dyDescent="0.2">
      <c r="A42" s="6">
        <v>3.0686428489022686</v>
      </c>
      <c r="B42" s="6">
        <v>3.0686428489022686</v>
      </c>
      <c r="C42" s="6">
        <f t="shared" si="0"/>
        <v>3.0680000000000001</v>
      </c>
      <c r="D42" s="1">
        <v>3068</v>
      </c>
    </row>
    <row r="43" spans="1:4" x14ac:dyDescent="0.2">
      <c r="A43" s="6">
        <v>2.1073108113466312</v>
      </c>
      <c r="B43" s="6">
        <v>2.1073108113466312</v>
      </c>
      <c r="C43" s="6">
        <f t="shared" si="0"/>
        <v>2.1070000000000002</v>
      </c>
      <c r="D43" s="1">
        <v>2107</v>
      </c>
    </row>
    <row r="44" spans="1:4" x14ac:dyDescent="0.2">
      <c r="A44" s="6">
        <v>1.6123109535893083</v>
      </c>
      <c r="B44" s="6">
        <v>1.6123109535893083</v>
      </c>
      <c r="C44" s="6">
        <f t="shared" si="0"/>
        <v>1.6120000000000001</v>
      </c>
      <c r="D44" s="1">
        <v>1612</v>
      </c>
    </row>
    <row r="45" spans="1:4" x14ac:dyDescent="0.2">
      <c r="A45" s="6">
        <v>2.9605063299550389</v>
      </c>
      <c r="B45" s="6">
        <v>2.9605063299550389</v>
      </c>
      <c r="C45" s="6">
        <f t="shared" si="0"/>
        <v>2.96</v>
      </c>
      <c r="D45" t="s">
        <v>109</v>
      </c>
    </row>
    <row r="46" spans="1:4" x14ac:dyDescent="0.2">
      <c r="A46" s="6">
        <v>4.7260896527078025</v>
      </c>
      <c r="B46" s="6">
        <v>4.7260896527078025</v>
      </c>
      <c r="C46" s="6">
        <f t="shared" si="0"/>
        <v>4.726</v>
      </c>
      <c r="D46" s="1">
        <v>4726</v>
      </c>
    </row>
    <row r="47" spans="1:4" x14ac:dyDescent="0.2">
      <c r="A47" s="6">
        <v>5.2067593756352517</v>
      </c>
      <c r="B47" s="6">
        <v>5.2067593756352517</v>
      </c>
      <c r="C47" s="6">
        <f t="shared" si="0"/>
        <v>5.2060000000000004</v>
      </c>
      <c r="D47" s="1">
        <v>5206</v>
      </c>
    </row>
    <row r="48" spans="1:4" x14ac:dyDescent="0.2">
      <c r="A48" s="6">
        <v>3.1099208250706183</v>
      </c>
      <c r="B48" s="6">
        <v>3.1099208250706183</v>
      </c>
      <c r="C48" s="6">
        <f t="shared" si="0"/>
        <v>3.109</v>
      </c>
      <c r="D48" s="1">
        <v>3109</v>
      </c>
    </row>
    <row r="49" spans="1:4" x14ac:dyDescent="0.2">
      <c r="A49" s="6">
        <v>2.59242897114548</v>
      </c>
      <c r="B49" s="6">
        <v>2.59242897114548</v>
      </c>
      <c r="C49" s="6">
        <f t="shared" si="0"/>
        <v>2.5920000000000001</v>
      </c>
      <c r="D49" s="1">
        <v>2592</v>
      </c>
    </row>
    <row r="50" spans="1:4" x14ac:dyDescent="0.2">
      <c r="A50" s="6">
        <v>2.0238854883053734</v>
      </c>
      <c r="B50" s="6">
        <v>2.0238854883053734</v>
      </c>
      <c r="C50" s="6">
        <f t="shared" si="0"/>
        <v>2.0230000000000001</v>
      </c>
      <c r="D50" s="1">
        <v>2023</v>
      </c>
    </row>
    <row r="51" spans="1:4" x14ac:dyDescent="0.2">
      <c r="A51" s="6">
        <v>1.1484251907275658</v>
      </c>
      <c r="B51" s="6">
        <v>1.1484251907275658</v>
      </c>
      <c r="C51" s="6">
        <f t="shared" si="0"/>
        <v>1.1479999999999999</v>
      </c>
      <c r="D51" s="1">
        <v>1148</v>
      </c>
    </row>
    <row r="52" spans="1:4" x14ac:dyDescent="0.2">
      <c r="A52" s="6">
        <v>1.3540752004653922</v>
      </c>
      <c r="B52" s="6">
        <v>1.3540752004653922</v>
      </c>
      <c r="C52" s="6">
        <f t="shared" si="0"/>
        <v>1.3540000000000001</v>
      </c>
      <c r="D52" s="1">
        <v>1354</v>
      </c>
    </row>
    <row r="53" spans="1:4" x14ac:dyDescent="0.2">
      <c r="A53" s="6">
        <v>1.473254278648664</v>
      </c>
      <c r="B53" s="6">
        <v>1.473254278648664</v>
      </c>
      <c r="C53" s="6">
        <f t="shared" si="0"/>
        <v>1.4730000000000001</v>
      </c>
      <c r="D53" s="1">
        <v>1473</v>
      </c>
    </row>
    <row r="54" spans="1:4" x14ac:dyDescent="0.2">
      <c r="A54" s="6">
        <v>1.3547757921400425</v>
      </c>
      <c r="B54" s="6">
        <v>1.3547757921400425</v>
      </c>
      <c r="C54" s="6">
        <f t="shared" si="0"/>
        <v>1.3540000000000001</v>
      </c>
      <c r="D54" s="1">
        <v>1354</v>
      </c>
    </row>
    <row r="55" spans="1:4" x14ac:dyDescent="0.2">
      <c r="A55" s="6">
        <v>2.2370754953974776</v>
      </c>
      <c r="B55" s="6">
        <v>2.2370754953974776</v>
      </c>
      <c r="C55" s="6">
        <f t="shared" si="0"/>
        <v>2.2370000000000001</v>
      </c>
      <c r="D55" s="1">
        <v>2237</v>
      </c>
    </row>
    <row r="56" spans="1:4" x14ac:dyDescent="0.2">
      <c r="A56" s="6">
        <v>2.4845303418457454</v>
      </c>
      <c r="B56" s="6">
        <v>2.4845303418457454</v>
      </c>
      <c r="C56" s="6">
        <f t="shared" si="0"/>
        <v>2.484</v>
      </c>
      <c r="D56" s="1">
        <v>2484</v>
      </c>
    </row>
    <row r="57" spans="1:4" x14ac:dyDescent="0.2">
      <c r="A57" s="6">
        <v>2.1560990505138209</v>
      </c>
      <c r="B57" s="6">
        <v>2.1560990505138209</v>
      </c>
      <c r="C57" s="6">
        <f t="shared" si="0"/>
        <v>2.1560000000000001</v>
      </c>
      <c r="D57" s="1">
        <v>2156</v>
      </c>
    </row>
    <row r="58" spans="1:4" x14ac:dyDescent="0.2">
      <c r="A58" s="6">
        <v>2.4414150263009748</v>
      </c>
      <c r="B58" s="6">
        <v>2.4414150263009748</v>
      </c>
      <c r="C58" s="6">
        <f t="shared" si="0"/>
        <v>2.4409999999999998</v>
      </c>
      <c r="D58" s="1">
        <v>2441</v>
      </c>
    </row>
    <row r="59" spans="1:4" x14ac:dyDescent="0.2">
      <c r="A59" s="6">
        <v>3.4270898883050758</v>
      </c>
      <c r="B59" s="6">
        <v>3.4270898883050758</v>
      </c>
      <c r="C59" s="6">
        <f t="shared" si="0"/>
        <v>3.427</v>
      </c>
      <c r="D59" s="1">
        <v>3427</v>
      </c>
    </row>
    <row r="60" spans="1:4" x14ac:dyDescent="0.2">
      <c r="A60" s="6">
        <v>2.2104106796787026</v>
      </c>
      <c r="B60" s="6">
        <v>2.2104106796787026</v>
      </c>
      <c r="C60" s="6">
        <f t="shared" si="0"/>
        <v>2.21</v>
      </c>
      <c r="D60" t="s">
        <v>110</v>
      </c>
    </row>
    <row r="61" spans="1:4" x14ac:dyDescent="0.2">
      <c r="A61" s="6">
        <v>-1.1893569012534153</v>
      </c>
      <c r="B61" s="6">
        <v>-1.1893569012534153</v>
      </c>
      <c r="C61" s="6">
        <f t="shared" si="0"/>
        <v>-1.1890000000000001</v>
      </c>
      <c r="D61" s="1">
        <v>-1189</v>
      </c>
    </row>
    <row r="62" spans="1:4" x14ac:dyDescent="0.2">
      <c r="A62" t="s">
        <v>75</v>
      </c>
      <c r="B62" s="6" t="s">
        <v>75</v>
      </c>
      <c r="C62" s="6" t="e">
        <f t="shared" si="0"/>
        <v>#VALUE!</v>
      </c>
      <c r="D62" s="6" t="s">
        <v>75</v>
      </c>
    </row>
    <row r="63" spans="1:4" x14ac:dyDescent="0.2">
      <c r="A63" t="s">
        <v>76</v>
      </c>
      <c r="B63" s="6" t="s">
        <v>76</v>
      </c>
      <c r="C63" s="6" t="e">
        <f t="shared" si="0"/>
        <v>#VALUE!</v>
      </c>
      <c r="D63" s="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05D6-18E0-7147-955D-8C8056BAFD3B}">
  <dimension ref="A1:A58"/>
  <sheetViews>
    <sheetView workbookViewId="0">
      <selection sqref="A1:A32"/>
    </sheetView>
  </sheetViews>
  <sheetFormatPr baseColWidth="10" defaultRowHeight="16" x14ac:dyDescent="0.2"/>
  <cols>
    <col min="1" max="1" width="16.83203125" bestFit="1" customWidth="1"/>
  </cols>
  <sheetData>
    <row r="1" spans="1:1" x14ac:dyDescent="0.2">
      <c r="A1" s="8">
        <v>2333282848818.9502</v>
      </c>
    </row>
    <row r="2" spans="1:1" x14ac:dyDescent="0.2">
      <c r="A2" s="8">
        <v>2520765049871.3398</v>
      </c>
    </row>
    <row r="3" spans="1:1" x14ac:dyDescent="0.2">
      <c r="A3" s="8">
        <v>2872960224118.3999</v>
      </c>
    </row>
    <row r="4" spans="1:1" x14ac:dyDescent="0.2">
      <c r="A4" s="8">
        <v>3158376324466.5498</v>
      </c>
    </row>
    <row r="5" spans="1:1" x14ac:dyDescent="0.2">
      <c r="A5" s="8">
        <v>3515810106997.6899</v>
      </c>
    </row>
    <row r="6" spans="1:1" x14ac:dyDescent="0.2">
      <c r="A6" s="8">
        <v>3617687180604.5498</v>
      </c>
    </row>
    <row r="7" spans="1:1" x14ac:dyDescent="0.2">
      <c r="A7" s="8">
        <v>3811283379359.71</v>
      </c>
    </row>
    <row r="8" spans="1:1" x14ac:dyDescent="0.2">
      <c r="A8" s="8">
        <v>4009300651542.0698</v>
      </c>
    </row>
    <row r="9" spans="1:1" x14ac:dyDescent="0.2">
      <c r="A9" s="8">
        <v>3998286086312.21</v>
      </c>
    </row>
    <row r="10" spans="1:1" x14ac:dyDescent="0.2">
      <c r="A10" s="8">
        <v>3961220104011.96</v>
      </c>
    </row>
    <row r="11" spans="1:1" x14ac:dyDescent="0.2">
      <c r="A11" s="8">
        <v>3867403675998.2598</v>
      </c>
    </row>
    <row r="12" spans="1:1" x14ac:dyDescent="0.2">
      <c r="A12" s="8">
        <v>3520359875237.3501</v>
      </c>
    </row>
    <row r="13" spans="1:1" x14ac:dyDescent="0.2">
      <c r="A13" s="8">
        <v>5731628623711.0996</v>
      </c>
    </row>
    <row r="14" spans="1:1" x14ac:dyDescent="0.2">
      <c r="A14" s="8">
        <v>6170727702991.75</v>
      </c>
    </row>
    <row r="15" spans="1:1" x14ac:dyDescent="0.2">
      <c r="A15" s="8">
        <v>6872220603756.7695</v>
      </c>
    </row>
    <row r="16" spans="1:1" x14ac:dyDescent="0.2">
      <c r="A16" s="8">
        <v>7388308391119.3301</v>
      </c>
    </row>
    <row r="17" spans="1:1" x14ac:dyDescent="0.2">
      <c r="A17" s="8">
        <v>7811173691966.7695</v>
      </c>
    </row>
    <row r="18" spans="1:1" x14ac:dyDescent="0.2">
      <c r="A18" s="8">
        <v>8028468036414.8301</v>
      </c>
    </row>
    <row r="19" spans="1:1" x14ac:dyDescent="0.2">
      <c r="A19" s="8">
        <v>8220891999491.3799</v>
      </c>
    </row>
    <row r="20" spans="1:1" x14ac:dyDescent="0.2">
      <c r="A20" s="8">
        <v>9239195932924.4609</v>
      </c>
    </row>
    <row r="21" spans="1:1" x14ac:dyDescent="0.2">
      <c r="A21" s="8">
        <v>11413442882112.801</v>
      </c>
    </row>
    <row r="22" spans="1:1" x14ac:dyDescent="0.2">
      <c r="A22" s="8">
        <v>13254217115811.4</v>
      </c>
    </row>
    <row r="23" spans="1:1" x14ac:dyDescent="0.2">
      <c r="A23" s="8">
        <v>14554914773446.6</v>
      </c>
    </row>
    <row r="24" spans="1:1" x14ac:dyDescent="0.2">
      <c r="A24" s="8">
        <v>15773524021698.4</v>
      </c>
    </row>
    <row r="25" spans="1:1" x14ac:dyDescent="0.2">
      <c r="A25" s="8">
        <v>16766987583197.199</v>
      </c>
    </row>
    <row r="26" spans="1:1" x14ac:dyDescent="0.2">
      <c r="A26" s="8">
        <v>17435305026181.801</v>
      </c>
    </row>
    <row r="27" spans="1:1" x14ac:dyDescent="0.2">
      <c r="A27" s="8">
        <v>18026803244766.5</v>
      </c>
    </row>
    <row r="28" spans="1:1" x14ac:dyDescent="0.2">
      <c r="A28" s="8">
        <v>19185975406083.602</v>
      </c>
    </row>
    <row r="29" spans="1:1" x14ac:dyDescent="0.2">
      <c r="A29" s="8">
        <v>20076183281646.398</v>
      </c>
    </row>
    <row r="30" spans="1:1" x14ac:dyDescent="0.2">
      <c r="A30" s="8">
        <v>21199148973625.102</v>
      </c>
    </row>
    <row r="31" spans="1:1" x14ac:dyDescent="0.2">
      <c r="A31" s="10">
        <v>21250559725464.957</v>
      </c>
    </row>
    <row r="32" spans="1:1" x14ac:dyDescent="0.2">
      <c r="A32" s="8">
        <v>29468045896802.602</v>
      </c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1"/>
    </row>
    <row r="42" spans="1:1" x14ac:dyDescent="0.2">
      <c r="A42" s="11"/>
    </row>
    <row r="43" spans="1:1" x14ac:dyDescent="0.2">
      <c r="A43" s="11"/>
    </row>
    <row r="44" spans="1:1" x14ac:dyDescent="0.2">
      <c r="A44" s="11"/>
    </row>
    <row r="45" spans="1:1" x14ac:dyDescent="0.2">
      <c r="A45" s="11"/>
    </row>
    <row r="46" spans="1:1" x14ac:dyDescent="0.2">
      <c r="A46" s="11"/>
    </row>
    <row r="47" spans="1:1" x14ac:dyDescent="0.2">
      <c r="A47" s="11"/>
    </row>
    <row r="48" spans="1:1" x14ac:dyDescent="0.2">
      <c r="A48" s="11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Murray</dc:creator>
  <cp:lastModifiedBy>Benjamin Murray</cp:lastModifiedBy>
  <dcterms:created xsi:type="dcterms:W3CDTF">2023-03-31T18:13:27Z</dcterms:created>
  <dcterms:modified xsi:type="dcterms:W3CDTF">2023-04-07T18:51:12Z</dcterms:modified>
</cp:coreProperties>
</file>