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mir/Downloads/"/>
    </mc:Choice>
  </mc:AlternateContent>
  <xr:revisionPtr revIDLastSave="0" documentId="13_ncr:1_{D57E1AEC-A8DD-6D4A-8C13-7610D33B429C}" xr6:coauthVersionLast="47" xr6:coauthVersionMax="47" xr10:uidLastSave="{00000000-0000-0000-0000-000000000000}"/>
  <bookViews>
    <workbookView xWindow="0" yWindow="500" windowWidth="51200" windowHeight="28300" xr2:uid="{F1FCF504-DE29-AD45-AE47-D49B07E70F5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1" i="1" l="1"/>
  <c r="D31" i="1"/>
  <c r="B31" i="1"/>
  <c r="B24" i="1"/>
  <c r="B42" i="1"/>
  <c r="B41" i="1"/>
  <c r="B34" i="1"/>
  <c r="B21" i="1"/>
  <c r="B13" i="1"/>
  <c r="B4" i="1"/>
</calcChain>
</file>

<file path=xl/sharedStrings.xml><?xml version="1.0" encoding="utf-8"?>
<sst xmlns="http://schemas.openxmlformats.org/spreadsheetml/2006/main" count="26" uniqueCount="22">
  <si>
    <r>
      <t>Задача 1.</t>
    </r>
    <r>
      <rPr>
        <sz val="15"/>
        <color rgb="FF2C2D30"/>
        <rFont val="Helvetica Neue"/>
        <family val="2"/>
      </rPr>
      <t> Инвестор купил акцию 6 лет назад по цене $10. Сейчас он продал ее за $50. Определить, какую доходность принесла ему эта инвестиция в процентах годовых</t>
    </r>
  </si>
  <si>
    <t>Начальная цена</t>
  </si>
  <si>
    <t>Конечная цена</t>
  </si>
  <si>
    <t>Срок</t>
  </si>
  <si>
    <t>Ставка</t>
  </si>
  <si>
    <r>
      <t>Задача 2.</t>
    </r>
    <r>
      <rPr>
        <sz val="15"/>
        <color rgb="FF2C2D30"/>
        <rFont val="Helvetica Neue"/>
        <family val="2"/>
      </rPr>
      <t> Инвестору исполнилось только что 30 лет. Он хочет выйти на пенсию в 60 лет и жить на доход с капитала. Допустим, его целевой уровень капитала к пенсии составляет $350 000. Если он ожидает ставку доходности на рынке порядка 8% годовых, то какую сумму ему надо инвестировать каждый год для достижения цели?</t>
    </r>
  </si>
  <si>
    <t>Накопленная 
сумма</t>
  </si>
  <si>
    <t>Ежегодныее
инвестиции</t>
  </si>
  <si>
    <r>
      <t>Задача 3.</t>
    </r>
    <r>
      <rPr>
        <sz val="15"/>
        <color rgb="FF2C2D30"/>
        <rFont val="Helvetica Neue"/>
        <family val="2"/>
      </rPr>
      <t> Человек взял ипотечный кредит на сумму 8 млн руб., на 20 лет под 10% годовых. Погашение кредита будет происходить ежемесячными аннуитетными платежами. Определить, сколько составит общая переплата (сумма процентов) по кредиту.</t>
    </r>
  </si>
  <si>
    <t>Кредит</t>
  </si>
  <si>
    <t>Переплата</t>
  </si>
  <si>
    <t>месяцев</t>
  </si>
  <si>
    <r>
      <t>Задача 4.</t>
    </r>
    <r>
      <rPr>
        <sz val="15"/>
        <color rgb="FF2C2D30"/>
        <rFont val="Helvetica Neue"/>
        <family val="2"/>
      </rPr>
      <t> Известно, что безрисковая ставка на рынке составляет 1%, инфляция ожидается 6% годовых и для данного проекта премия за риск равна 4%. Пусть ставка дисконтирования определяется как сумма этих трех составляющих, тогда чему равна приведенная стоимость потоков по проекту, если в первый год ожидается $2000, во второй $5000 и в третьем году проект будет продан за $10000?</t>
    </r>
  </si>
  <si>
    <t>Прибыль</t>
  </si>
  <si>
    <t>NPV</t>
  </si>
  <si>
    <t>Ставка дисконтирования 1+6+4</t>
  </si>
  <si>
    <t>NPV сум</t>
  </si>
  <si>
    <t>Сумма</t>
  </si>
  <si>
    <t>11% годовых с ежемесячной капитализацией</t>
  </si>
  <si>
    <t>11,5% с ежегодной капитализацией</t>
  </si>
  <si>
    <r>
      <rPr>
        <b/>
        <sz val="11"/>
        <color theme="1"/>
        <rFont val="Calibri"/>
        <family val="2"/>
        <charset val="204"/>
        <scheme val="minor"/>
      </rPr>
      <t>Вывод:</t>
    </r>
    <r>
      <rPr>
        <sz val="12"/>
        <color theme="1"/>
        <rFont val="Calibri"/>
        <family val="2"/>
        <charset val="204"/>
        <scheme val="minor"/>
      </rPr>
      <t xml:space="preserve"> выгодней под 11% годовых с ежемесячной капитализацией</t>
    </r>
  </si>
  <si>
    <r>
      <rPr>
        <b/>
        <sz val="15"/>
        <color theme="1"/>
        <rFont val="Calibri"/>
        <family val="2"/>
        <scheme val="minor"/>
      </rPr>
      <t>Задача 5</t>
    </r>
    <r>
      <rPr>
        <sz val="15"/>
        <color theme="1"/>
        <rFont val="Calibri"/>
        <family val="2"/>
        <scheme val="minor"/>
      </rPr>
      <t>. Что выгодней: положить деньги на депозит под 11% годовых с ежемесячной капитализацией или на депозит под 11,5% с ежегодной капитализацией процентов?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</si>
</sst>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#,##0\ &quot;₽&quot;;[Red]\-#,##0\ &quot;₽&quot;"/>
    <numFmt numFmtId="8" formatCode="#,##0.00\ &quot;₽&quot;;[Red]\-#,##0.00\ &quot;₽&quot;"/>
    <numFmt numFmtId="168" formatCode="#,##0.00\ &quot;₽&quot;"/>
    <numFmt numFmtId="169" formatCode="#,##0\ &quot;₽&quot;"/>
  </numFmts>
  <fonts count="6" x14ac:knownFonts="1">
    <font>
      <sz val="12"/>
      <color theme="1"/>
      <name val="Calibri"/>
      <family val="2"/>
      <charset val="204"/>
      <scheme val="minor"/>
    </font>
    <font>
      <b/>
      <sz val="15"/>
      <color rgb="FF2C2D30"/>
      <name val="Helvetica Neue"/>
      <family val="2"/>
    </font>
    <font>
      <sz val="15"/>
      <color rgb="FF2C2D30"/>
      <name val="Helvetica Neue"/>
      <family val="2"/>
    </font>
    <font>
      <b/>
      <sz val="11"/>
      <color theme="1"/>
      <name val="Calibri"/>
      <family val="2"/>
      <charset val="204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2" fontId="0" fillId="0" borderId="0" xfId="0" applyNumberFormat="1"/>
    <xf numFmtId="10" fontId="0" fillId="0" borderId="0" xfId="0" applyNumberFormat="1"/>
    <xf numFmtId="0" fontId="1" fillId="0" borderId="0" xfId="0" applyFont="1" applyAlignment="1">
      <alignment horizontal="center"/>
    </xf>
    <xf numFmtId="10" fontId="0" fillId="0" borderId="0" xfId="0" applyNumberFormat="1" applyAlignment="1">
      <alignment wrapText="1"/>
    </xf>
    <xf numFmtId="0" fontId="0" fillId="0" borderId="0" xfId="0" applyAlignment="1">
      <alignment wrapText="1"/>
    </xf>
    <xf numFmtId="9" fontId="0" fillId="0" borderId="0" xfId="0" applyNumberFormat="1"/>
    <xf numFmtId="6" fontId="0" fillId="0" borderId="0" xfId="0" applyNumberFormat="1"/>
    <xf numFmtId="168" fontId="0" fillId="0" borderId="0" xfId="0" applyNumberFormat="1"/>
    <xf numFmtId="0" fontId="1" fillId="0" borderId="0" xfId="0" applyFont="1" applyAlignment="1">
      <alignment horizontal="left"/>
    </xf>
    <xf numFmtId="169" fontId="0" fillId="0" borderId="0" xfId="0" applyNumberFormat="1"/>
    <xf numFmtId="8" fontId="0" fillId="0" borderId="0" xfId="0" applyNumberFormat="1"/>
    <xf numFmtId="0" fontId="0" fillId="0" borderId="0" xfId="0" applyAlignment="1">
      <alignment horizontal="left"/>
    </xf>
    <xf numFmtId="0" fontId="4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55F5B-031B-9441-AB9F-FEF088B8C085}">
  <dimension ref="A1:AR45"/>
  <sheetViews>
    <sheetView tabSelected="1" workbookViewId="0">
      <selection activeCell="B34" sqref="B34"/>
    </sheetView>
  </sheetViews>
  <sheetFormatPr baseColWidth="10" defaultRowHeight="16" x14ac:dyDescent="0.2"/>
  <cols>
    <col min="1" max="1" width="14.83203125" bestFit="1" customWidth="1"/>
    <col min="2" max="2" width="11.6640625" bestFit="1" customWidth="1"/>
  </cols>
  <sheetData>
    <row r="1" spans="1:36" ht="19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3" spans="1:36" x14ac:dyDescent="0.2">
      <c r="A3" t="s">
        <v>1</v>
      </c>
      <c r="B3">
        <v>10</v>
      </c>
    </row>
    <row r="4" spans="1:36" x14ac:dyDescent="0.2">
      <c r="A4" t="s">
        <v>2</v>
      </c>
      <c r="B4" s="2">
        <f>FV(B6,B5,0,-B3)</f>
        <v>49.999947216577532</v>
      </c>
    </row>
    <row r="5" spans="1:36" x14ac:dyDescent="0.2">
      <c r="A5" t="s">
        <v>3</v>
      </c>
      <c r="B5">
        <v>6</v>
      </c>
    </row>
    <row r="6" spans="1:36" x14ac:dyDescent="0.2">
      <c r="A6" t="s">
        <v>4</v>
      </c>
      <c r="B6" s="3">
        <v>0.30766025593574298</v>
      </c>
    </row>
    <row r="9" spans="1:36" ht="19" x14ac:dyDescent="0.2">
      <c r="A9" s="4" t="s">
        <v>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1" spans="1:36" x14ac:dyDescent="0.2">
      <c r="A11" t="s">
        <v>3</v>
      </c>
      <c r="B11">
        <v>30</v>
      </c>
    </row>
    <row r="12" spans="1:36" x14ac:dyDescent="0.2">
      <c r="A12" t="s">
        <v>4</v>
      </c>
      <c r="B12" s="7">
        <v>0.08</v>
      </c>
    </row>
    <row r="13" spans="1:36" ht="34" x14ac:dyDescent="0.2">
      <c r="A13" s="5" t="s">
        <v>6</v>
      </c>
      <c r="B13" s="8">
        <f>FV(B12,B11,-B14)</f>
        <v>350000</v>
      </c>
    </row>
    <row r="14" spans="1:36" ht="34" x14ac:dyDescent="0.2">
      <c r="A14" s="6" t="s">
        <v>7</v>
      </c>
      <c r="B14" s="9">
        <v>3089.6016855452954</v>
      </c>
    </row>
    <row r="17" spans="1:44" ht="19" x14ac:dyDescent="0.2">
      <c r="A17" s="10" t="s">
        <v>8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</row>
    <row r="19" spans="1:44" x14ac:dyDescent="0.2">
      <c r="A19" t="s">
        <v>9</v>
      </c>
      <c r="B19" s="11">
        <v>8000000</v>
      </c>
    </row>
    <row r="20" spans="1:44" x14ac:dyDescent="0.2">
      <c r="A20" t="s">
        <v>4</v>
      </c>
      <c r="B20" s="7">
        <v>0.1</v>
      </c>
    </row>
    <row r="21" spans="1:44" ht="17" x14ac:dyDescent="0.2">
      <c r="A21" s="6" t="s">
        <v>3</v>
      </c>
      <c r="B21">
        <f>20*12</f>
        <v>240</v>
      </c>
      <c r="C21" s="11" t="s">
        <v>11</v>
      </c>
    </row>
    <row r="24" spans="1:44" ht="17" x14ac:dyDescent="0.2">
      <c r="A24" s="6" t="s">
        <v>10</v>
      </c>
      <c r="B24" s="11">
        <f>-PMT(B20/12,B21,$B$19)*B21-$C$19</f>
        <v>18528415.585420951</v>
      </c>
    </row>
    <row r="27" spans="1:44" ht="19" x14ac:dyDescent="0.2">
      <c r="A27" s="4" t="s">
        <v>12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</row>
    <row r="29" spans="1:44" x14ac:dyDescent="0.2">
      <c r="B29">
        <v>1</v>
      </c>
      <c r="C29">
        <v>2</v>
      </c>
      <c r="D29">
        <v>3</v>
      </c>
    </row>
    <row r="30" spans="1:44" x14ac:dyDescent="0.2">
      <c r="A30" t="s">
        <v>13</v>
      </c>
      <c r="B30">
        <v>2000</v>
      </c>
      <c r="C30">
        <v>5000</v>
      </c>
      <c r="D30">
        <v>10000</v>
      </c>
    </row>
    <row r="31" spans="1:44" x14ac:dyDescent="0.2">
      <c r="A31" t="s">
        <v>14</v>
      </c>
      <c r="B31">
        <f>B30/((1+$B$32)^B29)</f>
        <v>1801.8018018018017</v>
      </c>
      <c r="C31">
        <f t="shared" ref="C31:D31" si="0">C30/((1+$B$32)^C29)</f>
        <v>4058.1121662202736</v>
      </c>
      <c r="D31">
        <f t="shared" si="0"/>
        <v>7311.9138130095016</v>
      </c>
    </row>
    <row r="32" spans="1:44" ht="51" x14ac:dyDescent="0.2">
      <c r="A32" s="6" t="s">
        <v>15</v>
      </c>
      <c r="B32" s="7">
        <v>0.11</v>
      </c>
    </row>
    <row r="34" spans="1:14" x14ac:dyDescent="0.2">
      <c r="A34" t="s">
        <v>16</v>
      </c>
      <c r="B34" s="11">
        <f>SUM(B31:D31)</f>
        <v>13171.827781031578</v>
      </c>
    </row>
    <row r="37" spans="1:14" s="13" customFormat="1" ht="20" x14ac:dyDescent="0.25">
      <c r="A37" s="14" t="s">
        <v>21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</row>
    <row r="39" spans="1:14" x14ac:dyDescent="0.2">
      <c r="A39" t="s">
        <v>17</v>
      </c>
      <c r="B39" s="11">
        <v>1000</v>
      </c>
    </row>
    <row r="40" spans="1:14" x14ac:dyDescent="0.2">
      <c r="B40" s="3"/>
    </row>
    <row r="41" spans="1:14" ht="51" x14ac:dyDescent="0.2">
      <c r="A41" s="6" t="s">
        <v>18</v>
      </c>
      <c r="B41" s="12">
        <f>-FV(11%/12,12,0,B39)</f>
        <v>1115.7188361952149</v>
      </c>
    </row>
    <row r="42" spans="1:14" ht="51" x14ac:dyDescent="0.2">
      <c r="A42" s="6" t="s">
        <v>19</v>
      </c>
      <c r="B42" s="12">
        <f>-FV(11.5%,1,0,B39)</f>
        <v>1115</v>
      </c>
    </row>
    <row r="43" spans="1:14" x14ac:dyDescent="0.2">
      <c r="B43" s="12"/>
    </row>
    <row r="45" spans="1:14" x14ac:dyDescent="0.2">
      <c r="A45" t="s">
        <v>20</v>
      </c>
    </row>
  </sheetData>
  <mergeCells count="4">
    <mergeCell ref="A1:S1"/>
    <mergeCell ref="A9:AJ9"/>
    <mergeCell ref="A17:AC17"/>
    <mergeCell ref="A27:AR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Vladimir</cp:lastModifiedBy>
  <dcterms:created xsi:type="dcterms:W3CDTF">2023-12-21T16:53:07Z</dcterms:created>
  <dcterms:modified xsi:type="dcterms:W3CDTF">2023-12-21T17:08:40Z</dcterms:modified>
</cp:coreProperties>
</file>