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/Downloads/"/>
    </mc:Choice>
  </mc:AlternateContent>
  <xr:revisionPtr revIDLastSave="0" documentId="13_ncr:1_{603AAD6E-6716-764B-A41C-91BAEBC9C99B}" xr6:coauthVersionLast="47" xr6:coauthVersionMax="47" xr10:uidLastSave="{00000000-0000-0000-0000-000000000000}"/>
  <bookViews>
    <workbookView xWindow="0" yWindow="740" windowWidth="29400" windowHeight="17160" xr2:uid="{A37BDE5A-D21E-C34D-A28B-8B66142672B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F69" i="1"/>
  <c r="E69" i="1"/>
  <c r="D69" i="1"/>
  <c r="C69" i="1"/>
  <c r="B69" i="1"/>
  <c r="B70" i="1" s="1"/>
  <c r="G65" i="1"/>
  <c r="F65" i="1"/>
  <c r="E65" i="1"/>
  <c r="D65" i="1"/>
  <c r="C65" i="1"/>
  <c r="B65" i="1"/>
  <c r="B66" i="1" s="1"/>
  <c r="C66" i="1" s="1"/>
  <c r="D66" i="1" s="1"/>
  <c r="E66" i="1" s="1"/>
  <c r="B45" i="1"/>
  <c r="B48" i="1" s="1"/>
  <c r="B44" i="1"/>
  <c r="B47" i="1" s="1"/>
  <c r="B31" i="1"/>
  <c r="B25" i="1"/>
  <c r="C24" i="1"/>
  <c r="D24" i="1" s="1"/>
  <c r="B9" i="1"/>
  <c r="C70" i="1" l="1"/>
  <c r="D70" i="1" s="1"/>
  <c r="E70" i="1" s="1"/>
  <c r="F70" i="1" s="1"/>
  <c r="G70" i="1" s="1"/>
  <c r="F66" i="1"/>
  <c r="G66" i="1" s="1"/>
  <c r="E24" i="1"/>
  <c r="D25" i="1"/>
  <c r="C25" i="1"/>
  <c r="F24" i="1" l="1"/>
  <c r="E25" i="1"/>
  <c r="G24" i="1" l="1"/>
  <c r="F25" i="1"/>
  <c r="H24" i="1" l="1"/>
  <c r="H25" i="1" s="1"/>
  <c r="G25" i="1"/>
  <c r="B26" i="1" l="1"/>
</calcChain>
</file>

<file path=xl/sharedStrings.xml><?xml version="1.0" encoding="utf-8"?>
<sst xmlns="http://schemas.openxmlformats.org/spreadsheetml/2006/main" count="51" uniqueCount="36">
  <si>
    <t>Квартал 0 1 2 3 4 5</t>
  </si>
  <si>
    <t>денежный поток -1200 100 200 300 400 500</t>
  </si>
  <si>
    <t>Необходимо принять решение, инвестируем в проект или нет, если ставка дисконтирования 15% годовых.</t>
  </si>
  <si>
    <t>Квартал</t>
  </si>
  <si>
    <t>Денежный поток</t>
  </si>
  <si>
    <t>NPV =</t>
  </si>
  <si>
    <t>Год</t>
  </si>
  <si>
    <t>найти NPV, если первые два года ставка дисконтирования равна 20%, следующие два года она равна 15%, и затем становится 10%.</t>
  </si>
  <si>
    <t>Ставка 
дисконтирования</t>
  </si>
  <si>
    <t>Дисконтирующий
множитель</t>
  </si>
  <si>
    <t>Дисконтированные
денежные
потоки</t>
  </si>
  <si>
    <t>Год 0 1 2 3 4 5 6</t>
  </si>
  <si>
    <t>денежный поток -1500 100 200 300 400 500 600</t>
  </si>
  <si>
    <t>c</t>
  </si>
  <si>
    <t>Год 0 1 2 3 4 5</t>
  </si>
  <si>
    <t>Проект А -1000 100 250 450 500 550</t>
  </si>
  <si>
    <t>Проект Б -1000 200 300 400 450 500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</si>
  <si>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</si>
  <si>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</si>
  <si>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</si>
  <si>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NPV проект А</t>
  </si>
  <si>
    <t>NPV проект Б</t>
  </si>
  <si>
    <t>PI проект А</t>
  </si>
  <si>
    <t>PI проект Б</t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</si>
  <si>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</si>
  <si>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Дисконтированные
денежные
потоки (проект А)</t>
  </si>
  <si>
    <t>кумулятивно</t>
  </si>
  <si>
    <t>Дисконтированные
денежные
потоки (проект Б)</t>
  </si>
  <si>
    <r>
      <t>Задача 1.</t>
    </r>
    <r>
      <rPr>
        <sz val="15"/>
        <color rgb="FF2C2D30"/>
        <rFont val="Calibri"/>
        <family val="2"/>
        <scheme val="minor"/>
      </rPr>
      <t> Есть инвестиционный проект с денежными потоками по кварталам:</t>
    </r>
  </si>
  <si>
    <r>
      <t>Задача 2.</t>
    </r>
    <r>
      <rPr>
        <sz val="15"/>
        <color rgb="FF2C2D30"/>
        <rFont val="Calibri"/>
        <family val="2"/>
        <scheme val="minor"/>
      </rPr>
      <t> Для инвестиционного проекта с денежными потоками:</t>
    </r>
  </si>
  <si>
    <r>
      <t>Задача 3.</t>
    </r>
    <r>
      <rPr>
        <sz val="15"/>
        <color rgb="FF2C2D30"/>
        <rFont val="Calibri"/>
        <family val="2"/>
        <scheme val="minor"/>
      </rPr>
      <t> Для проекта из задачи 2 найти внутреннюю норму доходности.</t>
    </r>
  </si>
  <si>
    <r>
      <t>Задача 4.</t>
    </r>
    <r>
      <rPr>
        <sz val="15"/>
        <color rgb="FF2C2D30"/>
        <rFont val="Calibri"/>
        <family val="2"/>
        <scheme val="minor"/>
      </rPr>
      <t> Есть два инвестиционных проекта со следующими денежными потоками:</t>
    </r>
  </si>
  <si>
    <r>
      <rPr>
        <b/>
        <sz val="15"/>
        <color rgb="FF2C2D30"/>
        <rFont val="Calibri"/>
        <family val="2"/>
        <scheme val="minor"/>
      </rPr>
      <t>Вывод:</t>
    </r>
    <r>
      <rPr>
        <sz val="15"/>
        <color rgb="FF2C2D30"/>
        <rFont val="Calibri"/>
        <family val="2"/>
        <scheme val="minor"/>
      </rPr>
      <t xml:space="preserve"> Выбираем проект Б, на один вложенный рубль получаем прибыль 1,35 руб.</t>
    </r>
  </si>
  <si>
    <r>
      <t>Задача 5.</t>
    </r>
    <r>
      <rPr>
        <sz val="15"/>
        <color rgb="FF2C2D30"/>
        <rFont val="Calibri"/>
        <family val="2"/>
        <scheme val="minor"/>
      </rPr>
      <t> Есть два инвестиционных проекта со следующими денежными потоками:</t>
    </r>
  </si>
  <si>
    <r>
      <rPr>
        <b/>
        <sz val="15"/>
        <color theme="1"/>
        <rFont val="Calibri"/>
        <family val="2"/>
        <scheme val="minor"/>
      </rPr>
      <t>Вывод:</t>
    </r>
    <r>
      <rPr>
        <sz val="15"/>
        <color theme="1"/>
        <rFont val="Calibri"/>
        <family val="2"/>
        <scheme val="minor"/>
      </rPr>
      <t xml:space="preserve"> NPV получился положительным, будем инвестировать в проект.</t>
    </r>
  </si>
  <si>
    <r>
      <rPr>
        <b/>
        <sz val="15"/>
        <color rgb="FF2C2D30"/>
        <rFont val="Calibri"/>
        <family val="2"/>
        <scheme val="minor"/>
      </rPr>
      <t>Вывод:</t>
    </r>
    <r>
      <rPr>
        <sz val="15"/>
        <color rgb="FF2C2D30"/>
        <rFont val="Calibri"/>
        <family val="2"/>
        <scheme val="minor"/>
      </rPr>
      <t xml:space="preserve"> С точки зрения кумулятивных дисконтированных денежных потоков проект Б окупается чуть быстрее (в конце 4 года против начала 5 года), следует выбрать его.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</si>
</sst>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\ &quot;₽&quot;"/>
    <numFmt numFmtId="169" formatCode="#,##0.0\ &quot;₽&quot;"/>
    <numFmt numFmtId="170" formatCode="#,##0.00\ &quot;₽&quot;"/>
  </numFmts>
  <fonts count="1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5"/>
      <color rgb="FF2C2D30"/>
      <name val="Calibri"/>
      <family val="2"/>
      <scheme val="minor"/>
    </font>
    <font>
      <sz val="15"/>
      <color rgb="FF2C2D3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C2D30"/>
      <name val="Calibri"/>
      <family val="2"/>
      <scheme val="minor"/>
    </font>
    <font>
      <b/>
      <sz val="12"/>
      <color rgb="FF2C2D3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8" fontId="4" fillId="0" borderId="5" xfId="0" applyNumberFormat="1" applyFont="1" applyBorder="1"/>
    <xf numFmtId="168" fontId="4" fillId="0" borderId="6" xfId="0" applyNumberFormat="1" applyFont="1" applyBorder="1"/>
    <xf numFmtId="2" fontId="4" fillId="0" borderId="0" xfId="0" applyNumberFormat="1" applyFont="1"/>
    <xf numFmtId="0" fontId="5" fillId="0" borderId="0" xfId="0" applyFont="1"/>
    <xf numFmtId="168" fontId="4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168" fontId="4" fillId="0" borderId="8" xfId="0" applyNumberFormat="1" applyFont="1" applyBorder="1"/>
    <xf numFmtId="168" fontId="4" fillId="0" borderId="9" xfId="0" applyNumberFormat="1" applyFont="1" applyBorder="1"/>
    <xf numFmtId="0" fontId="4" fillId="0" borderId="7" xfId="0" applyFont="1" applyBorder="1" applyAlignment="1">
      <alignment wrapText="1"/>
    </xf>
    <xf numFmtId="9" fontId="4" fillId="0" borderId="8" xfId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0" fontId="4" fillId="0" borderId="4" xfId="0" applyFont="1" applyBorder="1" applyAlignment="1">
      <alignment wrapText="1"/>
    </xf>
    <xf numFmtId="169" fontId="4" fillId="0" borderId="5" xfId="0" applyNumberFormat="1" applyFont="1" applyBorder="1"/>
    <xf numFmtId="169" fontId="4" fillId="0" borderId="6" xfId="0" applyNumberFormat="1" applyFont="1" applyBorder="1"/>
    <xf numFmtId="169" fontId="4" fillId="0" borderId="0" xfId="0" applyNumberFormat="1" applyFont="1"/>
    <xf numFmtId="9" fontId="4" fillId="0" borderId="0" xfId="0" applyNumberFormat="1" applyFont="1"/>
    <xf numFmtId="0" fontId="6" fillId="0" borderId="1" xfId="0" applyFont="1" applyBorder="1"/>
    <xf numFmtId="0" fontId="6" fillId="0" borderId="7" xfId="0" applyFont="1" applyBorder="1"/>
    <xf numFmtId="0" fontId="4" fillId="0" borderId="9" xfId="0" applyFont="1" applyBorder="1"/>
    <xf numFmtId="0" fontId="6" fillId="0" borderId="0" xfId="0" applyFont="1"/>
    <xf numFmtId="0" fontId="7" fillId="0" borderId="0" xfId="0" applyFont="1"/>
    <xf numFmtId="170" fontId="4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9" fillId="0" borderId="7" xfId="0" applyFont="1" applyBorder="1"/>
    <xf numFmtId="0" fontId="6" fillId="0" borderId="4" xfId="0" applyFont="1" applyBorder="1"/>
    <xf numFmtId="168" fontId="8" fillId="0" borderId="0" xfId="0" applyNumberFormat="1" applyFont="1"/>
    <xf numFmtId="0" fontId="10" fillId="0" borderId="0" xfId="0" applyFont="1"/>
    <xf numFmtId="9" fontId="11" fillId="0" borderId="0" xfId="0" applyNumberFormat="1" applyFont="1"/>
    <xf numFmtId="0" fontId="11" fillId="0" borderId="0" xfId="0" applyFont="1"/>
    <xf numFmtId="10" fontId="8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8DE2-F224-FC4A-8976-19CC79D7DBA9}">
  <dimension ref="A1:H73"/>
  <sheetViews>
    <sheetView tabSelected="1" workbookViewId="0">
      <selection activeCell="B74" sqref="B74"/>
    </sheetView>
  </sheetViews>
  <sheetFormatPr baseColWidth="10" defaultRowHeight="16" x14ac:dyDescent="0.2"/>
  <cols>
    <col min="1" max="1" width="23.5" style="2" customWidth="1"/>
    <col min="2" max="16384" width="10.83203125" style="2"/>
  </cols>
  <sheetData>
    <row r="1" spans="1:7" ht="20" x14ac:dyDescent="0.25">
      <c r="A1" s="1" t="s">
        <v>28</v>
      </c>
    </row>
    <row r="2" spans="1:7" ht="20" x14ac:dyDescent="0.25">
      <c r="A2" s="3" t="s">
        <v>0</v>
      </c>
    </row>
    <row r="3" spans="1:7" ht="20" x14ac:dyDescent="0.25">
      <c r="A3" s="3" t="s">
        <v>1</v>
      </c>
    </row>
    <row r="4" spans="1:7" ht="20" x14ac:dyDescent="0.25">
      <c r="A4" s="3" t="s">
        <v>2</v>
      </c>
    </row>
    <row r="5" spans="1:7" ht="17" thickBot="1" x14ac:dyDescent="0.25"/>
    <row r="6" spans="1:7" x14ac:dyDescent="0.2">
      <c r="A6" s="4" t="s">
        <v>3</v>
      </c>
      <c r="B6" s="5">
        <v>0</v>
      </c>
      <c r="C6" s="5">
        <v>1</v>
      </c>
      <c r="D6" s="5">
        <v>2</v>
      </c>
      <c r="E6" s="5">
        <v>3</v>
      </c>
      <c r="F6" s="5">
        <v>4</v>
      </c>
      <c r="G6" s="6">
        <v>5</v>
      </c>
    </row>
    <row r="7" spans="1:7" ht="17" thickBot="1" x14ac:dyDescent="0.25">
      <c r="A7" s="7" t="s">
        <v>4</v>
      </c>
      <c r="B7" s="8">
        <v>-1200</v>
      </c>
      <c r="C7" s="8">
        <v>100</v>
      </c>
      <c r="D7" s="8">
        <v>200</v>
      </c>
      <c r="E7" s="8">
        <v>300</v>
      </c>
      <c r="F7" s="8">
        <v>400</v>
      </c>
      <c r="G7" s="9">
        <v>500</v>
      </c>
    </row>
    <row r="8" spans="1:7" x14ac:dyDescent="0.2">
      <c r="B8" s="10"/>
    </row>
    <row r="9" spans="1:7" x14ac:dyDescent="0.2">
      <c r="A9" s="11" t="s">
        <v>5</v>
      </c>
      <c r="B9" s="12">
        <f>NPV(15%/4,C7:G7)+B7</f>
        <v>111.98857701149109</v>
      </c>
    </row>
    <row r="10" spans="1:7" s="34" customFormat="1" ht="20" x14ac:dyDescent="0.25">
      <c r="A10" s="34" t="s">
        <v>34</v>
      </c>
      <c r="B10" s="42"/>
    </row>
    <row r="11" spans="1:7" x14ac:dyDescent="0.2">
      <c r="C11" s="10"/>
      <c r="D11" s="10"/>
      <c r="E11" s="10"/>
      <c r="F11" s="10"/>
      <c r="G11" s="10"/>
    </row>
    <row r="13" spans="1:7" ht="20" x14ac:dyDescent="0.25">
      <c r="A13" s="1" t="s">
        <v>29</v>
      </c>
    </row>
    <row r="14" spans="1:7" ht="20" x14ac:dyDescent="0.25">
      <c r="A14" s="3" t="s">
        <v>11</v>
      </c>
    </row>
    <row r="15" spans="1:7" ht="20" x14ac:dyDescent="0.25">
      <c r="A15" s="3" t="s">
        <v>12</v>
      </c>
    </row>
    <row r="16" spans="1:7" ht="20" x14ac:dyDescent="0.25">
      <c r="A16" s="3" t="s">
        <v>7</v>
      </c>
    </row>
    <row r="17" spans="1:8" ht="17" thickBot="1" x14ac:dyDescent="0.25"/>
    <row r="18" spans="1:8" ht="17" x14ac:dyDescent="0.2">
      <c r="A18" s="13" t="s">
        <v>6</v>
      </c>
      <c r="B18" s="5">
        <v>0</v>
      </c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6">
        <v>6</v>
      </c>
    </row>
    <row r="19" spans="1:8" ht="17" thickBot="1" x14ac:dyDescent="0.25">
      <c r="A19" s="7" t="s">
        <v>4</v>
      </c>
      <c r="B19" s="14">
        <v>-1500</v>
      </c>
      <c r="C19" s="8">
        <v>100</v>
      </c>
      <c r="D19" s="8">
        <v>200</v>
      </c>
      <c r="E19" s="8">
        <v>300</v>
      </c>
      <c r="F19" s="8">
        <v>400</v>
      </c>
      <c r="G19" s="8">
        <v>500</v>
      </c>
      <c r="H19" s="9">
        <v>600</v>
      </c>
    </row>
    <row r="20" spans="1:8" ht="17" thickBot="1" x14ac:dyDescent="0.25"/>
    <row r="21" spans="1:8" ht="17" x14ac:dyDescent="0.2">
      <c r="A21" s="13" t="s">
        <v>6</v>
      </c>
      <c r="B21" s="5">
        <v>0</v>
      </c>
      <c r="C21" s="5">
        <v>1</v>
      </c>
      <c r="D21" s="5">
        <v>2</v>
      </c>
      <c r="E21" s="5">
        <v>3</v>
      </c>
      <c r="F21" s="5">
        <v>4</v>
      </c>
      <c r="G21" s="5">
        <v>5</v>
      </c>
      <c r="H21" s="6">
        <v>6</v>
      </c>
    </row>
    <row r="22" spans="1:8" x14ac:dyDescent="0.2">
      <c r="A22" s="15" t="s">
        <v>4</v>
      </c>
      <c r="B22" s="16">
        <v>-1500</v>
      </c>
      <c r="C22" s="17">
        <v>100</v>
      </c>
      <c r="D22" s="17">
        <v>200</v>
      </c>
      <c r="E22" s="17">
        <v>300</v>
      </c>
      <c r="F22" s="17">
        <v>400</v>
      </c>
      <c r="G22" s="17">
        <v>500</v>
      </c>
      <c r="H22" s="18">
        <v>600</v>
      </c>
    </row>
    <row r="23" spans="1:8" ht="34" x14ac:dyDescent="0.2">
      <c r="A23" s="19" t="s">
        <v>8</v>
      </c>
      <c r="B23" s="20"/>
      <c r="C23" s="20">
        <v>0.2</v>
      </c>
      <c r="D23" s="20">
        <v>0.2</v>
      </c>
      <c r="E23" s="20">
        <v>0.15</v>
      </c>
      <c r="F23" s="20">
        <v>0.15</v>
      </c>
      <c r="G23" s="20">
        <v>0.1</v>
      </c>
      <c r="H23" s="20">
        <v>0.1</v>
      </c>
    </row>
    <row r="24" spans="1:8" ht="34" x14ac:dyDescent="0.2">
      <c r="A24" s="19" t="s">
        <v>9</v>
      </c>
      <c r="B24" s="16">
        <v>1</v>
      </c>
      <c r="C24" s="21">
        <f>B24/(1+C23)</f>
        <v>0.83333333333333337</v>
      </c>
      <c r="D24" s="21">
        <f t="shared" ref="D24:H24" si="0">C24/(1+D23)</f>
        <v>0.69444444444444453</v>
      </c>
      <c r="E24" s="21">
        <f t="shared" si="0"/>
        <v>0.60386473429951704</v>
      </c>
      <c r="F24" s="21">
        <f t="shared" si="0"/>
        <v>0.52509976895610178</v>
      </c>
      <c r="G24" s="21">
        <f t="shared" si="0"/>
        <v>0.47736342632372886</v>
      </c>
      <c r="H24" s="22">
        <f t="shared" si="0"/>
        <v>0.43396675120338984</v>
      </c>
    </row>
    <row r="25" spans="1:8" ht="52" thickBot="1" x14ac:dyDescent="0.25">
      <c r="A25" s="23" t="s">
        <v>10</v>
      </c>
      <c r="B25" s="24">
        <f>B22*B24</f>
        <v>-1500</v>
      </c>
      <c r="C25" s="24">
        <f t="shared" ref="C25:H25" si="1">C22*C24</f>
        <v>83.333333333333343</v>
      </c>
      <c r="D25" s="24">
        <f t="shared" si="1"/>
        <v>138.88888888888891</v>
      </c>
      <c r="E25" s="24">
        <f t="shared" si="1"/>
        <v>181.15942028985512</v>
      </c>
      <c r="F25" s="24">
        <f t="shared" si="1"/>
        <v>210.03990758244072</v>
      </c>
      <c r="G25" s="24">
        <f t="shared" si="1"/>
        <v>238.68171316186442</v>
      </c>
      <c r="H25" s="25">
        <f t="shared" si="1"/>
        <v>260.3800507220339</v>
      </c>
    </row>
    <row r="26" spans="1:8" x14ac:dyDescent="0.2">
      <c r="A26" s="11" t="s">
        <v>5</v>
      </c>
      <c r="B26" s="26">
        <f>SUM(B25:H25)</f>
        <v>-387.51668602158378</v>
      </c>
    </row>
    <row r="27" spans="1:8" x14ac:dyDescent="0.2">
      <c r="E27" s="27"/>
    </row>
    <row r="29" spans="1:8" ht="20" x14ac:dyDescent="0.25">
      <c r="A29" s="1" t="s">
        <v>30</v>
      </c>
    </row>
    <row r="31" spans="1:8" s="41" customFormat="1" ht="19" x14ac:dyDescent="0.25">
      <c r="A31" s="39" t="s">
        <v>13</v>
      </c>
      <c r="B31" s="40">
        <f>IRR(B22:H22)</f>
        <v>8.2523831241376966E-2</v>
      </c>
    </row>
    <row r="34" spans="1:7" ht="20" x14ac:dyDescent="0.25">
      <c r="A34" s="1" t="s">
        <v>31</v>
      </c>
    </row>
    <row r="35" spans="1:7" ht="20" x14ac:dyDescent="0.25">
      <c r="A35" s="3" t="s">
        <v>14</v>
      </c>
    </row>
    <row r="36" spans="1:7" ht="20" x14ac:dyDescent="0.25">
      <c r="A36" s="3" t="s">
        <v>15</v>
      </c>
    </row>
    <row r="37" spans="1:7" ht="20" x14ac:dyDescent="0.25">
      <c r="A37" s="3" t="s">
        <v>16</v>
      </c>
    </row>
    <row r="38" spans="1:7" ht="20" x14ac:dyDescent="0.25">
      <c r="A38" s="3" t="s">
        <v>17</v>
      </c>
    </row>
    <row r="39" spans="1:7" ht="17" thickBot="1" x14ac:dyDescent="0.25"/>
    <row r="40" spans="1:7" x14ac:dyDescent="0.2">
      <c r="A40" s="28" t="s">
        <v>6</v>
      </c>
      <c r="B40" s="5">
        <v>0</v>
      </c>
      <c r="C40" s="5">
        <v>1</v>
      </c>
      <c r="D40" s="5">
        <v>2</v>
      </c>
      <c r="E40" s="5">
        <v>3</v>
      </c>
      <c r="F40" s="5">
        <v>4</v>
      </c>
      <c r="G40" s="6">
        <v>5</v>
      </c>
    </row>
    <row r="41" spans="1:7" x14ac:dyDescent="0.2">
      <c r="A41" s="29" t="s">
        <v>18</v>
      </c>
      <c r="B41" s="16">
        <v>-1000</v>
      </c>
      <c r="C41" s="16">
        <v>100</v>
      </c>
      <c r="D41" s="16">
        <v>250</v>
      </c>
      <c r="E41" s="16">
        <v>450</v>
      </c>
      <c r="F41" s="16">
        <v>500</v>
      </c>
      <c r="G41" s="30">
        <v>550</v>
      </c>
    </row>
    <row r="42" spans="1:7" x14ac:dyDescent="0.2">
      <c r="A42" s="29" t="s">
        <v>19</v>
      </c>
      <c r="B42" s="16">
        <v>-1000</v>
      </c>
      <c r="C42" s="16">
        <v>200</v>
      </c>
      <c r="D42" s="16">
        <v>300</v>
      </c>
      <c r="E42" s="16">
        <v>400</v>
      </c>
      <c r="F42" s="16">
        <v>450</v>
      </c>
      <c r="G42" s="30">
        <v>500</v>
      </c>
    </row>
    <row r="44" spans="1:7" x14ac:dyDescent="0.2">
      <c r="A44" s="31" t="s">
        <v>20</v>
      </c>
      <c r="B44" s="12">
        <f>NPV(10%,C41:G41)+B41</f>
        <v>318.62577692780496</v>
      </c>
    </row>
    <row r="45" spans="1:7" x14ac:dyDescent="0.2">
      <c r="A45" s="31" t="s">
        <v>21</v>
      </c>
      <c r="B45" s="12">
        <f>NPV(10%,C42:G42)+B42</f>
        <v>348.09470292019273</v>
      </c>
    </row>
    <row r="47" spans="1:7" x14ac:dyDescent="0.2">
      <c r="A47" s="32" t="s">
        <v>22</v>
      </c>
      <c r="B47" s="33">
        <f>1+B44/-B41</f>
        <v>1.3186257769278049</v>
      </c>
    </row>
    <row r="48" spans="1:7" x14ac:dyDescent="0.2">
      <c r="A48" s="32" t="s">
        <v>23</v>
      </c>
      <c r="B48" s="33">
        <f>1+B45/-B42</f>
        <v>1.3480947029201928</v>
      </c>
    </row>
    <row r="50" spans="1:7" s="34" customFormat="1" ht="20" x14ac:dyDescent="0.25">
      <c r="A50" s="3" t="s">
        <v>32</v>
      </c>
    </row>
    <row r="51" spans="1:7" x14ac:dyDescent="0.2">
      <c r="B51" s="35"/>
      <c r="C51" s="27"/>
    </row>
    <row r="53" spans="1:7" ht="20" x14ac:dyDescent="0.25">
      <c r="A53" s="1" t="s">
        <v>33</v>
      </c>
    </row>
    <row r="54" spans="1:7" ht="20" x14ac:dyDescent="0.25">
      <c r="A54" s="3" t="s">
        <v>14</v>
      </c>
    </row>
    <row r="55" spans="1:7" ht="20" x14ac:dyDescent="0.25">
      <c r="A55" s="3" t="s">
        <v>15</v>
      </c>
    </row>
    <row r="56" spans="1:7" ht="20" x14ac:dyDescent="0.25">
      <c r="A56" s="3" t="s">
        <v>16</v>
      </c>
    </row>
    <row r="57" spans="1:7" ht="20" x14ac:dyDescent="0.25">
      <c r="A57" s="3" t="s">
        <v>24</v>
      </c>
    </row>
    <row r="58" spans="1:7" ht="17" thickBot="1" x14ac:dyDescent="0.25"/>
    <row r="59" spans="1:7" x14ac:dyDescent="0.2">
      <c r="A59" s="28" t="s">
        <v>6</v>
      </c>
      <c r="B59" s="5">
        <v>0</v>
      </c>
      <c r="C59" s="5">
        <v>1</v>
      </c>
      <c r="D59" s="5">
        <v>2</v>
      </c>
      <c r="E59" s="5">
        <v>3</v>
      </c>
      <c r="F59" s="5">
        <v>4</v>
      </c>
      <c r="G59" s="6">
        <v>5</v>
      </c>
    </row>
    <row r="60" spans="1:7" x14ac:dyDescent="0.2">
      <c r="A60" s="29" t="s">
        <v>18</v>
      </c>
      <c r="B60" s="16">
        <v>-1000</v>
      </c>
      <c r="C60" s="16">
        <v>100</v>
      </c>
      <c r="D60" s="16">
        <v>250</v>
      </c>
      <c r="E60" s="16">
        <v>450</v>
      </c>
      <c r="F60" s="16">
        <v>500</v>
      </c>
      <c r="G60" s="30">
        <v>550</v>
      </c>
    </row>
    <row r="61" spans="1:7" x14ac:dyDescent="0.2">
      <c r="A61" s="29" t="s">
        <v>19</v>
      </c>
      <c r="B61" s="16">
        <v>-1000</v>
      </c>
      <c r="C61" s="16">
        <v>200</v>
      </c>
      <c r="D61" s="16">
        <v>300</v>
      </c>
      <c r="E61" s="16">
        <v>400</v>
      </c>
      <c r="F61" s="16">
        <v>450</v>
      </c>
      <c r="G61" s="30">
        <v>500</v>
      </c>
    </row>
    <row r="62" spans="1:7" ht="17" thickBot="1" x14ac:dyDescent="0.25"/>
    <row r="63" spans="1:7" x14ac:dyDescent="0.2">
      <c r="A63" s="28" t="s">
        <v>6</v>
      </c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6">
        <v>5</v>
      </c>
    </row>
    <row r="64" spans="1:7" x14ac:dyDescent="0.2">
      <c r="A64" s="29" t="s">
        <v>18</v>
      </c>
      <c r="B64" s="16">
        <v>-1000</v>
      </c>
      <c r="C64" s="16">
        <v>100</v>
      </c>
      <c r="D64" s="16">
        <v>250</v>
      </c>
      <c r="E64" s="16">
        <v>450</v>
      </c>
      <c r="F64" s="16">
        <v>500</v>
      </c>
      <c r="G64" s="30">
        <v>550</v>
      </c>
    </row>
    <row r="65" spans="1:7" ht="51" x14ac:dyDescent="0.2">
      <c r="A65" s="19" t="s">
        <v>25</v>
      </c>
      <c r="B65" s="17">
        <f t="shared" ref="B65:G65" si="2">B64/(1+10%)^B63</f>
        <v>-1000</v>
      </c>
      <c r="C65" s="17">
        <f t="shared" si="2"/>
        <v>90.909090909090907</v>
      </c>
      <c r="D65" s="17">
        <f t="shared" si="2"/>
        <v>206.61157024793386</v>
      </c>
      <c r="E65" s="17">
        <f t="shared" si="2"/>
        <v>338.09166040570989</v>
      </c>
      <c r="F65" s="17">
        <f t="shared" si="2"/>
        <v>341.50672768253526</v>
      </c>
      <c r="G65" s="18">
        <f t="shared" si="2"/>
        <v>341.50672768253526</v>
      </c>
    </row>
    <row r="66" spans="1:7" x14ac:dyDescent="0.2">
      <c r="A66" s="29" t="s">
        <v>26</v>
      </c>
      <c r="B66" s="17">
        <f>B65</f>
        <v>-1000</v>
      </c>
      <c r="C66" s="17">
        <f>B66+C65</f>
        <v>-909.09090909090912</v>
      </c>
      <c r="D66" s="17">
        <f t="shared" ref="D66:G66" si="3">C66+D65</f>
        <v>-702.47933884297527</v>
      </c>
      <c r="E66" s="17">
        <f t="shared" si="3"/>
        <v>-364.38767843726538</v>
      </c>
      <c r="F66" s="17">
        <f t="shared" si="3"/>
        <v>-22.880950754730122</v>
      </c>
      <c r="G66" s="18">
        <f t="shared" si="3"/>
        <v>318.62577692780513</v>
      </c>
    </row>
    <row r="67" spans="1:7" x14ac:dyDescent="0.2">
      <c r="A67" s="36"/>
      <c r="B67" s="16"/>
      <c r="C67" s="16"/>
      <c r="D67" s="16"/>
      <c r="E67" s="16"/>
      <c r="F67" s="16"/>
      <c r="G67" s="30"/>
    </row>
    <row r="68" spans="1:7" x14ac:dyDescent="0.2">
      <c r="A68" s="29" t="s">
        <v>19</v>
      </c>
      <c r="B68" s="16">
        <v>-1000</v>
      </c>
      <c r="C68" s="16">
        <v>200</v>
      </c>
      <c r="D68" s="16">
        <v>300</v>
      </c>
      <c r="E68" s="16">
        <v>400</v>
      </c>
      <c r="F68" s="16">
        <v>450</v>
      </c>
      <c r="G68" s="30">
        <v>500</v>
      </c>
    </row>
    <row r="69" spans="1:7" ht="51" x14ac:dyDescent="0.2">
      <c r="A69" s="19" t="s">
        <v>27</v>
      </c>
      <c r="B69" s="17">
        <f t="shared" ref="B69:G69" si="4">B68/(1+10%)^B63</f>
        <v>-1000</v>
      </c>
      <c r="C69" s="17">
        <f t="shared" si="4"/>
        <v>181.81818181818181</v>
      </c>
      <c r="D69" s="17">
        <f t="shared" si="4"/>
        <v>247.93388429752062</v>
      </c>
      <c r="E69" s="17">
        <f t="shared" si="4"/>
        <v>300.52592036063101</v>
      </c>
      <c r="F69" s="17">
        <f t="shared" si="4"/>
        <v>307.35605491428174</v>
      </c>
      <c r="G69" s="18">
        <f t="shared" si="4"/>
        <v>310.46066152957746</v>
      </c>
    </row>
    <row r="70" spans="1:7" ht="17" thickBot="1" x14ac:dyDescent="0.25">
      <c r="A70" s="37" t="s">
        <v>26</v>
      </c>
      <c r="B70" s="8">
        <f>B69</f>
        <v>-1000</v>
      </c>
      <c r="C70" s="8">
        <f>B70+C69</f>
        <v>-818.18181818181824</v>
      </c>
      <c r="D70" s="8">
        <f t="shared" ref="D70:G70" si="5">C70+D69</f>
        <v>-570.24793388429759</v>
      </c>
      <c r="E70" s="8">
        <f t="shared" si="5"/>
        <v>-269.72201352366659</v>
      </c>
      <c r="F70" s="8">
        <f t="shared" si="5"/>
        <v>37.634041390615153</v>
      </c>
      <c r="G70" s="9">
        <f t="shared" si="5"/>
        <v>348.09470292019262</v>
      </c>
    </row>
    <row r="72" spans="1:7" x14ac:dyDescent="0.2">
      <c r="A72" s="31"/>
      <c r="B72" s="12"/>
    </row>
    <row r="73" spans="1:7" s="34" customFormat="1" ht="20" x14ac:dyDescent="0.25">
      <c r="A73" s="3" t="s">
        <v>35</v>
      </c>
      <c r="B73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2023-12-23T05:00:47Z</dcterms:created>
  <dcterms:modified xsi:type="dcterms:W3CDTF">2023-12-23T05:18:16Z</dcterms:modified>
</cp:coreProperties>
</file>