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utton\Downloads\"/>
    </mc:Choice>
  </mc:AlternateContent>
  <xr:revisionPtr revIDLastSave="0" documentId="13_ncr:1_{BC0A0E2D-7847-4BAE-ADD5-0B1282236F57}" xr6:coauthVersionLast="47" xr6:coauthVersionMax="47" xr10:uidLastSave="{00000000-0000-0000-0000-000000000000}"/>
  <bookViews>
    <workbookView xWindow="-110" yWindow="-110" windowWidth="19420" windowHeight="10420" xr2:uid="{B5FD00F4-5325-4469-A808-3A085E422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H32" i="1"/>
  <c r="H33" i="1"/>
  <c r="H34" i="1"/>
  <c r="H35" i="1"/>
  <c r="H36" i="1"/>
  <c r="G32" i="1"/>
  <c r="G33" i="1"/>
  <c r="G34" i="1"/>
  <c r="G35" i="1"/>
  <c r="G36" i="1"/>
  <c r="F32" i="1"/>
  <c r="F33" i="1"/>
  <c r="F34" i="1"/>
  <c r="F35" i="1"/>
  <c r="F36" i="1"/>
  <c r="E15" i="1"/>
  <c r="E16" i="1"/>
  <c r="E17" i="1"/>
  <c r="E18" i="1"/>
  <c r="E19" i="1"/>
  <c r="E20" i="1"/>
  <c r="K20" i="1"/>
  <c r="K19" i="1"/>
  <c r="K18" i="1"/>
  <c r="K17" i="1"/>
  <c r="K16" i="1"/>
  <c r="K15" i="1"/>
  <c r="O13" i="1"/>
  <c r="O14" i="1"/>
  <c r="O15" i="1"/>
  <c r="O16" i="1"/>
  <c r="O17" i="1"/>
  <c r="O18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J10" i="1" s="1"/>
  <c r="F2" i="1"/>
  <c r="F3" i="1"/>
  <c r="F4" i="1"/>
  <c r="F5" i="1"/>
  <c r="F6" i="1"/>
  <c r="F7" i="1"/>
  <c r="F8" i="1"/>
  <c r="F9" i="1"/>
  <c r="F10" i="1"/>
  <c r="J6" i="1" l="1"/>
  <c r="Q3" i="1"/>
  <c r="N9" i="1"/>
  <c r="N5" i="1"/>
  <c r="Q4" i="1"/>
  <c r="N10" i="1"/>
  <c r="N4" i="1"/>
  <c r="Q5" i="1"/>
  <c r="N3" i="1"/>
  <c r="N8" i="1"/>
  <c r="J2" i="1"/>
  <c r="I9" i="1"/>
  <c r="I5" i="1"/>
  <c r="I10" i="1"/>
  <c r="I6" i="1"/>
  <c r="I2" i="1"/>
  <c r="J9" i="1"/>
  <c r="J7" i="1"/>
  <c r="J3" i="1"/>
  <c r="J5" i="1"/>
  <c r="J8" i="1"/>
  <c r="J4" i="1"/>
  <c r="I8" i="1"/>
  <c r="I4" i="1"/>
  <c r="I7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<sst xmlns="http://schemas.openxmlformats.org/spreadsheetml/2006/main" count="133" uniqueCount="59">
  <si>
    <t>IF</t>
  </si>
  <si>
    <t>ID</t>
  </si>
  <si>
    <t>NAME</t>
  </si>
  <si>
    <t>GENDER</t>
  </si>
  <si>
    <t>IFS</t>
  </si>
  <si>
    <t>AND</t>
  </si>
  <si>
    <t>OR</t>
  </si>
  <si>
    <t>SUMIF</t>
  </si>
  <si>
    <t>SUMIFS</t>
  </si>
  <si>
    <t>AVERAGEIF</t>
  </si>
  <si>
    <t>AVERAGEIFS</t>
  </si>
  <si>
    <t>COUNTIF</t>
  </si>
  <si>
    <t>COUNTIFS</t>
  </si>
  <si>
    <t>NOT</t>
  </si>
  <si>
    <t>INDEX-MATCH</t>
  </si>
  <si>
    <t>AO12</t>
  </si>
  <si>
    <t>A023</t>
  </si>
  <si>
    <t>A034</t>
  </si>
  <si>
    <t>A045</t>
  </si>
  <si>
    <t>A056</t>
  </si>
  <si>
    <t>A067</t>
  </si>
  <si>
    <t>A078</t>
  </si>
  <si>
    <t>A089</t>
  </si>
  <si>
    <t>A100</t>
  </si>
  <si>
    <t>YOHAN</t>
  </si>
  <si>
    <t>JON</t>
  </si>
  <si>
    <t>JOAN</t>
  </si>
  <si>
    <t>JOSH</t>
  </si>
  <si>
    <t>EMMA</t>
  </si>
  <si>
    <t>GABE</t>
  </si>
  <si>
    <t>RYAN</t>
  </si>
  <si>
    <t>RAYNA</t>
  </si>
  <si>
    <t>JOE</t>
  </si>
  <si>
    <t>M</t>
  </si>
  <si>
    <t>F</t>
  </si>
  <si>
    <t>Column1</t>
  </si>
  <si>
    <t>AGE</t>
  </si>
  <si>
    <t>Column2</t>
  </si>
  <si>
    <t>Column3</t>
  </si>
  <si>
    <t>Column4</t>
  </si>
  <si>
    <t>CRITERIA</t>
  </si>
  <si>
    <t>TOTAL AGE</t>
  </si>
  <si>
    <t>TEENAGER</t>
  </si>
  <si>
    <t>YOUNG ADULT</t>
  </si>
  <si>
    <t>ADULT</t>
  </si>
  <si>
    <t>COUNT</t>
  </si>
  <si>
    <t>CATEGORY</t>
  </si>
  <si>
    <t>ATTENDANCES</t>
  </si>
  <si>
    <t>PRESENT</t>
  </si>
  <si>
    <t>ABSENT</t>
  </si>
  <si>
    <t>ATTENDANCE</t>
  </si>
  <si>
    <t xml:space="preserve">STUDENTID </t>
  </si>
  <si>
    <t>AYO</t>
  </si>
  <si>
    <t>SOLA</t>
  </si>
  <si>
    <t>JOLA</t>
  </si>
  <si>
    <t>GORIOLA</t>
  </si>
  <si>
    <t>BAYO</t>
  </si>
  <si>
    <t>TEST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</si>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</sst>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38010-D6F8-4DAB-8E2D-9554C9A534D2}" name="Table1" displayName="Table1" ref="C1:K10" totalsRowShown="0">
  <autoFilter ref="C1:K10" xr:uid="{E9B38010-D6F8-4DAB-8E2D-9554C9A534D2}"/>
  <tableColumns count="9">
    <tableColumn id="1" xr3:uid="{C8130C31-FCFC-49AD-BD6C-39F8EF698BF9}" name="ID"/>
    <tableColumn id="2" xr3:uid="{A33C4D88-88CF-46B1-8E14-7A74D2B0521C}" name="NAME"/>
    <tableColumn id="3" xr3:uid="{836D9122-BFBE-478E-AD11-AC0817094B72}" name="GENDER"/>
    <tableColumn id="4" xr3:uid="{A0BA8A25-91FF-4AE7-A428-E49EDFA8080D}" name="Column1" dataDxfId="14">
      <calculatedColumnFormula>IF(Table1[[#This Row],[GENDER]]="M","MALE","FEMALE")</calculatedColumnFormula>
    </tableColumn>
    <tableColumn id="5" xr3:uid="{BF5A2F48-41F4-4DC7-BC47-2EEA592D55A7}" name="AGE"/>
    <tableColumn id="6" xr3:uid="{6D235C6F-A1BE-4A07-8D43-1DA4998EC7A7}" name="Column2" dataDxfId="11">
      <calculatedColumnFormula array="1">_xlfn.IFS(Table1[[#This Row],[AGE]]&lt;18,"TEENAGER",Table1[[#This Row],[AGE]]=18,"YOUNG ADULT",Table1[[#This Row],[AGE]]&gt;18,"ADULT")</calculatedColumnFormula>
    </tableColumn>
    <tableColumn id="7" xr3:uid="{343C8552-EBD3-4E8A-9A01-54409D0721A8}" name="Column3" dataDxfId="13">
      <calculatedColumnFormula>AND(Table1[[#This Row],[Column1]]="MALE",Table1[[#This Row],[Column2]]="TEENAGER")</calculatedColumnFormula>
    </tableColumn>
    <tableColumn id="8" xr3:uid="{37A85F94-6F5B-4856-A96E-BAF0DF63DD92}" name="Column4" dataDxfId="12">
      <calculatedColumnFormula>OR(Table1[[#This Row],[Column1]]="MALE",Table1[[#This Row],[Column2]]="TEENAGER")</calculatedColumnFormula>
    </tableColumn>
    <tableColumn id="9" xr3:uid="{BF16E6F5-F2F1-4F38-80D6-7268E31B3509}" name="ATTENDANC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DC92E-F11C-4532-B7E9-CCBF6DE133A2}" name="Table2" displayName="Table2" ref="M2:N5" totalsRowShown="0">
  <autoFilter ref="M2:N5" xr:uid="{1F7DC92E-F11C-4532-B7E9-CCBF6DE133A2}"/>
  <tableColumns count="2">
    <tableColumn id="1" xr3:uid="{A78EAD96-C334-4703-BAC8-79743DDF8D0C}" name="CRITERIA"/>
    <tableColumn id="2" xr3:uid="{21ACBCBA-DE86-4583-AEC9-0FE72EDE1030}" name="TOTAL AGE" dataDxfId="10">
      <calculatedColumnFormula>SUMIF(Table1[[#All],[Column2]],Table2[[#This Row],[CRITERIA]],Table1[[#All],[AGE]])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4549CC-6F3D-486A-A3F7-DF3B89FE3CE9}" name="Table24" displayName="Table24" ref="M7:N10" totalsRowShown="0">
  <autoFilter ref="M7:N10" xr:uid="{BB4549CC-6F3D-486A-A3F7-DF3B89FE3CE9}"/>
  <tableColumns count="2">
    <tableColumn id="1" xr3:uid="{055BE19B-A837-465B-BD54-401002BD6AF1}" name="CRITERIA"/>
    <tableColumn id="2" xr3:uid="{17BD5546-78B6-4654-9598-A2FBE812576C}" name="TOTAL AGE" dataDxfId="9">
      <calculatedColumnFormula>AVERAGEIF(Table1[Column2],Table24[[#This Row],[CRITERIA]],Table1[AGE])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018F75-60D1-4F28-99C7-80871203DC50}" name="Table245" displayName="Table245" ref="P2:Q5" totalsRowShown="0">
  <autoFilter ref="P2:Q5" xr:uid="{16018F75-60D1-4F28-99C7-80871203DC50}"/>
  <tableColumns count="2">
    <tableColumn id="1" xr3:uid="{18762D22-4C4C-45CD-89FC-469B59E25847}" name="CRITERIA"/>
    <tableColumn id="2" xr3:uid="{84EC637C-65A1-4D0B-B9CB-4A869DACC765}" name="COUNT" dataDxfId="8">
      <calculatedColumnFormula>COUNTIF(Table1[Column2],Table245[[#This Row],[CRITERIA]])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60988B-9338-4958-B9CF-9B994CA582F3}" name="Table5" displayName="Table5" ref="M12:O18" totalsRowShown="0">
  <autoFilter ref="M12:O18" xr:uid="{3760988B-9338-4958-B9CF-9B994CA582F3}"/>
  <tableColumns count="3">
    <tableColumn id="1" xr3:uid="{D032146B-C8F2-40B0-887C-B5F7DCDFFF7E}" name="CATEGORY"/>
    <tableColumn id="2" xr3:uid="{360A10D9-27A7-4E24-B2B7-7070D166F381}" name="ATTENDANCE"/>
    <tableColumn id="3" xr3:uid="{73AE1E2D-8CD1-4A0F-9FA7-948A7A0EDBBE}" name="TOTAL AGE" dataDxfId="6">
      <calculatedColumnFormula>SUMIFS(Table1[AGE],Table1[Column2],Table5[[#This Row],[CATEGORY]],Table1[ATTENDANCES],Table5[[#This Row],[ATTENDANCE]])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F4788C-F1C1-4ED9-B879-CC1C940150A5}" name="Table578" displayName="Table578" ref="I14:K20" totalsRowShown="0">
  <autoFilter ref="I14:K20" xr:uid="{56F4788C-F1C1-4ED9-B879-CC1C940150A5}"/>
  <tableColumns count="3">
    <tableColumn id="1" xr3:uid="{50E563A7-49DA-42B5-9861-88346A5A8A8D}" name="CATEGORY"/>
    <tableColumn id="2" xr3:uid="{0FACED1A-C2B2-4D42-B1A7-41460C05B765}" name="ATTENDANCE"/>
    <tableColumn id="3" xr3:uid="{85D8D6A0-853A-4EDD-B6ED-ABF52BDA6525}" name="TOTAL AGE" dataDxfId="5">
      <calculatedColumnFormula>AVERAGEIFS(Table1[AGE],Table1[Column2],Table578[[#This Row],[CATEGORY]],Table1[ATTENDANCES],Table578[[#This Row],[ATTENDANCE]])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CB7CB1-8F29-40E3-8FE3-BA854D718367}" name="Table59" displayName="Table59" ref="C14:E20" totalsRowShown="0">
  <autoFilter ref="C14:E20" xr:uid="{30CB7CB1-8F29-40E3-8FE3-BA854D718367}"/>
  <tableColumns count="3">
    <tableColumn id="1" xr3:uid="{BEC28375-5EA8-4BC6-ADE9-0342DA8F486E}" name="CATEGORY"/>
    <tableColumn id="2" xr3:uid="{A48A26B6-AE13-4B7A-91C5-2AC9E62358AD}" name="ATTENDANCE"/>
    <tableColumn id="3" xr3:uid="{F4E9C1B0-5828-42F4-8470-B14B4A0E686E}" name="COUNT" dataDxfId="4">
      <calculatedColumnFormula>COUNTIFS(Table1[Column2],Table59[[#This Row],[CATEGORY]],Table1[ATTENDANCES],Table59[[#This Row],[ATTENDANCE]])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CCD926-65A4-4D56-97F2-D00CD907D47F}" name="NAME" displayName="NAME" ref="D23:F28" totalsRowShown="0">
  <autoFilter ref="D23:F28" xr:uid="{CCCCD926-65A4-4D56-97F2-D00CD907D47F}"/>
  <tableColumns count="3">
    <tableColumn id="1" xr3:uid="{76A55ADE-FEAA-4A72-B26A-C24445A2AC75}" name="Column1"/>
    <tableColumn id="2" xr3:uid="{CB52FE33-25EA-44AC-9A5A-CA993D2F7E9A}" name="NAME"/>
    <tableColumn id="3" xr3:uid="{D0268C80-530D-4B95-A03C-0336A3E7D4FC}" name="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14FCB8-9824-4ED6-B834-4F4B6B1A56E7}" name="TEST" displayName="TEST" ref="I23:K28" totalsRowShown="0">
  <autoFilter ref="I23:K28" xr:uid="{4414FCB8-9824-4ED6-B834-4F4B6B1A56E7}"/>
  <tableColumns count="3">
    <tableColumn id="1" xr3:uid="{2613DDE2-326D-4C51-8221-4B1D86D83139}" name="STUDENTID "/>
    <tableColumn id="2" xr3:uid="{1EE877B1-F730-4E2F-89B5-D0A7EB4DF27A}" name="TEST"/>
    <tableColumn id="3" xr3:uid="{7508D168-A629-40CF-BD00-C0F2E564349C}" name="EXA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AA39B-E274-4F1B-AEBA-69EAF96125AF}" name="FACT" displayName="FACT" ref="E31:I36" totalsRowShown="0">
  <autoFilter ref="E31:I36" xr:uid="{BF9AA39B-E274-4F1B-AEBA-69EAF96125AF}"/>
  <tableColumns count="5">
    <tableColumn id="1" xr3:uid="{012BBC67-F2B9-4480-87DD-6B262293B5DC}" name="STUDENTID "/>
    <tableColumn id="2" xr3:uid="{A284DC94-8CE1-4B38-B7D2-7982D47FBCD4}" name="NAME" dataDxfId="3">
      <calculatedColumnFormula>INDEX(NAME[NAME],MATCH(FACT[[#This Row],[STUDENTID ]],NAME[Column1],0))</calculatedColumnFormula>
    </tableColumn>
    <tableColumn id="3" xr3:uid="{8977EBD1-21A3-495B-9D5C-3B19B55F7CE7}" name="AGE" dataDxfId="2">
      <calculatedColumnFormula>INDEX(NAME[AGE],MATCH(FACT[[#This Row],[STUDENTID ]],NAME[Column1],0))</calculatedColumnFormula>
    </tableColumn>
    <tableColumn id="4" xr3:uid="{E9581A36-DC57-4C61-B795-DDA87947F1C5}" name="TEST" dataDxfId="1">
      <calculatedColumnFormula>INDEX(TEST[TEST],MATCH(FACT[[#This Row],[STUDENTID ]],TEST[[STUDENTID ]],0))</calculatedColumnFormula>
    </tableColumn>
    <tableColumn id="5" xr3:uid="{7AA93CAD-1C34-47DC-A93B-4169FE1ACD84}" name="EXAM" dataDxfId="0">
      <calculatedColumnFormula>INDEX(TEST[EXAM],MATCH(FACT[[#This Row],[STUDENTID ]],TEST[[STUDENTID ]],0))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2C43-A502-43B8-8DF8-31713490C0F0}">
  <dimension ref="A1:Q36"/>
  <sheetViews>
    <sheetView tabSelected="1" topLeftCell="B23" zoomScale="153" zoomScaleNormal="232" workbookViewId="0">
      <selection activeCell="I33" sqref="I33"/>
    </sheetView>
  </sheetViews>
  <sheetFormatPr defaultRowHeight="14.5" x14ac:dyDescent="0.35"/>
  <cols>
    <col min="4" max="5" width="11.90625" customWidth="1"/>
    <col min="9" max="9" width="11.90625" customWidth="1"/>
    <col min="13" max="13" width="12.453125" customWidth="1"/>
    <col min="14" max="14" width="13.26953125" customWidth="1"/>
    <col min="15" max="15" width="11.1796875" customWidth="1"/>
    <col min="16" max="16" width="15.6328125" customWidth="1"/>
    <col min="17" max="17" width="14" customWidth="1"/>
  </cols>
  <sheetData>
    <row r="1" spans="1:17" x14ac:dyDescent="0.35">
      <c r="A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47</v>
      </c>
    </row>
    <row r="2" spans="1:17" x14ac:dyDescent="0.35">
      <c r="A2" t="s">
        <v>4</v>
      </c>
      <c r="C2" t="s">
        <v>15</v>
      </c>
      <c r="D2" t="s">
        <v>25</v>
      </c>
      <c r="E2" t="s">
        <v>33</v>
      </c>
      <c r="F2" t="str">
        <f>IF(Table1[[#This Row],[GENDER]]="M","MALE","FEMALE")</f>
        <v>MALE</v>
      </c>
      <c r="G2">
        <v>17</v>
      </c>
      <c r="H2" t="str" cm="1">
        <f t="array" ref="H2">_xlfn.IFS(Table1[[#This Row],[AGE]]&lt;18,"TEENAGER",Table1[[#This Row],[AGE]]=18,"YOUNG ADULT",Table1[[#This Row],[AGE]]&gt;18,"ADULT")</f>
        <v>TEENAGER</v>
      </c>
      <c r="I2" t="b">
        <f>AND(Table1[[#This Row],[Column1]]="MALE",Table1[[#This Row],[Column2]]="TEENAGER")</f>
        <v>1</v>
      </c>
      <c r="J2" s="2" t="b">
        <f>OR(Table1[[#This Row],[Column1]]="MALE",Table1[[#This Row],[Column2]]="TEENAGER")</f>
        <v>1</v>
      </c>
      <c r="K2" s="2" t="s">
        <v>48</v>
      </c>
      <c r="M2" t="s">
        <v>40</v>
      </c>
      <c r="N2" t="s">
        <v>41</v>
      </c>
      <c r="P2" t="s">
        <v>40</v>
      </c>
      <c r="Q2" t="s">
        <v>45</v>
      </c>
    </row>
    <row r="3" spans="1:17" x14ac:dyDescent="0.35">
      <c r="A3" t="s">
        <v>5</v>
      </c>
      <c r="C3" t="s">
        <v>16</v>
      </c>
      <c r="D3" t="s">
        <v>26</v>
      </c>
      <c r="E3" t="s">
        <v>34</v>
      </c>
      <c r="F3" t="str">
        <f>IF(Table1[[#This Row],[GENDER]]="M","MALE","FEMALE")</f>
        <v>FEMALE</v>
      </c>
      <c r="G3">
        <v>16</v>
      </c>
      <c r="H3" t="str" cm="1">
        <f t="array" ref="H3">_xlfn.IFS(Table1[[#This Row],[AGE]]&lt;18,"TEENAGER",Table1[[#This Row],[AGE]]=18,"YOUNG ADULT",Table1[[#This Row],[AGE]]&gt;18,"ADULT")</f>
        <v>TEENAGER</v>
      </c>
      <c r="I3" t="b">
        <f>AND(Table1[[#This Row],[Column1]]="MALE",Table1[[#This Row],[Column2]]="TEENAGER")</f>
        <v>0</v>
      </c>
      <c r="J3" s="2" t="b">
        <f>OR(Table1[[#This Row],[Column1]]="MALE",Table1[[#This Row],[Column2]]="TEENAGER")</f>
        <v>1</v>
      </c>
      <c r="K3" s="2" t="s">
        <v>49</v>
      </c>
      <c r="M3" t="s">
        <v>42</v>
      </c>
      <c r="N3">
        <f>SUMIF(Table1[[#All],[Column2]],Table2[[#This Row],[CRITERIA]],Table1[[#All],[AGE]])</f>
        <v>96</v>
      </c>
      <c r="P3" t="s">
        <v>42</v>
      </c>
      <c r="Q3">
        <f>COUNTIF(Table1[Column2],Table245[[#This Row],[CRITERIA]])</f>
        <v>6</v>
      </c>
    </row>
    <row r="4" spans="1:17" x14ac:dyDescent="0.35">
      <c r="A4" t="s">
        <v>6</v>
      </c>
      <c r="C4" t="s">
        <v>17</v>
      </c>
      <c r="D4" t="s">
        <v>27</v>
      </c>
      <c r="E4" t="s">
        <v>33</v>
      </c>
      <c r="F4" t="str">
        <f>IF(Table1[[#This Row],[GENDER]]="M","MALE","FEMALE")</f>
        <v>MALE</v>
      </c>
      <c r="G4">
        <v>17</v>
      </c>
      <c r="H4" t="str" cm="1">
        <f t="array" ref="H4">_xlfn.IFS(Table1[[#This Row],[AGE]]&lt;18,"TEENAGER",Table1[[#This Row],[AGE]]=18,"YOUNG ADULT",Table1[[#This Row],[AGE]]&gt;18,"ADULT")</f>
        <v>TEENAGER</v>
      </c>
      <c r="I4" t="b">
        <f>AND(Table1[[#This Row],[Column1]]="MALE",Table1[[#This Row],[Column2]]="TEENAGER")</f>
        <v>1</v>
      </c>
      <c r="J4" s="2" t="b">
        <f>OR(Table1[[#This Row],[Column1]]="MALE",Table1[[#This Row],[Column2]]="TEENAGER")</f>
        <v>1</v>
      </c>
      <c r="K4" s="2" t="s">
        <v>48</v>
      </c>
      <c r="M4" s="1" t="s">
        <v>43</v>
      </c>
      <c r="N4">
        <f>SUMIF(Table1[[#All],[Column2]],Table2[[#This Row],[CRITERIA]],Table1[[#All],[AGE]])</f>
        <v>18</v>
      </c>
      <c r="P4" s="1" t="s">
        <v>43</v>
      </c>
      <c r="Q4">
        <f>COUNTIF(Table1[Column2],Table245[[#This Row],[CRITERIA]])</f>
        <v>1</v>
      </c>
    </row>
    <row r="5" spans="1:17" x14ac:dyDescent="0.35">
      <c r="A5" t="s">
        <v>7</v>
      </c>
      <c r="C5" t="s">
        <v>18</v>
      </c>
      <c r="D5" t="s">
        <v>28</v>
      </c>
      <c r="E5" t="s">
        <v>34</v>
      </c>
      <c r="F5" t="str">
        <f>IF(Table1[[#This Row],[GENDER]]="M","MALE","FEMALE")</f>
        <v>FEMALE</v>
      </c>
      <c r="G5">
        <v>18</v>
      </c>
      <c r="H5" t="str" cm="1">
        <f t="array" ref="H5">_xlfn.IFS(Table1[[#This Row],[AGE]]&lt;18,"TEENAGER",Table1[[#This Row],[AGE]]=18,"YOUNG ADULT",Table1[[#This Row],[AGE]]&gt;18,"ADULT")</f>
        <v>YOUNG ADULT</v>
      </c>
      <c r="I5" t="b">
        <f>AND(Table1[[#This Row],[Column1]]="MALE",Table1[[#This Row],[Column2]]="TEENAGER")</f>
        <v>0</v>
      </c>
      <c r="J5" s="2" t="b">
        <f>OR(Table1[[#This Row],[Column1]]="MALE",Table1[[#This Row],[Column2]]="TEENAGER")</f>
        <v>0</v>
      </c>
      <c r="K5" s="2" t="s">
        <v>49</v>
      </c>
      <c r="M5" s="3" t="s">
        <v>44</v>
      </c>
      <c r="N5">
        <f>SUMIF(Table1[[#All],[Column2]],Table2[[#This Row],[CRITERIA]],Table1[[#All],[AGE]])</f>
        <v>39</v>
      </c>
      <c r="P5" s="3" t="s">
        <v>44</v>
      </c>
      <c r="Q5">
        <f>COUNTIF(Table1[Column2],Table245[[#This Row],[CRITERIA]])</f>
        <v>2</v>
      </c>
    </row>
    <row r="6" spans="1:17" x14ac:dyDescent="0.35">
      <c r="A6" t="s">
        <v>8</v>
      </c>
      <c r="C6" t="s">
        <v>19</v>
      </c>
      <c r="D6" t="s">
        <v>29</v>
      </c>
      <c r="E6" t="s">
        <v>33</v>
      </c>
      <c r="F6" t="str">
        <f>IF(Table1[[#This Row],[GENDER]]="M","MALE","FEMALE")</f>
        <v>MALE</v>
      </c>
      <c r="G6">
        <v>15</v>
      </c>
      <c r="H6" t="str" cm="1">
        <f t="array" ref="H6">_xlfn.IFS(Table1[[#This Row],[AGE]]&lt;18,"TEENAGER",Table1[[#This Row],[AGE]]=18,"YOUNG ADULT",Table1[[#This Row],[AGE]]&gt;18,"ADULT")</f>
        <v>TEENAGER</v>
      </c>
      <c r="I6" t="b">
        <f>AND(Table1[[#This Row],[Column1]]="MALE",Table1[[#This Row],[Column2]]="TEENAGER")</f>
        <v>1</v>
      </c>
      <c r="J6" s="2" t="b">
        <f>OR(Table1[[#This Row],[Column1]]="MALE",Table1[[#This Row],[Column2]]="TEENAGER")</f>
        <v>1</v>
      </c>
      <c r="K6" s="2" t="s">
        <v>48</v>
      </c>
    </row>
    <row r="7" spans="1:17" x14ac:dyDescent="0.35">
      <c r="A7" t="s">
        <v>9</v>
      </c>
      <c r="C7" t="s">
        <v>20</v>
      </c>
      <c r="D7" t="s">
        <v>30</v>
      </c>
      <c r="E7" t="s">
        <v>33</v>
      </c>
      <c r="F7" t="str">
        <f>IF(Table1[[#This Row],[GENDER]]="M","MALE","FEMALE")</f>
        <v>MALE</v>
      </c>
      <c r="G7">
        <v>14</v>
      </c>
      <c r="H7" t="str" cm="1">
        <f t="array" ref="H7">_xlfn.IFS(Table1[[#This Row],[AGE]]&lt;18,"TEENAGER",Table1[[#This Row],[AGE]]=18,"YOUNG ADULT",Table1[[#This Row],[AGE]]&gt;18,"ADULT")</f>
        <v>TEENAGER</v>
      </c>
      <c r="I7" t="b">
        <f>AND(Table1[[#This Row],[Column1]]="MALE",Table1[[#This Row],[Column2]]="TEENAGER")</f>
        <v>1</v>
      </c>
      <c r="J7" s="2" t="b">
        <f>OR(Table1[[#This Row],[Column1]]="MALE",Table1[[#This Row],[Column2]]="TEENAGER")</f>
        <v>1</v>
      </c>
      <c r="K7" s="2" t="s">
        <v>49</v>
      </c>
      <c r="M7" t="s">
        <v>40</v>
      </c>
      <c r="N7" t="s">
        <v>41</v>
      </c>
    </row>
    <row r="8" spans="1:17" x14ac:dyDescent="0.35">
      <c r="A8" t="s">
        <v>10</v>
      </c>
      <c r="C8" t="s">
        <v>21</v>
      </c>
      <c r="D8" t="s">
        <v>31</v>
      </c>
      <c r="E8" t="s">
        <v>34</v>
      </c>
      <c r="F8" t="str">
        <f>IF(Table1[[#This Row],[GENDER]]="M","MALE","FEMALE")</f>
        <v>FEMALE</v>
      </c>
      <c r="G8">
        <v>17</v>
      </c>
      <c r="H8" t="str" cm="1">
        <f t="array" ref="H8">_xlfn.IFS(Table1[[#This Row],[AGE]]&lt;18,"TEENAGER",Table1[[#This Row],[AGE]]=18,"YOUNG ADULT",Table1[[#This Row],[AGE]]&gt;18,"ADULT")</f>
        <v>TEENAGER</v>
      </c>
      <c r="I8" t="b">
        <f>AND(Table1[[#This Row],[Column1]]="MALE",Table1[[#This Row],[Column2]]="TEENAGER")</f>
        <v>0</v>
      </c>
      <c r="J8" s="2" t="b">
        <f>OR(Table1[[#This Row],[Column1]]="MALE",Table1[[#This Row],[Column2]]="TEENAGER")</f>
        <v>1</v>
      </c>
      <c r="K8" s="2" t="s">
        <v>48</v>
      </c>
      <c r="M8" t="s">
        <v>42</v>
      </c>
      <c r="N8">
        <f>AVERAGEIF(Table1[Column2],Table24[[#This Row],[CRITERIA]],Table1[AGE])</f>
        <v>16</v>
      </c>
    </row>
    <row r="9" spans="1:17" x14ac:dyDescent="0.35">
      <c r="A9" t="s">
        <v>11</v>
      </c>
      <c r="C9" t="s">
        <v>22</v>
      </c>
      <c r="D9" t="s">
        <v>32</v>
      </c>
      <c r="E9" t="s">
        <v>34</v>
      </c>
      <c r="F9" t="str">
        <f>IF(Table1[[#This Row],[GENDER]]="M","MALE","FEMALE")</f>
        <v>FEMALE</v>
      </c>
      <c r="G9">
        <v>19</v>
      </c>
      <c r="H9" t="str" cm="1">
        <f t="array" ref="H9">_xlfn.IFS(Table1[[#This Row],[AGE]]&lt;18,"TEENAGER",Table1[[#This Row],[AGE]]=18,"YOUNG ADULT",Table1[[#This Row],[AGE]]&gt;18,"ADULT")</f>
        <v>ADULT</v>
      </c>
      <c r="I9" t="b">
        <f>AND(Table1[[#This Row],[Column1]]="MALE",Table1[[#This Row],[Column2]]="TEENAGER")</f>
        <v>0</v>
      </c>
      <c r="J9" s="2" t="b">
        <f>OR(Table1[[#This Row],[Column1]]="MALE",Table1[[#This Row],[Column2]]="TEENAGER")</f>
        <v>0</v>
      </c>
      <c r="K9" s="2" t="s">
        <v>49</v>
      </c>
      <c r="M9" s="1" t="s">
        <v>43</v>
      </c>
      <c r="N9">
        <f>AVERAGEIF(Table1[Column2],Table24[[#This Row],[CRITERIA]],Table1[AGE])</f>
        <v>18</v>
      </c>
    </row>
    <row r="10" spans="1:17" x14ac:dyDescent="0.35">
      <c r="A10" t="s">
        <v>12</v>
      </c>
      <c r="C10" t="s">
        <v>23</v>
      </c>
      <c r="D10" t="s">
        <v>24</v>
      </c>
      <c r="E10" t="s">
        <v>33</v>
      </c>
      <c r="F10" t="str">
        <f>IF(Table1[[#This Row],[GENDER]]="M","MALE","FEMALE")</f>
        <v>MALE</v>
      </c>
      <c r="G10">
        <v>20</v>
      </c>
      <c r="H10" t="str" cm="1">
        <f t="array" ref="H10">_xlfn.IFS(Table1[[#This Row],[AGE]]&lt;18,"TEENAGER",Table1[[#This Row],[AGE]]=18,"YOUNG ADULT",Table1[[#This Row],[AGE]]&gt;18,"ADULT")</f>
        <v>ADULT</v>
      </c>
      <c r="I10" t="b">
        <f>AND(Table1[[#This Row],[Column1]]="MALE",Table1[[#This Row],[Column2]]="TEENAGER")</f>
        <v>0</v>
      </c>
      <c r="J10" s="2" t="b">
        <f>OR(Table1[[#This Row],[Column1]]="MALE",Table1[[#This Row],[Column2]]="TEENAGER")</f>
        <v>1</v>
      </c>
      <c r="K10" s="2" t="s">
        <v>48</v>
      </c>
      <c r="M10" s="3" t="s">
        <v>44</v>
      </c>
      <c r="N10">
        <f>AVERAGEIF(Table1[Column2],Table24[[#This Row],[CRITERIA]],Table1[AGE])</f>
        <v>19.5</v>
      </c>
    </row>
    <row r="11" spans="1:17" x14ac:dyDescent="0.35">
      <c r="A11" t="s">
        <v>13</v>
      </c>
    </row>
    <row r="12" spans="1:17" x14ac:dyDescent="0.35">
      <c r="A12" t="s">
        <v>14</v>
      </c>
      <c r="M12" t="s">
        <v>46</v>
      </c>
      <c r="N12" t="s">
        <v>50</v>
      </c>
      <c r="O12" t="s">
        <v>41</v>
      </c>
    </row>
    <row r="13" spans="1:17" x14ac:dyDescent="0.35">
      <c r="M13" t="s">
        <v>42</v>
      </c>
      <c r="N13" t="s">
        <v>48</v>
      </c>
      <c r="O13">
        <f>SUMIFS(Table1[AGE],Table1[Column2],Table5[[#This Row],[CATEGORY]],Table1[ATTENDANCES],Table5[[#This Row],[ATTENDANCE]])</f>
        <v>66</v>
      </c>
    </row>
    <row r="14" spans="1:17" x14ac:dyDescent="0.35">
      <c r="C14" t="s">
        <v>46</v>
      </c>
      <c r="D14" t="s">
        <v>50</v>
      </c>
      <c r="E14" t="s">
        <v>45</v>
      </c>
      <c r="I14" t="s">
        <v>46</v>
      </c>
      <c r="J14" t="s">
        <v>50</v>
      </c>
      <c r="K14" t="s">
        <v>41</v>
      </c>
      <c r="M14" t="s">
        <v>42</v>
      </c>
      <c r="N14" t="s">
        <v>49</v>
      </c>
      <c r="O14">
        <f>SUMIFS(Table1[AGE],Table1[Column2],Table5[[#This Row],[CATEGORY]],Table1[ATTENDANCES],Table5[[#This Row],[ATTENDANCE]])</f>
        <v>30</v>
      </c>
    </row>
    <row r="15" spans="1:17" x14ac:dyDescent="0.35">
      <c r="C15" t="s">
        <v>42</v>
      </c>
      <c r="D15" t="s">
        <v>48</v>
      </c>
      <c r="E15">
        <f>COUNTIFS(Table1[Column2],Table59[[#This Row],[CATEGORY]],Table1[ATTENDANCES],Table59[[#This Row],[ATTENDANCE]])</f>
        <v>4</v>
      </c>
      <c r="I15" t="s">
        <v>42</v>
      </c>
      <c r="J15" t="s">
        <v>48</v>
      </c>
      <c r="K15">
        <f>AVERAGEIFS(Table1[AGE],Table1[Column2],Table578[[#This Row],[CATEGORY]],Table1[ATTENDANCES],Table578[[#This Row],[ATTENDANCE]])</f>
        <v>16.5</v>
      </c>
      <c r="M15" t="s">
        <v>43</v>
      </c>
      <c r="N15" t="s">
        <v>48</v>
      </c>
      <c r="O15">
        <f>SUMIFS(Table1[AGE],Table1[Column2],Table5[[#This Row],[CATEGORY]],Table1[ATTENDANCES],Table5[[#This Row],[ATTENDANCE]])</f>
        <v>0</v>
      </c>
    </row>
    <row r="16" spans="1:17" x14ac:dyDescent="0.35">
      <c r="C16" t="s">
        <v>42</v>
      </c>
      <c r="D16" t="s">
        <v>49</v>
      </c>
      <c r="E16">
        <f>COUNTIFS(Table1[Column2],Table59[[#This Row],[CATEGORY]],Table1[ATTENDANCES],Table59[[#This Row],[ATTENDANCE]])</f>
        <v>2</v>
      </c>
      <c r="I16" t="s">
        <v>42</v>
      </c>
      <c r="J16" t="s">
        <v>49</v>
      </c>
      <c r="K16">
        <f>AVERAGEIFS(Table1[AGE],Table1[Column2],Table578[[#This Row],[CATEGORY]],Table1[ATTENDANCES],Table578[[#This Row],[ATTENDANCE]])</f>
        <v>15</v>
      </c>
      <c r="M16" t="s">
        <v>43</v>
      </c>
      <c r="N16" t="s">
        <v>49</v>
      </c>
      <c r="O16">
        <f>SUMIFS(Table1[AGE],Table1[Column2],Table5[[#This Row],[CATEGORY]],Table1[ATTENDANCES],Table5[[#This Row],[ATTENDANCE]])</f>
        <v>18</v>
      </c>
    </row>
    <row r="17" spans="3:15" x14ac:dyDescent="0.35">
      <c r="C17" t="s">
        <v>43</v>
      </c>
      <c r="D17" t="s">
        <v>48</v>
      </c>
      <c r="E17">
        <f>COUNTIFS(Table1[Column2],Table59[[#This Row],[CATEGORY]],Table1[ATTENDANCES],Table59[[#This Row],[ATTENDANCE]])</f>
        <v>0</v>
      </c>
      <c r="I17" t="s">
        <v>43</v>
      </c>
      <c r="J17" t="s">
        <v>48</v>
      </c>
      <c r="K17" t="e">
        <f>AVERAGEIFS(Table1[AGE],Table1[Column2],Table578[[#This Row],[CATEGORY]],Table1[ATTENDANCES],Table578[[#This Row],[ATTENDANCE]])</f>
        <v>#DIV/0!</v>
      </c>
      <c r="M17" t="s">
        <v>44</v>
      </c>
      <c r="N17" t="s">
        <v>48</v>
      </c>
      <c r="O17">
        <f>SUMIFS(Table1[AGE],Table1[Column2],Table5[[#This Row],[CATEGORY]],Table1[ATTENDANCES],Table5[[#This Row],[ATTENDANCE]])</f>
        <v>20</v>
      </c>
    </row>
    <row r="18" spans="3:15" x14ac:dyDescent="0.35">
      <c r="C18" t="s">
        <v>43</v>
      </c>
      <c r="D18" t="s">
        <v>49</v>
      </c>
      <c r="E18">
        <f>COUNTIFS(Table1[Column2],Table59[[#This Row],[CATEGORY]],Table1[ATTENDANCES],Table59[[#This Row],[ATTENDANCE]])</f>
        <v>1</v>
      </c>
      <c r="I18" t="s">
        <v>43</v>
      </c>
      <c r="J18" t="s">
        <v>49</v>
      </c>
      <c r="K18">
        <f>AVERAGEIFS(Table1[AGE],Table1[Column2],Table578[[#This Row],[CATEGORY]],Table1[ATTENDANCES],Table578[[#This Row],[ATTENDANCE]])</f>
        <v>18</v>
      </c>
      <c r="M18" t="s">
        <v>44</v>
      </c>
      <c r="N18" t="s">
        <v>49</v>
      </c>
      <c r="O18">
        <f>SUMIFS(Table1[AGE],Table1[Column2],Table5[[#This Row],[CATEGORY]],Table1[ATTENDANCES],Table5[[#This Row],[ATTENDANCE]])</f>
        <v>19</v>
      </c>
    </row>
    <row r="19" spans="3:15" x14ac:dyDescent="0.35">
      <c r="C19" t="s">
        <v>44</v>
      </c>
      <c r="D19" t="s">
        <v>48</v>
      </c>
      <c r="E19">
        <f>COUNTIFS(Table1[Column2],Table59[[#This Row],[CATEGORY]],Table1[ATTENDANCES],Table59[[#This Row],[ATTENDANCE]])</f>
        <v>1</v>
      </c>
      <c r="I19" t="s">
        <v>44</v>
      </c>
      <c r="J19" t="s">
        <v>48</v>
      </c>
      <c r="K19">
        <f>AVERAGEIFS(Table1[AGE],Table1[Column2],Table578[[#This Row],[CATEGORY]],Table1[ATTENDANCES],Table578[[#This Row],[ATTENDANCE]])</f>
        <v>20</v>
      </c>
    </row>
    <row r="20" spans="3:15" x14ac:dyDescent="0.35">
      <c r="C20" t="s">
        <v>44</v>
      </c>
      <c r="D20" t="s">
        <v>49</v>
      </c>
      <c r="E20">
        <f>COUNTIFS(Table1[Column2],Table59[[#This Row],[CATEGORY]],Table1[ATTENDANCES],Table59[[#This Row],[ATTENDANCE]])</f>
        <v>1</v>
      </c>
      <c r="I20" t="s">
        <v>44</v>
      </c>
      <c r="J20" t="s">
        <v>49</v>
      </c>
      <c r="K20">
        <f>AVERAGEIFS(Table1[AGE],Table1[Column2],Table578[[#This Row],[CATEGORY]],Table1[ATTENDANCES],Table578[[#This Row],[ATTENDANCE]])</f>
        <v>19</v>
      </c>
    </row>
    <row r="23" spans="3:15" x14ac:dyDescent="0.35">
      <c r="D23" t="s">
        <v>35</v>
      </c>
      <c r="E23" t="s">
        <v>2</v>
      </c>
      <c r="F23" t="s">
        <v>36</v>
      </c>
      <c r="I23" t="s">
        <v>51</v>
      </c>
      <c r="J23" t="s">
        <v>57</v>
      </c>
      <c r="K23" t="s">
        <v>58</v>
      </c>
    </row>
    <row r="24" spans="3:15" x14ac:dyDescent="0.35">
      <c r="D24">
        <v>1</v>
      </c>
      <c r="E24" t="s">
        <v>52</v>
      </c>
      <c r="F24">
        <v>23</v>
      </c>
      <c r="I24">
        <v>1</v>
      </c>
      <c r="J24">
        <v>17</v>
      </c>
      <c r="K24">
        <v>49</v>
      </c>
    </row>
    <row r="25" spans="3:15" x14ac:dyDescent="0.35">
      <c r="D25">
        <v>2</v>
      </c>
      <c r="E25" t="s">
        <v>53</v>
      </c>
      <c r="F25">
        <v>21</v>
      </c>
      <c r="I25">
        <v>2</v>
      </c>
      <c r="J25">
        <v>15</v>
      </c>
      <c r="K25">
        <v>55</v>
      </c>
    </row>
    <row r="26" spans="3:15" x14ac:dyDescent="0.35">
      <c r="D26">
        <v>3</v>
      </c>
      <c r="E26" t="s">
        <v>54</v>
      </c>
      <c r="F26">
        <v>22</v>
      </c>
      <c r="I26">
        <v>3</v>
      </c>
      <c r="J26">
        <v>16</v>
      </c>
      <c r="K26">
        <v>52</v>
      </c>
    </row>
    <row r="27" spans="3:15" x14ac:dyDescent="0.35">
      <c r="D27">
        <v>4</v>
      </c>
      <c r="E27" t="s">
        <v>55</v>
      </c>
      <c r="F27">
        <v>19</v>
      </c>
      <c r="I27">
        <v>4</v>
      </c>
      <c r="J27">
        <v>14</v>
      </c>
      <c r="K27">
        <v>57</v>
      </c>
    </row>
    <row r="28" spans="3:15" x14ac:dyDescent="0.35">
      <c r="D28">
        <v>5</v>
      </c>
      <c r="E28" t="s">
        <v>56</v>
      </c>
      <c r="F28">
        <v>20</v>
      </c>
      <c r="I28">
        <v>5</v>
      </c>
      <c r="J28">
        <v>17</v>
      </c>
      <c r="K28">
        <v>56</v>
      </c>
    </row>
    <row r="31" spans="3:15" x14ac:dyDescent="0.35">
      <c r="E31" t="s">
        <v>51</v>
      </c>
      <c r="F31" t="s">
        <v>2</v>
      </c>
      <c r="G31" t="s">
        <v>36</v>
      </c>
      <c r="H31" t="s">
        <v>57</v>
      </c>
      <c r="I31" t="s">
        <v>58</v>
      </c>
    </row>
    <row r="32" spans="3:15" x14ac:dyDescent="0.35">
      <c r="E32">
        <v>1</v>
      </c>
      <c r="F32" t="str">
        <f>INDEX(NAME[NAME],MATCH(FACT[[#This Row],[STUDENTID ]],NAME[Column1],0))</f>
        <v>AYO</v>
      </c>
      <c r="G32">
        <f>INDEX(NAME[AGE],MATCH(FACT[[#This Row],[STUDENTID ]],NAME[Column1],0))</f>
        <v>23</v>
      </c>
      <c r="H32">
        <f>INDEX(TEST[TEST],MATCH(FACT[[#This Row],[STUDENTID ]],TEST[[STUDENTID ]],0))</f>
        <v>17</v>
      </c>
      <c r="I32">
        <f>INDEX(TEST[EXAM],MATCH(FACT[[#This Row],[STUDENTID ]],TEST[[STUDENTID ]],0))</f>
        <v>49</v>
      </c>
    </row>
    <row r="33" spans="5:9" x14ac:dyDescent="0.35">
      <c r="E33">
        <v>2</v>
      </c>
      <c r="F33" t="str">
        <f>INDEX(NAME[NAME],MATCH(FACT[[#This Row],[STUDENTID ]],NAME[Column1],0))</f>
        <v>SOLA</v>
      </c>
      <c r="G33">
        <f>INDEX(NAME[AGE],MATCH(FACT[[#This Row],[STUDENTID ]],NAME[Column1],0))</f>
        <v>21</v>
      </c>
      <c r="H33">
        <f>INDEX(TEST[TEST],MATCH(FACT[[#This Row],[STUDENTID ]],TEST[[STUDENTID ]],0))</f>
        <v>15</v>
      </c>
      <c r="I33">
        <f>INDEX(TEST[EXAM],MATCH(FACT[[#This Row],[STUDENTID ]],TEST[[STUDENTID ]],0))</f>
        <v>55</v>
      </c>
    </row>
    <row r="34" spans="5:9" x14ac:dyDescent="0.35">
      <c r="E34">
        <v>3</v>
      </c>
      <c r="F34" t="str">
        <f>INDEX(NAME[NAME],MATCH(FACT[[#This Row],[STUDENTID ]],NAME[Column1],0))</f>
        <v>JOLA</v>
      </c>
      <c r="G34">
        <f>INDEX(NAME[AGE],MATCH(FACT[[#This Row],[STUDENTID ]],NAME[Column1],0))</f>
        <v>22</v>
      </c>
      <c r="H34">
        <f>INDEX(TEST[TEST],MATCH(FACT[[#This Row],[STUDENTID ]],TEST[[STUDENTID ]],0))</f>
        <v>16</v>
      </c>
      <c r="I34">
        <f>INDEX(TEST[EXAM],MATCH(FACT[[#This Row],[STUDENTID ]],TEST[[STUDENTID ]],0))</f>
        <v>52</v>
      </c>
    </row>
    <row r="35" spans="5:9" x14ac:dyDescent="0.35">
      <c r="E35">
        <v>4</v>
      </c>
      <c r="F35" t="str">
        <f>INDEX(NAME[NAME],MATCH(FACT[[#This Row],[STUDENTID ]],NAME[Column1],0))</f>
        <v>GORIOLA</v>
      </c>
      <c r="G35">
        <f>INDEX(NAME[AGE],MATCH(FACT[[#This Row],[STUDENTID ]],NAME[Column1],0))</f>
        <v>19</v>
      </c>
      <c r="H35">
        <f>INDEX(TEST[TEST],MATCH(FACT[[#This Row],[STUDENTID ]],TEST[[STUDENTID ]],0))</f>
        <v>14</v>
      </c>
      <c r="I35">
        <f>INDEX(TEST[EXAM],MATCH(FACT[[#This Row],[STUDENTID ]],TEST[[STUDENTID ]],0))</f>
        <v>57</v>
      </c>
    </row>
    <row r="36" spans="5:9" x14ac:dyDescent="0.35">
      <c r="E36">
        <v>5</v>
      </c>
      <c r="F36" t="str">
        <f>INDEX(NAME[NAME],MATCH(FACT[[#This Row],[STUDENTID ]],NAME[Column1],0))</f>
        <v>BAYO</v>
      </c>
      <c r="G36">
        <f>INDEX(NAME[AGE],MATCH(FACT[[#This Row],[STUDENTID ]],NAME[Column1],0))</f>
        <v>20</v>
      </c>
      <c r="H36">
        <f>INDEX(TEST[TEST],MATCH(FACT[[#This Row],[STUDENTID ]],TEST[[STUDENTID ]],0))</f>
        <v>17</v>
      </c>
      <c r="I36">
        <f>INDEX(TEST[EXAM],MATCH(FACT[[#This Row],[STUDENTID ]],TEST[[STUDENTID ]],0))</f>
        <v>56</v>
      </c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Glutton</dc:creator>
  <cp:lastModifiedBy>Glutton</cp:lastModifiedBy>
  <dcterms:created xsi:type="dcterms:W3CDTF">2024-09-18T13:03:13Z</dcterms:created>
  <dcterms:modified xsi:type="dcterms:W3CDTF">2024-09-18T15:05:43Z</dcterms:modified>
</cp:coreProperties>
</file>