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tton\Downloads\"/>
    </mc:Choice>
  </mc:AlternateContent>
  <xr:revisionPtr revIDLastSave="0" documentId="13_ncr:1_{A82172E1-852C-4333-A8AA-E2A37D47A546}" xr6:coauthVersionLast="47" xr6:coauthVersionMax="47" xr10:uidLastSave="{00000000-0000-0000-0000-000000000000}"/>
  <bookViews>
    <workbookView xWindow="-110" yWindow="-110" windowWidth="19420" windowHeight="10420" activeTab="1" xr2:uid="{1B192CE9-8562-1640-8D3F-936CDAEDBE73}"/>
  </bookViews>
  <sheets>
    <sheet name="Questions" sheetId="13" r:id="rId1"/>
    <sheet name="Consolidated Table" sheetId="12" r:id="rId2"/>
    <sheet name="Staff Names" sheetId="9" r:id="rId3"/>
    <sheet name="Gender" sheetId="8" r:id="rId4"/>
    <sheet name="Branches" sheetId="6" r:id="rId5"/>
    <sheet name="Department" sheetId="7" r:id="rId6"/>
    <sheet name="Management" sheetId="3" r:id="rId7"/>
    <sheet name="Level 1 - 3" sheetId="5" r:id="rId8"/>
    <sheet name="Level 4 - DH" sheetId="4" r:id="rId9"/>
    <sheet name="Reporting Line" sheetId="2" r:id="rId10"/>
    <sheet name="Performance Scoring" sheetId="11" r:id="rId11"/>
    <sheet name="Performance Score" sheetId="10" r:id="rId12"/>
    <sheet name="Sales Sheet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B2" i="12"/>
  <c r="E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2" i="12" s="1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G2" i="12"/>
  <c r="I2" i="12" s="1"/>
  <c r="G12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159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3" i="12"/>
  <c r="G4" i="12"/>
  <c r="G5" i="12"/>
  <c r="G6" i="12"/>
  <c r="G7" i="12"/>
  <c r="G8" i="12"/>
  <c r="G9" i="12"/>
  <c r="G10" i="12"/>
  <c r="G11" i="12"/>
  <c r="G158" i="12"/>
  <c r="H2" i="12" l="1"/>
  <c r="E159" i="12"/>
  <c r="E160" i="12" l="1"/>
  <c r="E161" i="12"/>
  <c r="E162" i="12"/>
  <c r="E163" i="12"/>
  <c r="E164" i="12"/>
  <c r="E165" i="12"/>
  <c r="E166" i="12"/>
  <c r="E167" i="12"/>
  <c r="E168" i="12"/>
  <c r="E169" i="12"/>
  <c r="E170" i="12"/>
  <c r="E171" i="12"/>
  <c r="E3" i="12"/>
  <c r="E4" i="12"/>
  <c r="E172" i="12"/>
  <c r="E173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3" i="12"/>
  <c r="D2" i="12"/>
  <c r="D4" i="12"/>
  <c r="D172" i="12"/>
  <c r="D173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3" i="12"/>
  <c r="C4" i="12"/>
  <c r="C172" i="12"/>
  <c r="C173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3" i="12"/>
  <c r="B4" i="12"/>
  <c r="B172" i="12"/>
  <c r="B173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58" i="12"/>
  <c r="F3" i="11" l="1"/>
  <c r="F4" i="11"/>
  <c r="F5" i="11"/>
  <c r="F6" i="11"/>
  <c r="F7" i="11"/>
  <c r="F8" i="11"/>
  <c r="F9" i="11"/>
  <c r="F10" i="11"/>
  <c r="F2" i="11"/>
</calcChain>
</file>

<file path=xl/sharedStrings.xml><?xml version="1.0" encoding="utf-8"?>
<sst xmlns="http://schemas.openxmlformats.org/spreadsheetml/2006/main" count="3171" uniqueCount="666">
  <si>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</si>
  <si>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</si>
  <si>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</si>
  <si>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</si>
  <si>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</si>
  <si>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</si>
  <si>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</si>
  <si>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</si>
  <si>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</si>
  <si>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</si>
  <si>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</si>
  <si>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</si>
  <si>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</si>
  <si>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</si>
  <si>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</si>
  <si>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</si>
  <si>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</si>
  <si>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</si>
  <si>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</si>
  <si>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</si>
  <si>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</si>
  <si>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</si>
  <si>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</si>
  <si>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</si>
  <si>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</si>
  <si>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</si>
  <si>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</si>
  <si>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</si>
  <si>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</si>
  <si>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</si>
  <si>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</si>
  <si>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</si>
  <si>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</si>
  <si>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</si>
  <si>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</si>
  <si>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</si>
  <si>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</si>
  <si>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</si>
  <si>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</si>
  <si>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</si>
  <si>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</si>
  <si>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</si>
  <si>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</si>
  <si>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</si>
  <si>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</si>
  <si>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</si>
  <si>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</si>
  <si>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</si>
  <si>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</si>
  <si>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</si>
  <si>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</si>
  <si>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</si>
  <si>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</si>
  <si>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</si>
  <si>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</si>
  <si>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</si>
  <si>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</si>
  <si>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</si>
  <si>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</si>
  <si>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</si>
  <si>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</si>
  <si>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</si>
  <si>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</si>
  <si>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</si>
  <si>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</si>
  <si>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</si>
  <si>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</si>
  <si>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</si>
  <si>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</si>
  <si>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</si>
  <si>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</si>
  <si>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</si>
  <si>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</si>
  <si>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</si>
  <si>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</si>
  <si>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</si>
  <si>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</si>
  <si>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</si>
  <si>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</si>
  <si>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</si>
  <si>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</si>
  <si>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</si>
  <si>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</si>
  <si>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</si>
  <si>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</si>
  <si>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</si>
  <si>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</si>
  <si>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</si>
  <si>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</si>
  <si>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</si>
  <si>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</si>
  <si>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</si>
  <si>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</si>
  <si>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</si>
  <si>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</si>
  <si>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</si>
  <si>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</si>
  <si>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</si>
  <si>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</si>
  <si>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</si>
  <si>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</si>
  <si>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</si>
  <si>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</si>
  <si>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</si>
  <si>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</si>
  <si>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</si>
  <si>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</si>
  <si>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</si>
  <si>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</si>
  <si>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</si>
  <si>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</si>
  <si>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</si>
  <si>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</si>
  <si>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</si>
  <si>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</si>
  <si>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</si>
  <si>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</si>
  <si>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</si>
  <si>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</si>
  <si>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</si>
  <si>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</si>
  <si>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</si>
  <si>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</si>
  <si>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</si>
  <si>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</si>
  <si>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</si>
  <si>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</si>
  <si>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</si>
  <si>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</si>
  <si>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</si>
  <si>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</si>
  <si>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</si>
  <si>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</si>
  <si>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</si>
  <si>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</si>
  <si>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</si>
  <si>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</si>
  <si>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</si>
  <si>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</si>
  <si>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</si>
  <si>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</si>
  <si>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</si>
  <si>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</si>
  <si>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</si>
  <si>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</si>
  <si>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</si>
  <si>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</si>
  <si>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</si>
  <si>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</si>
  <si>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</si>
  <si>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</si>
  <si>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</si>
  <si>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</si>
  <si>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</si>
  <si>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</si>
  <si>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</si>
  <si>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</si>
  <si>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</si>
  <si>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</si>
  <si>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</si>
  <si>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</si>
  <si>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</si>
  <si>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</si>
  <si>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</si>
  <si>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</si>
  <si>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</si>
  <si>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</si>
  <si>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</si>
  <si>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</si>
  <si>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</si>
  <si>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</si>
  <si>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</si>
  <si>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</si>
  <si>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</si>
  <si>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</si>
  <si>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</si>
  <si>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</si>
  <si>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</si>
  <si>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</si>
  <si>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</si>
  <si>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</si>
  <si>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</si>
  <si>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</si>
  <si>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</si>
  <si>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</si>
  <si>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</si>
  <si>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</si>
  <si>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</si>
  <si>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</si>
  <si>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</si>
  <si>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</si>
  <si>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</si>
  <si>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</si>
  <si>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</si>
  <si>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</si>
  <si>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</si>
  <si>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</si>
  <si>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</si>
  <si>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</si>
  <si>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First Name</t>
  </si>
  <si>
    <t>Last Name</t>
  </si>
  <si>
    <t>Gender</t>
  </si>
  <si>
    <t>Male</t>
  </si>
  <si>
    <t>Female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</si>
  <si>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</si>
  <si>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</si>
  <si>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</si>
  <si>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</si>
  <si>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</si>
  <si>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</si>
  <si>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</si>
  <si>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</si>
  <si>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</si>
  <si>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</si>
  <si>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</si>
  <si>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</si>
  <si>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</si>
  <si>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</si>
  <si>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</si>
  <si>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</si>
  <si>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</si>
  <si>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</si>
  <si>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</si>
  <si>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</si>
  <si>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</si>
  <si>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</si>
  <si>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</si>
  <si>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</si>
  <si>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</si>
  <si>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</si>
  <si>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</si>
  <si>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</si>
  <si>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</si>
  <si>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</si>
  <si>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</si>
  <si>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</si>
  <si>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</si>
  <si>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</si>
  <si>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</si>
  <si>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</si>
  <si>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</si>
  <si>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</si>
  <si>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</si>
  <si>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</si>
  <si>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</si>
  <si>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</si>
  <si>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</si>
  <si>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</si>
  <si>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</si>
  <si>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</si>
  <si>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</si>
  <si>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</si>
  <si>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</si>
  <si>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</si>
  <si>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</si>
  <si>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</si>
  <si>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</si>
  <si>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</si>
  <si>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</si>
  <si>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</si>
  <si>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</si>
  <si>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</si>
  <si>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</si>
  <si>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</si>
  <si>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</si>
  <si>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</si>
  <si>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</si>
  <si>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</si>
  <si>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</si>
  <si>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</si>
  <si>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</si>
  <si>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</si>
  <si>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</si>
  <si>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</si>
  <si>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</si>
  <si>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</si>
  <si>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</si>
  <si>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</si>
  <si>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</si>
  <si>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</si>
  <si>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</si>
  <si>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</si>
  <si>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</si>
  <si>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</si>
  <si>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</si>
  <si>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</si>
  <si>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</si>
  <si>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</si>
  <si>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</si>
  <si>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</si>
  <si>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</si>
  <si>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</si>
  <si>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</si>
  <si>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</si>
  <si>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</si>
  <si>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</si>
  <si>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</si>
  <si>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</si>
  <si>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</si>
  <si>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Aberton</t>
  </si>
  <si>
    <t>Abrahall</t>
  </si>
  <si>
    <t>Acherley</t>
  </si>
  <si>
    <t>Ackehurst</t>
  </si>
  <si>
    <t>Ackers</t>
  </si>
  <si>
    <t>Ackley</t>
  </si>
  <si>
    <t>Ackres</t>
  </si>
  <si>
    <t>Acorn</t>
  </si>
  <si>
    <t>Acre</t>
  </si>
  <si>
    <t>Acrea</t>
  </si>
  <si>
    <t>Acres</t>
  </si>
  <si>
    <t>Acrey</t>
  </si>
  <si>
    <t>Adamthwaite</t>
  </si>
  <si>
    <t>Adaway</t>
  </si>
  <si>
    <t>Addaman</t>
  </si>
  <si>
    <t>Addeman</t>
  </si>
  <si>
    <t>Addice</t>
  </si>
  <si>
    <t>Baietto</t>
  </si>
  <si>
    <t>Baigrie</t>
  </si>
  <si>
    <t>Baitrip</t>
  </si>
  <si>
    <t>Bajetto</t>
  </si>
  <si>
    <t>Bakhrakh</t>
  </si>
  <si>
    <t>Balaam</t>
  </si>
  <si>
    <t>O'Raighne</t>
  </si>
  <si>
    <t>Oaldham</t>
  </si>
  <si>
    <t>Oatway</t>
  </si>
  <si>
    <t>Oberry</t>
  </si>
  <si>
    <t>Obray</t>
  </si>
  <si>
    <t>Obree</t>
  </si>
  <si>
    <t>Odom</t>
  </si>
  <si>
    <t>Ogborne</t>
  </si>
  <si>
    <t>Ogbourne</t>
  </si>
  <si>
    <t>Ogburn</t>
  </si>
  <si>
    <t>Olby</t>
  </si>
  <si>
    <t>Oldacres</t>
  </si>
  <si>
    <t>Oldaker</t>
  </si>
  <si>
    <t>Oldakers</t>
  </si>
  <si>
    <t>Oldbury</t>
  </si>
  <si>
    <t>Oldom</t>
  </si>
  <si>
    <t>Oldum</t>
  </si>
  <si>
    <t>Olford</t>
  </si>
  <si>
    <t>Olivey</t>
  </si>
  <si>
    <t>Olivy</t>
  </si>
  <si>
    <t>Olmested</t>
  </si>
  <si>
    <t>Olmstead</t>
  </si>
  <si>
    <t>Olmsteed</t>
  </si>
  <si>
    <t>Olstead</t>
  </si>
  <si>
    <t>Omara</t>
  </si>
  <si>
    <t>Onedy</t>
  </si>
  <si>
    <t>Orenge</t>
  </si>
  <si>
    <t>Orgle</t>
  </si>
  <si>
    <t>Orgles</t>
  </si>
  <si>
    <t>Oringe</t>
  </si>
  <si>
    <t>Orlande</t>
  </si>
  <si>
    <t>Orpwood</t>
  </si>
  <si>
    <t>Orpwoode</t>
  </si>
  <si>
    <t>Orrange</t>
  </si>
  <si>
    <t>Orynge</t>
  </si>
  <si>
    <t>Osswaldt</t>
  </si>
  <si>
    <t>Osterbery</t>
  </si>
  <si>
    <t>Ostrich</t>
  </si>
  <si>
    <t>Oswald</t>
  </si>
  <si>
    <t>Oter</t>
  </si>
  <si>
    <t>Ottar</t>
  </si>
  <si>
    <t>Otten</t>
  </si>
  <si>
    <t>Otton</t>
  </si>
  <si>
    <t>Oulahan</t>
  </si>
  <si>
    <t>Ouston</t>
  </si>
  <si>
    <t>Ouverend</t>
  </si>
  <si>
    <t>Ovard</t>
  </si>
  <si>
    <t>Over</t>
  </si>
  <si>
    <t>Overd</t>
  </si>
  <si>
    <t>Overend</t>
  </si>
  <si>
    <t>Overy</t>
  </si>
  <si>
    <t>Ownstead</t>
  </si>
  <si>
    <t>Owstaby</t>
  </si>
  <si>
    <t>Owston</t>
  </si>
  <si>
    <t>Oxford</t>
  </si>
  <si>
    <t>Oxlade</t>
  </si>
  <si>
    <t>Oxland</t>
  </si>
  <si>
    <t>Oxlar</t>
  </si>
  <si>
    <t>Oxlat</t>
  </si>
  <si>
    <t>Oxlet</t>
  </si>
  <si>
    <t>Tabbett</t>
  </si>
  <si>
    <t>Tabourdeaux</t>
  </si>
  <si>
    <t>Taken</t>
  </si>
  <si>
    <t>Takon</t>
  </si>
  <si>
    <t>Talbut</t>
  </si>
  <si>
    <t>Tallantire</t>
  </si>
  <si>
    <t>Tallentire</t>
  </si>
  <si>
    <t>Tallintire</t>
  </si>
  <si>
    <t>Talmay</t>
  </si>
  <si>
    <t>Talmy</t>
  </si>
  <si>
    <t>Tapper</t>
  </si>
  <si>
    <t>Tarne</t>
  </si>
  <si>
    <t>Tarplee</t>
  </si>
  <si>
    <t>Taskes</t>
  </si>
  <si>
    <t>Taterfield</t>
  </si>
  <si>
    <t>Tatler</t>
  </si>
  <si>
    <t>Tattersall</t>
  </si>
  <si>
    <t>M1100010</t>
  </si>
  <si>
    <t>M1100011</t>
  </si>
  <si>
    <t>M1100012</t>
  </si>
  <si>
    <t>M1100013</t>
  </si>
  <si>
    <t>M1100014</t>
  </si>
  <si>
    <t>M1100015</t>
  </si>
  <si>
    <t>M1200016</t>
  </si>
  <si>
    <t>M1200017</t>
  </si>
  <si>
    <t>M1200018</t>
  </si>
  <si>
    <t>M1200019</t>
  </si>
  <si>
    <t>M1200020</t>
  </si>
  <si>
    <t>M1200021</t>
  </si>
  <si>
    <t>M1200022</t>
  </si>
  <si>
    <t>M1200023</t>
  </si>
  <si>
    <t>M1300024</t>
  </si>
  <si>
    <t>M1300025</t>
  </si>
  <si>
    <t>M1300026</t>
  </si>
  <si>
    <t>M1300027</t>
  </si>
  <si>
    <t>M1300028</t>
  </si>
  <si>
    <t>M1300029</t>
  </si>
  <si>
    <t>M1300030</t>
  </si>
  <si>
    <t>M1300031</t>
  </si>
  <si>
    <t>M1300032</t>
  </si>
  <si>
    <t>M1300033</t>
  </si>
  <si>
    <t>M1300034</t>
  </si>
  <si>
    <t>M1300035</t>
  </si>
  <si>
    <t>M1300036</t>
  </si>
  <si>
    <t>M1300037</t>
  </si>
  <si>
    <t>M1400038</t>
  </si>
  <si>
    <t>M1400039</t>
  </si>
  <si>
    <t>M1400040</t>
  </si>
  <si>
    <t>M1400041</t>
  </si>
  <si>
    <t>M1400042</t>
  </si>
  <si>
    <t>M1400043</t>
  </si>
  <si>
    <t>M1400044</t>
  </si>
  <si>
    <t>M1400045</t>
  </si>
  <si>
    <t>M1400046</t>
  </si>
  <si>
    <t>M1400047</t>
  </si>
  <si>
    <t>M1400048</t>
  </si>
  <si>
    <t>M1400049</t>
  </si>
  <si>
    <t>M1400050</t>
  </si>
  <si>
    <t>M1400051</t>
  </si>
  <si>
    <t>M1400052</t>
  </si>
  <si>
    <t>M1500053</t>
  </si>
  <si>
    <t>M1500054</t>
  </si>
  <si>
    <t>M1500055</t>
  </si>
  <si>
    <t>M1500056</t>
  </si>
  <si>
    <t>M1500057</t>
  </si>
  <si>
    <t>M1500058</t>
  </si>
  <si>
    <t>M1500059</t>
  </si>
  <si>
    <t>M1500060</t>
  </si>
  <si>
    <t>M1500061</t>
  </si>
  <si>
    <t>M1600062</t>
  </si>
  <si>
    <t>M1600063</t>
  </si>
  <si>
    <t>M1600064</t>
  </si>
  <si>
    <t>M1600065</t>
  </si>
  <si>
    <t>M1600066</t>
  </si>
  <si>
    <t>M1600067</t>
  </si>
  <si>
    <t>M1600068</t>
  </si>
  <si>
    <t>M1600069</t>
  </si>
  <si>
    <t>M1600070</t>
  </si>
  <si>
    <t>M1600071</t>
  </si>
  <si>
    <t>M1600072</t>
  </si>
  <si>
    <t>M1600073</t>
  </si>
  <si>
    <t>M1700074</t>
  </si>
  <si>
    <t>M1700075</t>
  </si>
  <si>
    <t>M1700076</t>
  </si>
  <si>
    <t>M1700077</t>
  </si>
  <si>
    <t>M1700078</t>
  </si>
  <si>
    <t>M1700079</t>
  </si>
  <si>
    <t>M1700080</t>
  </si>
  <si>
    <t>M1800081</t>
  </si>
  <si>
    <t>M1800082</t>
  </si>
  <si>
    <t>M1800083</t>
  </si>
  <si>
    <t>M1800084</t>
  </si>
  <si>
    <t>M1800085</t>
  </si>
  <si>
    <t>M1900086</t>
  </si>
  <si>
    <t>M1900087</t>
  </si>
  <si>
    <t>M1900088</t>
  </si>
  <si>
    <t>M1900089</t>
  </si>
  <si>
    <t>M1900090</t>
  </si>
  <si>
    <t>M1900091</t>
  </si>
  <si>
    <t>M2000092</t>
  </si>
  <si>
    <t>M2000093</t>
  </si>
  <si>
    <t>M2000094</t>
  </si>
  <si>
    <t>M2000095</t>
  </si>
  <si>
    <t>M2100096</t>
  </si>
  <si>
    <t>M2100097</t>
  </si>
  <si>
    <t>M2100098</t>
  </si>
  <si>
    <t>M2200099</t>
  </si>
  <si>
    <t>M19000100</t>
  </si>
  <si>
    <t>F11000101</t>
  </si>
  <si>
    <t>F11000102</t>
  </si>
  <si>
    <t>F11000103</t>
  </si>
  <si>
    <t>F11000104</t>
  </si>
  <si>
    <t>F11000105</t>
  </si>
  <si>
    <t>F11000106</t>
  </si>
  <si>
    <t>F11000107</t>
  </si>
  <si>
    <t>F11000108</t>
  </si>
  <si>
    <t>F11000109</t>
  </si>
  <si>
    <t>F11000110</t>
  </si>
  <si>
    <t>F11000111</t>
  </si>
  <si>
    <t>F11000112</t>
  </si>
  <si>
    <t>F11000113</t>
  </si>
  <si>
    <t>F11000114</t>
  </si>
  <si>
    <t>F11000115</t>
  </si>
  <si>
    <t>F11000116</t>
  </si>
  <si>
    <t>F12000117</t>
  </si>
  <si>
    <t>F12000118</t>
  </si>
  <si>
    <t>F12000119</t>
  </si>
  <si>
    <t>F12000120</t>
  </si>
  <si>
    <t>F12000121</t>
  </si>
  <si>
    <t>F12000122</t>
  </si>
  <si>
    <t>F12000123</t>
  </si>
  <si>
    <t>F12000124</t>
  </si>
  <si>
    <t>F13000125</t>
  </si>
  <si>
    <t>F13000126</t>
  </si>
  <si>
    <t>F13000127</t>
  </si>
  <si>
    <t>F13000128</t>
  </si>
  <si>
    <t>F13000129</t>
  </si>
  <si>
    <t>F13000130</t>
  </si>
  <si>
    <t>F13000131</t>
  </si>
  <si>
    <t>F13000132</t>
  </si>
  <si>
    <t>F13000133</t>
  </si>
  <si>
    <t>F13000134</t>
  </si>
  <si>
    <t>F13000135</t>
  </si>
  <si>
    <t>F13000136</t>
  </si>
  <si>
    <t>F13000137</t>
  </si>
  <si>
    <t>F13000138</t>
  </si>
  <si>
    <t>F14000139</t>
  </si>
  <si>
    <t>F14000140</t>
  </si>
  <si>
    <t>F14000141</t>
  </si>
  <si>
    <t>F14000142</t>
  </si>
  <si>
    <t>F14000143</t>
  </si>
  <si>
    <t>F14000144</t>
  </si>
  <si>
    <t>F14000145</t>
  </si>
  <si>
    <t>F14000146</t>
  </si>
  <si>
    <t>F14000147</t>
  </si>
  <si>
    <t>F14000148</t>
  </si>
  <si>
    <t>F14000149</t>
  </si>
  <si>
    <t>F14000150</t>
  </si>
  <si>
    <t>F14000151</t>
  </si>
  <si>
    <t>F14000152</t>
  </si>
  <si>
    <t>F14000153</t>
  </si>
  <si>
    <t>F15000154</t>
  </si>
  <si>
    <t>F15000155</t>
  </si>
  <si>
    <t>F15000156</t>
  </si>
  <si>
    <t>F15000157</t>
  </si>
  <si>
    <t>F15000158</t>
  </si>
  <si>
    <t>F15000159</t>
  </si>
  <si>
    <t>F15000160</t>
  </si>
  <si>
    <t>F15000161</t>
  </si>
  <si>
    <t>F15000162</t>
  </si>
  <si>
    <t>F16000163</t>
  </si>
  <si>
    <t>F16000164</t>
  </si>
  <si>
    <t>F16000165</t>
  </si>
  <si>
    <t>F16000166</t>
  </si>
  <si>
    <t>F16000167</t>
  </si>
  <si>
    <t>F16000168</t>
  </si>
  <si>
    <t>F16000169</t>
  </si>
  <si>
    <t>F16000170</t>
  </si>
  <si>
    <t>F16000171</t>
  </si>
  <si>
    <t>F16000172</t>
  </si>
  <si>
    <t>F16000173</t>
  </si>
  <si>
    <t>F16000174</t>
  </si>
  <si>
    <t>F17000175</t>
  </si>
  <si>
    <t>F17000176</t>
  </si>
  <si>
    <t>F17000177</t>
  </si>
  <si>
    <t>F17000178</t>
  </si>
  <si>
    <t>F17000179</t>
  </si>
  <si>
    <t>F17000180</t>
  </si>
  <si>
    <t>F17000181</t>
  </si>
  <si>
    <t>F18000182</t>
  </si>
  <si>
    <t>F18000183</t>
  </si>
  <si>
    <t>F18000184</t>
  </si>
  <si>
    <t>F18000185</t>
  </si>
  <si>
    <t>F18000186</t>
  </si>
  <si>
    <t>F19000187</t>
  </si>
  <si>
    <t>F19000188</t>
  </si>
  <si>
    <t>F19000189</t>
  </si>
  <si>
    <t>F19000190</t>
  </si>
  <si>
    <t>F19000191</t>
  </si>
  <si>
    <t>F19000192</t>
  </si>
  <si>
    <t>F20000193</t>
  </si>
  <si>
    <t>F20000194</t>
  </si>
  <si>
    <t>F20000195</t>
  </si>
  <si>
    <t>F20000196</t>
  </si>
  <si>
    <t>F21000197</t>
  </si>
  <si>
    <t>F21000198</t>
  </si>
  <si>
    <t>F22000199</t>
  </si>
  <si>
    <t>M1100001</t>
  </si>
  <si>
    <t>M1100002</t>
  </si>
  <si>
    <t>M1100003</t>
  </si>
  <si>
    <t>M1100004</t>
  </si>
  <si>
    <t>M1100005</t>
  </si>
  <si>
    <t>M1100006</t>
  </si>
  <si>
    <t>M1100007</t>
  </si>
  <si>
    <t>M1100008</t>
  </si>
  <si>
    <t>M1100009</t>
  </si>
  <si>
    <t>Staff ID</t>
  </si>
  <si>
    <t>New York</t>
  </si>
  <si>
    <t>Califonia</t>
  </si>
  <si>
    <t>Washington DC</t>
  </si>
  <si>
    <t>Florida</t>
  </si>
  <si>
    <t>Utah</t>
  </si>
  <si>
    <t>Arizona</t>
  </si>
  <si>
    <t>New Jersey</t>
  </si>
  <si>
    <t>Texas</t>
  </si>
  <si>
    <t>Branch</t>
  </si>
  <si>
    <t>Department</t>
  </si>
  <si>
    <t>Executive</t>
  </si>
  <si>
    <t>Audit &amp; COntrol</t>
  </si>
  <si>
    <t>Strategy</t>
  </si>
  <si>
    <t>Admin</t>
  </si>
  <si>
    <t>IT</t>
  </si>
  <si>
    <t>Finance</t>
  </si>
  <si>
    <t>Customer Service</t>
  </si>
  <si>
    <t>HR</t>
  </si>
  <si>
    <t>Operations</t>
  </si>
  <si>
    <t>Sales</t>
  </si>
  <si>
    <t>Position</t>
  </si>
  <si>
    <t>Level 1</t>
  </si>
  <si>
    <t>Level 2</t>
  </si>
  <si>
    <t>Level 3</t>
  </si>
  <si>
    <t>Level 4</t>
  </si>
  <si>
    <t>Head</t>
  </si>
  <si>
    <t>Deputy Head</t>
  </si>
  <si>
    <t>MD/CEO</t>
  </si>
  <si>
    <t>DMD</t>
  </si>
  <si>
    <t>Level 5</t>
  </si>
  <si>
    <t>Reporting Line</t>
  </si>
  <si>
    <t>MD</t>
  </si>
  <si>
    <t>Line Manager 1</t>
  </si>
  <si>
    <t>Line Manager 2</t>
  </si>
  <si>
    <t>Line Manager 3</t>
  </si>
  <si>
    <t>Board</t>
  </si>
  <si>
    <t>COO</t>
  </si>
  <si>
    <t>Personal Characteristics</t>
  </si>
  <si>
    <t>Technical Competency</t>
  </si>
  <si>
    <t>KPI</t>
  </si>
  <si>
    <t>KPI Score</t>
  </si>
  <si>
    <t>Performance Score</t>
  </si>
  <si>
    <t>Direct Reports Total Average</t>
  </si>
  <si>
    <t>Level 5 HQ (New York)</t>
  </si>
  <si>
    <t>Level 5 Branches</t>
  </si>
  <si>
    <t>From the data in other sheets, answer the following</t>
  </si>
  <si>
    <t>1. List the top 5 and bottom 5 Staff in terms of their Performance Score</t>
  </si>
  <si>
    <t>2. Which branch performed the best and least based on the average performance score of the branch</t>
  </si>
  <si>
    <t>3. Which department performed the best and least based on the average performance score of the department</t>
  </si>
  <si>
    <t>4. What line manager performed the best and least based on the average performaance score of their direct reports</t>
  </si>
  <si>
    <t>5. Complete the table in the consolidated table sheet</t>
  </si>
  <si>
    <t>Expenses</t>
  </si>
  <si>
    <t>KPI Score Calculation Notes</t>
  </si>
  <si>
    <t>KPI Targets</t>
  </si>
  <si>
    <t>Net Sales Target</t>
  </si>
  <si>
    <t>A</t>
  </si>
  <si>
    <t>B</t>
  </si>
  <si>
    <t>Net Sales</t>
  </si>
  <si>
    <t>B-A</t>
  </si>
  <si>
    <t>C</t>
  </si>
  <si>
    <t>Target</t>
  </si>
  <si>
    <t>(B-A)/C %</t>
  </si>
  <si>
    <t>A staff member cannot score above 100% or below 0%</t>
  </si>
  <si>
    <t>Any score less than 0% will be markuped as 0%</t>
  </si>
  <si>
    <t>Any score greater than 100% will be markuped as 100%</t>
  </si>
  <si>
    <t>6. Plot a chart that shows the average score in all departments hued by Gender</t>
  </si>
  <si>
    <t>ol,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</si>
</sst>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9" fontId="0" fillId="0" borderId="0" xfId="0" applyNumberForma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3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B3A21-C8E0-4D4F-A16E-9352C0C0DDCA}" name="Consolidatedtable" displayName="Consolidatedtable" ref="A1:K200" totalsRowShown="0" headerRowDxfId="30">
  <autoFilter ref="A1:K200" xr:uid="{10CB3A21-C8E0-4D4F-A16E-9352C0C0DDCA}"/>
  <sortState xmlns:xlrd2="http://schemas.microsoft.com/office/spreadsheetml/2017/richdata2" ref="A2:K200">
    <sortCondition ref="G1:G200"/>
  </sortState>
  <tableColumns count="11">
    <tableColumn id="1" xr3:uid="{6642EA0F-51B9-4CF1-BB80-CE5164D641B0}" name="Staff ID" dataDxfId="29"/>
    <tableColumn id="2" xr3:uid="{96E14B4A-CF25-4F11-B359-F3C94B5EA4D2}" name="First Name" dataDxfId="28">
      <calculatedColumnFormula>INDEX(Nametable[First Name],MATCH(Consolidatedtable[[#This Row],[Staff ID]],Nametable[ol,],0))</calculatedColumnFormula>
    </tableColumn>
    <tableColumn id="3" xr3:uid="{C4FCC892-07BF-477C-B9D7-9946521967A6}" name="Last Name" dataDxfId="27">
      <calculatedColumnFormula>INDEX(Nametable[Last Name],MATCH(Consolidatedtable[[#This Row],[Staff ID]],Nametable[ol,],0))</calculatedColumnFormula>
    </tableColumn>
    <tableColumn id="4" xr3:uid="{4B2B2DB0-4479-43DF-9151-6AC144819F23}" name="Gender" dataDxfId="26">
      <calculatedColumnFormula>INDEX(Gender[Gender],MATCH(Consolidatedtable[[#This Row],[Staff ID]],Gender[Staff ID],0))</calculatedColumnFormula>
    </tableColumn>
    <tableColumn id="5" xr3:uid="{2393F1A5-784C-4BE2-8C0E-749379993229}" name="Branch" dataDxfId="25">
      <calculatedColumnFormula>INDEX(Branches[Branch],MATCH(Consolidatedtable[[#This Row],[Staff ID]],Branches[Staff ID],0))</calculatedColumnFormula>
    </tableColumn>
    <tableColumn id="6" xr3:uid="{D298B8C5-CDA8-440E-B5F7-62E2612C1601}" name="Department" dataDxfId="0">
      <calculatedColumnFormula>INDEX(Department[Department],MATCH(Consolidatedtable[[#This Row],[Staff ID]],Department[Staff ID],0))</calculatedColumnFormula>
    </tableColumn>
    <tableColumn id="7" xr3:uid="{B310CF4B-3AD3-43FA-BA76-F7E6FE9168B5}" name="Position" dataDxfId="24">
      <calculatedColumnFormula>INDEX(Management[Position],MATCH(Consolidatedtable[[#This Row],[Staff ID]],Management[Staff ID],0))</calculatedColumnFormula>
    </tableColumn>
    <tableColumn id="8" xr3:uid="{9324CCA9-047B-4DB8-8ED1-3219E0DAB67C}" name="Line Manager 1" dataDxfId="23">
      <calculatedColumnFormula>INDEX(reporting[Line Manager 1],MATCH(Consolidatedtable[[#This Row],[Position]],reporting[Reporting Line],0))</calculatedColumnFormula>
    </tableColumn>
    <tableColumn id="9" xr3:uid="{2493C3BA-B154-4A05-BE3A-03A8CEF690F4}" name="Line Manager 2" dataDxfId="22">
      <calculatedColumnFormula>INDEX(reporting[Line Manager 2],MATCH(Consolidatedtable[[#This Row],[Position]],reporting[Reporting Line],0))</calculatedColumnFormula>
    </tableColumn>
    <tableColumn id="13" xr3:uid="{D534F3C6-6A28-4084-92EF-DCA358ED6F8C}" name="Line Manager 3" dataDxfId="21">
      <calculatedColumnFormula>INDEX(reporting[Line Manager 3],MATCH(Consolidatedtable[[#This Row],[Position]],reporting[Reporting Line],0))</calculatedColumnFormula>
    </tableColumn>
    <tableColumn id="10" xr3:uid="{C92F177D-D4FC-462C-BA12-B84A9BA1149B}" name="Performance 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BCBD7-771D-4BC7-A815-4386B8BB4792}" name="Nametable" displayName="Nametable" ref="A1:C200" totalsRowShown="0" headerRowDxfId="20">
  <autoFilter ref="A1:C200" xr:uid="{80FBCBD7-771D-4BC7-A815-4386B8BB4792}"/>
  <tableColumns count="3">
    <tableColumn id="1" xr3:uid="{58DBD0DD-267D-42D4-B4A2-867BCC2444EA}" name="ol," dataDxfId="19"/>
    <tableColumn id="2" xr3:uid="{54E6301F-9150-41B1-9C00-0A79AC29982F}" name="First Name" dataDxfId="18"/>
    <tableColumn id="3" xr3:uid="{BB727BA8-EBCD-454B-B109-4DC0C71B76E0}" name="Last Nam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215F7-918E-4478-A412-9050D161671D}" name="Gender" displayName="Gender" ref="A1:B1048576" totalsRowShown="0" headerRowDxfId="16">
  <autoFilter ref="A1:B1048576" xr:uid="{6D9215F7-918E-4478-A412-9050D161671D}"/>
  <tableColumns count="2">
    <tableColumn id="1" xr3:uid="{E06C8C45-910F-4B4C-BED1-5831ACD2D266}" name="Staff ID"/>
    <tableColumn id="2" xr3:uid="{5B543990-5716-4994-A6DA-0B54C2D0FDA9}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4B650E-EA0E-4C19-A699-938EBCAF067A}" name="Branches" displayName="Branches" ref="A1:B1048576" totalsRowShown="0" headerRowDxfId="15">
  <autoFilter ref="A1:B1048576" xr:uid="{454B650E-EA0E-4C19-A699-938EBCAF067A}"/>
  <tableColumns count="2">
    <tableColumn id="1" xr3:uid="{E003DEAD-D642-41D5-8F1F-6E884FB9CAC1}" name="Staff ID"/>
    <tableColumn id="2" xr3:uid="{88233A4C-E581-40E1-B909-81E5A064E98F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1FDB3B-8392-40BA-99B7-D0CF19A0B477}" name="Department" displayName="Department" ref="A1:B1048576" totalsRowShown="0">
  <autoFilter ref="A1:B1048576" xr:uid="{931FDB3B-8392-40BA-99B7-D0CF19A0B477}"/>
  <tableColumns count="2">
    <tableColumn id="1" xr3:uid="{F7850067-BBD3-40D4-A687-F629787D4DDB}" name="Staff ID"/>
    <tableColumn id="2" xr3:uid="{487930CE-49FA-4A86-ABA7-7C90FB269837}" name="Depart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615A45-F0EC-4106-80E1-13C52E4358F8}" name="Management" displayName="Management" ref="A1:D12" totalsRowShown="0" headerRowDxfId="14">
  <autoFilter ref="A1:D12" xr:uid="{55615A45-F0EC-4106-80E1-13C52E4358F8}"/>
  <tableColumns count="4">
    <tableColumn id="1" xr3:uid="{C6C55F5D-C83D-4CA7-BBC4-2DD86F2B8C93}" name="Staff ID" dataDxfId="13"/>
    <tableColumn id="2" xr3:uid="{5035DA35-2CED-4BB9-B859-2C4231BC948B}" name="First Name" dataDxfId="12"/>
    <tableColumn id="3" xr3:uid="{7C385FF4-24FD-4A9B-84B7-BB405D6FDCF5}" name="Last Name" dataDxfId="11"/>
    <tableColumn id="4" xr3:uid="{5349A9A4-F557-4DB3-B5A7-664B357B50E3}" name="Posi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02AE5D-A2C8-449E-AA84-AC8D3F214AB0}" name="Table9" displayName="Table9" ref="A1:D147" totalsRowShown="0" headerRowDxfId="10">
  <autoFilter ref="A1:D147" xr:uid="{7102AE5D-A2C8-449E-AA84-AC8D3F214AB0}"/>
  <tableColumns count="4">
    <tableColumn id="1" xr3:uid="{0A9FA2D1-70BF-4F4F-AD1D-0166FAE2D394}" name="Staff ID" dataDxfId="9"/>
    <tableColumn id="2" xr3:uid="{0B1A957C-E43C-4938-82ED-6FCA48EC1EC5}" name="First Name" dataDxfId="8"/>
    <tableColumn id="3" xr3:uid="{39D9D30E-DA85-4E31-B974-7FDF45B40A9B}" name="Last Name" dataDxfId="7"/>
    <tableColumn id="4" xr3:uid="{38603FCC-1269-40EF-A338-D45ED5BA6387}" name="Posi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114C84-6A56-462C-A58E-1B82DF734D04}" name="Table10" displayName="Table10" ref="A1:D43" totalsRowShown="0" headerRowDxfId="6">
  <autoFilter ref="A1:D43" xr:uid="{7C114C84-6A56-462C-A58E-1B82DF734D04}"/>
  <tableColumns count="4">
    <tableColumn id="1" xr3:uid="{D57DACFA-20A1-4430-AD47-2612B975D32A}" name="Staff ID" dataDxfId="5"/>
    <tableColumn id="2" xr3:uid="{29F14BCB-C503-4ECE-9589-1CB74CDF6CA1}" name="First Name" dataDxfId="4"/>
    <tableColumn id="3" xr3:uid="{8CE66584-7237-4429-8284-A416DE4C87EA}" name="Last Name" dataDxfId="3"/>
    <tableColumn id="4" xr3:uid="{064A5FC1-C475-406C-B0A4-F5C99B5E5C7B}" name="Posi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E98A5-F5EE-4B00-BC6B-2019974DD7B5}" name="reporting" displayName="reporting" ref="A1:D11" totalsRowShown="0" headerRowDxfId="2">
  <autoFilter ref="A1:D11" xr:uid="{AC0E98A5-F5EE-4B00-BC6B-2019974DD7B5}"/>
  <tableColumns count="4">
    <tableColumn id="1" xr3:uid="{A6B31F12-25B7-4FF6-AE4A-E64F70CC66C3}" name="Reporting Line" dataDxfId="1"/>
    <tableColumn id="2" xr3:uid="{52C43231-10F0-47F0-9D85-198582B0F272}" name="Line Manager 1"/>
    <tableColumn id="3" xr3:uid="{7A61D9D1-69B5-4BD5-8FCD-1A1F666CB5C0}" name="Line Manager 2"/>
    <tableColumn id="4" xr3:uid="{0EC31ECC-E9FB-47EE-8B35-68E668E2E893}" name="Line Manager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9A9-2B2B-B544-8BED-76B026C95D25}">
  <dimension ref="A1:A7"/>
  <sheetViews>
    <sheetView workbookViewId="0">
      <selection activeCell="E29" sqref="E29"/>
    </sheetView>
  </sheetViews>
  <sheetFormatPr defaultColWidth="10.6640625" defaultRowHeight="15.5" x14ac:dyDescent="0.35"/>
  <sheetData>
    <row r="1" spans="1:1" x14ac:dyDescent="0.35">
      <c r="A1" s="4" t="s">
        <v>644</v>
      </c>
    </row>
    <row r="2" spans="1:1" x14ac:dyDescent="0.35">
      <c r="A2" t="s">
        <v>645</v>
      </c>
    </row>
    <row r="3" spans="1:1" x14ac:dyDescent="0.35">
      <c r="A3" t="s">
        <v>646</v>
      </c>
    </row>
    <row r="4" spans="1:1" x14ac:dyDescent="0.35">
      <c r="A4" t="s">
        <v>647</v>
      </c>
    </row>
    <row r="5" spans="1:1" x14ac:dyDescent="0.35">
      <c r="A5" t="s">
        <v>648</v>
      </c>
    </row>
    <row r="6" spans="1:1" x14ac:dyDescent="0.35">
      <c r="A6" t="s">
        <v>649</v>
      </c>
    </row>
    <row r="7" spans="1:1" x14ac:dyDescent="0.35">
      <c r="A7" t="s">
        <v>664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EB9F-28C0-C34D-8754-046BB7F068BF}">
  <dimension ref="A1:D11"/>
  <sheetViews>
    <sheetView workbookViewId="0">
      <selection activeCell="C18" sqref="C18"/>
    </sheetView>
  </sheetViews>
  <sheetFormatPr defaultColWidth="10.6640625" defaultRowHeight="15.5" x14ac:dyDescent="0.35"/>
  <cols>
    <col min="1" max="1" width="20.1640625" style="4" bestFit="1" customWidth="1"/>
    <col min="2" max="4" width="15.33203125" customWidth="1"/>
  </cols>
  <sheetData>
    <row r="1" spans="1:4" x14ac:dyDescent="0.35">
      <c r="A1" s="4" t="s">
        <v>629</v>
      </c>
      <c r="B1" s="4" t="s">
        <v>631</v>
      </c>
      <c r="C1" s="4" t="s">
        <v>632</v>
      </c>
      <c r="D1" s="4" t="s">
        <v>633</v>
      </c>
    </row>
    <row r="2" spans="1:4" x14ac:dyDescent="0.35">
      <c r="A2" s="4" t="s">
        <v>620</v>
      </c>
      <c r="B2" t="s">
        <v>625</v>
      </c>
      <c r="C2" t="s">
        <v>624</v>
      </c>
      <c r="D2" t="s">
        <v>627</v>
      </c>
    </row>
    <row r="3" spans="1:4" x14ac:dyDescent="0.35">
      <c r="A3" s="4" t="s">
        <v>621</v>
      </c>
      <c r="B3" t="s">
        <v>625</v>
      </c>
      <c r="C3" t="s">
        <v>624</v>
      </c>
      <c r="D3" t="s">
        <v>627</v>
      </c>
    </row>
    <row r="4" spans="1:4" x14ac:dyDescent="0.35">
      <c r="A4" s="4" t="s">
        <v>622</v>
      </c>
      <c r="B4" t="s">
        <v>625</v>
      </c>
      <c r="C4" t="s">
        <v>624</v>
      </c>
      <c r="D4" t="s">
        <v>627</v>
      </c>
    </row>
    <row r="5" spans="1:4" x14ac:dyDescent="0.35">
      <c r="A5" s="4" t="s">
        <v>623</v>
      </c>
      <c r="B5" t="s">
        <v>624</v>
      </c>
      <c r="C5" t="s">
        <v>627</v>
      </c>
      <c r="D5" t="s">
        <v>630</v>
      </c>
    </row>
    <row r="6" spans="1:4" x14ac:dyDescent="0.35">
      <c r="A6" s="4" t="s">
        <v>642</v>
      </c>
      <c r="B6" t="s">
        <v>624</v>
      </c>
      <c r="C6" t="s">
        <v>627</v>
      </c>
      <c r="D6" t="s">
        <v>630</v>
      </c>
    </row>
    <row r="7" spans="1:4" x14ac:dyDescent="0.35">
      <c r="A7" s="4" t="s">
        <v>643</v>
      </c>
      <c r="B7" t="s">
        <v>624</v>
      </c>
      <c r="C7" t="s">
        <v>627</v>
      </c>
      <c r="D7" t="s">
        <v>630</v>
      </c>
    </row>
    <row r="8" spans="1:4" x14ac:dyDescent="0.35">
      <c r="A8" s="4" t="s">
        <v>625</v>
      </c>
      <c r="B8" t="s">
        <v>624</v>
      </c>
      <c r="C8" t="s">
        <v>627</v>
      </c>
      <c r="D8" t="s">
        <v>630</v>
      </c>
    </row>
    <row r="9" spans="1:4" x14ac:dyDescent="0.35">
      <c r="A9" s="4" t="s">
        <v>624</v>
      </c>
      <c r="B9" t="s">
        <v>635</v>
      </c>
      <c r="C9" t="s">
        <v>630</v>
      </c>
    </row>
    <row r="10" spans="1:4" x14ac:dyDescent="0.35">
      <c r="A10" s="4" t="s">
        <v>627</v>
      </c>
      <c r="B10" t="s">
        <v>630</v>
      </c>
    </row>
    <row r="11" spans="1:4" x14ac:dyDescent="0.35">
      <c r="A11" s="4" t="s">
        <v>630</v>
      </c>
      <c r="B11" t="s">
        <v>634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4058-9C86-964C-BDB0-EA2A681966F1}">
  <dimension ref="A1:F10"/>
  <sheetViews>
    <sheetView workbookViewId="0">
      <selection activeCell="E11" sqref="E11"/>
    </sheetView>
  </sheetViews>
  <sheetFormatPr defaultColWidth="10.6640625" defaultRowHeight="15.5" x14ac:dyDescent="0.35"/>
  <cols>
    <col min="1" max="1" width="15.5" customWidth="1"/>
    <col min="2" max="6" width="21.1640625" customWidth="1"/>
  </cols>
  <sheetData>
    <row r="1" spans="1:6" s="8" customFormat="1" ht="31" x14ac:dyDescent="0.35">
      <c r="A1" s="6" t="s">
        <v>619</v>
      </c>
      <c r="B1" s="7" t="s">
        <v>636</v>
      </c>
      <c r="C1" s="7" t="s">
        <v>637</v>
      </c>
      <c r="D1" s="7" t="s">
        <v>639</v>
      </c>
      <c r="E1" s="7" t="s">
        <v>641</v>
      </c>
      <c r="F1" s="7" t="s">
        <v>640</v>
      </c>
    </row>
    <row r="2" spans="1:6" x14ac:dyDescent="0.35">
      <c r="A2" s="4" t="s">
        <v>620</v>
      </c>
      <c r="B2" s="5">
        <v>0.15</v>
      </c>
      <c r="C2" s="5">
        <v>0.15</v>
      </c>
      <c r="D2" s="5">
        <v>0.7</v>
      </c>
      <c r="E2" s="5">
        <v>0</v>
      </c>
      <c r="F2" s="5">
        <f>SUM(B2:E2)</f>
        <v>1</v>
      </c>
    </row>
    <row r="3" spans="1:6" x14ac:dyDescent="0.35">
      <c r="A3" s="4" t="s">
        <v>621</v>
      </c>
      <c r="B3" s="5">
        <v>0.15</v>
      </c>
      <c r="C3" s="5">
        <v>0.15</v>
      </c>
      <c r="D3" s="5">
        <v>0.7</v>
      </c>
      <c r="E3" s="5">
        <v>0</v>
      </c>
      <c r="F3" s="5">
        <f t="shared" ref="F3:F10" si="0">SUM(B3:E3)</f>
        <v>1</v>
      </c>
    </row>
    <row r="4" spans="1:6" x14ac:dyDescent="0.35">
      <c r="A4" s="4" t="s">
        <v>622</v>
      </c>
      <c r="B4" s="5">
        <v>0.15</v>
      </c>
      <c r="C4" s="5">
        <v>0.15</v>
      </c>
      <c r="D4" s="5">
        <v>0.7</v>
      </c>
      <c r="E4" s="5">
        <v>0</v>
      </c>
      <c r="F4" s="5">
        <f t="shared" si="0"/>
        <v>1</v>
      </c>
    </row>
    <row r="5" spans="1:6" x14ac:dyDescent="0.35">
      <c r="A5" s="4" t="s">
        <v>623</v>
      </c>
      <c r="B5" s="5">
        <v>0.15</v>
      </c>
      <c r="C5" s="5">
        <v>0.25</v>
      </c>
      <c r="D5" s="5">
        <v>0.6</v>
      </c>
      <c r="E5" s="5">
        <v>0</v>
      </c>
      <c r="F5" s="5">
        <f t="shared" si="0"/>
        <v>1</v>
      </c>
    </row>
    <row r="6" spans="1:6" x14ac:dyDescent="0.35">
      <c r="A6" s="4" t="s">
        <v>628</v>
      </c>
      <c r="B6" s="5">
        <v>0.15</v>
      </c>
      <c r="C6" s="5">
        <v>0.15</v>
      </c>
      <c r="D6" s="5">
        <v>0.6</v>
      </c>
      <c r="E6" s="5">
        <v>0</v>
      </c>
      <c r="F6" s="5">
        <f t="shared" si="0"/>
        <v>0.89999999999999991</v>
      </c>
    </row>
    <row r="7" spans="1:6" x14ac:dyDescent="0.35">
      <c r="A7" s="4" t="s">
        <v>625</v>
      </c>
      <c r="B7" s="5">
        <v>0.1</v>
      </c>
      <c r="C7" s="5">
        <v>0.1</v>
      </c>
      <c r="D7" s="5">
        <v>0.5</v>
      </c>
      <c r="E7" s="5">
        <v>0.3</v>
      </c>
      <c r="F7" s="5">
        <f t="shared" si="0"/>
        <v>1</v>
      </c>
    </row>
    <row r="8" spans="1:6" x14ac:dyDescent="0.35">
      <c r="A8" s="4" t="s">
        <v>624</v>
      </c>
      <c r="B8" s="5">
        <v>0.05</v>
      </c>
      <c r="C8" s="5">
        <v>0.1</v>
      </c>
      <c r="D8" s="5">
        <v>0.4</v>
      </c>
      <c r="E8" s="5">
        <v>0.45</v>
      </c>
      <c r="F8" s="5">
        <f t="shared" si="0"/>
        <v>1</v>
      </c>
    </row>
    <row r="9" spans="1:6" x14ac:dyDescent="0.35">
      <c r="A9" s="4" t="s">
        <v>627</v>
      </c>
      <c r="B9" s="5">
        <v>0.05</v>
      </c>
      <c r="C9" s="5">
        <v>0.05</v>
      </c>
      <c r="D9" s="5">
        <v>0.4</v>
      </c>
      <c r="E9" s="5">
        <v>0.5</v>
      </c>
      <c r="F9" s="5">
        <f t="shared" si="0"/>
        <v>1</v>
      </c>
    </row>
    <row r="10" spans="1:6" x14ac:dyDescent="0.35">
      <c r="A10" s="4" t="s">
        <v>630</v>
      </c>
      <c r="B10" s="5">
        <v>0</v>
      </c>
      <c r="C10" s="5">
        <v>0</v>
      </c>
      <c r="D10" s="5">
        <v>0</v>
      </c>
      <c r="E10" s="5">
        <v>1</v>
      </c>
      <c r="F10" s="5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CA00-BF69-CE40-8080-6D3AD0BCC8B1}">
  <dimension ref="A1:E199"/>
  <sheetViews>
    <sheetView workbookViewId="0">
      <selection activeCell="E141" sqref="E141"/>
    </sheetView>
  </sheetViews>
  <sheetFormatPr defaultColWidth="10.6640625" defaultRowHeight="15.5" x14ac:dyDescent="0.35"/>
  <cols>
    <col min="1" max="1" width="16.1640625" customWidth="1"/>
    <col min="2" max="2" width="20.83203125" bestFit="1" customWidth="1"/>
    <col min="3" max="3" width="19.5" bestFit="1" customWidth="1"/>
    <col min="5" max="5" width="16.1640625" customWidth="1"/>
  </cols>
  <sheetData>
    <row r="1" spans="1:5" x14ac:dyDescent="0.35">
      <c r="A1" s="3" t="s">
        <v>598</v>
      </c>
      <c r="B1" s="4" t="s">
        <v>636</v>
      </c>
      <c r="C1" s="4" t="s">
        <v>637</v>
      </c>
      <c r="D1" s="4" t="s">
        <v>639</v>
      </c>
      <c r="E1" s="4"/>
    </row>
    <row r="2" spans="1:5" x14ac:dyDescent="0.35">
      <c r="A2" s="1" t="s">
        <v>595</v>
      </c>
      <c r="B2">
        <v>83</v>
      </c>
      <c r="C2">
        <v>59</v>
      </c>
      <c r="D2">
        <v>87</v>
      </c>
    </row>
    <row r="3" spans="1:5" x14ac:dyDescent="0.35">
      <c r="A3" s="1" t="s">
        <v>590</v>
      </c>
      <c r="B3">
        <v>32</v>
      </c>
      <c r="C3">
        <v>76</v>
      </c>
      <c r="D3">
        <v>88</v>
      </c>
    </row>
    <row r="4" spans="1:5" x14ac:dyDescent="0.35">
      <c r="A4" s="1" t="s">
        <v>591</v>
      </c>
      <c r="B4">
        <v>85</v>
      </c>
      <c r="C4">
        <v>52</v>
      </c>
      <c r="D4">
        <v>90</v>
      </c>
    </row>
    <row r="5" spans="1:5" x14ac:dyDescent="0.35">
      <c r="A5" s="1" t="s">
        <v>403</v>
      </c>
      <c r="B5">
        <v>82</v>
      </c>
      <c r="C5">
        <v>93</v>
      </c>
      <c r="D5">
        <v>77</v>
      </c>
    </row>
    <row r="6" spans="1:5" x14ac:dyDescent="0.35">
      <c r="A6" s="1" t="s">
        <v>406</v>
      </c>
      <c r="B6">
        <v>64</v>
      </c>
      <c r="C6">
        <v>83</v>
      </c>
      <c r="D6">
        <v>88</v>
      </c>
    </row>
    <row r="7" spans="1:5" x14ac:dyDescent="0.35">
      <c r="A7" s="1" t="s">
        <v>415</v>
      </c>
      <c r="B7">
        <v>74</v>
      </c>
      <c r="C7">
        <v>66</v>
      </c>
      <c r="D7">
        <v>89</v>
      </c>
    </row>
    <row r="8" spans="1:5" x14ac:dyDescent="0.35">
      <c r="A8" s="1" t="s">
        <v>416</v>
      </c>
      <c r="B8">
        <v>34</v>
      </c>
      <c r="C8">
        <v>99</v>
      </c>
      <c r="D8">
        <v>97</v>
      </c>
    </row>
    <row r="9" spans="1:5" x14ac:dyDescent="0.35">
      <c r="A9" s="1" t="s">
        <v>417</v>
      </c>
      <c r="B9">
        <v>32</v>
      </c>
      <c r="C9">
        <v>63</v>
      </c>
      <c r="D9">
        <v>70</v>
      </c>
    </row>
    <row r="10" spans="1:5" x14ac:dyDescent="0.35">
      <c r="A10" s="1" t="s">
        <v>437</v>
      </c>
      <c r="B10">
        <v>79</v>
      </c>
      <c r="C10">
        <v>68</v>
      </c>
      <c r="D10">
        <v>66</v>
      </c>
    </row>
    <row r="11" spans="1:5" x14ac:dyDescent="0.35">
      <c r="A11" s="1" t="s">
        <v>435</v>
      </c>
      <c r="B11">
        <v>36</v>
      </c>
      <c r="C11">
        <v>59</v>
      </c>
      <c r="D11">
        <v>88</v>
      </c>
    </row>
    <row r="12" spans="1:5" x14ac:dyDescent="0.35">
      <c r="A12" s="1" t="s">
        <v>438</v>
      </c>
      <c r="B12">
        <v>49</v>
      </c>
      <c r="C12">
        <v>75</v>
      </c>
      <c r="D12">
        <v>83</v>
      </c>
    </row>
    <row r="13" spans="1:5" x14ac:dyDescent="0.35">
      <c r="A13" s="1" t="s">
        <v>455</v>
      </c>
      <c r="B13">
        <v>79</v>
      </c>
      <c r="C13">
        <v>60</v>
      </c>
      <c r="D13">
        <v>60</v>
      </c>
    </row>
    <row r="14" spans="1:5" x14ac:dyDescent="0.35">
      <c r="A14" s="1" t="s">
        <v>454</v>
      </c>
      <c r="B14">
        <v>70</v>
      </c>
      <c r="C14">
        <v>75</v>
      </c>
      <c r="D14">
        <v>65</v>
      </c>
    </row>
    <row r="15" spans="1:5" x14ac:dyDescent="0.35">
      <c r="A15" s="1" t="s">
        <v>459</v>
      </c>
      <c r="B15">
        <v>55</v>
      </c>
      <c r="C15">
        <v>78</v>
      </c>
      <c r="D15">
        <v>98</v>
      </c>
    </row>
    <row r="16" spans="1:5" x14ac:dyDescent="0.35">
      <c r="A16" s="1" t="s">
        <v>463</v>
      </c>
      <c r="B16">
        <v>36</v>
      </c>
      <c r="C16">
        <v>99</v>
      </c>
      <c r="D16">
        <v>83</v>
      </c>
    </row>
    <row r="17" spans="1:4" x14ac:dyDescent="0.35">
      <c r="A17" s="1" t="s">
        <v>557</v>
      </c>
      <c r="B17">
        <v>82</v>
      </c>
      <c r="C17">
        <v>62</v>
      </c>
      <c r="D17">
        <v>99</v>
      </c>
    </row>
    <row r="18" spans="1:4" x14ac:dyDescent="0.35">
      <c r="A18" s="1" t="s">
        <v>556</v>
      </c>
      <c r="B18">
        <v>41</v>
      </c>
      <c r="C18">
        <v>91</v>
      </c>
      <c r="D18">
        <v>60</v>
      </c>
    </row>
    <row r="19" spans="1:4" x14ac:dyDescent="0.35">
      <c r="A19" s="1" t="s">
        <v>399</v>
      </c>
      <c r="B19">
        <v>86</v>
      </c>
      <c r="C19">
        <v>80</v>
      </c>
      <c r="D19">
        <v>99</v>
      </c>
    </row>
    <row r="20" spans="1:4" x14ac:dyDescent="0.35">
      <c r="A20" s="1" t="s">
        <v>407</v>
      </c>
      <c r="B20">
        <v>43</v>
      </c>
      <c r="C20">
        <v>74</v>
      </c>
      <c r="D20">
        <v>95</v>
      </c>
    </row>
    <row r="21" spans="1:4" x14ac:dyDescent="0.35">
      <c r="A21" s="1" t="s">
        <v>547</v>
      </c>
      <c r="B21">
        <v>36</v>
      </c>
      <c r="C21">
        <v>90</v>
      </c>
      <c r="D21">
        <v>76</v>
      </c>
    </row>
    <row r="22" spans="1:4" x14ac:dyDescent="0.35">
      <c r="A22" s="1" t="s">
        <v>560</v>
      </c>
      <c r="B22">
        <v>61</v>
      </c>
      <c r="C22">
        <v>78</v>
      </c>
      <c r="D22">
        <v>64</v>
      </c>
    </row>
    <row r="23" spans="1:4" x14ac:dyDescent="0.35">
      <c r="A23" s="1" t="s">
        <v>579</v>
      </c>
      <c r="B23">
        <v>59</v>
      </c>
      <c r="C23">
        <v>77</v>
      </c>
      <c r="D23">
        <v>74</v>
      </c>
    </row>
    <row r="24" spans="1:4" x14ac:dyDescent="0.35">
      <c r="A24" s="1" t="s">
        <v>422</v>
      </c>
      <c r="B24">
        <v>68</v>
      </c>
      <c r="C24">
        <v>51</v>
      </c>
      <c r="D24">
        <v>70</v>
      </c>
    </row>
    <row r="25" spans="1:4" x14ac:dyDescent="0.35">
      <c r="A25" s="1" t="s">
        <v>475</v>
      </c>
      <c r="B25">
        <v>79</v>
      </c>
      <c r="C25">
        <v>91</v>
      </c>
      <c r="D25">
        <v>96</v>
      </c>
    </row>
    <row r="26" spans="1:4" x14ac:dyDescent="0.35">
      <c r="A26" s="1" t="s">
        <v>418</v>
      </c>
      <c r="B26">
        <v>43</v>
      </c>
      <c r="C26">
        <v>96</v>
      </c>
      <c r="D26">
        <v>83</v>
      </c>
    </row>
    <row r="27" spans="1:4" x14ac:dyDescent="0.35">
      <c r="A27" s="1" t="s">
        <v>597</v>
      </c>
      <c r="B27">
        <v>92</v>
      </c>
      <c r="C27">
        <v>54</v>
      </c>
      <c r="D27">
        <v>93</v>
      </c>
    </row>
    <row r="28" spans="1:4" x14ac:dyDescent="0.35">
      <c r="A28" s="1" t="s">
        <v>409</v>
      </c>
      <c r="B28">
        <v>56</v>
      </c>
      <c r="C28">
        <v>99</v>
      </c>
      <c r="D28">
        <v>64</v>
      </c>
    </row>
    <row r="29" spans="1:4" x14ac:dyDescent="0.35">
      <c r="A29" s="1" t="s">
        <v>474</v>
      </c>
      <c r="B29">
        <v>98</v>
      </c>
      <c r="C29">
        <v>80</v>
      </c>
      <c r="D29">
        <v>73</v>
      </c>
    </row>
    <row r="30" spans="1:4" x14ac:dyDescent="0.35">
      <c r="A30" s="1" t="s">
        <v>558</v>
      </c>
      <c r="B30">
        <v>67</v>
      </c>
      <c r="C30">
        <v>90</v>
      </c>
      <c r="D30">
        <v>69</v>
      </c>
    </row>
    <row r="31" spans="1:4" x14ac:dyDescent="0.35">
      <c r="A31" s="1" t="s">
        <v>566</v>
      </c>
      <c r="B31">
        <v>83</v>
      </c>
      <c r="C31">
        <v>99</v>
      </c>
      <c r="D31">
        <v>81</v>
      </c>
    </row>
    <row r="32" spans="1:4" x14ac:dyDescent="0.35">
      <c r="A32" s="1" t="s">
        <v>578</v>
      </c>
      <c r="B32">
        <v>38</v>
      </c>
      <c r="C32">
        <v>65</v>
      </c>
      <c r="D32">
        <v>63</v>
      </c>
    </row>
    <row r="33" spans="1:4" x14ac:dyDescent="0.35">
      <c r="A33" s="1" t="s">
        <v>433</v>
      </c>
      <c r="B33">
        <v>55</v>
      </c>
      <c r="C33">
        <v>92</v>
      </c>
      <c r="D33">
        <v>97</v>
      </c>
    </row>
    <row r="34" spans="1:4" x14ac:dyDescent="0.35">
      <c r="A34" s="1" t="s">
        <v>570</v>
      </c>
      <c r="B34">
        <v>82</v>
      </c>
      <c r="C34">
        <v>54</v>
      </c>
      <c r="D34">
        <v>89</v>
      </c>
    </row>
    <row r="35" spans="1:4" x14ac:dyDescent="0.35">
      <c r="A35" s="1" t="s">
        <v>596</v>
      </c>
      <c r="B35">
        <v>53</v>
      </c>
      <c r="C35">
        <v>81</v>
      </c>
      <c r="D35">
        <v>77</v>
      </c>
    </row>
    <row r="36" spans="1:4" x14ac:dyDescent="0.35">
      <c r="A36" s="1" t="s">
        <v>493</v>
      </c>
      <c r="B36">
        <v>44</v>
      </c>
      <c r="C36">
        <v>95</v>
      </c>
      <c r="D36">
        <v>98</v>
      </c>
    </row>
    <row r="37" spans="1:4" x14ac:dyDescent="0.35">
      <c r="A37" s="1" t="s">
        <v>520</v>
      </c>
      <c r="B37">
        <v>82</v>
      </c>
      <c r="C37">
        <v>73</v>
      </c>
      <c r="D37">
        <v>83</v>
      </c>
    </row>
    <row r="38" spans="1:4" x14ac:dyDescent="0.35">
      <c r="A38" s="1" t="s">
        <v>518</v>
      </c>
      <c r="B38">
        <v>95</v>
      </c>
      <c r="C38">
        <v>51</v>
      </c>
      <c r="D38">
        <v>66</v>
      </c>
    </row>
    <row r="39" spans="1:4" x14ac:dyDescent="0.35">
      <c r="A39" s="1" t="s">
        <v>519</v>
      </c>
      <c r="B39">
        <v>50</v>
      </c>
      <c r="C39">
        <v>66</v>
      </c>
      <c r="D39">
        <v>90</v>
      </c>
    </row>
    <row r="40" spans="1:4" x14ac:dyDescent="0.35">
      <c r="A40" s="1" t="s">
        <v>517</v>
      </c>
      <c r="B40">
        <v>99</v>
      </c>
      <c r="C40">
        <v>68</v>
      </c>
      <c r="D40">
        <v>92</v>
      </c>
    </row>
    <row r="41" spans="1:4" x14ac:dyDescent="0.35">
      <c r="A41" s="1" t="s">
        <v>512</v>
      </c>
      <c r="B41">
        <v>34</v>
      </c>
      <c r="C41">
        <v>54</v>
      </c>
      <c r="D41">
        <v>70</v>
      </c>
    </row>
    <row r="42" spans="1:4" x14ac:dyDescent="0.35">
      <c r="A42" s="1" t="s">
        <v>521</v>
      </c>
      <c r="B42">
        <v>96</v>
      </c>
      <c r="C42">
        <v>55</v>
      </c>
      <c r="D42">
        <v>61</v>
      </c>
    </row>
    <row r="43" spans="1:4" x14ac:dyDescent="0.35">
      <c r="A43" s="1" t="s">
        <v>523</v>
      </c>
      <c r="B43">
        <v>35</v>
      </c>
      <c r="C43">
        <v>61</v>
      </c>
      <c r="D43">
        <v>74</v>
      </c>
    </row>
    <row r="44" spans="1:4" x14ac:dyDescent="0.35">
      <c r="A44" s="1" t="s">
        <v>526</v>
      </c>
      <c r="B44">
        <v>76</v>
      </c>
      <c r="C44">
        <v>53</v>
      </c>
      <c r="D44">
        <v>99</v>
      </c>
    </row>
    <row r="45" spans="1:4" x14ac:dyDescent="0.35">
      <c r="A45" s="1" t="s">
        <v>529</v>
      </c>
      <c r="B45">
        <v>48</v>
      </c>
      <c r="C45">
        <v>84</v>
      </c>
      <c r="D45">
        <v>80</v>
      </c>
    </row>
    <row r="46" spans="1:4" x14ac:dyDescent="0.35">
      <c r="A46" s="1" t="s">
        <v>543</v>
      </c>
      <c r="B46">
        <v>73</v>
      </c>
      <c r="C46">
        <v>83</v>
      </c>
      <c r="D46">
        <v>83</v>
      </c>
    </row>
    <row r="47" spans="1:4" x14ac:dyDescent="0.35">
      <c r="A47" s="1" t="s">
        <v>495</v>
      </c>
      <c r="B47">
        <v>84</v>
      </c>
      <c r="C47">
        <v>67</v>
      </c>
      <c r="D47">
        <v>97</v>
      </c>
    </row>
    <row r="48" spans="1:4" x14ac:dyDescent="0.35">
      <c r="A48" s="1" t="s">
        <v>408</v>
      </c>
      <c r="B48">
        <v>75</v>
      </c>
      <c r="C48">
        <v>66</v>
      </c>
      <c r="D48">
        <v>64</v>
      </c>
    </row>
    <row r="49" spans="1:4" x14ac:dyDescent="0.35">
      <c r="A49" s="1" t="s">
        <v>402</v>
      </c>
      <c r="B49">
        <v>87</v>
      </c>
      <c r="C49">
        <v>86</v>
      </c>
      <c r="D49">
        <v>96</v>
      </c>
    </row>
    <row r="50" spans="1:4" x14ac:dyDescent="0.35">
      <c r="A50" s="1" t="s">
        <v>427</v>
      </c>
      <c r="B50">
        <v>88</v>
      </c>
      <c r="C50">
        <v>85</v>
      </c>
      <c r="D50">
        <v>87</v>
      </c>
    </row>
    <row r="51" spans="1:4" x14ac:dyDescent="0.35">
      <c r="A51" s="1" t="s">
        <v>426</v>
      </c>
      <c r="B51">
        <v>86</v>
      </c>
      <c r="C51">
        <v>94</v>
      </c>
      <c r="D51">
        <v>63</v>
      </c>
    </row>
    <row r="52" spans="1:4" x14ac:dyDescent="0.35">
      <c r="A52" s="1" t="s">
        <v>530</v>
      </c>
      <c r="B52">
        <v>41</v>
      </c>
      <c r="C52">
        <v>63</v>
      </c>
      <c r="D52">
        <v>99</v>
      </c>
    </row>
    <row r="53" spans="1:4" x14ac:dyDescent="0.35">
      <c r="A53" s="1" t="s">
        <v>532</v>
      </c>
      <c r="B53">
        <v>65</v>
      </c>
      <c r="C53">
        <v>70</v>
      </c>
      <c r="D53">
        <v>62</v>
      </c>
    </row>
    <row r="54" spans="1:4" x14ac:dyDescent="0.35">
      <c r="A54" s="1" t="s">
        <v>535</v>
      </c>
      <c r="B54">
        <v>85</v>
      </c>
      <c r="C54">
        <v>54</v>
      </c>
      <c r="D54">
        <v>71</v>
      </c>
    </row>
    <row r="55" spans="1:4" x14ac:dyDescent="0.35">
      <c r="A55" s="1" t="s">
        <v>423</v>
      </c>
      <c r="B55">
        <v>50</v>
      </c>
      <c r="C55">
        <v>66</v>
      </c>
      <c r="D55">
        <v>77</v>
      </c>
    </row>
    <row r="56" spans="1:4" x14ac:dyDescent="0.35">
      <c r="A56" s="1" t="s">
        <v>445</v>
      </c>
      <c r="B56">
        <v>38</v>
      </c>
      <c r="C56">
        <v>65</v>
      </c>
      <c r="D56">
        <v>63</v>
      </c>
    </row>
    <row r="57" spans="1:4" x14ac:dyDescent="0.35">
      <c r="A57" s="1" t="s">
        <v>446</v>
      </c>
      <c r="B57">
        <v>69</v>
      </c>
      <c r="C57">
        <v>95</v>
      </c>
      <c r="D57">
        <v>78</v>
      </c>
    </row>
    <row r="58" spans="1:4" x14ac:dyDescent="0.35">
      <c r="A58" s="1" t="s">
        <v>485</v>
      </c>
      <c r="B58">
        <v>91</v>
      </c>
      <c r="C58">
        <v>73</v>
      </c>
      <c r="D58">
        <v>93</v>
      </c>
    </row>
    <row r="59" spans="1:4" x14ac:dyDescent="0.35">
      <c r="A59" s="1" t="s">
        <v>537</v>
      </c>
      <c r="B59">
        <v>46</v>
      </c>
      <c r="C59">
        <v>84</v>
      </c>
      <c r="D59">
        <v>94</v>
      </c>
    </row>
    <row r="60" spans="1:4" x14ac:dyDescent="0.35">
      <c r="A60" s="1" t="s">
        <v>538</v>
      </c>
      <c r="B60">
        <v>74</v>
      </c>
      <c r="C60">
        <v>58</v>
      </c>
      <c r="D60">
        <v>85</v>
      </c>
    </row>
    <row r="61" spans="1:4" x14ac:dyDescent="0.35">
      <c r="A61" s="1" t="s">
        <v>540</v>
      </c>
      <c r="B61">
        <v>76</v>
      </c>
      <c r="C61">
        <v>85</v>
      </c>
      <c r="D61">
        <v>88</v>
      </c>
    </row>
    <row r="62" spans="1:4" x14ac:dyDescent="0.35">
      <c r="A62" s="1" t="s">
        <v>442</v>
      </c>
      <c r="B62">
        <v>45</v>
      </c>
      <c r="C62">
        <v>74</v>
      </c>
      <c r="D62">
        <v>77</v>
      </c>
    </row>
    <row r="63" spans="1:4" x14ac:dyDescent="0.35">
      <c r="A63" s="1" t="s">
        <v>541</v>
      </c>
      <c r="B63">
        <v>47</v>
      </c>
      <c r="C63">
        <v>80</v>
      </c>
      <c r="D63">
        <v>99</v>
      </c>
    </row>
    <row r="64" spans="1:4" x14ac:dyDescent="0.35">
      <c r="A64" s="1" t="s">
        <v>469</v>
      </c>
      <c r="B64">
        <v>30</v>
      </c>
      <c r="C64">
        <v>93</v>
      </c>
      <c r="D64">
        <v>63</v>
      </c>
    </row>
    <row r="65" spans="1:4" x14ac:dyDescent="0.35">
      <c r="A65" s="1" t="s">
        <v>467</v>
      </c>
      <c r="B65">
        <v>73</v>
      </c>
      <c r="C65">
        <v>92</v>
      </c>
      <c r="D65">
        <v>66</v>
      </c>
    </row>
    <row r="66" spans="1:4" x14ac:dyDescent="0.35">
      <c r="A66" s="1" t="s">
        <v>483</v>
      </c>
      <c r="B66">
        <v>39</v>
      </c>
      <c r="C66">
        <v>72</v>
      </c>
      <c r="D66">
        <v>62</v>
      </c>
    </row>
    <row r="67" spans="1:4" x14ac:dyDescent="0.35">
      <c r="A67" s="1" t="s">
        <v>594</v>
      </c>
      <c r="B67">
        <v>90</v>
      </c>
      <c r="C67">
        <v>99</v>
      </c>
      <c r="D67">
        <v>98</v>
      </c>
    </row>
    <row r="68" spans="1:4" x14ac:dyDescent="0.35">
      <c r="A68" s="1" t="s">
        <v>480</v>
      </c>
      <c r="B68">
        <v>48</v>
      </c>
      <c r="C68">
        <v>61</v>
      </c>
      <c r="D68">
        <v>99</v>
      </c>
    </row>
    <row r="69" spans="1:4" x14ac:dyDescent="0.35">
      <c r="A69" s="1" t="s">
        <v>472</v>
      </c>
      <c r="B69">
        <v>60</v>
      </c>
      <c r="C69">
        <v>80</v>
      </c>
      <c r="D69">
        <v>78</v>
      </c>
    </row>
    <row r="70" spans="1:4" x14ac:dyDescent="0.35">
      <c r="A70" s="1" t="s">
        <v>404</v>
      </c>
      <c r="B70">
        <v>96</v>
      </c>
      <c r="C70">
        <v>90</v>
      </c>
      <c r="D70">
        <v>88</v>
      </c>
    </row>
    <row r="71" spans="1:4" x14ac:dyDescent="0.35">
      <c r="A71" s="1" t="s">
        <v>400</v>
      </c>
      <c r="B71">
        <v>76</v>
      </c>
      <c r="C71">
        <v>92</v>
      </c>
      <c r="D71">
        <v>62</v>
      </c>
    </row>
    <row r="72" spans="1:4" x14ac:dyDescent="0.35">
      <c r="A72" s="1" t="s">
        <v>413</v>
      </c>
      <c r="B72">
        <v>78</v>
      </c>
      <c r="C72">
        <v>62</v>
      </c>
      <c r="D72">
        <v>70</v>
      </c>
    </row>
    <row r="73" spans="1:4" x14ac:dyDescent="0.35">
      <c r="A73" s="1" t="s">
        <v>411</v>
      </c>
      <c r="B73">
        <v>64</v>
      </c>
      <c r="C73">
        <v>74</v>
      </c>
      <c r="D73">
        <v>86</v>
      </c>
    </row>
    <row r="74" spans="1:4" x14ac:dyDescent="0.35">
      <c r="A74" s="1" t="s">
        <v>464</v>
      </c>
      <c r="B74">
        <v>95</v>
      </c>
      <c r="C74">
        <v>95</v>
      </c>
      <c r="D74">
        <v>66</v>
      </c>
    </row>
    <row r="75" spans="1:4" x14ac:dyDescent="0.35">
      <c r="A75" s="1" t="s">
        <v>476</v>
      </c>
      <c r="B75">
        <v>83</v>
      </c>
      <c r="C75">
        <v>91</v>
      </c>
      <c r="D75">
        <v>70</v>
      </c>
    </row>
    <row r="76" spans="1:4" x14ac:dyDescent="0.35">
      <c r="A76" s="1" t="s">
        <v>593</v>
      </c>
      <c r="B76">
        <v>99</v>
      </c>
      <c r="C76">
        <v>95</v>
      </c>
      <c r="D76">
        <v>74</v>
      </c>
    </row>
    <row r="77" spans="1:4" x14ac:dyDescent="0.35">
      <c r="A77" s="1" t="s">
        <v>500</v>
      </c>
      <c r="B77">
        <v>44</v>
      </c>
      <c r="C77">
        <v>74</v>
      </c>
      <c r="D77">
        <v>90</v>
      </c>
    </row>
    <row r="78" spans="1:4" x14ac:dyDescent="0.35">
      <c r="A78" s="1" t="s">
        <v>499</v>
      </c>
      <c r="B78">
        <v>49</v>
      </c>
      <c r="C78">
        <v>60</v>
      </c>
      <c r="D78">
        <v>62</v>
      </c>
    </row>
    <row r="79" spans="1:4" x14ac:dyDescent="0.35">
      <c r="A79" s="1" t="s">
        <v>448</v>
      </c>
      <c r="B79">
        <v>84</v>
      </c>
      <c r="C79">
        <v>98</v>
      </c>
      <c r="D79">
        <v>94</v>
      </c>
    </row>
    <row r="80" spans="1:4" x14ac:dyDescent="0.35">
      <c r="A80" s="1" t="s">
        <v>410</v>
      </c>
      <c r="B80">
        <v>90</v>
      </c>
      <c r="C80">
        <v>59</v>
      </c>
      <c r="D80">
        <v>78</v>
      </c>
    </row>
    <row r="81" spans="1:4" x14ac:dyDescent="0.35">
      <c r="A81" s="1" t="s">
        <v>439</v>
      </c>
      <c r="B81">
        <v>41</v>
      </c>
      <c r="C81">
        <v>81</v>
      </c>
      <c r="D81">
        <v>90</v>
      </c>
    </row>
    <row r="82" spans="1:4" x14ac:dyDescent="0.35">
      <c r="A82" s="1" t="s">
        <v>507</v>
      </c>
      <c r="B82">
        <v>95</v>
      </c>
      <c r="C82">
        <v>78</v>
      </c>
      <c r="D82">
        <v>81</v>
      </c>
    </row>
    <row r="83" spans="1:4" x14ac:dyDescent="0.35">
      <c r="A83" s="1" t="s">
        <v>508</v>
      </c>
      <c r="B83">
        <v>99</v>
      </c>
      <c r="C83">
        <v>63</v>
      </c>
      <c r="D83">
        <v>63</v>
      </c>
    </row>
    <row r="84" spans="1:4" x14ac:dyDescent="0.35">
      <c r="A84" s="1" t="s">
        <v>436</v>
      </c>
      <c r="B84">
        <v>38</v>
      </c>
      <c r="C84">
        <v>73</v>
      </c>
      <c r="D84">
        <v>89</v>
      </c>
    </row>
    <row r="85" spans="1:4" x14ac:dyDescent="0.35">
      <c r="A85" s="1" t="s">
        <v>452</v>
      </c>
      <c r="B85">
        <v>92</v>
      </c>
      <c r="C85">
        <v>76</v>
      </c>
      <c r="D85">
        <v>69</v>
      </c>
    </row>
    <row r="86" spans="1:4" x14ac:dyDescent="0.35">
      <c r="A86" s="1" t="s">
        <v>431</v>
      </c>
      <c r="B86">
        <v>43</v>
      </c>
      <c r="C86">
        <v>70</v>
      </c>
      <c r="D86">
        <v>80</v>
      </c>
    </row>
    <row r="87" spans="1:4" x14ac:dyDescent="0.35">
      <c r="A87" s="1" t="s">
        <v>496</v>
      </c>
      <c r="B87">
        <v>60</v>
      </c>
      <c r="C87">
        <v>93</v>
      </c>
      <c r="D87">
        <v>84</v>
      </c>
    </row>
    <row r="88" spans="1:4" x14ac:dyDescent="0.35">
      <c r="A88" s="1" t="s">
        <v>516</v>
      </c>
      <c r="B88">
        <v>72</v>
      </c>
      <c r="C88">
        <v>52</v>
      </c>
      <c r="D88">
        <v>83</v>
      </c>
    </row>
    <row r="89" spans="1:4" x14ac:dyDescent="0.35">
      <c r="A89" s="1" t="s">
        <v>486</v>
      </c>
      <c r="B89">
        <v>81</v>
      </c>
      <c r="C89">
        <v>57</v>
      </c>
      <c r="D89">
        <v>77</v>
      </c>
    </row>
    <row r="90" spans="1:4" x14ac:dyDescent="0.35">
      <c r="A90" s="1" t="s">
        <v>503</v>
      </c>
      <c r="B90">
        <v>83</v>
      </c>
      <c r="C90">
        <v>94</v>
      </c>
      <c r="D90">
        <v>79</v>
      </c>
    </row>
    <row r="91" spans="1:4" x14ac:dyDescent="0.35">
      <c r="A91" s="1" t="s">
        <v>506</v>
      </c>
      <c r="B91">
        <v>46</v>
      </c>
      <c r="C91">
        <v>59</v>
      </c>
      <c r="D91">
        <v>65</v>
      </c>
    </row>
    <row r="92" spans="1:4" x14ac:dyDescent="0.35">
      <c r="A92" s="1" t="s">
        <v>447</v>
      </c>
      <c r="B92">
        <v>82</v>
      </c>
      <c r="C92">
        <v>59</v>
      </c>
      <c r="D92">
        <v>67</v>
      </c>
    </row>
    <row r="93" spans="1:4" x14ac:dyDescent="0.35">
      <c r="A93" s="1" t="s">
        <v>412</v>
      </c>
      <c r="B93">
        <v>69</v>
      </c>
      <c r="C93">
        <v>62</v>
      </c>
      <c r="D93">
        <v>61</v>
      </c>
    </row>
    <row r="94" spans="1:4" x14ac:dyDescent="0.35">
      <c r="A94" s="1" t="s">
        <v>428</v>
      </c>
      <c r="B94">
        <v>96</v>
      </c>
      <c r="C94">
        <v>65</v>
      </c>
      <c r="D94">
        <v>85</v>
      </c>
    </row>
    <row r="95" spans="1:4" x14ac:dyDescent="0.35">
      <c r="A95" s="1" t="s">
        <v>522</v>
      </c>
      <c r="B95">
        <v>52</v>
      </c>
      <c r="C95">
        <v>75</v>
      </c>
      <c r="D95">
        <v>82</v>
      </c>
    </row>
    <row r="96" spans="1:4" x14ac:dyDescent="0.35">
      <c r="A96" s="1" t="s">
        <v>405</v>
      </c>
      <c r="B96">
        <v>40</v>
      </c>
      <c r="C96">
        <v>82</v>
      </c>
      <c r="D96">
        <v>91</v>
      </c>
    </row>
    <row r="97" spans="1:4" x14ac:dyDescent="0.35">
      <c r="A97" s="1" t="s">
        <v>434</v>
      </c>
      <c r="B97">
        <v>33</v>
      </c>
      <c r="C97">
        <v>72</v>
      </c>
      <c r="D97">
        <v>62</v>
      </c>
    </row>
    <row r="98" spans="1:4" x14ac:dyDescent="0.35">
      <c r="A98" s="1" t="s">
        <v>443</v>
      </c>
      <c r="B98">
        <v>94</v>
      </c>
      <c r="C98">
        <v>99</v>
      </c>
      <c r="D98">
        <v>69</v>
      </c>
    </row>
    <row r="99" spans="1:4" x14ac:dyDescent="0.35">
      <c r="A99" s="1" t="s">
        <v>444</v>
      </c>
      <c r="B99">
        <v>72</v>
      </c>
      <c r="C99">
        <v>93</v>
      </c>
      <c r="D99">
        <v>71</v>
      </c>
    </row>
    <row r="100" spans="1:4" x14ac:dyDescent="0.35">
      <c r="A100" s="1" t="s">
        <v>489</v>
      </c>
      <c r="B100">
        <v>89</v>
      </c>
      <c r="C100">
        <v>74</v>
      </c>
      <c r="D100">
        <v>83</v>
      </c>
    </row>
    <row r="101" spans="1:4" x14ac:dyDescent="0.35">
      <c r="A101" s="1" t="s">
        <v>494</v>
      </c>
      <c r="B101">
        <v>46</v>
      </c>
      <c r="C101">
        <v>67</v>
      </c>
      <c r="D101">
        <v>70</v>
      </c>
    </row>
    <row r="102" spans="1:4" x14ac:dyDescent="0.35">
      <c r="A102" s="1" t="s">
        <v>545</v>
      </c>
      <c r="B102">
        <v>93</v>
      </c>
      <c r="C102">
        <v>66</v>
      </c>
      <c r="D102">
        <v>66</v>
      </c>
    </row>
    <row r="103" spans="1:4" x14ac:dyDescent="0.35">
      <c r="A103" s="1" t="s">
        <v>548</v>
      </c>
      <c r="B103">
        <v>76</v>
      </c>
      <c r="C103">
        <v>75</v>
      </c>
      <c r="D103">
        <v>95</v>
      </c>
    </row>
    <row r="104" spans="1:4" x14ac:dyDescent="0.35">
      <c r="A104" s="1" t="s">
        <v>552</v>
      </c>
      <c r="B104">
        <v>84</v>
      </c>
      <c r="C104">
        <v>82</v>
      </c>
      <c r="D104">
        <v>78</v>
      </c>
    </row>
    <row r="105" spans="1:4" x14ac:dyDescent="0.35">
      <c r="A105" s="1" t="s">
        <v>466</v>
      </c>
      <c r="B105">
        <v>93</v>
      </c>
      <c r="C105">
        <v>50</v>
      </c>
      <c r="D105">
        <v>69</v>
      </c>
    </row>
    <row r="106" spans="1:4" x14ac:dyDescent="0.35">
      <c r="A106" s="1" t="s">
        <v>487</v>
      </c>
      <c r="B106">
        <v>32</v>
      </c>
      <c r="C106">
        <v>62</v>
      </c>
      <c r="D106">
        <v>99</v>
      </c>
    </row>
    <row r="107" spans="1:4" x14ac:dyDescent="0.35">
      <c r="A107" s="1" t="s">
        <v>490</v>
      </c>
      <c r="B107">
        <v>68</v>
      </c>
      <c r="C107">
        <v>66</v>
      </c>
      <c r="D107">
        <v>71</v>
      </c>
    </row>
    <row r="108" spans="1:4" x14ac:dyDescent="0.35">
      <c r="A108" s="1" t="s">
        <v>450</v>
      </c>
      <c r="B108">
        <v>94</v>
      </c>
      <c r="C108">
        <v>79</v>
      </c>
      <c r="D108">
        <v>62</v>
      </c>
    </row>
    <row r="109" spans="1:4" x14ac:dyDescent="0.35">
      <c r="A109" s="1" t="s">
        <v>420</v>
      </c>
      <c r="B109">
        <v>67</v>
      </c>
      <c r="C109">
        <v>82</v>
      </c>
      <c r="D109">
        <v>98</v>
      </c>
    </row>
    <row r="110" spans="1:4" x14ac:dyDescent="0.35">
      <c r="A110" s="1" t="s">
        <v>440</v>
      </c>
      <c r="B110">
        <v>38</v>
      </c>
      <c r="C110">
        <v>64</v>
      </c>
      <c r="D110">
        <v>76</v>
      </c>
    </row>
    <row r="111" spans="1:4" x14ac:dyDescent="0.35">
      <c r="A111" s="1" t="s">
        <v>473</v>
      </c>
      <c r="B111">
        <v>89</v>
      </c>
      <c r="C111">
        <v>88</v>
      </c>
      <c r="D111">
        <v>70</v>
      </c>
    </row>
    <row r="112" spans="1:4" x14ac:dyDescent="0.35">
      <c r="A112" s="1" t="s">
        <v>554</v>
      </c>
      <c r="B112">
        <v>97</v>
      </c>
      <c r="C112">
        <v>77</v>
      </c>
      <c r="D112">
        <v>84</v>
      </c>
    </row>
    <row r="113" spans="1:4" x14ac:dyDescent="0.35">
      <c r="A113" s="1" t="s">
        <v>563</v>
      </c>
      <c r="B113">
        <v>38</v>
      </c>
      <c r="C113">
        <v>90</v>
      </c>
      <c r="D113">
        <v>93</v>
      </c>
    </row>
    <row r="114" spans="1:4" x14ac:dyDescent="0.35">
      <c r="A114" s="1" t="s">
        <v>574</v>
      </c>
      <c r="B114">
        <v>85</v>
      </c>
      <c r="C114">
        <v>62</v>
      </c>
      <c r="D114">
        <v>97</v>
      </c>
    </row>
    <row r="115" spans="1:4" x14ac:dyDescent="0.35">
      <c r="A115" s="1" t="s">
        <v>458</v>
      </c>
      <c r="B115">
        <v>35</v>
      </c>
      <c r="C115">
        <v>85</v>
      </c>
      <c r="D115">
        <v>77</v>
      </c>
    </row>
    <row r="116" spans="1:4" x14ac:dyDescent="0.35">
      <c r="A116" s="1" t="s">
        <v>479</v>
      </c>
      <c r="B116">
        <v>43</v>
      </c>
      <c r="C116">
        <v>67</v>
      </c>
      <c r="D116">
        <v>87</v>
      </c>
    </row>
    <row r="117" spans="1:4" x14ac:dyDescent="0.35">
      <c r="A117" s="1" t="s">
        <v>589</v>
      </c>
      <c r="B117">
        <v>31</v>
      </c>
      <c r="C117">
        <v>86</v>
      </c>
      <c r="D117">
        <v>99</v>
      </c>
    </row>
    <row r="118" spans="1:4" x14ac:dyDescent="0.35">
      <c r="A118" s="1" t="s">
        <v>456</v>
      </c>
      <c r="B118">
        <v>90</v>
      </c>
      <c r="C118">
        <v>92</v>
      </c>
      <c r="D118">
        <v>62</v>
      </c>
    </row>
    <row r="119" spans="1:4" x14ac:dyDescent="0.35">
      <c r="A119" s="1" t="s">
        <v>583</v>
      </c>
      <c r="B119">
        <v>95</v>
      </c>
      <c r="C119">
        <v>55</v>
      </c>
      <c r="D119">
        <v>99</v>
      </c>
    </row>
    <row r="120" spans="1:4" x14ac:dyDescent="0.35">
      <c r="A120" s="1" t="s">
        <v>477</v>
      </c>
      <c r="B120">
        <v>38</v>
      </c>
      <c r="C120">
        <v>93</v>
      </c>
      <c r="D120">
        <v>86</v>
      </c>
    </row>
    <row r="121" spans="1:4" x14ac:dyDescent="0.35">
      <c r="A121" s="1" t="s">
        <v>481</v>
      </c>
      <c r="B121">
        <v>63</v>
      </c>
      <c r="C121">
        <v>93</v>
      </c>
      <c r="D121">
        <v>95</v>
      </c>
    </row>
    <row r="122" spans="1:4" x14ac:dyDescent="0.35">
      <c r="A122" s="1" t="s">
        <v>478</v>
      </c>
      <c r="B122">
        <v>70</v>
      </c>
      <c r="C122">
        <v>96</v>
      </c>
      <c r="D122">
        <v>97</v>
      </c>
    </row>
    <row r="123" spans="1:4" x14ac:dyDescent="0.35">
      <c r="A123" s="1" t="s">
        <v>457</v>
      </c>
      <c r="B123">
        <v>50</v>
      </c>
      <c r="C123">
        <v>56</v>
      </c>
      <c r="D123">
        <v>79</v>
      </c>
    </row>
    <row r="124" spans="1:4" x14ac:dyDescent="0.35">
      <c r="A124" s="1" t="s">
        <v>465</v>
      </c>
      <c r="B124">
        <v>48</v>
      </c>
      <c r="C124">
        <v>53</v>
      </c>
      <c r="D124">
        <v>75</v>
      </c>
    </row>
    <row r="125" spans="1:4" x14ac:dyDescent="0.35">
      <c r="A125" s="1" t="s">
        <v>449</v>
      </c>
      <c r="B125">
        <v>74</v>
      </c>
      <c r="C125">
        <v>67</v>
      </c>
      <c r="D125">
        <v>90</v>
      </c>
    </row>
    <row r="126" spans="1:4" x14ac:dyDescent="0.35">
      <c r="A126" s="1" t="s">
        <v>587</v>
      </c>
      <c r="B126">
        <v>38</v>
      </c>
      <c r="C126">
        <v>70</v>
      </c>
      <c r="D126">
        <v>85</v>
      </c>
    </row>
    <row r="127" spans="1:4" x14ac:dyDescent="0.35">
      <c r="A127" s="1" t="s">
        <v>492</v>
      </c>
      <c r="B127">
        <v>34</v>
      </c>
      <c r="C127">
        <v>51</v>
      </c>
      <c r="D127">
        <v>88</v>
      </c>
    </row>
    <row r="128" spans="1:4" x14ac:dyDescent="0.35">
      <c r="A128" s="1" t="s">
        <v>528</v>
      </c>
      <c r="B128">
        <v>59</v>
      </c>
      <c r="C128">
        <v>88</v>
      </c>
      <c r="D128">
        <v>87</v>
      </c>
    </row>
    <row r="129" spans="1:5" x14ac:dyDescent="0.35">
      <c r="A129" s="1" t="s">
        <v>453</v>
      </c>
      <c r="B129">
        <v>85</v>
      </c>
      <c r="C129">
        <v>57</v>
      </c>
      <c r="D129">
        <v>74</v>
      </c>
    </row>
    <row r="130" spans="1:5" x14ac:dyDescent="0.35">
      <c r="A130" s="1" t="s">
        <v>429</v>
      </c>
      <c r="B130">
        <v>58</v>
      </c>
      <c r="C130">
        <v>89</v>
      </c>
      <c r="D130">
        <v>66</v>
      </c>
    </row>
    <row r="131" spans="1:5" x14ac:dyDescent="0.35">
      <c r="A131" s="1" t="s">
        <v>424</v>
      </c>
      <c r="B131">
        <v>74</v>
      </c>
      <c r="C131">
        <v>68</v>
      </c>
      <c r="D131">
        <v>98</v>
      </c>
    </row>
    <row r="132" spans="1:5" x14ac:dyDescent="0.35">
      <c r="A132" s="1" t="s">
        <v>419</v>
      </c>
      <c r="B132">
        <v>71</v>
      </c>
      <c r="C132">
        <v>71</v>
      </c>
      <c r="D132">
        <v>99</v>
      </c>
    </row>
    <row r="133" spans="1:5" x14ac:dyDescent="0.35">
      <c r="A133" s="1" t="s">
        <v>430</v>
      </c>
      <c r="B133">
        <v>74</v>
      </c>
      <c r="C133">
        <v>88</v>
      </c>
      <c r="D133">
        <v>73</v>
      </c>
    </row>
    <row r="134" spans="1:5" x14ac:dyDescent="0.35">
      <c r="A134" s="1" t="s">
        <v>432</v>
      </c>
      <c r="B134">
        <v>90</v>
      </c>
      <c r="C134">
        <v>72</v>
      </c>
      <c r="D134">
        <v>61</v>
      </c>
    </row>
    <row r="135" spans="1:5" x14ac:dyDescent="0.35">
      <c r="A135" s="1" t="s">
        <v>421</v>
      </c>
      <c r="B135">
        <v>33</v>
      </c>
      <c r="C135">
        <v>89</v>
      </c>
    </row>
    <row r="136" spans="1:5" x14ac:dyDescent="0.35">
      <c r="A136" s="1" t="s">
        <v>425</v>
      </c>
      <c r="B136">
        <v>37</v>
      </c>
      <c r="C136">
        <v>89</v>
      </c>
    </row>
    <row r="137" spans="1:5" x14ac:dyDescent="0.35">
      <c r="A137" s="1" t="s">
        <v>441</v>
      </c>
      <c r="B137">
        <v>46</v>
      </c>
      <c r="C137">
        <v>89</v>
      </c>
    </row>
    <row r="138" spans="1:5" x14ac:dyDescent="0.35">
      <c r="A138" s="1" t="s">
        <v>582</v>
      </c>
      <c r="B138">
        <v>83</v>
      </c>
      <c r="C138">
        <v>63</v>
      </c>
      <c r="E138" s="2"/>
    </row>
    <row r="139" spans="1:5" x14ac:dyDescent="0.35">
      <c r="A139" s="1" t="s">
        <v>414</v>
      </c>
      <c r="B139">
        <v>43</v>
      </c>
      <c r="C139">
        <v>98</v>
      </c>
    </row>
    <row r="140" spans="1:5" x14ac:dyDescent="0.35">
      <c r="A140" s="1" t="s">
        <v>562</v>
      </c>
      <c r="B140">
        <v>74</v>
      </c>
      <c r="C140">
        <v>52</v>
      </c>
    </row>
    <row r="141" spans="1:5" x14ac:dyDescent="0.35">
      <c r="A141" s="1" t="s">
        <v>565</v>
      </c>
      <c r="B141">
        <v>63</v>
      </c>
      <c r="C141">
        <v>62</v>
      </c>
    </row>
    <row r="142" spans="1:5" x14ac:dyDescent="0.35">
      <c r="A142" s="1" t="s">
        <v>462</v>
      </c>
      <c r="B142">
        <v>40</v>
      </c>
      <c r="C142">
        <v>57</v>
      </c>
    </row>
    <row r="143" spans="1:5" x14ac:dyDescent="0.35">
      <c r="A143" s="1" t="s">
        <v>553</v>
      </c>
      <c r="B143">
        <v>75</v>
      </c>
      <c r="C143">
        <v>93</v>
      </c>
    </row>
    <row r="144" spans="1:5" x14ac:dyDescent="0.35">
      <c r="A144" s="1" t="s">
        <v>576</v>
      </c>
      <c r="B144">
        <v>55</v>
      </c>
      <c r="C144">
        <v>89</v>
      </c>
    </row>
    <row r="145" spans="1:3" x14ac:dyDescent="0.35">
      <c r="A145" s="1" t="s">
        <v>581</v>
      </c>
      <c r="B145">
        <v>81</v>
      </c>
      <c r="C145">
        <v>51</v>
      </c>
    </row>
    <row r="146" spans="1:3" x14ac:dyDescent="0.35">
      <c r="A146" s="1" t="s">
        <v>491</v>
      </c>
      <c r="B146">
        <v>79</v>
      </c>
      <c r="C146">
        <v>52</v>
      </c>
    </row>
    <row r="147" spans="1:3" x14ac:dyDescent="0.35">
      <c r="A147" s="1" t="s">
        <v>497</v>
      </c>
      <c r="B147">
        <v>42</v>
      </c>
      <c r="C147">
        <v>77</v>
      </c>
    </row>
    <row r="148" spans="1:3" x14ac:dyDescent="0.35">
      <c r="A148" s="1" t="s">
        <v>460</v>
      </c>
      <c r="B148">
        <v>98</v>
      </c>
      <c r="C148">
        <v>54</v>
      </c>
    </row>
    <row r="149" spans="1:3" x14ac:dyDescent="0.35">
      <c r="A149" s="1" t="s">
        <v>461</v>
      </c>
      <c r="B149">
        <v>72</v>
      </c>
      <c r="C149">
        <v>75</v>
      </c>
    </row>
    <row r="150" spans="1:3" x14ac:dyDescent="0.35">
      <c r="A150" s="1" t="s">
        <v>468</v>
      </c>
      <c r="B150">
        <v>88</v>
      </c>
      <c r="C150">
        <v>69</v>
      </c>
    </row>
    <row r="151" spans="1:3" x14ac:dyDescent="0.35">
      <c r="A151" s="1" t="s">
        <v>470</v>
      </c>
      <c r="B151">
        <v>95</v>
      </c>
      <c r="C151">
        <v>67</v>
      </c>
    </row>
    <row r="152" spans="1:3" x14ac:dyDescent="0.35">
      <c r="A152" s="1" t="s">
        <v>471</v>
      </c>
      <c r="B152">
        <v>42</v>
      </c>
      <c r="C152">
        <v>71</v>
      </c>
    </row>
    <row r="153" spans="1:3" x14ac:dyDescent="0.35">
      <c r="A153" s="1" t="s">
        <v>502</v>
      </c>
      <c r="B153">
        <v>47</v>
      </c>
      <c r="C153">
        <v>72</v>
      </c>
    </row>
    <row r="154" spans="1:3" x14ac:dyDescent="0.35">
      <c r="A154" s="1" t="s">
        <v>549</v>
      </c>
      <c r="B154">
        <v>54</v>
      </c>
      <c r="C154">
        <v>68</v>
      </c>
    </row>
    <row r="155" spans="1:3" x14ac:dyDescent="0.35">
      <c r="A155" s="1" t="s">
        <v>524</v>
      </c>
      <c r="B155">
        <v>87</v>
      </c>
      <c r="C155">
        <v>92</v>
      </c>
    </row>
    <row r="156" spans="1:3" x14ac:dyDescent="0.35">
      <c r="A156" s="1" t="s">
        <v>536</v>
      </c>
      <c r="B156">
        <v>30</v>
      </c>
      <c r="C156">
        <v>84</v>
      </c>
    </row>
    <row r="157" spans="1:3" x14ac:dyDescent="0.35">
      <c r="A157" s="1" t="s">
        <v>544</v>
      </c>
      <c r="B157">
        <v>70</v>
      </c>
      <c r="C157">
        <v>98</v>
      </c>
    </row>
    <row r="158" spans="1:3" x14ac:dyDescent="0.35">
      <c r="A158" s="1" t="s">
        <v>568</v>
      </c>
      <c r="B158">
        <v>79</v>
      </c>
      <c r="C158">
        <v>63</v>
      </c>
    </row>
    <row r="159" spans="1:3" x14ac:dyDescent="0.35">
      <c r="A159" s="1" t="s">
        <v>546</v>
      </c>
      <c r="B159">
        <v>55</v>
      </c>
      <c r="C159">
        <v>99</v>
      </c>
    </row>
    <row r="160" spans="1:3" x14ac:dyDescent="0.35">
      <c r="A160" s="1" t="s">
        <v>509</v>
      </c>
      <c r="B160">
        <v>94</v>
      </c>
      <c r="C160">
        <v>89</v>
      </c>
    </row>
    <row r="161" spans="1:3" x14ac:dyDescent="0.35">
      <c r="A161" s="1" t="s">
        <v>511</v>
      </c>
      <c r="B161">
        <v>62</v>
      </c>
      <c r="C161">
        <v>56</v>
      </c>
    </row>
    <row r="162" spans="1:3" x14ac:dyDescent="0.35">
      <c r="A162" s="1" t="s">
        <v>533</v>
      </c>
      <c r="B162">
        <v>73</v>
      </c>
      <c r="C162">
        <v>85</v>
      </c>
    </row>
    <row r="163" spans="1:3" x14ac:dyDescent="0.35">
      <c r="A163" s="1" t="s">
        <v>534</v>
      </c>
      <c r="B163">
        <v>93</v>
      </c>
      <c r="C163">
        <v>86</v>
      </c>
    </row>
    <row r="164" spans="1:3" x14ac:dyDescent="0.35">
      <c r="A164" s="1" t="s">
        <v>561</v>
      </c>
      <c r="B164">
        <v>87</v>
      </c>
      <c r="C164">
        <v>72</v>
      </c>
    </row>
    <row r="165" spans="1:3" x14ac:dyDescent="0.35">
      <c r="A165" s="1" t="s">
        <v>504</v>
      </c>
      <c r="B165">
        <v>91</v>
      </c>
      <c r="C165">
        <v>67</v>
      </c>
    </row>
    <row r="166" spans="1:3" x14ac:dyDescent="0.35">
      <c r="A166" s="1" t="s">
        <v>505</v>
      </c>
      <c r="B166">
        <v>33</v>
      </c>
      <c r="C166">
        <v>81</v>
      </c>
    </row>
    <row r="167" spans="1:3" x14ac:dyDescent="0.35">
      <c r="A167" s="1" t="s">
        <v>514</v>
      </c>
      <c r="B167">
        <v>99</v>
      </c>
      <c r="C167">
        <v>86</v>
      </c>
    </row>
    <row r="168" spans="1:3" x14ac:dyDescent="0.35">
      <c r="A168" s="1" t="s">
        <v>515</v>
      </c>
      <c r="B168">
        <v>45</v>
      </c>
      <c r="C168">
        <v>94</v>
      </c>
    </row>
    <row r="169" spans="1:3" x14ac:dyDescent="0.35">
      <c r="A169" s="1" t="s">
        <v>542</v>
      </c>
      <c r="B169">
        <v>68</v>
      </c>
      <c r="C169">
        <v>96</v>
      </c>
    </row>
    <row r="170" spans="1:3" x14ac:dyDescent="0.35">
      <c r="A170" s="1" t="s">
        <v>527</v>
      </c>
      <c r="B170">
        <v>66</v>
      </c>
      <c r="C170">
        <v>62</v>
      </c>
    </row>
    <row r="171" spans="1:3" x14ac:dyDescent="0.35">
      <c r="A171" s="1" t="s">
        <v>539</v>
      </c>
      <c r="B171">
        <v>34</v>
      </c>
      <c r="C171">
        <v>50</v>
      </c>
    </row>
    <row r="172" spans="1:3" x14ac:dyDescent="0.35">
      <c r="A172" s="1" t="s">
        <v>551</v>
      </c>
      <c r="B172">
        <v>47</v>
      </c>
      <c r="C172">
        <v>52</v>
      </c>
    </row>
    <row r="173" spans="1:3" x14ac:dyDescent="0.35">
      <c r="A173" s="1" t="s">
        <v>513</v>
      </c>
      <c r="B173">
        <v>90</v>
      </c>
      <c r="C173">
        <v>51</v>
      </c>
    </row>
    <row r="174" spans="1:3" x14ac:dyDescent="0.35">
      <c r="A174" s="1" t="s">
        <v>550</v>
      </c>
      <c r="B174">
        <v>54</v>
      </c>
      <c r="C174">
        <v>66</v>
      </c>
    </row>
    <row r="175" spans="1:3" x14ac:dyDescent="0.35">
      <c r="A175" s="1" t="s">
        <v>567</v>
      </c>
      <c r="B175">
        <v>98</v>
      </c>
      <c r="C175">
        <v>50</v>
      </c>
    </row>
    <row r="176" spans="1:3" x14ac:dyDescent="0.35">
      <c r="A176" s="1" t="s">
        <v>510</v>
      </c>
      <c r="B176">
        <v>96</v>
      </c>
      <c r="C176">
        <v>94</v>
      </c>
    </row>
    <row r="177" spans="1:3" x14ac:dyDescent="0.35">
      <c r="A177" s="1" t="s">
        <v>571</v>
      </c>
      <c r="B177">
        <v>77</v>
      </c>
      <c r="C177">
        <v>83</v>
      </c>
    </row>
    <row r="178" spans="1:3" x14ac:dyDescent="0.35">
      <c r="A178" s="1" t="s">
        <v>572</v>
      </c>
      <c r="B178">
        <v>72</v>
      </c>
      <c r="C178">
        <v>75</v>
      </c>
    </row>
    <row r="179" spans="1:3" x14ac:dyDescent="0.35">
      <c r="A179" s="1" t="s">
        <v>575</v>
      </c>
      <c r="B179">
        <v>59</v>
      </c>
      <c r="C179">
        <v>99</v>
      </c>
    </row>
    <row r="180" spans="1:3" x14ac:dyDescent="0.35">
      <c r="A180" s="1" t="s">
        <v>482</v>
      </c>
      <c r="B180">
        <v>99</v>
      </c>
      <c r="C180">
        <v>86</v>
      </c>
    </row>
    <row r="181" spans="1:3" x14ac:dyDescent="0.35">
      <c r="A181" s="1" t="s">
        <v>559</v>
      </c>
      <c r="B181">
        <v>41</v>
      </c>
      <c r="C181">
        <v>94</v>
      </c>
    </row>
    <row r="182" spans="1:3" x14ac:dyDescent="0.35">
      <c r="A182" s="1" t="s">
        <v>569</v>
      </c>
      <c r="B182">
        <v>40</v>
      </c>
      <c r="C182">
        <v>59</v>
      </c>
    </row>
    <row r="183" spans="1:3" x14ac:dyDescent="0.35">
      <c r="A183" s="1" t="s">
        <v>585</v>
      </c>
      <c r="B183">
        <v>80</v>
      </c>
      <c r="C183">
        <v>84</v>
      </c>
    </row>
    <row r="184" spans="1:3" x14ac:dyDescent="0.35">
      <c r="A184" s="1" t="s">
        <v>555</v>
      </c>
      <c r="B184">
        <v>84</v>
      </c>
      <c r="C184">
        <v>91</v>
      </c>
    </row>
    <row r="185" spans="1:3" x14ac:dyDescent="0.35">
      <c r="A185" s="1" t="s">
        <v>564</v>
      </c>
      <c r="B185">
        <v>50</v>
      </c>
      <c r="C185">
        <v>92</v>
      </c>
    </row>
    <row r="186" spans="1:3" x14ac:dyDescent="0.35">
      <c r="A186" s="1" t="s">
        <v>531</v>
      </c>
      <c r="B186">
        <v>30</v>
      </c>
      <c r="C186">
        <v>61</v>
      </c>
    </row>
    <row r="187" spans="1:3" x14ac:dyDescent="0.35">
      <c r="A187" s="1" t="s">
        <v>577</v>
      </c>
      <c r="B187">
        <v>75</v>
      </c>
      <c r="C187">
        <v>90</v>
      </c>
    </row>
    <row r="188" spans="1:3" x14ac:dyDescent="0.35">
      <c r="A188" s="1" t="s">
        <v>584</v>
      </c>
      <c r="B188">
        <v>78</v>
      </c>
      <c r="C188">
        <v>54</v>
      </c>
    </row>
    <row r="189" spans="1:3" x14ac:dyDescent="0.35">
      <c r="A189" s="1" t="s">
        <v>592</v>
      </c>
      <c r="B189">
        <v>42</v>
      </c>
      <c r="C189">
        <v>69</v>
      </c>
    </row>
    <row r="190" spans="1:3" x14ac:dyDescent="0.35">
      <c r="A190" s="1" t="s">
        <v>401</v>
      </c>
      <c r="B190">
        <v>83</v>
      </c>
      <c r="C190">
        <v>83</v>
      </c>
    </row>
    <row r="191" spans="1:3" x14ac:dyDescent="0.35">
      <c r="A191" s="1" t="s">
        <v>525</v>
      </c>
      <c r="B191">
        <v>59</v>
      </c>
      <c r="C191">
        <v>56</v>
      </c>
    </row>
    <row r="192" spans="1:3" x14ac:dyDescent="0.35">
      <c r="A192" s="1" t="s">
        <v>586</v>
      </c>
      <c r="B192">
        <v>59</v>
      </c>
      <c r="C192">
        <v>88</v>
      </c>
    </row>
    <row r="193" spans="1:3" x14ac:dyDescent="0.35">
      <c r="A193" s="1" t="s">
        <v>573</v>
      </c>
      <c r="B193">
        <v>51</v>
      </c>
      <c r="C193">
        <v>71</v>
      </c>
    </row>
    <row r="194" spans="1:3" x14ac:dyDescent="0.35">
      <c r="A194" s="1" t="s">
        <v>501</v>
      </c>
      <c r="B194">
        <v>92</v>
      </c>
      <c r="C194">
        <v>56</v>
      </c>
    </row>
    <row r="195" spans="1:3" x14ac:dyDescent="0.35">
      <c r="A195" s="1" t="s">
        <v>488</v>
      </c>
      <c r="B195">
        <v>79</v>
      </c>
      <c r="C195">
        <v>84</v>
      </c>
    </row>
    <row r="196" spans="1:3" x14ac:dyDescent="0.35">
      <c r="A196" s="1" t="s">
        <v>451</v>
      </c>
      <c r="B196">
        <v>86</v>
      </c>
      <c r="C196">
        <v>88</v>
      </c>
    </row>
    <row r="197" spans="1:3" x14ac:dyDescent="0.35">
      <c r="A197" s="1" t="s">
        <v>580</v>
      </c>
      <c r="B197">
        <v>52</v>
      </c>
      <c r="C197">
        <v>86</v>
      </c>
    </row>
    <row r="198" spans="1:3" x14ac:dyDescent="0.35">
      <c r="A198" s="1" t="s">
        <v>588</v>
      </c>
      <c r="B198">
        <v>69</v>
      </c>
      <c r="C198">
        <v>79</v>
      </c>
    </row>
    <row r="199" spans="1:3" x14ac:dyDescent="0.35">
      <c r="A199" s="1" t="s">
        <v>498</v>
      </c>
      <c r="B199">
        <v>45</v>
      </c>
      <c r="C199">
        <v>62</v>
      </c>
    </row>
  </sheetData>
  <sortState xmlns:xlrd2="http://schemas.microsoft.com/office/spreadsheetml/2017/richdata2" ref="A2:E199">
    <sortCondition ref="E2:E19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CE9-58B3-6544-BBC1-25DC9A3D92A4}">
  <dimension ref="A1:S67"/>
  <sheetViews>
    <sheetView workbookViewId="0">
      <selection activeCell="L28" sqref="L28"/>
    </sheetView>
  </sheetViews>
  <sheetFormatPr defaultColWidth="10.6640625" defaultRowHeight="15.5" x14ac:dyDescent="0.35"/>
  <cols>
    <col min="3" max="3" width="11.5" style="9" bestFit="1" customWidth="1"/>
    <col min="4" max="4" width="11.5" style="9" customWidth="1"/>
    <col min="18" max="18" width="12" bestFit="1" customWidth="1"/>
    <col min="19" max="19" width="16.33203125" style="9" bestFit="1" customWidth="1"/>
  </cols>
  <sheetData>
    <row r="1" spans="1:19" s="4" customFormat="1" x14ac:dyDescent="0.35">
      <c r="B1" s="4" t="s">
        <v>654</v>
      </c>
      <c r="C1" s="10" t="s">
        <v>655</v>
      </c>
      <c r="D1" s="10" t="s">
        <v>658</v>
      </c>
      <c r="E1" s="4" t="s">
        <v>657</v>
      </c>
      <c r="F1" s="4" t="s">
        <v>660</v>
      </c>
      <c r="S1" s="10"/>
    </row>
    <row r="2" spans="1:19" s="4" customFormat="1" x14ac:dyDescent="0.35">
      <c r="A2" s="4" t="s">
        <v>598</v>
      </c>
      <c r="B2" s="4" t="s">
        <v>650</v>
      </c>
      <c r="C2" s="10" t="s">
        <v>618</v>
      </c>
      <c r="D2" s="10" t="s">
        <v>659</v>
      </c>
      <c r="E2" s="4" t="s">
        <v>656</v>
      </c>
      <c r="F2" s="4" t="s">
        <v>638</v>
      </c>
      <c r="L2" s="4" t="s">
        <v>651</v>
      </c>
      <c r="R2" s="4" t="s">
        <v>652</v>
      </c>
      <c r="S2" s="10" t="s">
        <v>653</v>
      </c>
    </row>
    <row r="3" spans="1:19" x14ac:dyDescent="0.35">
      <c r="A3" s="1" t="s">
        <v>421</v>
      </c>
      <c r="B3" s="9">
        <v>24074</v>
      </c>
      <c r="C3" s="9">
        <v>59128</v>
      </c>
      <c r="L3" t="s">
        <v>661</v>
      </c>
      <c r="R3" s="4" t="s">
        <v>620</v>
      </c>
      <c r="S3" s="9">
        <v>50000</v>
      </c>
    </row>
    <row r="4" spans="1:19" x14ac:dyDescent="0.35">
      <c r="A4" s="1" t="s">
        <v>425</v>
      </c>
      <c r="B4" s="9">
        <v>23333</v>
      </c>
      <c r="C4" s="9">
        <v>160162</v>
      </c>
      <c r="L4" t="s">
        <v>662</v>
      </c>
      <c r="R4" s="4" t="s">
        <v>621</v>
      </c>
      <c r="S4" s="9">
        <v>65000</v>
      </c>
    </row>
    <row r="5" spans="1:19" x14ac:dyDescent="0.35">
      <c r="A5" s="1" t="s">
        <v>441</v>
      </c>
      <c r="B5" s="9">
        <v>28431</v>
      </c>
      <c r="C5" s="9">
        <v>194797</v>
      </c>
      <c r="L5" t="s">
        <v>663</v>
      </c>
      <c r="R5" s="4" t="s">
        <v>622</v>
      </c>
      <c r="S5" s="9">
        <v>85000</v>
      </c>
    </row>
    <row r="6" spans="1:19" x14ac:dyDescent="0.35">
      <c r="A6" s="1" t="s">
        <v>582</v>
      </c>
      <c r="B6" s="9">
        <v>16716</v>
      </c>
      <c r="C6" s="9">
        <v>75693</v>
      </c>
      <c r="R6" s="4" t="s">
        <v>623</v>
      </c>
      <c r="S6" s="9">
        <v>110000</v>
      </c>
    </row>
    <row r="7" spans="1:19" x14ac:dyDescent="0.35">
      <c r="A7" s="1" t="s">
        <v>414</v>
      </c>
      <c r="B7" s="9">
        <v>11863</v>
      </c>
      <c r="C7" s="9">
        <v>194007</v>
      </c>
      <c r="R7" s="4" t="s">
        <v>628</v>
      </c>
      <c r="S7" s="9">
        <v>130000</v>
      </c>
    </row>
    <row r="8" spans="1:19" x14ac:dyDescent="0.35">
      <c r="A8" s="1" t="s">
        <v>562</v>
      </c>
      <c r="B8" s="9">
        <v>27438</v>
      </c>
      <c r="C8" s="9">
        <v>122552</v>
      </c>
      <c r="R8" s="4" t="s">
        <v>625</v>
      </c>
      <c r="S8" s="9">
        <v>150000</v>
      </c>
    </row>
    <row r="9" spans="1:19" x14ac:dyDescent="0.35">
      <c r="A9" s="1" t="s">
        <v>565</v>
      </c>
      <c r="B9" s="9">
        <v>29766</v>
      </c>
      <c r="C9" s="9">
        <v>128819</v>
      </c>
      <c r="R9" s="4" t="s">
        <v>624</v>
      </c>
      <c r="S9" s="9">
        <v>200000</v>
      </c>
    </row>
    <row r="10" spans="1:19" x14ac:dyDescent="0.35">
      <c r="A10" s="1" t="s">
        <v>462</v>
      </c>
      <c r="B10" s="9">
        <v>17491</v>
      </c>
      <c r="C10" s="9">
        <v>105065</v>
      </c>
      <c r="R10" s="4" t="s">
        <v>627</v>
      </c>
      <c r="S10" s="9">
        <v>300000</v>
      </c>
    </row>
    <row r="11" spans="1:19" x14ac:dyDescent="0.35">
      <c r="A11" s="1" t="s">
        <v>553</v>
      </c>
      <c r="B11" s="9">
        <v>13224</v>
      </c>
      <c r="C11" s="9">
        <v>153523</v>
      </c>
    </row>
    <row r="12" spans="1:19" x14ac:dyDescent="0.35">
      <c r="A12" s="1" t="s">
        <v>576</v>
      </c>
      <c r="B12" s="9">
        <v>28371</v>
      </c>
      <c r="C12" s="9">
        <v>94323</v>
      </c>
    </row>
    <row r="13" spans="1:19" x14ac:dyDescent="0.35">
      <c r="A13" s="1" t="s">
        <v>581</v>
      </c>
      <c r="B13" s="9">
        <v>29510</v>
      </c>
      <c r="C13" s="9">
        <v>71266</v>
      </c>
    </row>
    <row r="14" spans="1:19" x14ac:dyDescent="0.35">
      <c r="A14" s="1" t="s">
        <v>491</v>
      </c>
      <c r="B14" s="9">
        <v>26792</v>
      </c>
      <c r="C14" s="9">
        <v>189964</v>
      </c>
    </row>
    <row r="15" spans="1:19" x14ac:dyDescent="0.35">
      <c r="A15" s="1" t="s">
        <v>497</v>
      </c>
      <c r="B15" s="9">
        <v>28400</v>
      </c>
      <c r="C15" s="9">
        <v>59341</v>
      </c>
    </row>
    <row r="16" spans="1:19" x14ac:dyDescent="0.35">
      <c r="A16" s="1" t="s">
        <v>460</v>
      </c>
      <c r="B16" s="9">
        <v>16840</v>
      </c>
      <c r="C16" s="9">
        <v>187873</v>
      </c>
    </row>
    <row r="17" spans="1:3" x14ac:dyDescent="0.35">
      <c r="A17" s="1" t="s">
        <v>461</v>
      </c>
      <c r="B17" s="9">
        <v>17355</v>
      </c>
      <c r="C17" s="9">
        <v>83837</v>
      </c>
    </row>
    <row r="18" spans="1:3" x14ac:dyDescent="0.35">
      <c r="A18" s="1" t="s">
        <v>468</v>
      </c>
      <c r="B18" s="9">
        <v>12456</v>
      </c>
      <c r="C18" s="9">
        <v>114715</v>
      </c>
    </row>
    <row r="19" spans="1:3" x14ac:dyDescent="0.35">
      <c r="A19" s="1" t="s">
        <v>470</v>
      </c>
      <c r="B19" s="9">
        <v>24018</v>
      </c>
      <c r="C19" s="9">
        <v>126092</v>
      </c>
    </row>
    <row r="20" spans="1:3" x14ac:dyDescent="0.35">
      <c r="A20" s="1" t="s">
        <v>471</v>
      </c>
      <c r="B20" s="9">
        <v>27933</v>
      </c>
      <c r="C20" s="9">
        <v>104432</v>
      </c>
    </row>
    <row r="21" spans="1:3" x14ac:dyDescent="0.35">
      <c r="A21" s="1" t="s">
        <v>502</v>
      </c>
      <c r="B21" s="9">
        <v>23910</v>
      </c>
      <c r="C21" s="9">
        <v>54282</v>
      </c>
    </row>
    <row r="22" spans="1:3" x14ac:dyDescent="0.35">
      <c r="A22" s="1" t="s">
        <v>549</v>
      </c>
      <c r="B22" s="9">
        <v>25749</v>
      </c>
      <c r="C22" s="9">
        <v>194822</v>
      </c>
    </row>
    <row r="23" spans="1:3" x14ac:dyDescent="0.35">
      <c r="A23" s="1" t="s">
        <v>524</v>
      </c>
      <c r="B23" s="9">
        <v>19036</v>
      </c>
      <c r="C23" s="9">
        <v>57111</v>
      </c>
    </row>
    <row r="24" spans="1:3" x14ac:dyDescent="0.35">
      <c r="A24" s="1" t="s">
        <v>536</v>
      </c>
      <c r="B24" s="9">
        <v>17951</v>
      </c>
      <c r="C24" s="9">
        <v>93593</v>
      </c>
    </row>
    <row r="25" spans="1:3" x14ac:dyDescent="0.35">
      <c r="A25" s="1" t="s">
        <v>544</v>
      </c>
      <c r="B25" s="9">
        <v>19653</v>
      </c>
      <c r="C25" s="9">
        <v>147192</v>
      </c>
    </row>
    <row r="26" spans="1:3" x14ac:dyDescent="0.35">
      <c r="A26" s="1" t="s">
        <v>568</v>
      </c>
      <c r="B26" s="9">
        <v>28106</v>
      </c>
      <c r="C26" s="9">
        <v>187340</v>
      </c>
    </row>
    <row r="27" spans="1:3" x14ac:dyDescent="0.35">
      <c r="A27" s="1" t="s">
        <v>546</v>
      </c>
      <c r="B27" s="9">
        <v>21318</v>
      </c>
      <c r="C27" s="9">
        <v>168778</v>
      </c>
    </row>
    <row r="28" spans="1:3" x14ac:dyDescent="0.35">
      <c r="A28" s="1" t="s">
        <v>509</v>
      </c>
      <c r="B28" s="9">
        <v>15708</v>
      </c>
      <c r="C28" s="9">
        <v>163507</v>
      </c>
    </row>
    <row r="29" spans="1:3" x14ac:dyDescent="0.35">
      <c r="A29" s="1" t="s">
        <v>511</v>
      </c>
      <c r="B29" s="9">
        <v>11231</v>
      </c>
      <c r="C29" s="9">
        <v>102894</v>
      </c>
    </row>
    <row r="30" spans="1:3" x14ac:dyDescent="0.35">
      <c r="A30" s="1" t="s">
        <v>533</v>
      </c>
      <c r="B30" s="9">
        <v>13701</v>
      </c>
      <c r="C30" s="9">
        <v>156689</v>
      </c>
    </row>
    <row r="31" spans="1:3" x14ac:dyDescent="0.35">
      <c r="A31" s="1" t="s">
        <v>534</v>
      </c>
      <c r="B31" s="9">
        <v>18232</v>
      </c>
      <c r="C31" s="9">
        <v>166808</v>
      </c>
    </row>
    <row r="32" spans="1:3" x14ac:dyDescent="0.35">
      <c r="A32" s="1" t="s">
        <v>561</v>
      </c>
      <c r="B32" s="9">
        <v>23373</v>
      </c>
      <c r="C32" s="9">
        <v>162534</v>
      </c>
    </row>
    <row r="33" spans="1:3" x14ac:dyDescent="0.35">
      <c r="A33" s="1" t="s">
        <v>504</v>
      </c>
      <c r="B33" s="9">
        <v>10798</v>
      </c>
      <c r="C33" s="9">
        <v>77122</v>
      </c>
    </row>
    <row r="34" spans="1:3" x14ac:dyDescent="0.35">
      <c r="A34" s="1" t="s">
        <v>505</v>
      </c>
      <c r="B34" s="9">
        <v>21816</v>
      </c>
      <c r="C34" s="9">
        <v>180307</v>
      </c>
    </row>
    <row r="35" spans="1:3" x14ac:dyDescent="0.35">
      <c r="A35" s="1" t="s">
        <v>514</v>
      </c>
      <c r="B35" s="9">
        <v>18025</v>
      </c>
      <c r="C35" s="9">
        <v>130870</v>
      </c>
    </row>
    <row r="36" spans="1:3" x14ac:dyDescent="0.35">
      <c r="A36" s="1" t="s">
        <v>515</v>
      </c>
      <c r="B36" s="9">
        <v>21930</v>
      </c>
      <c r="C36" s="9">
        <v>195299</v>
      </c>
    </row>
    <row r="37" spans="1:3" x14ac:dyDescent="0.35">
      <c r="A37" s="1" t="s">
        <v>542</v>
      </c>
      <c r="B37" s="9">
        <v>14904</v>
      </c>
      <c r="C37" s="9">
        <v>199817</v>
      </c>
    </row>
    <row r="38" spans="1:3" x14ac:dyDescent="0.35">
      <c r="A38" s="1" t="s">
        <v>527</v>
      </c>
      <c r="B38" s="9">
        <v>25987</v>
      </c>
      <c r="C38" s="9">
        <v>129983</v>
      </c>
    </row>
    <row r="39" spans="1:3" x14ac:dyDescent="0.35">
      <c r="A39" s="1" t="s">
        <v>539</v>
      </c>
      <c r="B39" s="9">
        <v>24015</v>
      </c>
      <c r="C39" s="9">
        <v>99642</v>
      </c>
    </row>
    <row r="40" spans="1:3" x14ac:dyDescent="0.35">
      <c r="A40" s="1" t="s">
        <v>551</v>
      </c>
      <c r="B40" s="9">
        <v>22999</v>
      </c>
      <c r="C40" s="9">
        <v>175749</v>
      </c>
    </row>
    <row r="41" spans="1:3" x14ac:dyDescent="0.35">
      <c r="A41" s="1" t="s">
        <v>513</v>
      </c>
      <c r="B41" s="9">
        <v>13992</v>
      </c>
      <c r="C41" s="9">
        <v>111101</v>
      </c>
    </row>
    <row r="42" spans="1:3" x14ac:dyDescent="0.35">
      <c r="A42" s="1" t="s">
        <v>550</v>
      </c>
      <c r="B42" s="9">
        <v>22231</v>
      </c>
      <c r="C42" s="9">
        <v>181275</v>
      </c>
    </row>
    <row r="43" spans="1:3" x14ac:dyDescent="0.35">
      <c r="A43" s="1" t="s">
        <v>567</v>
      </c>
      <c r="B43" s="9">
        <v>14734</v>
      </c>
      <c r="C43" s="9">
        <v>85944</v>
      </c>
    </row>
    <row r="44" spans="1:3" x14ac:dyDescent="0.35">
      <c r="A44" s="1" t="s">
        <v>510</v>
      </c>
      <c r="B44" s="9">
        <v>15094</v>
      </c>
      <c r="C44" s="9">
        <v>95512</v>
      </c>
    </row>
    <row r="45" spans="1:3" x14ac:dyDescent="0.35">
      <c r="A45" s="1" t="s">
        <v>571</v>
      </c>
      <c r="B45" s="9">
        <v>17235</v>
      </c>
      <c r="C45" s="9">
        <v>110534</v>
      </c>
    </row>
    <row r="46" spans="1:3" x14ac:dyDescent="0.35">
      <c r="A46" s="1" t="s">
        <v>572</v>
      </c>
      <c r="B46" s="9">
        <v>14802</v>
      </c>
      <c r="C46" s="9">
        <v>109565</v>
      </c>
    </row>
    <row r="47" spans="1:3" x14ac:dyDescent="0.35">
      <c r="A47" s="1" t="s">
        <v>575</v>
      </c>
      <c r="B47" s="9">
        <v>14176</v>
      </c>
      <c r="C47" s="9">
        <v>134469</v>
      </c>
    </row>
    <row r="48" spans="1:3" x14ac:dyDescent="0.35">
      <c r="A48" s="1" t="s">
        <v>482</v>
      </c>
      <c r="B48" s="9">
        <v>17464</v>
      </c>
      <c r="C48" s="9">
        <v>168006</v>
      </c>
    </row>
    <row r="49" spans="1:3" x14ac:dyDescent="0.35">
      <c r="A49" s="1" t="s">
        <v>559</v>
      </c>
      <c r="B49" s="9">
        <v>11089</v>
      </c>
      <c r="C49" s="9">
        <v>142081</v>
      </c>
    </row>
    <row r="50" spans="1:3" x14ac:dyDescent="0.35">
      <c r="A50" s="1" t="s">
        <v>569</v>
      </c>
      <c r="B50" s="9">
        <v>25241</v>
      </c>
      <c r="C50" s="9">
        <v>191940</v>
      </c>
    </row>
    <row r="51" spans="1:3" x14ac:dyDescent="0.35">
      <c r="A51" s="1" t="s">
        <v>585</v>
      </c>
      <c r="B51" s="9">
        <v>24310</v>
      </c>
      <c r="C51" s="9">
        <v>91530</v>
      </c>
    </row>
    <row r="52" spans="1:3" x14ac:dyDescent="0.35">
      <c r="A52" s="1" t="s">
        <v>555</v>
      </c>
      <c r="B52" s="9">
        <v>26031</v>
      </c>
      <c r="C52" s="9">
        <v>60453</v>
      </c>
    </row>
    <row r="53" spans="1:3" x14ac:dyDescent="0.35">
      <c r="A53" s="1" t="s">
        <v>564</v>
      </c>
      <c r="B53" s="9">
        <v>12532</v>
      </c>
      <c r="C53" s="9">
        <v>122282</v>
      </c>
    </row>
    <row r="54" spans="1:3" x14ac:dyDescent="0.35">
      <c r="A54" s="1" t="s">
        <v>531</v>
      </c>
      <c r="B54" s="9">
        <v>12538</v>
      </c>
      <c r="C54" s="9">
        <v>84295</v>
      </c>
    </row>
    <row r="55" spans="1:3" x14ac:dyDescent="0.35">
      <c r="A55" s="1" t="s">
        <v>577</v>
      </c>
      <c r="B55" s="9">
        <v>14734</v>
      </c>
      <c r="C55" s="9">
        <v>174572</v>
      </c>
    </row>
    <row r="56" spans="1:3" x14ac:dyDescent="0.35">
      <c r="A56" s="1" t="s">
        <v>584</v>
      </c>
      <c r="B56" s="9">
        <v>14536</v>
      </c>
      <c r="C56" s="9">
        <v>85071</v>
      </c>
    </row>
    <row r="57" spans="1:3" x14ac:dyDescent="0.35">
      <c r="A57" s="1" t="s">
        <v>592</v>
      </c>
      <c r="B57" s="9">
        <v>10183</v>
      </c>
      <c r="C57" s="9">
        <v>193695</v>
      </c>
    </row>
    <row r="58" spans="1:3" x14ac:dyDescent="0.35">
      <c r="A58" s="1" t="s">
        <v>401</v>
      </c>
      <c r="B58" s="9">
        <v>12498</v>
      </c>
      <c r="C58" s="9">
        <v>102109</v>
      </c>
    </row>
    <row r="59" spans="1:3" x14ac:dyDescent="0.35">
      <c r="A59" s="1" t="s">
        <v>525</v>
      </c>
      <c r="B59" s="9">
        <v>24054</v>
      </c>
      <c r="C59" s="9">
        <v>198152</v>
      </c>
    </row>
    <row r="60" spans="1:3" x14ac:dyDescent="0.35">
      <c r="A60" s="1" t="s">
        <v>586</v>
      </c>
      <c r="B60" s="9">
        <v>21286</v>
      </c>
      <c r="C60" s="9">
        <v>157484</v>
      </c>
    </row>
    <row r="61" spans="1:3" x14ac:dyDescent="0.35">
      <c r="A61" s="1" t="s">
        <v>573</v>
      </c>
      <c r="B61" s="9">
        <v>21642</v>
      </c>
      <c r="C61" s="9">
        <v>193049</v>
      </c>
    </row>
    <row r="62" spans="1:3" x14ac:dyDescent="0.35">
      <c r="A62" s="1" t="s">
        <v>501</v>
      </c>
      <c r="B62" s="9">
        <v>14085</v>
      </c>
      <c r="C62" s="9">
        <v>108524</v>
      </c>
    </row>
    <row r="63" spans="1:3" x14ac:dyDescent="0.35">
      <c r="A63" s="1" t="s">
        <v>488</v>
      </c>
      <c r="B63" s="9">
        <v>27114</v>
      </c>
      <c r="C63" s="9">
        <v>96058</v>
      </c>
    </row>
    <row r="64" spans="1:3" x14ac:dyDescent="0.35">
      <c r="A64" s="1" t="s">
        <v>451</v>
      </c>
      <c r="B64" s="9">
        <v>12216</v>
      </c>
      <c r="C64" s="9">
        <v>153393</v>
      </c>
    </row>
    <row r="65" spans="1:3" x14ac:dyDescent="0.35">
      <c r="A65" s="1" t="s">
        <v>580</v>
      </c>
      <c r="B65" s="9">
        <v>29977</v>
      </c>
      <c r="C65" s="9">
        <v>50088</v>
      </c>
    </row>
    <row r="66" spans="1:3" x14ac:dyDescent="0.35">
      <c r="A66" s="1" t="s">
        <v>588</v>
      </c>
      <c r="B66" s="9">
        <v>20802</v>
      </c>
      <c r="C66" s="9">
        <v>148686</v>
      </c>
    </row>
    <row r="67" spans="1:3" x14ac:dyDescent="0.35">
      <c r="A67" s="1" t="s">
        <v>498</v>
      </c>
      <c r="B67" s="9">
        <v>27714</v>
      </c>
      <c r="C67" s="9">
        <v>179399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221-693E-A749-88CA-4A85043BEC7F}">
  <dimension ref="A1:M200"/>
  <sheetViews>
    <sheetView tabSelected="1" zoomScale="97" workbookViewId="0">
      <selection activeCell="D2" sqref="D2"/>
    </sheetView>
  </sheetViews>
  <sheetFormatPr defaultColWidth="10.6640625" defaultRowHeight="15.5" x14ac:dyDescent="0.35"/>
  <cols>
    <col min="2" max="2" width="11.6640625" customWidth="1"/>
    <col min="3" max="3" width="11.33203125" customWidth="1"/>
    <col min="5" max="5" width="13.08203125" customWidth="1"/>
    <col min="6" max="6" width="14.25" customWidth="1"/>
    <col min="8" max="10" width="15.33203125" customWidth="1"/>
    <col min="11" max="11" width="20.83203125" bestFit="1" customWidth="1"/>
    <col min="12" max="12" width="19.6640625" bestFit="1" customWidth="1"/>
    <col min="13" max="13" width="13.33203125" customWidth="1"/>
  </cols>
  <sheetData>
    <row r="1" spans="1:13" x14ac:dyDescent="0.35">
      <c r="A1" s="3" t="s">
        <v>598</v>
      </c>
      <c r="B1" s="3" t="s">
        <v>199</v>
      </c>
      <c r="C1" s="3" t="s">
        <v>200</v>
      </c>
      <c r="D1" s="3" t="s">
        <v>201</v>
      </c>
      <c r="E1" s="3" t="s">
        <v>607</v>
      </c>
      <c r="F1" s="4" t="s">
        <v>608</v>
      </c>
      <c r="G1" s="4" t="s">
        <v>619</v>
      </c>
      <c r="H1" s="4" t="s">
        <v>631</v>
      </c>
      <c r="I1" s="4" t="s">
        <v>632</v>
      </c>
      <c r="J1" s="4" t="s">
        <v>633</v>
      </c>
      <c r="K1" s="4" t="s">
        <v>640</v>
      </c>
      <c r="L1" s="4"/>
      <c r="M1" s="4"/>
    </row>
    <row r="2" spans="1:13" x14ac:dyDescent="0.35">
      <c r="A2" s="1" t="s">
        <v>493</v>
      </c>
      <c r="B2" s="2" t="str">
        <f>INDEX(Nametable[First Name],MATCH(Consolidatedtable[[#This Row],[Staff ID]],Nametable[ol,],0))</f>
        <v>Albert</v>
      </c>
      <c r="C2" s="1" t="str">
        <f>INDEX(Nametable[Last Name],MATCH(Consolidatedtable[[#This Row],[Staff ID]],Nametable[ol,],0))</f>
        <v>Mendoza</v>
      </c>
      <c r="D2" s="2" t="str">
        <f>INDEX(Gender[Gender],MATCH(Consolidatedtable[[#This Row],[Staff ID]],Gender[Staff ID],0))</f>
        <v>Male</v>
      </c>
      <c r="E2" t="str">
        <f>INDEX(Branches[Branch],MATCH(Consolidatedtable[[#This Row],[Staff ID]],Branches[Staff ID],0))</f>
        <v>New York</v>
      </c>
      <c r="F2" t="str">
        <f>INDEX(Consolidatedtable[Department],MATCH(Consolidatedtable[[#This Row],[Staff ID]],Department[Staff ID],0))</f>
        <v>IT</v>
      </c>
      <c r="G2" t="str">
        <f>INDEX(Management[Position],MATCH(Consolidatedtable[[#This Row],[Staff ID]],Management[Staff ID],0))</f>
        <v>COO</v>
      </c>
      <c r="H2" t="e">
        <f>INDEX(reporting[Line Manager 1],MATCH(Consolidatedtable[[#This Row],[Position]],reporting[Reporting Line],0))</f>
        <v>#N/A</v>
      </c>
      <c r="I2" t="e">
        <f>INDEX(reporting[Line Manager 2],MATCH(Consolidatedtable[[#This Row],[Position]],reporting[Reporting Line],0))</f>
        <v>#N/A</v>
      </c>
      <c r="J2" t="e">
        <f>INDEX(reporting[Line Manager 3],MATCH(Consolidatedtable[[#This Row],[Position]],reporting[Reporting Line],0))</f>
        <v>#N/A</v>
      </c>
    </row>
    <row r="3" spans="1:13" x14ac:dyDescent="0.35">
      <c r="A3" s="1" t="s">
        <v>582</v>
      </c>
      <c r="B3" s="2" t="str">
        <f>INDEX(Nametable[First Name],MATCH(Consolidatedtable[[#This Row],[Staff ID]],Nametable[ol,],0))</f>
        <v>Victoria</v>
      </c>
      <c r="C3" s="1" t="str">
        <f>INDEX(Nametable[Last Name],MATCH(Consolidatedtable[[#This Row],[Staff ID]],Nametable[ol,],0))</f>
        <v>Olby</v>
      </c>
      <c r="D3" s="2" t="str">
        <f>INDEX(Gender[Gender],MATCH(Consolidatedtable[[#This Row],[Staff ID]],Gender[Staff ID],0))</f>
        <v>Female</v>
      </c>
      <c r="E3" t="str">
        <f>INDEX(Branches[Branch],MATCH(Consolidatedtable[[#This Row],[Staff ID]],Branches[Staff ID],0))</f>
        <v>New Jersey</v>
      </c>
      <c r="F3" s="2" t="str">
        <f>INDEX(Department[Department],MATCH(Consolidatedtable[[#This Row],[Staff ID]],Department[Staff ID],0))</f>
        <v>Sales</v>
      </c>
      <c r="G3" t="str">
        <f>INDEX(Management[Position],MATCH(Consolidatedtable[[#This Row],[Staff ID]],Management[Staff ID],0))</f>
        <v>DMD</v>
      </c>
      <c r="H3" t="str">
        <f>INDEX(reporting[Line Manager 1],MATCH(Consolidatedtable[[#This Row],[Position]],reporting[Reporting Line],0))</f>
        <v>MD</v>
      </c>
      <c r="I3">
        <f>INDEX(reporting[Line Manager 2],MATCH(Consolidatedtable[[#This Row],[Position]],reporting[Reporting Line],0))</f>
        <v>0</v>
      </c>
      <c r="J3">
        <f>INDEX(reporting[Line Manager 3],MATCH(Consolidatedtable[[#This Row],[Position]],reporting[Reporting Line],0))</f>
        <v>0</v>
      </c>
    </row>
    <row r="4" spans="1:13" x14ac:dyDescent="0.35">
      <c r="A4" s="1" t="s">
        <v>522</v>
      </c>
      <c r="B4" s="2" t="str">
        <f>INDEX(Nametable[First Name],MATCH(Consolidatedtable[[#This Row],[Staff ID]],Nametable[ol,],0))</f>
        <v>Raymond</v>
      </c>
      <c r="C4" s="1" t="str">
        <f>INDEX(Nametable[Last Name],MATCH(Consolidatedtable[[#This Row],[Staff ID]],Nametable[ol,],0))</f>
        <v>Mitchell</v>
      </c>
      <c r="D4" s="2" t="str">
        <f>INDEX(Gender[Gender],MATCH(Consolidatedtable[[#This Row],[Staff ID]],Gender[Staff ID],0))</f>
        <v>Male</v>
      </c>
      <c r="E4" t="str">
        <f>INDEX(Branches[Branch],MATCH(Consolidatedtable[[#This Row],[Staff ID]],Branches[Staff ID],0))</f>
        <v>Washington DC</v>
      </c>
      <c r="F4" t="str">
        <f>INDEX(Department[Department],MATCH(Consolidatedtable[[#This Row],[Staff ID]],Department[Staff ID],0))</f>
        <v>Operations</v>
      </c>
      <c r="G4" t="str">
        <f>INDEX(Management[Position],MATCH(Consolidatedtable[[#This Row],[Staff ID]],Management[Staff ID],0))</f>
        <v>DMD</v>
      </c>
      <c r="H4" t="str">
        <f>INDEX(reporting[Line Manager 1],MATCH(Consolidatedtable[[#This Row],[Position]],reporting[Reporting Line],0))</f>
        <v>MD</v>
      </c>
      <c r="I4">
        <f>INDEX(reporting[Line Manager 2],MATCH(Consolidatedtable[[#This Row],[Position]],reporting[Reporting Line],0))</f>
        <v>0</v>
      </c>
      <c r="J4">
        <f>INDEX(reporting[Line Manager 3],MATCH(Consolidatedtable[[#This Row],[Position]],reporting[Reporting Line],0))</f>
        <v>0</v>
      </c>
    </row>
    <row r="5" spans="1:13" x14ac:dyDescent="0.35">
      <c r="A5" s="1" t="s">
        <v>590</v>
      </c>
      <c r="B5" s="2" t="str">
        <f>INDEX(Nametable[First Name],MATCH(Consolidatedtable[[#This Row],[Staff ID]],Nametable[ol,],0))</f>
        <v>Michael</v>
      </c>
      <c r="C5" s="1" t="str">
        <f>INDEX(Nametable[Last Name],MATCH(Consolidatedtable[[#This Row],[Staff ID]],Nametable[ol,],0))</f>
        <v>Jones</v>
      </c>
      <c r="D5" s="2" t="str">
        <f>INDEX(Gender[Gender],MATCH(Consolidatedtable[[#This Row],[Staff ID]],Gender[Staff ID],0))</f>
        <v>Male</v>
      </c>
      <c r="E5" t="str">
        <f>INDEX(Branches[Branch],MATCH(Consolidatedtable[[#This Row],[Staff ID]],Branches[Staff ID],0))</f>
        <v>New York</v>
      </c>
      <c r="F5" t="str">
        <f>INDEX(Department[Department],MATCH(Consolidatedtable[[#This Row],[Staff ID]],Department[Staff ID],0))</f>
        <v>Admin</v>
      </c>
      <c r="G5" t="str">
        <f>INDEX(Management[Position],MATCH(Consolidatedtable[[#This Row],[Staff ID]],Management[Staff ID],0))</f>
        <v>Head</v>
      </c>
      <c r="H5" t="str">
        <f>INDEX(reporting[Line Manager 1],MATCH(Consolidatedtable[[#This Row],[Position]],reporting[Reporting Line],0))</f>
        <v>COO</v>
      </c>
      <c r="I5" t="str">
        <f>INDEX(reporting[Line Manager 2],MATCH(Consolidatedtable[[#This Row],[Position]],reporting[Reporting Line],0))</f>
        <v>MD</v>
      </c>
      <c r="J5">
        <f>INDEX(reporting[Line Manager 3],MATCH(Consolidatedtable[[#This Row],[Position]],reporting[Reporting Line],0))</f>
        <v>0</v>
      </c>
    </row>
    <row r="6" spans="1:13" x14ac:dyDescent="0.35">
      <c r="A6" s="1" t="s">
        <v>424</v>
      </c>
      <c r="B6" s="2" t="str">
        <f>INDEX(Nametable[First Name],MATCH(Consolidatedtable[[#This Row],[Staff ID]],Nametable[ol,],0))</f>
        <v>Steven</v>
      </c>
      <c r="C6" s="1" t="str">
        <f>INDEX(Nametable[Last Name],MATCH(Consolidatedtable[[#This Row],[Staff ID]],Nametable[ol,],0))</f>
        <v>Moore</v>
      </c>
      <c r="D6" s="2" t="str">
        <f>INDEX(Gender[Gender],MATCH(Consolidatedtable[[#This Row],[Staff ID]],Gender[Staff ID],0))</f>
        <v>Male</v>
      </c>
      <c r="E6" t="str">
        <f>INDEX(Branches[Branch],MATCH(Consolidatedtable[[#This Row],[Staff ID]],Branches[Staff ID],0))</f>
        <v>New York</v>
      </c>
      <c r="F6" t="str">
        <f>INDEX(Department[Department],MATCH(Consolidatedtable[[#This Row],[Staff ID]],Department[Staff ID],0))</f>
        <v>Strategy</v>
      </c>
      <c r="G6" t="str">
        <f>INDEX(Management[Position],MATCH(Consolidatedtable[[#This Row],[Staff ID]],Management[Staff ID],0))</f>
        <v>Head</v>
      </c>
      <c r="H6" t="str">
        <f>INDEX(reporting[Line Manager 1],MATCH(Consolidatedtable[[#This Row],[Position]],reporting[Reporting Line],0))</f>
        <v>COO</v>
      </c>
      <c r="I6" t="str">
        <f>INDEX(reporting[Line Manager 2],MATCH(Consolidatedtable[[#This Row],[Position]],reporting[Reporting Line],0))</f>
        <v>MD</v>
      </c>
      <c r="J6">
        <f>INDEX(reporting[Line Manager 3],MATCH(Consolidatedtable[[#This Row],[Position]],reporting[Reporting Line],0))</f>
        <v>0</v>
      </c>
    </row>
    <row r="7" spans="1:13" x14ac:dyDescent="0.35">
      <c r="A7" s="1" t="s">
        <v>435</v>
      </c>
      <c r="B7" s="2" t="str">
        <f>INDEX(Nametable[First Name],MATCH(Consolidatedtable[[#This Row],[Staff ID]],Nametable[ol,],0))</f>
        <v>Shirley</v>
      </c>
      <c r="C7" s="1" t="str">
        <f>INDEX(Nametable[Last Name],MATCH(Consolidatedtable[[#This Row],[Staff ID]],Nametable[ol,],0))</f>
        <v>Ouston</v>
      </c>
      <c r="D7" s="2" t="str">
        <f>INDEX(Gender[Gender],MATCH(Consolidatedtable[[#This Row],[Staff ID]],Gender[Staff ID],0))</f>
        <v>Female</v>
      </c>
      <c r="E7" t="str">
        <f>INDEX(Branches[Branch],MATCH(Consolidatedtable[[#This Row],[Staff ID]],Branches[Staff ID],0))</f>
        <v>New York</v>
      </c>
      <c r="F7" t="str">
        <f>INDEX(Department[Department],MATCH(Consolidatedtable[[#This Row],[Staff ID]],Department[Staff ID],0))</f>
        <v>Audit &amp; COntrol</v>
      </c>
      <c r="G7" t="str">
        <f>INDEX(Management[Position],MATCH(Consolidatedtable[[#This Row],[Staff ID]],Management[Staff ID],0))</f>
        <v>Head</v>
      </c>
      <c r="H7" t="str">
        <f>INDEX(reporting[Line Manager 1],MATCH(Consolidatedtable[[#This Row],[Position]],reporting[Reporting Line],0))</f>
        <v>COO</v>
      </c>
      <c r="I7" t="str">
        <f>INDEX(reporting[Line Manager 2],MATCH(Consolidatedtable[[#This Row],[Position]],reporting[Reporting Line],0))</f>
        <v>MD</v>
      </c>
      <c r="J7">
        <f>INDEX(reporting[Line Manager 3],MATCH(Consolidatedtable[[#This Row],[Position]],reporting[Reporting Line],0))</f>
        <v>0</v>
      </c>
    </row>
    <row r="8" spans="1:13" x14ac:dyDescent="0.35">
      <c r="A8" s="1" t="s">
        <v>467</v>
      </c>
      <c r="B8" s="2" t="str">
        <f>INDEX(Nametable[First Name],MATCH(Consolidatedtable[[#This Row],[Staff ID]],Nametable[ol,],0))</f>
        <v>Kelly</v>
      </c>
      <c r="C8" s="1" t="str">
        <f>INDEX(Nametable[Last Name],MATCH(Consolidatedtable[[#This Row],[Staff ID]],Nametable[ol,],0))</f>
        <v>Orenge</v>
      </c>
      <c r="D8" s="2" t="str">
        <f>INDEX(Gender[Gender],MATCH(Consolidatedtable[[#This Row],[Staff ID]],Gender[Staff ID],0))</f>
        <v>Female</v>
      </c>
      <c r="E8" t="str">
        <f>INDEX(Branches[Branch],MATCH(Consolidatedtable[[#This Row],[Staff ID]],Branches[Staff ID],0))</f>
        <v>New York</v>
      </c>
      <c r="F8" t="str">
        <f>INDEX(Department[Department],MATCH(Consolidatedtable[[#This Row],[Staff ID]],Department[Staff ID],0))</f>
        <v>HR</v>
      </c>
      <c r="G8" t="str">
        <f>INDEX(Management[Position],MATCH(Consolidatedtable[[#This Row],[Staff ID]],Management[Staff ID],0))</f>
        <v>Head</v>
      </c>
      <c r="H8" t="str">
        <f>INDEX(reporting[Line Manager 1],MATCH(Consolidatedtable[[#This Row],[Position]],reporting[Reporting Line],0))</f>
        <v>COO</v>
      </c>
      <c r="I8" t="str">
        <f>INDEX(reporting[Line Manager 2],MATCH(Consolidatedtable[[#This Row],[Position]],reporting[Reporting Line],0))</f>
        <v>MD</v>
      </c>
      <c r="J8">
        <f>INDEX(reporting[Line Manager 3],MATCH(Consolidatedtable[[#This Row],[Position]],reporting[Reporting Line],0))</f>
        <v>0</v>
      </c>
    </row>
    <row r="9" spans="1:13" x14ac:dyDescent="0.35">
      <c r="A9" s="1" t="s">
        <v>499</v>
      </c>
      <c r="B9" s="2" t="str">
        <f>INDEX(Nametable[First Name],MATCH(Consolidatedtable[[#This Row],[Staff ID]],Nametable[ol,],0))</f>
        <v>Teresa</v>
      </c>
      <c r="C9" s="1" t="str">
        <f>INDEX(Nametable[Last Name],MATCH(Consolidatedtable[[#This Row],[Staff ID]],Nametable[ol,],0))</f>
        <v>Oldom</v>
      </c>
      <c r="D9" s="2" t="str">
        <f>INDEX(Gender[Gender],MATCH(Consolidatedtable[[#This Row],[Staff ID]],Gender[Staff ID],0))</f>
        <v>Female</v>
      </c>
      <c r="E9" t="str">
        <f>INDEX(Branches[Branch],MATCH(Consolidatedtable[[#This Row],[Staff ID]],Branches[Staff ID],0))</f>
        <v>New York</v>
      </c>
      <c r="F9" t="str">
        <f>INDEX(Department[Department],MATCH(Consolidatedtable[[#This Row],[Staff ID]],Department[Staff ID],0))</f>
        <v>IT</v>
      </c>
      <c r="G9" t="str">
        <f>INDEX(Management[Position],MATCH(Consolidatedtable[[#This Row],[Staff ID]],Management[Staff ID],0))</f>
        <v>Head</v>
      </c>
      <c r="H9" t="str">
        <f>INDEX(reporting[Line Manager 1],MATCH(Consolidatedtable[[#This Row],[Position]],reporting[Reporting Line],0))</f>
        <v>COO</v>
      </c>
      <c r="I9" t="str">
        <f>INDEX(reporting[Line Manager 2],MATCH(Consolidatedtable[[#This Row],[Position]],reporting[Reporting Line],0))</f>
        <v>MD</v>
      </c>
      <c r="J9">
        <f>INDEX(reporting[Line Manager 3],MATCH(Consolidatedtable[[#This Row],[Position]],reporting[Reporting Line],0))</f>
        <v>0</v>
      </c>
    </row>
    <row r="10" spans="1:13" x14ac:dyDescent="0.35">
      <c r="A10" s="1" t="s">
        <v>517</v>
      </c>
      <c r="B10" s="2" t="str">
        <f>INDEX(Nametable[First Name],MATCH(Consolidatedtable[[#This Row],[Staff ID]],Nametable[ol,],0))</f>
        <v>Julia</v>
      </c>
      <c r="C10" s="1" t="str">
        <f>INDEX(Nametable[Last Name],MATCH(Consolidatedtable[[#This Row],[Staff ID]],Nametable[ol,],0))</f>
        <v>Taken</v>
      </c>
      <c r="D10" s="2" t="str">
        <f>INDEX(Gender[Gender],MATCH(Consolidatedtable[[#This Row],[Staff ID]],Gender[Staff ID],0))</f>
        <v>Female</v>
      </c>
      <c r="E10" t="str">
        <f>INDEX(Branches[Branch],MATCH(Consolidatedtable[[#This Row],[Staff ID]],Branches[Staff ID],0))</f>
        <v>New York</v>
      </c>
      <c r="F10" t="str">
        <f>INDEX(Department[Department],MATCH(Consolidatedtable[[#This Row],[Staff ID]],Department[Staff ID],0))</f>
        <v>Finance</v>
      </c>
      <c r="G10" t="str">
        <f>INDEX(Management[Position],MATCH(Consolidatedtable[[#This Row],[Staff ID]],Management[Staff ID],0))</f>
        <v>Head</v>
      </c>
      <c r="H10" t="str">
        <f>INDEX(reporting[Line Manager 1],MATCH(Consolidatedtable[[#This Row],[Position]],reporting[Reporting Line],0))</f>
        <v>COO</v>
      </c>
      <c r="I10" t="str">
        <f>INDEX(reporting[Line Manager 2],MATCH(Consolidatedtable[[#This Row],[Position]],reporting[Reporting Line],0))</f>
        <v>MD</v>
      </c>
      <c r="J10">
        <f>INDEX(reporting[Line Manager 3],MATCH(Consolidatedtable[[#This Row],[Position]],reporting[Reporting Line],0))</f>
        <v>0</v>
      </c>
    </row>
    <row r="11" spans="1:13" x14ac:dyDescent="0.35">
      <c r="A11" s="1" t="s">
        <v>556</v>
      </c>
      <c r="B11" s="2" t="str">
        <f>INDEX(Nametable[First Name],MATCH(Consolidatedtable[[#This Row],[Staff ID]],Nametable[ol,],0))</f>
        <v>Carol</v>
      </c>
      <c r="C11" s="1" t="str">
        <f>INDEX(Nametable[Last Name],MATCH(Consolidatedtable[[#This Row],[Staff ID]],Nametable[ol,],0))</f>
        <v>Bakhrakh</v>
      </c>
      <c r="D11" s="2" t="str">
        <f>INDEX(Gender[Gender],MATCH(Consolidatedtable[[#This Row],[Staff ID]],Gender[Staff ID],0))</f>
        <v>Female</v>
      </c>
      <c r="E11" t="str">
        <f>INDEX(Branches[Branch],MATCH(Consolidatedtable[[#This Row],[Staff ID]],Branches[Staff ID],0))</f>
        <v>New York</v>
      </c>
      <c r="F11" t="str">
        <f>INDEX(Department[Department],MATCH(Consolidatedtable[[#This Row],[Staff ID]],Department[Staff ID],0))</f>
        <v>Customer Service</v>
      </c>
      <c r="G11" t="str">
        <f>INDEX(Management[Position],MATCH(Consolidatedtable[[#This Row],[Staff ID]],Management[Staff ID],0))</f>
        <v>Head</v>
      </c>
      <c r="H11" t="str">
        <f>INDEX(reporting[Line Manager 1],MATCH(Consolidatedtable[[#This Row],[Position]],reporting[Reporting Line],0))</f>
        <v>COO</v>
      </c>
      <c r="I11" t="str">
        <f>INDEX(reporting[Line Manager 2],MATCH(Consolidatedtable[[#This Row],[Position]],reporting[Reporting Line],0))</f>
        <v>MD</v>
      </c>
      <c r="J11">
        <f>INDEX(reporting[Line Manager 3],MATCH(Consolidatedtable[[#This Row],[Position]],reporting[Reporting Line],0))</f>
        <v>0</v>
      </c>
    </row>
    <row r="12" spans="1:13" x14ac:dyDescent="0.35">
      <c r="A12" s="1" t="s">
        <v>399</v>
      </c>
      <c r="B12" s="2" t="str">
        <f>INDEX(Nametable[First Name],MATCH(Consolidatedtable[[#This Row],[Staff ID]],Nametable[ol,],0))</f>
        <v>Diane</v>
      </c>
      <c r="C12" s="1" t="str">
        <f>INDEX(Nametable[Last Name],MATCH(Consolidatedtable[[#This Row],[Staff ID]],Nametable[ol,],0))</f>
        <v>Owston</v>
      </c>
      <c r="D12" s="2" t="str">
        <f>INDEX(Gender[Gender],MATCH(Consolidatedtable[[#This Row],[Staff ID]],Gender[Staff ID],0))</f>
        <v>Female</v>
      </c>
      <c r="E12" t="str">
        <f>INDEX(Branches[Branch],MATCH(Consolidatedtable[[#This Row],[Staff ID]],Branches[Staff ID],0))</f>
        <v>Arizona</v>
      </c>
      <c r="F12" t="str">
        <f>INDEX(Department[Department],MATCH(Consolidatedtable[[#This Row],[Staff ID]],Department[Staff ID],0))</f>
        <v>Customer Service</v>
      </c>
      <c r="G12" t="str">
        <f>INDEX(Table9[Position],MATCH(Consolidatedtable[[#This Row],[Staff ID]],Table9[Staff ID],0))</f>
        <v>Level 1</v>
      </c>
      <c r="H12" t="str">
        <f>INDEX(reporting[Line Manager 1],MATCH(Consolidatedtable[[#This Row],[Position]],reporting[Reporting Line],0))</f>
        <v>Deputy Head</v>
      </c>
      <c r="I12" t="str">
        <f>INDEX(reporting[Line Manager 2],MATCH(Consolidatedtable[[#This Row],[Position]],reporting[Reporting Line],0))</f>
        <v>Head</v>
      </c>
      <c r="J12" t="str">
        <f>INDEX(reporting[Line Manager 3],MATCH(Consolidatedtable[[#This Row],[Position]],reporting[Reporting Line],0))</f>
        <v>DMD</v>
      </c>
    </row>
    <row r="13" spans="1:13" x14ac:dyDescent="0.35">
      <c r="A13" s="1" t="s">
        <v>448</v>
      </c>
      <c r="B13" s="2" t="str">
        <f>INDEX(Nametable[First Name],MATCH(Consolidatedtable[[#This Row],[Staff ID]],Nametable[ol,],0))</f>
        <v>Donna</v>
      </c>
      <c r="C13" s="1" t="str">
        <f>INDEX(Nametable[Last Name],MATCH(Consolidatedtable[[#This Row],[Staff ID]],Nametable[ol,],0))</f>
        <v>Baitrip</v>
      </c>
      <c r="D13" s="2" t="str">
        <f>INDEX(Gender[Gender],MATCH(Consolidatedtable[[#This Row],[Staff ID]],Gender[Staff ID],0))</f>
        <v>Female</v>
      </c>
      <c r="E13" t="str">
        <f>INDEX(Branches[Branch],MATCH(Consolidatedtable[[#This Row],[Staff ID]],Branches[Staff ID],0))</f>
        <v>Arizona</v>
      </c>
      <c r="F13" t="str">
        <f>INDEX(Department[Department],MATCH(Consolidatedtable[[#This Row],[Staff ID]],Department[Staff ID],0))</f>
        <v>IT</v>
      </c>
      <c r="G13" t="str">
        <f>INDEX(Table9[Position],MATCH(Consolidatedtable[[#This Row],[Staff ID]],Table9[Staff ID],0))</f>
        <v>Level 1</v>
      </c>
      <c r="H13" t="str">
        <f>INDEX(reporting[Line Manager 1],MATCH(Consolidatedtable[[#This Row],[Position]],reporting[Reporting Line],0))</f>
        <v>Deputy Head</v>
      </c>
      <c r="I13" t="str">
        <f>INDEX(reporting[Line Manager 2],MATCH(Consolidatedtable[[#This Row],[Position]],reporting[Reporting Line],0))</f>
        <v>Head</v>
      </c>
      <c r="J13" t="str">
        <f>INDEX(reporting[Line Manager 3],MATCH(Consolidatedtable[[#This Row],[Position]],reporting[Reporting Line],0))</f>
        <v>DMD</v>
      </c>
    </row>
    <row r="14" spans="1:13" x14ac:dyDescent="0.35">
      <c r="A14" s="1" t="s">
        <v>562</v>
      </c>
      <c r="B14" s="2" t="str">
        <f>INDEX(Nametable[First Name],MATCH(Consolidatedtable[[#This Row],[Staff ID]],Nametable[ol,],0))</f>
        <v>Justin</v>
      </c>
      <c r="C14" s="1" t="str">
        <f>INDEX(Nametable[Last Name],MATCH(Consolidatedtable[[#This Row],[Staff ID]],Nametable[ol,],0))</f>
        <v>Hill</v>
      </c>
      <c r="D14" s="2" t="str">
        <f>INDEX(Gender[Gender],MATCH(Consolidatedtable[[#This Row],[Staff ID]],Gender[Staff ID],0))</f>
        <v>Male</v>
      </c>
      <c r="E14" t="str">
        <f>INDEX(Branches[Branch],MATCH(Consolidatedtable[[#This Row],[Staff ID]],Branches[Staff ID],0))</f>
        <v>Arizona</v>
      </c>
      <c r="F14" t="str">
        <f>INDEX(Department[Department],MATCH(Consolidatedtable[[#This Row],[Staff ID]],Department[Staff ID],0))</f>
        <v>Sales</v>
      </c>
      <c r="G14" t="str">
        <f>INDEX(Table9[Position],MATCH(Consolidatedtable[[#This Row],[Staff ID]],Table9[Staff ID],0))</f>
        <v>Level 1</v>
      </c>
      <c r="H14" t="str">
        <f>INDEX(reporting[Line Manager 1],MATCH(Consolidatedtable[[#This Row],[Position]],reporting[Reporting Line],0))</f>
        <v>Deputy Head</v>
      </c>
      <c r="I14" t="str">
        <f>INDEX(reporting[Line Manager 2],MATCH(Consolidatedtable[[#This Row],[Position]],reporting[Reporting Line],0))</f>
        <v>Head</v>
      </c>
      <c r="J14" t="str">
        <f>INDEX(reporting[Line Manager 3],MATCH(Consolidatedtable[[#This Row],[Position]],reporting[Reporting Line],0))</f>
        <v>DMD</v>
      </c>
    </row>
    <row r="15" spans="1:13" x14ac:dyDescent="0.35">
      <c r="A15" s="1" t="s">
        <v>565</v>
      </c>
      <c r="B15" s="2" t="str">
        <f>INDEX(Nametable[First Name],MATCH(Consolidatedtable[[#This Row],[Staff ID]],Nametable[ol,],0))</f>
        <v>Juan</v>
      </c>
      <c r="C15" s="1" t="str">
        <f>INDEX(Nametable[Last Name],MATCH(Consolidatedtable[[#This Row],[Staff ID]],Nametable[ol,],0))</f>
        <v>Gray</v>
      </c>
      <c r="D15" s="2" t="str">
        <f>INDEX(Gender[Gender],MATCH(Consolidatedtable[[#This Row],[Staff ID]],Gender[Staff ID],0))</f>
        <v>Male</v>
      </c>
      <c r="E15" t="str">
        <f>INDEX(Branches[Branch],MATCH(Consolidatedtable[[#This Row],[Staff ID]],Branches[Staff ID],0))</f>
        <v>Arizona</v>
      </c>
      <c r="F15" t="str">
        <f>INDEX(Department[Department],MATCH(Consolidatedtable[[#This Row],[Staff ID]],Department[Staff ID],0))</f>
        <v>Sales</v>
      </c>
      <c r="G15" t="str">
        <f>INDEX(Table9[Position],MATCH(Consolidatedtable[[#This Row],[Staff ID]],Table9[Staff ID],0))</f>
        <v>Level 1</v>
      </c>
      <c r="H15" t="str">
        <f>INDEX(reporting[Line Manager 1],MATCH(Consolidatedtable[[#This Row],[Position]],reporting[Reporting Line],0))</f>
        <v>Deputy Head</v>
      </c>
      <c r="I15" t="str">
        <f>INDEX(reporting[Line Manager 2],MATCH(Consolidatedtable[[#This Row],[Position]],reporting[Reporting Line],0))</f>
        <v>Head</v>
      </c>
      <c r="J15" t="str">
        <f>INDEX(reporting[Line Manager 3],MATCH(Consolidatedtable[[#This Row],[Position]],reporting[Reporting Line],0))</f>
        <v>DMD</v>
      </c>
    </row>
    <row r="16" spans="1:13" x14ac:dyDescent="0.35">
      <c r="A16" s="1" t="s">
        <v>410</v>
      </c>
      <c r="B16" s="2" t="str">
        <f>INDEX(Nametable[First Name],MATCH(Consolidatedtable[[#This Row],[Staff ID]],Nametable[ol,],0))</f>
        <v>Jacqueline</v>
      </c>
      <c r="C16" s="1" t="str">
        <f>INDEX(Nametable[Last Name],MATCH(Consolidatedtable[[#This Row],[Staff ID]],Nametable[ol,],0))</f>
        <v>Oberry</v>
      </c>
      <c r="D16" s="2" t="str">
        <f>INDEX(Gender[Gender],MATCH(Consolidatedtable[[#This Row],[Staff ID]],Gender[Staff ID],0))</f>
        <v>Female</v>
      </c>
      <c r="E16" t="str">
        <f>INDEX(Branches[Branch],MATCH(Consolidatedtable[[#This Row],[Staff ID]],Branches[Staff ID],0))</f>
        <v>Califonia</v>
      </c>
      <c r="F16" t="str">
        <f>INDEX(Department[Department],MATCH(Consolidatedtable[[#This Row],[Staff ID]],Department[Staff ID],0))</f>
        <v>IT</v>
      </c>
      <c r="G16" t="str">
        <f>INDEX(Table9[Position],MATCH(Consolidatedtable[[#This Row],[Staff ID]],Table9[Staff ID],0))</f>
        <v>Level 1</v>
      </c>
      <c r="H16" t="str">
        <f>INDEX(reporting[Line Manager 1],MATCH(Consolidatedtable[[#This Row],[Position]],reporting[Reporting Line],0))</f>
        <v>Deputy Head</v>
      </c>
      <c r="I16" t="str">
        <f>INDEX(reporting[Line Manager 2],MATCH(Consolidatedtable[[#This Row],[Position]],reporting[Reporting Line],0))</f>
        <v>Head</v>
      </c>
      <c r="J16" t="str">
        <f>INDEX(reporting[Line Manager 3],MATCH(Consolidatedtable[[#This Row],[Position]],reporting[Reporting Line],0))</f>
        <v>DMD</v>
      </c>
    </row>
    <row r="17" spans="1:10" x14ac:dyDescent="0.35">
      <c r="A17" s="1" t="s">
        <v>462</v>
      </c>
      <c r="B17" s="2" t="str">
        <f>INDEX(Nametable[First Name],MATCH(Consolidatedtable[[#This Row],[Staff ID]],Nametable[ol,],0))</f>
        <v>Jose</v>
      </c>
      <c r="C17" s="1" t="str">
        <f>INDEX(Nametable[Last Name],MATCH(Consolidatedtable[[#This Row],[Staff ID]],Nametable[ol,],0))</f>
        <v>Turner</v>
      </c>
      <c r="D17" s="2" t="str">
        <f>INDEX(Gender[Gender],MATCH(Consolidatedtable[[#This Row],[Staff ID]],Gender[Staff ID],0))</f>
        <v>Male</v>
      </c>
      <c r="E17" t="str">
        <f>INDEX(Branches[Branch],MATCH(Consolidatedtable[[#This Row],[Staff ID]],Branches[Staff ID],0))</f>
        <v>Califonia</v>
      </c>
      <c r="F17" t="str">
        <f>INDEX(Department[Department],MATCH(Consolidatedtable[[#This Row],[Staff ID]],Department[Staff ID],0))</f>
        <v>Sales</v>
      </c>
      <c r="G17" t="str">
        <f>INDEX(Table9[Position],MATCH(Consolidatedtable[[#This Row],[Staff ID]],Table9[Staff ID],0))</f>
        <v>Level 1</v>
      </c>
      <c r="H17" t="str">
        <f>INDEX(reporting[Line Manager 1],MATCH(Consolidatedtable[[#This Row],[Position]],reporting[Reporting Line],0))</f>
        <v>Deputy Head</v>
      </c>
      <c r="I17" t="str">
        <f>INDEX(reporting[Line Manager 2],MATCH(Consolidatedtable[[#This Row],[Position]],reporting[Reporting Line],0))</f>
        <v>Head</v>
      </c>
      <c r="J17" t="str">
        <f>INDEX(reporting[Line Manager 3],MATCH(Consolidatedtable[[#This Row],[Position]],reporting[Reporting Line],0))</f>
        <v>DMD</v>
      </c>
    </row>
    <row r="18" spans="1:10" x14ac:dyDescent="0.35">
      <c r="A18" s="1" t="s">
        <v>520</v>
      </c>
      <c r="B18" s="2" t="str">
        <f>INDEX(Nametable[First Name],MATCH(Consolidatedtable[[#This Row],[Staff ID]],Nametable[ol,],0))</f>
        <v>Alexander</v>
      </c>
      <c r="C18" s="1" t="str">
        <f>INDEX(Nametable[Last Name],MATCH(Consolidatedtable[[#This Row],[Staff ID]],Nametable[ol,],0))</f>
        <v>Hall</v>
      </c>
      <c r="D18" s="2" t="str">
        <f>INDEX(Gender[Gender],MATCH(Consolidatedtable[[#This Row],[Staff ID]],Gender[Staff ID],0))</f>
        <v>Male</v>
      </c>
      <c r="E18" t="str">
        <f>INDEX(Branches[Branch],MATCH(Consolidatedtable[[#This Row],[Staff ID]],Branches[Staff ID],0))</f>
        <v>Califonia</v>
      </c>
      <c r="F18" t="str">
        <f>INDEX(Department[Department],MATCH(Consolidatedtable[[#This Row],[Staff ID]],Department[Staff ID],0))</f>
        <v>Executive</v>
      </c>
      <c r="G18" t="str">
        <f>INDEX(Table9[Position],MATCH(Consolidatedtable[[#This Row],[Staff ID]],Table9[Staff ID],0))</f>
        <v>Level 1</v>
      </c>
      <c r="H18" t="str">
        <f>INDEX(reporting[Line Manager 1],MATCH(Consolidatedtable[[#This Row],[Position]],reporting[Reporting Line],0))</f>
        <v>Deputy Head</v>
      </c>
      <c r="I18" t="str">
        <f>INDEX(reporting[Line Manager 2],MATCH(Consolidatedtable[[#This Row],[Position]],reporting[Reporting Line],0))</f>
        <v>Head</v>
      </c>
      <c r="J18" t="str">
        <f>INDEX(reporting[Line Manager 3],MATCH(Consolidatedtable[[#This Row],[Position]],reporting[Reporting Line],0))</f>
        <v>DMD</v>
      </c>
    </row>
    <row r="19" spans="1:10" x14ac:dyDescent="0.35">
      <c r="A19" s="1" t="s">
        <v>553</v>
      </c>
      <c r="B19" s="2" t="str">
        <f>INDEX(Nametable[First Name],MATCH(Consolidatedtable[[#This Row],[Staff ID]],Nametable[ol,],0))</f>
        <v>Alice</v>
      </c>
      <c r="C19" s="1" t="str">
        <f>INDEX(Nametable[Last Name],MATCH(Consolidatedtable[[#This Row],[Staff ID]],Nametable[ol,],0))</f>
        <v>Oxlade</v>
      </c>
      <c r="D19" s="2" t="str">
        <f>INDEX(Gender[Gender],MATCH(Consolidatedtable[[#This Row],[Staff ID]],Gender[Staff ID],0))</f>
        <v>Female</v>
      </c>
      <c r="E19" t="str">
        <f>INDEX(Branches[Branch],MATCH(Consolidatedtable[[#This Row],[Staff ID]],Branches[Staff ID],0))</f>
        <v>Califonia</v>
      </c>
      <c r="F19" t="str">
        <f>INDEX(Department[Department],MATCH(Consolidatedtable[[#This Row],[Staff ID]],Department[Staff ID],0))</f>
        <v>Sales</v>
      </c>
      <c r="G19" t="str">
        <f>INDEX(Table9[Position],MATCH(Consolidatedtable[[#This Row],[Staff ID]],Table9[Staff ID],0))</f>
        <v>Level 1</v>
      </c>
      <c r="H19" t="str">
        <f>INDEX(reporting[Line Manager 1],MATCH(Consolidatedtable[[#This Row],[Position]],reporting[Reporting Line],0))</f>
        <v>Deputy Head</v>
      </c>
      <c r="I19" t="str">
        <f>INDEX(reporting[Line Manager 2],MATCH(Consolidatedtable[[#This Row],[Position]],reporting[Reporting Line],0))</f>
        <v>Head</v>
      </c>
      <c r="J19" t="str">
        <f>INDEX(reporting[Line Manager 3],MATCH(Consolidatedtable[[#This Row],[Position]],reporting[Reporting Line],0))</f>
        <v>DMD</v>
      </c>
    </row>
    <row r="20" spans="1:10" x14ac:dyDescent="0.35">
      <c r="A20" s="1" t="s">
        <v>576</v>
      </c>
      <c r="B20" s="2" t="str">
        <f>INDEX(Nametable[First Name],MATCH(Consolidatedtable[[#This Row],[Staff ID]],Nametable[ol,],0))</f>
        <v>Danielle</v>
      </c>
      <c r="C20" s="1" t="str">
        <f>INDEX(Nametable[Last Name],MATCH(Consolidatedtable[[#This Row],[Staff ID]],Nametable[ol,],0))</f>
        <v>Taskes</v>
      </c>
      <c r="D20" s="2" t="str">
        <f>INDEX(Gender[Gender],MATCH(Consolidatedtable[[#This Row],[Staff ID]],Gender[Staff ID],0))</f>
        <v>Female</v>
      </c>
      <c r="E20" t="str">
        <f>INDEX(Branches[Branch],MATCH(Consolidatedtable[[#This Row],[Staff ID]],Branches[Staff ID],0))</f>
        <v>Califonia</v>
      </c>
      <c r="F20" t="str">
        <f>INDEX(Department[Department],MATCH(Consolidatedtable[[#This Row],[Staff ID]],Department[Staff ID],0))</f>
        <v>Sales</v>
      </c>
      <c r="G20" t="str">
        <f>INDEX(Table9[Position],MATCH(Consolidatedtable[[#This Row],[Staff ID]],Table9[Staff ID],0))</f>
        <v>Level 1</v>
      </c>
      <c r="H20" t="str">
        <f>INDEX(reporting[Line Manager 1],MATCH(Consolidatedtable[[#This Row],[Position]],reporting[Reporting Line],0))</f>
        <v>Deputy Head</v>
      </c>
      <c r="I20" t="str">
        <f>INDEX(reporting[Line Manager 2],MATCH(Consolidatedtable[[#This Row],[Position]],reporting[Reporting Line],0))</f>
        <v>Head</v>
      </c>
      <c r="J20" t="str">
        <f>INDEX(reporting[Line Manager 3],MATCH(Consolidatedtable[[#This Row],[Position]],reporting[Reporting Line],0))</f>
        <v>DMD</v>
      </c>
    </row>
    <row r="21" spans="1:10" x14ac:dyDescent="0.35">
      <c r="A21" s="1" t="s">
        <v>581</v>
      </c>
      <c r="B21" s="2" t="str">
        <f>INDEX(Nametable[First Name],MATCH(Consolidatedtable[[#This Row],[Staff ID]],Nametable[ol,],0))</f>
        <v>Theresa</v>
      </c>
      <c r="C21" s="1" t="str">
        <f>INDEX(Nametable[Last Name],MATCH(Consolidatedtable[[#This Row],[Staff ID]],Nametable[ol,],0))</f>
        <v>Talmay</v>
      </c>
      <c r="D21" s="2" t="str">
        <f>INDEX(Gender[Gender],MATCH(Consolidatedtable[[#This Row],[Staff ID]],Gender[Staff ID],0))</f>
        <v>Female</v>
      </c>
      <c r="E21" t="str">
        <f>INDEX(Branches[Branch],MATCH(Consolidatedtable[[#This Row],[Staff ID]],Branches[Staff ID],0))</f>
        <v>Califonia</v>
      </c>
      <c r="F21" t="str">
        <f>INDEX(Department[Department],MATCH(Consolidatedtable[[#This Row],[Staff ID]],Department[Staff ID],0))</f>
        <v>Sales</v>
      </c>
      <c r="G21" t="str">
        <f>INDEX(Table9[Position],MATCH(Consolidatedtable[[#This Row],[Staff ID]],Table9[Staff ID],0))</f>
        <v>Level 1</v>
      </c>
      <c r="H21" t="str">
        <f>INDEX(reporting[Line Manager 1],MATCH(Consolidatedtable[[#This Row],[Position]],reporting[Reporting Line],0))</f>
        <v>Deputy Head</v>
      </c>
      <c r="I21" t="str">
        <f>INDEX(reporting[Line Manager 2],MATCH(Consolidatedtable[[#This Row],[Position]],reporting[Reporting Line],0))</f>
        <v>Head</v>
      </c>
      <c r="J21" t="str">
        <f>INDEX(reporting[Line Manager 3],MATCH(Consolidatedtable[[#This Row],[Position]],reporting[Reporting Line],0))</f>
        <v>DMD</v>
      </c>
    </row>
    <row r="22" spans="1:10" x14ac:dyDescent="0.35">
      <c r="A22" s="1" t="s">
        <v>491</v>
      </c>
      <c r="B22" s="2" t="str">
        <f>INDEX(Nametable[First Name],MATCH(Consolidatedtable[[#This Row],[Staff ID]],Nametable[ol,],0))</f>
        <v>Jonathan</v>
      </c>
      <c r="C22" s="1" t="str">
        <f>INDEX(Nametable[Last Name],MATCH(Consolidatedtable[[#This Row],[Staff ID]],Nametable[ol,],0))</f>
        <v>Scott</v>
      </c>
      <c r="D22" s="2" t="str">
        <f>INDEX(Gender[Gender],MATCH(Consolidatedtable[[#This Row],[Staff ID]],Gender[Staff ID],0))</f>
        <v>Male</v>
      </c>
      <c r="E22" t="str">
        <f>INDEX(Branches[Branch],MATCH(Consolidatedtable[[#This Row],[Staff ID]],Branches[Staff ID],0))</f>
        <v>Florida</v>
      </c>
      <c r="F22" t="str">
        <f>INDEX(Department[Department],MATCH(Consolidatedtable[[#This Row],[Staff ID]],Department[Staff ID],0))</f>
        <v>Sales</v>
      </c>
      <c r="G22" t="str">
        <f>INDEX(Table9[Position],MATCH(Consolidatedtable[[#This Row],[Staff ID]],Table9[Staff ID],0))</f>
        <v>Level 1</v>
      </c>
      <c r="H22" t="str">
        <f>INDEX(reporting[Line Manager 1],MATCH(Consolidatedtable[[#This Row],[Position]],reporting[Reporting Line],0))</f>
        <v>Deputy Head</v>
      </c>
      <c r="I22" t="str">
        <f>INDEX(reporting[Line Manager 2],MATCH(Consolidatedtable[[#This Row],[Position]],reporting[Reporting Line],0))</f>
        <v>Head</v>
      </c>
      <c r="J22" t="str">
        <f>INDEX(reporting[Line Manager 3],MATCH(Consolidatedtable[[#This Row],[Position]],reporting[Reporting Line],0))</f>
        <v>DMD</v>
      </c>
    </row>
    <row r="23" spans="1:10" x14ac:dyDescent="0.35">
      <c r="A23" s="1" t="s">
        <v>497</v>
      </c>
      <c r="B23" s="2" t="str">
        <f>INDEX(Nametable[First Name],MATCH(Consolidatedtable[[#This Row],[Staff ID]],Nametable[ol,],0))</f>
        <v>Jesse</v>
      </c>
      <c r="C23" s="1" t="str">
        <f>INDEX(Nametable[Last Name],MATCH(Consolidatedtable[[#This Row],[Staff ID]],Nametable[ol,],0))</f>
        <v>Ward</v>
      </c>
      <c r="D23" s="2" t="str">
        <f>INDEX(Gender[Gender],MATCH(Consolidatedtable[[#This Row],[Staff ID]],Gender[Staff ID],0))</f>
        <v>Male</v>
      </c>
      <c r="E23" t="str">
        <f>INDEX(Branches[Branch],MATCH(Consolidatedtable[[#This Row],[Staff ID]],Branches[Staff ID],0))</f>
        <v>Florida</v>
      </c>
      <c r="F23" t="str">
        <f>INDEX(Department[Department],MATCH(Consolidatedtable[[#This Row],[Staff ID]],Department[Staff ID],0))</f>
        <v>Sales</v>
      </c>
      <c r="G23" t="str">
        <f>INDEX(Table9[Position],MATCH(Consolidatedtable[[#This Row],[Staff ID]],Table9[Staff ID],0))</f>
        <v>Level 1</v>
      </c>
      <c r="H23" t="str">
        <f>INDEX(reporting[Line Manager 1],MATCH(Consolidatedtable[[#This Row],[Position]],reporting[Reporting Line],0))</f>
        <v>Deputy Head</v>
      </c>
      <c r="I23" t="str">
        <f>INDEX(reporting[Line Manager 2],MATCH(Consolidatedtable[[#This Row],[Position]],reporting[Reporting Line],0))</f>
        <v>Head</v>
      </c>
      <c r="J23" t="str">
        <f>INDEX(reporting[Line Manager 3],MATCH(Consolidatedtable[[#This Row],[Position]],reporting[Reporting Line],0))</f>
        <v>DMD</v>
      </c>
    </row>
    <row r="24" spans="1:10" x14ac:dyDescent="0.35">
      <c r="A24" s="1" t="s">
        <v>434</v>
      </c>
      <c r="B24" s="2" t="str">
        <f>INDEX(Nametable[First Name],MATCH(Consolidatedtable[[#This Row],[Staff ID]],Nametable[ol,],0))</f>
        <v>Bobby</v>
      </c>
      <c r="C24" s="1" t="str">
        <f>INDEX(Nametable[Last Name],MATCH(Consolidatedtable[[#This Row],[Staff ID]],Nametable[ol,],0))</f>
        <v>Long</v>
      </c>
      <c r="D24" s="2" t="str">
        <f>INDEX(Gender[Gender],MATCH(Consolidatedtable[[#This Row],[Staff ID]],Gender[Staff ID],0))</f>
        <v>Male</v>
      </c>
      <c r="E24" t="str">
        <f>INDEX(Branches[Branch],MATCH(Consolidatedtable[[#This Row],[Staff ID]],Branches[Staff ID],0))</f>
        <v>New York</v>
      </c>
      <c r="F24" t="str">
        <f>INDEX(Department[Department],MATCH(Consolidatedtable[[#This Row],[Staff ID]],Department[Staff ID],0))</f>
        <v>Operations</v>
      </c>
      <c r="G24" t="str">
        <f>INDEX(Table9[Position],MATCH(Consolidatedtable[[#This Row],[Staff ID]],Table9[Staff ID],0))</f>
        <v>Level 1</v>
      </c>
      <c r="H24" t="str">
        <f>INDEX(reporting[Line Manager 1],MATCH(Consolidatedtable[[#This Row],[Position]],reporting[Reporting Line],0))</f>
        <v>Deputy Head</v>
      </c>
      <c r="I24" t="str">
        <f>INDEX(reporting[Line Manager 2],MATCH(Consolidatedtable[[#This Row],[Position]],reporting[Reporting Line],0))</f>
        <v>Head</v>
      </c>
      <c r="J24" t="str">
        <f>INDEX(reporting[Line Manager 3],MATCH(Consolidatedtable[[#This Row],[Position]],reporting[Reporting Line],0))</f>
        <v>DMD</v>
      </c>
    </row>
    <row r="25" spans="1:10" x14ac:dyDescent="0.35">
      <c r="A25" s="1" t="s">
        <v>443</v>
      </c>
      <c r="B25" s="2" t="str">
        <f>INDEX(Nametable[First Name],MATCH(Consolidatedtable[[#This Row],[Staff ID]],Nametable[ol,],0))</f>
        <v>Emily</v>
      </c>
      <c r="C25" s="1" t="str">
        <f>INDEX(Nametable[Last Name],MATCH(Consolidatedtable[[#This Row],[Staff ID]],Nametable[ol,],0))</f>
        <v>Baigrie</v>
      </c>
      <c r="D25" s="2" t="str">
        <f>INDEX(Gender[Gender],MATCH(Consolidatedtable[[#This Row],[Staff ID]],Gender[Staff ID],0))</f>
        <v>Female</v>
      </c>
      <c r="E25" t="str">
        <f>INDEX(Branches[Branch],MATCH(Consolidatedtable[[#This Row],[Staff ID]],Branches[Staff ID],0))</f>
        <v>New York</v>
      </c>
      <c r="F25" t="str">
        <f>INDEX(Department[Department],MATCH(Consolidatedtable[[#This Row],[Staff ID]],Department[Staff ID],0))</f>
        <v>Operations</v>
      </c>
      <c r="G25" t="str">
        <f>INDEX(Table9[Position],MATCH(Consolidatedtable[[#This Row],[Staff ID]],Table9[Staff ID],0))</f>
        <v>Level 1</v>
      </c>
      <c r="H25" t="str">
        <f>INDEX(reporting[Line Manager 1],MATCH(Consolidatedtable[[#This Row],[Position]],reporting[Reporting Line],0))</f>
        <v>Deputy Head</v>
      </c>
      <c r="I25" t="str">
        <f>INDEX(reporting[Line Manager 2],MATCH(Consolidatedtable[[#This Row],[Position]],reporting[Reporting Line],0))</f>
        <v>Head</v>
      </c>
      <c r="J25" t="str">
        <f>INDEX(reporting[Line Manager 3],MATCH(Consolidatedtable[[#This Row],[Position]],reporting[Reporting Line],0))</f>
        <v>DMD</v>
      </c>
    </row>
    <row r="26" spans="1:10" x14ac:dyDescent="0.35">
      <c r="A26" s="1" t="s">
        <v>444</v>
      </c>
      <c r="B26" s="2" t="str">
        <f>INDEX(Nametable[First Name],MATCH(Consolidatedtable[[#This Row],[Staff ID]],Nametable[ol,],0))</f>
        <v>Christina</v>
      </c>
      <c r="C26" s="1" t="str">
        <f>INDEX(Nametable[Last Name],MATCH(Consolidatedtable[[#This Row],[Staff ID]],Nametable[ol,],0))</f>
        <v>Orlande</v>
      </c>
      <c r="D26" s="2" t="str">
        <f>INDEX(Gender[Gender],MATCH(Consolidatedtable[[#This Row],[Staff ID]],Gender[Staff ID],0))</f>
        <v>Female</v>
      </c>
      <c r="E26" t="str">
        <f>INDEX(Branches[Branch],MATCH(Consolidatedtable[[#This Row],[Staff ID]],Branches[Staff ID],0))</f>
        <v>New York</v>
      </c>
      <c r="F26" t="str">
        <f>INDEX(Department[Department],MATCH(Consolidatedtable[[#This Row],[Staff ID]],Department[Staff ID],0))</f>
        <v>Operations</v>
      </c>
      <c r="G26" t="str">
        <f>INDEX(Table9[Position],MATCH(Consolidatedtable[[#This Row],[Staff ID]],Table9[Staff ID],0))</f>
        <v>Level 1</v>
      </c>
      <c r="H26" t="str">
        <f>INDEX(reporting[Line Manager 1],MATCH(Consolidatedtable[[#This Row],[Position]],reporting[Reporting Line],0))</f>
        <v>Deputy Head</v>
      </c>
      <c r="I26" t="str">
        <f>INDEX(reporting[Line Manager 2],MATCH(Consolidatedtable[[#This Row],[Position]],reporting[Reporting Line],0))</f>
        <v>Head</v>
      </c>
      <c r="J26" t="str">
        <f>INDEX(reporting[Line Manager 3],MATCH(Consolidatedtable[[#This Row],[Position]],reporting[Reporting Line],0))</f>
        <v>DMD</v>
      </c>
    </row>
    <row r="27" spans="1:10" x14ac:dyDescent="0.35">
      <c r="A27" s="1" t="s">
        <v>489</v>
      </c>
      <c r="B27" s="2" t="str">
        <f>INDEX(Nametable[First Name],MATCH(Consolidatedtable[[#This Row],[Staff ID]],Nametable[ol,],0))</f>
        <v>Daniel</v>
      </c>
      <c r="C27" s="1" t="str">
        <f>INDEX(Nametable[Last Name],MATCH(Consolidatedtable[[#This Row],[Staff ID]],Nametable[ol,],0))</f>
        <v>Gonzales</v>
      </c>
      <c r="D27" s="2" t="str">
        <f>INDEX(Gender[Gender],MATCH(Consolidatedtable[[#This Row],[Staff ID]],Gender[Staff ID],0))</f>
        <v>Male</v>
      </c>
      <c r="E27" t="str">
        <f>INDEX(Branches[Branch],MATCH(Consolidatedtable[[#This Row],[Staff ID]],Branches[Staff ID],0))</f>
        <v>New York</v>
      </c>
      <c r="F27" t="str">
        <f>INDEX(Department[Department],MATCH(Consolidatedtable[[#This Row],[Staff ID]],Department[Staff ID],0))</f>
        <v>Operations</v>
      </c>
      <c r="G27" t="str">
        <f>INDEX(Table9[Position],MATCH(Consolidatedtable[[#This Row],[Staff ID]],Table9[Staff ID],0))</f>
        <v>Level 1</v>
      </c>
      <c r="H27" t="str">
        <f>INDEX(reporting[Line Manager 1],MATCH(Consolidatedtable[[#This Row],[Position]],reporting[Reporting Line],0))</f>
        <v>Deputy Head</v>
      </c>
      <c r="I27" t="str">
        <f>INDEX(reporting[Line Manager 2],MATCH(Consolidatedtable[[#This Row],[Position]],reporting[Reporting Line],0))</f>
        <v>Head</v>
      </c>
      <c r="J27" t="str">
        <f>INDEX(reporting[Line Manager 3],MATCH(Consolidatedtable[[#This Row],[Position]],reporting[Reporting Line],0))</f>
        <v>DMD</v>
      </c>
    </row>
    <row r="28" spans="1:10" x14ac:dyDescent="0.35">
      <c r="A28" s="1" t="s">
        <v>494</v>
      </c>
      <c r="B28" s="2" t="str">
        <f>INDEX(Nametable[First Name],MATCH(Consolidatedtable[[#This Row],[Staff ID]],Nametable[ol,],0))</f>
        <v>Megan</v>
      </c>
      <c r="C28" s="1" t="str">
        <f>INDEX(Nametable[Last Name],MATCH(Consolidatedtable[[#This Row],[Staff ID]],Nametable[ol,],0))</f>
        <v>Oxford</v>
      </c>
      <c r="D28" s="2" t="str">
        <f>INDEX(Gender[Gender],MATCH(Consolidatedtable[[#This Row],[Staff ID]],Gender[Staff ID],0))</f>
        <v>Female</v>
      </c>
      <c r="E28" t="str">
        <f>INDEX(Branches[Branch],MATCH(Consolidatedtable[[#This Row],[Staff ID]],Branches[Staff ID],0))</f>
        <v>New York</v>
      </c>
      <c r="F28" t="str">
        <f>INDEX(Department[Department],MATCH(Consolidatedtable[[#This Row],[Staff ID]],Department[Staff ID],0))</f>
        <v>Operations</v>
      </c>
      <c r="G28" t="str">
        <f>INDEX(Table9[Position],MATCH(Consolidatedtable[[#This Row],[Staff ID]],Table9[Staff ID],0))</f>
        <v>Level 1</v>
      </c>
      <c r="H28" t="str">
        <f>INDEX(reporting[Line Manager 1],MATCH(Consolidatedtable[[#This Row],[Position]],reporting[Reporting Line],0))</f>
        <v>Deputy Head</v>
      </c>
      <c r="I28" t="str">
        <f>INDEX(reporting[Line Manager 2],MATCH(Consolidatedtable[[#This Row],[Position]],reporting[Reporting Line],0))</f>
        <v>Head</v>
      </c>
      <c r="J28" t="str">
        <f>INDEX(reporting[Line Manager 3],MATCH(Consolidatedtable[[#This Row],[Position]],reporting[Reporting Line],0))</f>
        <v>DMD</v>
      </c>
    </row>
    <row r="29" spans="1:10" x14ac:dyDescent="0.35">
      <c r="A29" s="1" t="s">
        <v>545</v>
      </c>
      <c r="B29" s="2" t="str">
        <f>INDEX(Nametable[First Name],MATCH(Consolidatedtable[[#This Row],[Staff ID]],Nametable[ol,],0))</f>
        <v>Christopher</v>
      </c>
      <c r="C29" s="1" t="str">
        <f>INDEX(Nametable[Last Name],MATCH(Consolidatedtable[[#This Row],[Staff ID]],Nametable[ol,],0))</f>
        <v>Hernandez</v>
      </c>
      <c r="D29" s="2" t="str">
        <f>INDEX(Gender[Gender],MATCH(Consolidatedtable[[#This Row],[Staff ID]],Gender[Staff ID],0))</f>
        <v>Male</v>
      </c>
      <c r="E29" t="str">
        <f>INDEX(Branches[Branch],MATCH(Consolidatedtable[[#This Row],[Staff ID]],Branches[Staff ID],0))</f>
        <v>New York</v>
      </c>
      <c r="F29" t="str">
        <f>INDEX(Department[Department],MATCH(Consolidatedtable[[#This Row],[Staff ID]],Department[Staff ID],0))</f>
        <v>Operations</v>
      </c>
      <c r="G29" t="str">
        <f>INDEX(Table9[Position],MATCH(Consolidatedtable[[#This Row],[Staff ID]],Table9[Staff ID],0))</f>
        <v>Level 1</v>
      </c>
      <c r="H29" t="str">
        <f>INDEX(reporting[Line Manager 1],MATCH(Consolidatedtable[[#This Row],[Position]],reporting[Reporting Line],0))</f>
        <v>Deputy Head</v>
      </c>
      <c r="I29" t="str">
        <f>INDEX(reporting[Line Manager 2],MATCH(Consolidatedtable[[#This Row],[Position]],reporting[Reporting Line],0))</f>
        <v>Head</v>
      </c>
      <c r="J29" t="str">
        <f>INDEX(reporting[Line Manager 3],MATCH(Consolidatedtable[[#This Row],[Position]],reporting[Reporting Line],0))</f>
        <v>DMD</v>
      </c>
    </row>
    <row r="30" spans="1:10" x14ac:dyDescent="0.35">
      <c r="A30" s="1" t="s">
        <v>548</v>
      </c>
      <c r="B30" s="2" t="str">
        <f>INDEX(Nametable[First Name],MATCH(Consolidatedtable[[#This Row],[Staff ID]],Nametable[ol,],0))</f>
        <v>Joshua</v>
      </c>
      <c r="C30" s="1" t="str">
        <f>INDEX(Nametable[Last Name],MATCH(Consolidatedtable[[#This Row],[Staff ID]],Nametable[ol,],0))</f>
        <v>Lee</v>
      </c>
      <c r="D30" s="2" t="str">
        <f>INDEX(Gender[Gender],MATCH(Consolidatedtable[[#This Row],[Staff ID]],Gender[Staff ID],0))</f>
        <v>Male</v>
      </c>
      <c r="E30" t="str">
        <f>INDEX(Branches[Branch],MATCH(Consolidatedtable[[#This Row],[Staff ID]],Branches[Staff ID],0))</f>
        <v>New York</v>
      </c>
      <c r="F30" t="str">
        <f>INDEX(Department[Department],MATCH(Consolidatedtable[[#This Row],[Staff ID]],Department[Staff ID],0))</f>
        <v>Operations</v>
      </c>
      <c r="G30" t="str">
        <f>INDEX(Table9[Position],MATCH(Consolidatedtable[[#This Row],[Staff ID]],Table9[Staff ID],0))</f>
        <v>Level 1</v>
      </c>
      <c r="H30" t="str">
        <f>INDEX(reporting[Line Manager 1],MATCH(Consolidatedtable[[#This Row],[Position]],reporting[Reporting Line],0))</f>
        <v>Deputy Head</v>
      </c>
      <c r="I30" t="str">
        <f>INDEX(reporting[Line Manager 2],MATCH(Consolidatedtable[[#This Row],[Position]],reporting[Reporting Line],0))</f>
        <v>Head</v>
      </c>
      <c r="J30" t="str">
        <f>INDEX(reporting[Line Manager 3],MATCH(Consolidatedtable[[#This Row],[Position]],reporting[Reporting Line],0))</f>
        <v>DMD</v>
      </c>
    </row>
    <row r="31" spans="1:10" x14ac:dyDescent="0.35">
      <c r="A31" s="1" t="s">
        <v>552</v>
      </c>
      <c r="B31" s="2" t="str">
        <f>INDEX(Nametable[First Name],MATCH(Consolidatedtable[[#This Row],[Staff ID]],Nametable[ol,],0))</f>
        <v>Peter</v>
      </c>
      <c r="C31" s="1" t="str">
        <f>INDEX(Nametable[Last Name],MATCH(Consolidatedtable[[#This Row],[Staff ID]],Nametable[ol,],0))</f>
        <v>Reyes</v>
      </c>
      <c r="D31" s="2" t="str">
        <f>INDEX(Gender[Gender],MATCH(Consolidatedtable[[#This Row],[Staff ID]],Gender[Staff ID],0))</f>
        <v>Male</v>
      </c>
      <c r="E31" t="str">
        <f>INDEX(Branches[Branch],MATCH(Consolidatedtable[[#This Row],[Staff ID]],Branches[Staff ID],0))</f>
        <v>New York</v>
      </c>
      <c r="F31" t="str">
        <f>INDEX(Department[Department],MATCH(Consolidatedtable[[#This Row],[Staff ID]],Department[Staff ID],0))</f>
        <v>Operations</v>
      </c>
      <c r="G31" t="str">
        <f>INDEX(Table9[Position],MATCH(Consolidatedtable[[#This Row],[Staff ID]],Table9[Staff ID],0))</f>
        <v>Level 1</v>
      </c>
      <c r="H31" t="str">
        <f>INDEX(reporting[Line Manager 1],MATCH(Consolidatedtable[[#This Row],[Position]],reporting[Reporting Line],0))</f>
        <v>Deputy Head</v>
      </c>
      <c r="I31" t="str">
        <f>INDEX(reporting[Line Manager 2],MATCH(Consolidatedtable[[#This Row],[Position]],reporting[Reporting Line],0))</f>
        <v>Head</v>
      </c>
      <c r="J31" t="str">
        <f>INDEX(reporting[Line Manager 3],MATCH(Consolidatedtable[[#This Row],[Position]],reporting[Reporting Line],0))</f>
        <v>DMD</v>
      </c>
    </row>
    <row r="32" spans="1:10" x14ac:dyDescent="0.35">
      <c r="A32" s="1" t="s">
        <v>460</v>
      </c>
      <c r="B32" s="2" t="str">
        <f>INDEX(Nametable[First Name],MATCH(Consolidatedtable[[#This Row],[Staff ID]],Nametable[ol,],0))</f>
        <v>Ralph</v>
      </c>
      <c r="C32" s="1" t="str">
        <f>INDEX(Nametable[Last Name],MATCH(Consolidatedtable[[#This Row],[Staff ID]],Nametable[ol,],0))</f>
        <v>Myers</v>
      </c>
      <c r="D32" s="2" t="str">
        <f>INDEX(Gender[Gender],MATCH(Consolidatedtable[[#This Row],[Staff ID]],Gender[Staff ID],0))</f>
        <v>Male</v>
      </c>
      <c r="E32" t="str">
        <f>INDEX(Branches[Branch],MATCH(Consolidatedtable[[#This Row],[Staff ID]],Branches[Staff ID],0))</f>
        <v>New York</v>
      </c>
      <c r="F32" t="str">
        <f>INDEX(Department[Department],MATCH(Consolidatedtable[[#This Row],[Staff ID]],Department[Staff ID],0))</f>
        <v>Sales</v>
      </c>
      <c r="G32" t="str">
        <f>INDEX(Table9[Position],MATCH(Consolidatedtable[[#This Row],[Staff ID]],Table9[Staff ID],0))</f>
        <v>Level 1</v>
      </c>
      <c r="H32" t="str">
        <f>INDEX(reporting[Line Manager 1],MATCH(Consolidatedtable[[#This Row],[Position]],reporting[Reporting Line],0))</f>
        <v>Deputy Head</v>
      </c>
      <c r="I32" t="str">
        <f>INDEX(reporting[Line Manager 2],MATCH(Consolidatedtable[[#This Row],[Position]],reporting[Reporting Line],0))</f>
        <v>Head</v>
      </c>
      <c r="J32" t="str">
        <f>INDEX(reporting[Line Manager 3],MATCH(Consolidatedtable[[#This Row],[Position]],reporting[Reporting Line],0))</f>
        <v>DMD</v>
      </c>
    </row>
    <row r="33" spans="1:10" x14ac:dyDescent="0.35">
      <c r="A33" s="1" t="s">
        <v>461</v>
      </c>
      <c r="B33" s="2" t="str">
        <f>INDEX(Nametable[First Name],MATCH(Consolidatedtable[[#This Row],[Staff ID]],Nametable[ol,],0))</f>
        <v>Madison</v>
      </c>
      <c r="C33" s="1" t="str">
        <f>INDEX(Nametable[Last Name],MATCH(Consolidatedtable[[#This Row],[Staff ID]],Nametable[ol,],0))</f>
        <v>Oldacres</v>
      </c>
      <c r="D33" s="2" t="str">
        <f>INDEX(Gender[Gender],MATCH(Consolidatedtable[[#This Row],[Staff ID]],Gender[Staff ID],0))</f>
        <v>Female</v>
      </c>
      <c r="E33" t="str">
        <f>INDEX(Branches[Branch],MATCH(Consolidatedtable[[#This Row],[Staff ID]],Branches[Staff ID],0))</f>
        <v>New York</v>
      </c>
      <c r="F33" t="str">
        <f>INDEX(Department[Department],MATCH(Consolidatedtable[[#This Row],[Staff ID]],Department[Staff ID],0))</f>
        <v>Sales</v>
      </c>
      <c r="G33" t="str">
        <f>INDEX(Table9[Position],MATCH(Consolidatedtable[[#This Row],[Staff ID]],Table9[Staff ID],0))</f>
        <v>Level 1</v>
      </c>
      <c r="H33" t="str">
        <f>INDEX(reporting[Line Manager 1],MATCH(Consolidatedtable[[#This Row],[Position]],reporting[Reporting Line],0))</f>
        <v>Deputy Head</v>
      </c>
      <c r="I33" t="str">
        <f>INDEX(reporting[Line Manager 2],MATCH(Consolidatedtable[[#This Row],[Position]],reporting[Reporting Line],0))</f>
        <v>Head</v>
      </c>
      <c r="J33" t="str">
        <f>INDEX(reporting[Line Manager 3],MATCH(Consolidatedtable[[#This Row],[Position]],reporting[Reporting Line],0))</f>
        <v>DMD</v>
      </c>
    </row>
    <row r="34" spans="1:10" x14ac:dyDescent="0.35">
      <c r="A34" s="1" t="s">
        <v>468</v>
      </c>
      <c r="B34" s="2" t="str">
        <f>INDEX(Nametable[First Name],MATCH(Consolidatedtable[[#This Row],[Staff ID]],Nametable[ol,],0))</f>
        <v>Bradley</v>
      </c>
      <c r="C34" s="1" t="str">
        <f>INDEX(Nametable[Last Name],MATCH(Consolidatedtable[[#This Row],[Staff ID]],Nametable[ol,],0))</f>
        <v>Foster</v>
      </c>
      <c r="D34" s="2" t="str">
        <f>INDEX(Gender[Gender],MATCH(Consolidatedtable[[#This Row],[Staff ID]],Gender[Staff ID],0))</f>
        <v>Male</v>
      </c>
      <c r="E34" t="str">
        <f>INDEX(Branches[Branch],MATCH(Consolidatedtable[[#This Row],[Staff ID]],Branches[Staff ID],0))</f>
        <v>New York</v>
      </c>
      <c r="F34" t="str">
        <f>INDEX(Department[Department],MATCH(Consolidatedtable[[#This Row],[Staff ID]],Department[Staff ID],0))</f>
        <v>Sales</v>
      </c>
      <c r="G34" t="str">
        <f>INDEX(Table9[Position],MATCH(Consolidatedtable[[#This Row],[Staff ID]],Table9[Staff ID],0))</f>
        <v>Level 1</v>
      </c>
      <c r="H34" t="str">
        <f>INDEX(reporting[Line Manager 1],MATCH(Consolidatedtable[[#This Row],[Position]],reporting[Reporting Line],0))</f>
        <v>Deputy Head</v>
      </c>
      <c r="I34" t="str">
        <f>INDEX(reporting[Line Manager 2],MATCH(Consolidatedtable[[#This Row],[Position]],reporting[Reporting Line],0))</f>
        <v>Head</v>
      </c>
      <c r="J34" t="str">
        <f>INDEX(reporting[Line Manager 3],MATCH(Consolidatedtable[[#This Row],[Position]],reporting[Reporting Line],0))</f>
        <v>DMD</v>
      </c>
    </row>
    <row r="35" spans="1:10" x14ac:dyDescent="0.35">
      <c r="A35" s="1" t="s">
        <v>470</v>
      </c>
      <c r="B35" s="2" t="str">
        <f>INDEX(Nametable[First Name],MATCH(Consolidatedtable[[#This Row],[Staff ID]],Nametable[ol,],0))</f>
        <v>Alan</v>
      </c>
      <c r="C35" s="1" t="str">
        <f>INDEX(Nametable[Last Name],MATCH(Consolidatedtable[[#This Row],[Staff ID]],Nametable[ol,],0))</f>
        <v>Bennet</v>
      </c>
      <c r="D35" s="2" t="str">
        <f>INDEX(Gender[Gender],MATCH(Consolidatedtable[[#This Row],[Staff ID]],Gender[Staff ID],0))</f>
        <v>Male</v>
      </c>
      <c r="E35" t="str">
        <f>INDEX(Branches[Branch],MATCH(Consolidatedtable[[#This Row],[Staff ID]],Branches[Staff ID],0))</f>
        <v>New York</v>
      </c>
      <c r="F35" t="str">
        <f>INDEX(Department[Department],MATCH(Consolidatedtable[[#This Row],[Staff ID]],Department[Staff ID],0))</f>
        <v>Sales</v>
      </c>
      <c r="G35" t="str">
        <f>INDEX(Table9[Position],MATCH(Consolidatedtable[[#This Row],[Staff ID]],Table9[Staff ID],0))</f>
        <v>Level 1</v>
      </c>
      <c r="H35" t="str">
        <f>INDEX(reporting[Line Manager 1],MATCH(Consolidatedtable[[#This Row],[Position]],reporting[Reporting Line],0))</f>
        <v>Deputy Head</v>
      </c>
      <c r="I35" t="str">
        <f>INDEX(reporting[Line Manager 2],MATCH(Consolidatedtable[[#This Row],[Position]],reporting[Reporting Line],0))</f>
        <v>Head</v>
      </c>
      <c r="J35" t="str">
        <f>INDEX(reporting[Line Manager 3],MATCH(Consolidatedtable[[#This Row],[Position]],reporting[Reporting Line],0))</f>
        <v>DMD</v>
      </c>
    </row>
    <row r="36" spans="1:10" x14ac:dyDescent="0.35">
      <c r="A36" s="1" t="s">
        <v>471</v>
      </c>
      <c r="B36" s="2" t="str">
        <f>INDEX(Nametable[First Name],MATCH(Consolidatedtable[[#This Row],[Staff ID]],Nametable[ol,],0))</f>
        <v>Maria</v>
      </c>
      <c r="C36" s="1" t="str">
        <f>INDEX(Nametable[Last Name],MATCH(Consolidatedtable[[#This Row],[Staff ID]],Nametable[ol,],0))</f>
        <v>Otten</v>
      </c>
      <c r="D36" s="2" t="str">
        <f>INDEX(Gender[Gender],MATCH(Consolidatedtable[[#This Row],[Staff ID]],Gender[Staff ID],0))</f>
        <v>Female</v>
      </c>
      <c r="E36" t="str">
        <f>INDEX(Branches[Branch],MATCH(Consolidatedtable[[#This Row],[Staff ID]],Branches[Staff ID],0))</f>
        <v>New York</v>
      </c>
      <c r="F36" t="str">
        <f>INDEX(Department[Department],MATCH(Consolidatedtable[[#This Row],[Staff ID]],Department[Staff ID],0))</f>
        <v>Sales</v>
      </c>
      <c r="G36" t="str">
        <f>INDEX(Table9[Position],MATCH(Consolidatedtable[[#This Row],[Staff ID]],Table9[Staff ID],0))</f>
        <v>Level 1</v>
      </c>
      <c r="H36" t="str">
        <f>INDEX(reporting[Line Manager 1],MATCH(Consolidatedtable[[#This Row],[Position]],reporting[Reporting Line],0))</f>
        <v>Deputy Head</v>
      </c>
      <c r="I36" t="str">
        <f>INDEX(reporting[Line Manager 2],MATCH(Consolidatedtable[[#This Row],[Position]],reporting[Reporting Line],0))</f>
        <v>Head</v>
      </c>
      <c r="J36" t="str">
        <f>INDEX(reporting[Line Manager 3],MATCH(Consolidatedtable[[#This Row],[Position]],reporting[Reporting Line],0))</f>
        <v>DMD</v>
      </c>
    </row>
    <row r="37" spans="1:10" x14ac:dyDescent="0.35">
      <c r="A37" s="1" t="s">
        <v>502</v>
      </c>
      <c r="B37" s="2" t="str">
        <f>INDEX(Nametable[First Name],MATCH(Consolidatedtable[[#This Row],[Staff ID]],Nametable[ol,],0))</f>
        <v>Nathan</v>
      </c>
      <c r="C37" s="1" t="str">
        <f>INDEX(Nametable[Last Name],MATCH(Consolidatedtable[[#This Row],[Staff ID]],Nametable[ol,],0))</f>
        <v>Parker</v>
      </c>
      <c r="D37" s="2" t="str">
        <f>INDEX(Gender[Gender],MATCH(Consolidatedtable[[#This Row],[Staff ID]],Gender[Staff ID],0))</f>
        <v>Male</v>
      </c>
      <c r="E37" t="str">
        <f>INDEX(Branches[Branch],MATCH(Consolidatedtable[[#This Row],[Staff ID]],Branches[Staff ID],0))</f>
        <v>New York</v>
      </c>
      <c r="F37" t="str">
        <f>INDEX(Department[Department],MATCH(Consolidatedtable[[#This Row],[Staff ID]],Department[Staff ID],0))</f>
        <v>Sales</v>
      </c>
      <c r="G37" t="str">
        <f>INDEX(Table9[Position],MATCH(Consolidatedtable[[#This Row],[Staff ID]],Table9[Staff ID],0))</f>
        <v>Level 1</v>
      </c>
      <c r="H37" t="str">
        <f>INDEX(reporting[Line Manager 1],MATCH(Consolidatedtable[[#This Row],[Position]],reporting[Reporting Line],0))</f>
        <v>Deputy Head</v>
      </c>
      <c r="I37" t="str">
        <f>INDEX(reporting[Line Manager 2],MATCH(Consolidatedtable[[#This Row],[Position]],reporting[Reporting Line],0))</f>
        <v>Head</v>
      </c>
      <c r="J37" t="str">
        <f>INDEX(reporting[Line Manager 3],MATCH(Consolidatedtable[[#This Row],[Position]],reporting[Reporting Line],0))</f>
        <v>DMD</v>
      </c>
    </row>
    <row r="38" spans="1:10" x14ac:dyDescent="0.35">
      <c r="A38" s="1" t="s">
        <v>407</v>
      </c>
      <c r="B38" s="2" t="str">
        <f>INDEX(Nametable[First Name],MATCH(Consolidatedtable[[#This Row],[Staff ID]],Nametable[ol,],0))</f>
        <v>Amanda</v>
      </c>
      <c r="C38" s="1" t="str">
        <f>INDEX(Nametable[Last Name],MATCH(Consolidatedtable[[#This Row],[Staff ID]],Nametable[ol,],0))</f>
        <v>Balaam</v>
      </c>
      <c r="D38" s="2" t="str">
        <f>INDEX(Gender[Gender],MATCH(Consolidatedtable[[#This Row],[Staff ID]],Gender[Staff ID],0))</f>
        <v>Female</v>
      </c>
      <c r="E38" t="str">
        <f>INDEX(Branches[Branch],MATCH(Consolidatedtable[[#This Row],[Staff ID]],Branches[Staff ID],0))</f>
        <v>New Jersey</v>
      </c>
      <c r="F38" t="str">
        <f>INDEX(Department[Department],MATCH(Consolidatedtable[[#This Row],[Staff ID]],Department[Staff ID],0))</f>
        <v>Customer Service</v>
      </c>
      <c r="G38" t="str">
        <f>INDEX(Table9[Position],MATCH(Consolidatedtable[[#This Row],[Staff ID]],Table9[Staff ID],0))</f>
        <v>Level 1</v>
      </c>
      <c r="H38" t="str">
        <f>INDEX(reporting[Line Manager 1],MATCH(Consolidatedtable[[#This Row],[Position]],reporting[Reporting Line],0))</f>
        <v>Deputy Head</v>
      </c>
      <c r="I38" t="str">
        <f>INDEX(reporting[Line Manager 2],MATCH(Consolidatedtable[[#This Row],[Position]],reporting[Reporting Line],0))</f>
        <v>Head</v>
      </c>
      <c r="J38" t="str">
        <f>INDEX(reporting[Line Manager 3],MATCH(Consolidatedtable[[#This Row],[Position]],reporting[Reporting Line],0))</f>
        <v>DMD</v>
      </c>
    </row>
    <row r="39" spans="1:10" x14ac:dyDescent="0.35">
      <c r="A39" s="1" t="s">
        <v>439</v>
      </c>
      <c r="B39" s="2" t="str">
        <f>INDEX(Nametable[First Name],MATCH(Consolidatedtable[[#This Row],[Staff ID]],Nametable[ol,],0))</f>
        <v>Patrick</v>
      </c>
      <c r="C39" s="1" t="str">
        <f>INDEX(Nametable[Last Name],MATCH(Consolidatedtable[[#This Row],[Staff ID]],Nametable[ol,],0))</f>
        <v>Rivera</v>
      </c>
      <c r="D39" s="2" t="str">
        <f>INDEX(Gender[Gender],MATCH(Consolidatedtable[[#This Row],[Staff ID]],Gender[Staff ID],0))</f>
        <v>Male</v>
      </c>
      <c r="E39" t="str">
        <f>INDEX(Branches[Branch],MATCH(Consolidatedtable[[#This Row],[Staff ID]],Branches[Staff ID],0))</f>
        <v>New Jersey</v>
      </c>
      <c r="F39" t="str">
        <f>INDEX(Department[Department],MATCH(Consolidatedtable[[#This Row],[Staff ID]],Department[Staff ID],0))</f>
        <v>IT</v>
      </c>
      <c r="G39" t="str">
        <f>INDEX(Table9[Position],MATCH(Consolidatedtable[[#This Row],[Staff ID]],Table9[Staff ID],0))</f>
        <v>Level 1</v>
      </c>
      <c r="H39" t="str">
        <f>INDEX(reporting[Line Manager 1],MATCH(Consolidatedtable[[#This Row],[Position]],reporting[Reporting Line],0))</f>
        <v>Deputy Head</v>
      </c>
      <c r="I39" t="str">
        <f>INDEX(reporting[Line Manager 2],MATCH(Consolidatedtable[[#This Row],[Position]],reporting[Reporting Line],0))</f>
        <v>Head</v>
      </c>
      <c r="J39" t="str">
        <f>INDEX(reporting[Line Manager 3],MATCH(Consolidatedtable[[#This Row],[Position]],reporting[Reporting Line],0))</f>
        <v>DMD</v>
      </c>
    </row>
    <row r="40" spans="1:10" x14ac:dyDescent="0.35">
      <c r="A40" s="1" t="s">
        <v>466</v>
      </c>
      <c r="B40" s="2" t="str">
        <f>INDEX(Nametable[First Name],MATCH(Consolidatedtable[[#This Row],[Staff ID]],Nametable[ol,],0))</f>
        <v>Sean</v>
      </c>
      <c r="C40" s="1" t="str">
        <f>INDEX(Nametable[Last Name],MATCH(Consolidatedtable[[#This Row],[Staff ID]],Nametable[ol,],0))</f>
        <v>Peterson</v>
      </c>
      <c r="D40" s="2" t="str">
        <f>INDEX(Gender[Gender],MATCH(Consolidatedtable[[#This Row],[Staff ID]],Gender[Staff ID],0))</f>
        <v>Male</v>
      </c>
      <c r="E40" t="str">
        <f>INDEX(Branches[Branch],MATCH(Consolidatedtable[[#This Row],[Staff ID]],Branches[Staff ID],0))</f>
        <v>New Jersey</v>
      </c>
      <c r="F40" t="str">
        <f>INDEX(Department[Department],MATCH(Consolidatedtable[[#This Row],[Staff ID]],Department[Staff ID],0))</f>
        <v>Operations</v>
      </c>
      <c r="G40" t="str">
        <f>INDEX(Table9[Position],MATCH(Consolidatedtable[[#This Row],[Staff ID]],Table9[Staff ID],0))</f>
        <v>Level 1</v>
      </c>
      <c r="H40" t="str">
        <f>INDEX(reporting[Line Manager 1],MATCH(Consolidatedtable[[#This Row],[Position]],reporting[Reporting Line],0))</f>
        <v>Deputy Head</v>
      </c>
      <c r="I40" t="str">
        <f>INDEX(reporting[Line Manager 2],MATCH(Consolidatedtable[[#This Row],[Position]],reporting[Reporting Line],0))</f>
        <v>Head</v>
      </c>
      <c r="J40" t="str">
        <f>INDEX(reporting[Line Manager 3],MATCH(Consolidatedtable[[#This Row],[Position]],reporting[Reporting Line],0))</f>
        <v>DMD</v>
      </c>
    </row>
    <row r="41" spans="1:10" x14ac:dyDescent="0.35">
      <c r="A41" s="1" t="s">
        <v>549</v>
      </c>
      <c r="B41" s="2" t="str">
        <f>INDEX(Nametable[First Name],MATCH(Consolidatedtable[[#This Row],[Staff ID]],Nametable[ol,],0))</f>
        <v>Judith</v>
      </c>
      <c r="C41" s="1" t="str">
        <f>INDEX(Nametable[Last Name],MATCH(Consolidatedtable[[#This Row],[Staff ID]],Nametable[ol,],0))</f>
        <v>Otton</v>
      </c>
      <c r="D41" s="2" t="str">
        <f>INDEX(Gender[Gender],MATCH(Consolidatedtable[[#This Row],[Staff ID]],Gender[Staff ID],0))</f>
        <v>Female</v>
      </c>
      <c r="E41" t="str">
        <f>INDEX(Branches[Branch],MATCH(Consolidatedtable[[#This Row],[Staff ID]],Branches[Staff ID],0))</f>
        <v>New Jersey</v>
      </c>
      <c r="F41" t="str">
        <f>INDEX(Department[Department],MATCH(Consolidatedtable[[#This Row],[Staff ID]],Department[Staff ID],0))</f>
        <v>Sales</v>
      </c>
      <c r="G41" t="str">
        <f>INDEX(Table9[Position],MATCH(Consolidatedtable[[#This Row],[Staff ID]],Table9[Staff ID],0))</f>
        <v>Level 1</v>
      </c>
      <c r="H41" t="str">
        <f>INDEX(reporting[Line Manager 1],MATCH(Consolidatedtable[[#This Row],[Position]],reporting[Reporting Line],0))</f>
        <v>Deputy Head</v>
      </c>
      <c r="I41" t="str">
        <f>INDEX(reporting[Line Manager 2],MATCH(Consolidatedtable[[#This Row],[Position]],reporting[Reporting Line],0))</f>
        <v>Head</v>
      </c>
      <c r="J41" t="str">
        <f>INDEX(reporting[Line Manager 3],MATCH(Consolidatedtable[[#This Row],[Position]],reporting[Reporting Line],0))</f>
        <v>DMD</v>
      </c>
    </row>
    <row r="42" spans="1:10" x14ac:dyDescent="0.35">
      <c r="A42" s="1" t="s">
        <v>591</v>
      </c>
      <c r="B42" s="2" t="str">
        <f>INDEX(Nametable[First Name],MATCH(Consolidatedtable[[#This Row],[Staff ID]],Nametable[ol,],0))</f>
        <v>Brian</v>
      </c>
      <c r="C42" s="1" t="str">
        <f>INDEX(Nametable[Last Name],MATCH(Consolidatedtable[[#This Row],[Staff ID]],Nametable[ol,],0))</f>
        <v>White</v>
      </c>
      <c r="D42" s="2" t="str">
        <f>INDEX(Gender[Gender],MATCH(Consolidatedtable[[#This Row],[Staff ID]],Gender[Staff ID],0))</f>
        <v>Male</v>
      </c>
      <c r="E42" t="str">
        <f>INDEX(Branches[Branch],MATCH(Consolidatedtable[[#This Row],[Staff ID]],Branches[Staff ID],0))</f>
        <v>New York</v>
      </c>
      <c r="F42" t="str">
        <f>INDEX(Department[Department],MATCH(Consolidatedtable[[#This Row],[Staff ID]],Department[Staff ID],0))</f>
        <v>Admin</v>
      </c>
      <c r="G42" t="str">
        <f>INDEX(Table9[Position],MATCH(Consolidatedtable[[#This Row],[Staff ID]],Table9[Staff ID],0))</f>
        <v>Level 1</v>
      </c>
      <c r="H42" t="str">
        <f>INDEX(reporting[Line Manager 1],MATCH(Consolidatedtable[[#This Row],[Position]],reporting[Reporting Line],0))</f>
        <v>Deputy Head</v>
      </c>
      <c r="I42" t="str">
        <f>INDEX(reporting[Line Manager 2],MATCH(Consolidatedtable[[#This Row],[Position]],reporting[Reporting Line],0))</f>
        <v>Head</v>
      </c>
      <c r="J42" t="str">
        <f>INDEX(reporting[Line Manager 3],MATCH(Consolidatedtable[[#This Row],[Position]],reporting[Reporting Line],0))</f>
        <v>DMD</v>
      </c>
    </row>
    <row r="43" spans="1:10" x14ac:dyDescent="0.35">
      <c r="A43" s="1" t="s">
        <v>403</v>
      </c>
      <c r="B43" s="2" t="str">
        <f>INDEX(Nametable[First Name],MATCH(Consolidatedtable[[#This Row],[Staff ID]],Nametable[ol,],0))</f>
        <v>Pamela</v>
      </c>
      <c r="C43" s="1" t="str">
        <f>INDEX(Nametable[Last Name],MATCH(Consolidatedtable[[#This Row],[Staff ID]],Nametable[ol,],0))</f>
        <v>Oaldham</v>
      </c>
      <c r="D43" s="2" t="str">
        <f>INDEX(Gender[Gender],MATCH(Consolidatedtable[[#This Row],[Staff ID]],Gender[Staff ID],0))</f>
        <v>Female</v>
      </c>
      <c r="E43" t="str">
        <f>INDEX(Branches[Branch],MATCH(Consolidatedtable[[#This Row],[Staff ID]],Branches[Staff ID],0))</f>
        <v>New York</v>
      </c>
      <c r="F43" t="str">
        <f>INDEX(Department[Department],MATCH(Consolidatedtable[[#This Row],[Staff ID]],Department[Staff ID],0))</f>
        <v>Admin</v>
      </c>
      <c r="G43" t="str">
        <f>INDEX(Table9[Position],MATCH(Consolidatedtable[[#This Row],[Staff ID]],Table9[Staff ID],0))</f>
        <v>Level 1</v>
      </c>
      <c r="H43" t="str">
        <f>INDEX(reporting[Line Manager 1],MATCH(Consolidatedtable[[#This Row],[Position]],reporting[Reporting Line],0))</f>
        <v>Deputy Head</v>
      </c>
      <c r="I43" t="str">
        <f>INDEX(reporting[Line Manager 2],MATCH(Consolidatedtable[[#This Row],[Position]],reporting[Reporting Line],0))</f>
        <v>Head</v>
      </c>
      <c r="J43" t="str">
        <f>INDEX(reporting[Line Manager 3],MATCH(Consolidatedtable[[#This Row],[Position]],reporting[Reporting Line],0))</f>
        <v>DMD</v>
      </c>
    </row>
    <row r="44" spans="1:10" x14ac:dyDescent="0.35">
      <c r="A44" s="1" t="s">
        <v>406</v>
      </c>
      <c r="B44" s="2" t="str">
        <f>INDEX(Nametable[First Name],MATCH(Consolidatedtable[[#This Row],[Staff ID]],Nametable[ol,],0))</f>
        <v>Susan</v>
      </c>
      <c r="C44" s="1" t="str">
        <f>INDEX(Nametable[Last Name],MATCH(Consolidatedtable[[#This Row],[Staff ID]],Nametable[ol,],0))</f>
        <v>Ackley</v>
      </c>
      <c r="D44" s="2" t="str">
        <f>INDEX(Gender[Gender],MATCH(Consolidatedtable[[#This Row],[Staff ID]],Gender[Staff ID],0))</f>
        <v>Female</v>
      </c>
      <c r="E44" t="str">
        <f>INDEX(Branches[Branch],MATCH(Consolidatedtable[[#This Row],[Staff ID]],Branches[Staff ID],0))</f>
        <v>New York</v>
      </c>
      <c r="F44" t="str">
        <f>INDEX(Department[Department],MATCH(Consolidatedtable[[#This Row],[Staff ID]],Department[Staff ID],0))</f>
        <v>Admin</v>
      </c>
      <c r="G44" t="str">
        <f>INDEX(Table9[Position],MATCH(Consolidatedtable[[#This Row],[Staff ID]],Table9[Staff ID],0))</f>
        <v>Level 1</v>
      </c>
      <c r="H44" t="str">
        <f>INDEX(reporting[Line Manager 1],MATCH(Consolidatedtable[[#This Row],[Position]],reporting[Reporting Line],0))</f>
        <v>Deputy Head</v>
      </c>
      <c r="I44" t="str">
        <f>INDEX(reporting[Line Manager 2],MATCH(Consolidatedtable[[#This Row],[Position]],reporting[Reporting Line],0))</f>
        <v>Head</v>
      </c>
      <c r="J44" t="str">
        <f>INDEX(reporting[Line Manager 3],MATCH(Consolidatedtable[[#This Row],[Position]],reporting[Reporting Line],0))</f>
        <v>DMD</v>
      </c>
    </row>
    <row r="45" spans="1:10" x14ac:dyDescent="0.35">
      <c r="A45" s="1" t="s">
        <v>419</v>
      </c>
      <c r="B45" s="2" t="str">
        <f>INDEX(Nametable[First Name],MATCH(Consolidatedtable[[#This Row],[Staff ID]],Nametable[ol,],0))</f>
        <v>Matthew</v>
      </c>
      <c r="C45" s="1" t="str">
        <f>INDEX(Nametable[Last Name],MATCH(Consolidatedtable[[#This Row],[Staff ID]],Nametable[ol,],0))</f>
        <v>Wilson</v>
      </c>
      <c r="D45" s="2" t="str">
        <f>INDEX(Gender[Gender],MATCH(Consolidatedtable[[#This Row],[Staff ID]],Gender[Staff ID],0))</f>
        <v>Male</v>
      </c>
      <c r="E45" t="str">
        <f>INDEX(Branches[Branch],MATCH(Consolidatedtable[[#This Row],[Staff ID]],Branches[Staff ID],0))</f>
        <v>New York</v>
      </c>
      <c r="F45" t="str">
        <f>INDEX(Department[Department],MATCH(Consolidatedtable[[#This Row],[Staff ID]],Department[Staff ID],0))</f>
        <v>Strategy</v>
      </c>
      <c r="G45" t="str">
        <f>INDEX(Table9[Position],MATCH(Consolidatedtable[[#This Row],[Staff ID]],Table9[Staff ID],0))</f>
        <v>Level 1</v>
      </c>
      <c r="H45" t="str">
        <f>INDEX(reporting[Line Manager 1],MATCH(Consolidatedtable[[#This Row],[Position]],reporting[Reporting Line],0))</f>
        <v>Deputy Head</v>
      </c>
      <c r="I45" t="str">
        <f>INDEX(reporting[Line Manager 2],MATCH(Consolidatedtable[[#This Row],[Position]],reporting[Reporting Line],0))</f>
        <v>Head</v>
      </c>
      <c r="J45" t="str">
        <f>INDEX(reporting[Line Manager 3],MATCH(Consolidatedtable[[#This Row],[Position]],reporting[Reporting Line],0))</f>
        <v>DMD</v>
      </c>
    </row>
    <row r="46" spans="1:10" x14ac:dyDescent="0.35">
      <c r="A46" s="1" t="s">
        <v>438</v>
      </c>
      <c r="B46" s="2" t="str">
        <f>INDEX(Nametable[First Name],MATCH(Consolidatedtable[[#This Row],[Staff ID]],Nametable[ol,],0))</f>
        <v>Martha</v>
      </c>
      <c r="C46" s="1" t="str">
        <f>INDEX(Nametable[Last Name],MATCH(Consolidatedtable[[#This Row],[Staff ID]],Nametable[ol,],0))</f>
        <v>Ogborne</v>
      </c>
      <c r="D46" s="2" t="str">
        <f>INDEX(Gender[Gender],MATCH(Consolidatedtable[[#This Row],[Staff ID]],Gender[Staff ID],0))</f>
        <v>Female</v>
      </c>
      <c r="E46" t="str">
        <f>INDEX(Branches[Branch],MATCH(Consolidatedtable[[#This Row],[Staff ID]],Branches[Staff ID],0))</f>
        <v>New York</v>
      </c>
      <c r="F46" t="str">
        <f>INDEX(Department[Department],MATCH(Consolidatedtable[[#This Row],[Staff ID]],Department[Staff ID],0))</f>
        <v>Audit &amp; COntrol</v>
      </c>
      <c r="G46" t="str">
        <f>INDEX(Table9[Position],MATCH(Consolidatedtable[[#This Row],[Staff ID]],Table9[Staff ID],0))</f>
        <v>Level 1</v>
      </c>
      <c r="H46" t="str">
        <f>INDEX(reporting[Line Manager 1],MATCH(Consolidatedtable[[#This Row],[Position]],reporting[Reporting Line],0))</f>
        <v>Deputy Head</v>
      </c>
      <c r="I46" t="str">
        <f>INDEX(reporting[Line Manager 2],MATCH(Consolidatedtable[[#This Row],[Position]],reporting[Reporting Line],0))</f>
        <v>Head</v>
      </c>
      <c r="J46" t="str">
        <f>INDEX(reporting[Line Manager 3],MATCH(Consolidatedtable[[#This Row],[Position]],reporting[Reporting Line],0))</f>
        <v>DMD</v>
      </c>
    </row>
    <row r="47" spans="1:10" x14ac:dyDescent="0.35">
      <c r="A47" s="1" t="s">
        <v>455</v>
      </c>
      <c r="B47" s="2" t="str">
        <f>INDEX(Nametable[First Name],MATCH(Consolidatedtable[[#This Row],[Staff ID]],Nametable[ol,],0))</f>
        <v>Cynthia</v>
      </c>
      <c r="C47" s="1" t="str">
        <f>INDEX(Nametable[Last Name],MATCH(Consolidatedtable[[#This Row],[Staff ID]],Nametable[ol,],0))</f>
        <v>Orgles</v>
      </c>
      <c r="D47" s="2" t="str">
        <f>INDEX(Gender[Gender],MATCH(Consolidatedtable[[#This Row],[Staff ID]],Gender[Staff ID],0))</f>
        <v>Female</v>
      </c>
      <c r="E47" t="str">
        <f>INDEX(Branches[Branch],MATCH(Consolidatedtable[[#This Row],[Staff ID]],Branches[Staff ID],0))</f>
        <v>New York</v>
      </c>
      <c r="F47" t="str">
        <f>INDEX(Department[Department],MATCH(Consolidatedtable[[#This Row],[Staff ID]],Department[Staff ID],0))</f>
        <v>Audit &amp; COntrol</v>
      </c>
      <c r="G47" t="str">
        <f>INDEX(Table9[Position],MATCH(Consolidatedtable[[#This Row],[Staff ID]],Table9[Staff ID],0))</f>
        <v>Level 1</v>
      </c>
      <c r="H47" t="str">
        <f>INDEX(reporting[Line Manager 1],MATCH(Consolidatedtable[[#This Row],[Position]],reporting[Reporting Line],0))</f>
        <v>Deputy Head</v>
      </c>
      <c r="I47" t="str">
        <f>INDEX(reporting[Line Manager 2],MATCH(Consolidatedtable[[#This Row],[Position]],reporting[Reporting Line],0))</f>
        <v>Head</v>
      </c>
      <c r="J47" t="str">
        <f>INDEX(reporting[Line Manager 3],MATCH(Consolidatedtable[[#This Row],[Position]],reporting[Reporting Line],0))</f>
        <v>DMD</v>
      </c>
    </row>
    <row r="48" spans="1:10" x14ac:dyDescent="0.35">
      <c r="A48" s="1" t="s">
        <v>507</v>
      </c>
      <c r="B48" s="2" t="str">
        <f>INDEX(Nametable[First Name],MATCH(Consolidatedtable[[#This Row],[Staff ID]],Nametable[ol,],0))</f>
        <v>Carl</v>
      </c>
      <c r="C48" s="1" t="str">
        <f>INDEX(Nametable[Last Name],MATCH(Consolidatedtable[[#This Row],[Staff ID]],Nametable[ol,],0))</f>
        <v>Reed</v>
      </c>
      <c r="D48" s="2" t="str">
        <f>INDEX(Gender[Gender],MATCH(Consolidatedtable[[#This Row],[Staff ID]],Gender[Staff ID],0))</f>
        <v>Male</v>
      </c>
      <c r="E48" t="str">
        <f>INDEX(Branches[Branch],MATCH(Consolidatedtable[[#This Row],[Staff ID]],Branches[Staff ID],0))</f>
        <v>New York</v>
      </c>
      <c r="F48" t="str">
        <f>INDEX(Department[Department],MATCH(Consolidatedtable[[#This Row],[Staff ID]],Department[Staff ID],0))</f>
        <v>IT</v>
      </c>
      <c r="G48" t="str">
        <f>INDEX(Table9[Position],MATCH(Consolidatedtable[[#This Row],[Staff ID]],Table9[Staff ID],0))</f>
        <v>Level 1</v>
      </c>
      <c r="H48" t="str">
        <f>INDEX(reporting[Line Manager 1],MATCH(Consolidatedtable[[#This Row],[Position]],reporting[Reporting Line],0))</f>
        <v>Deputy Head</v>
      </c>
      <c r="I48" t="str">
        <f>INDEX(reporting[Line Manager 2],MATCH(Consolidatedtable[[#This Row],[Position]],reporting[Reporting Line],0))</f>
        <v>Head</v>
      </c>
      <c r="J48" t="str">
        <f>INDEX(reporting[Line Manager 3],MATCH(Consolidatedtable[[#This Row],[Position]],reporting[Reporting Line],0))</f>
        <v>DMD</v>
      </c>
    </row>
    <row r="49" spans="1:10" x14ac:dyDescent="0.35">
      <c r="A49" s="1" t="s">
        <v>508</v>
      </c>
      <c r="B49" s="2" t="str">
        <f>INDEX(Nametable[First Name],MATCH(Consolidatedtable[[#This Row],[Staff ID]],Nametable[ol,],0))</f>
        <v>Aaron</v>
      </c>
      <c r="C49" s="1" t="str">
        <f>INDEX(Nametable[Last Name],MATCH(Consolidatedtable[[#This Row],[Staff ID]],Nametable[ol,],0))</f>
        <v>Evans</v>
      </c>
      <c r="D49" s="2" t="str">
        <f>INDEX(Gender[Gender],MATCH(Consolidatedtable[[#This Row],[Staff ID]],Gender[Staff ID],0))</f>
        <v>Male</v>
      </c>
      <c r="E49" t="str">
        <f>INDEX(Branches[Branch],MATCH(Consolidatedtable[[#This Row],[Staff ID]],Branches[Staff ID],0))</f>
        <v>New York</v>
      </c>
      <c r="F49" t="str">
        <f>INDEX(Department[Department],MATCH(Consolidatedtable[[#This Row],[Staff ID]],Department[Staff ID],0))</f>
        <v>IT</v>
      </c>
      <c r="G49" t="str">
        <f>INDEX(Table9[Position],MATCH(Consolidatedtable[[#This Row],[Staff ID]],Table9[Staff ID],0))</f>
        <v>Level 1</v>
      </c>
      <c r="H49" t="str">
        <f>INDEX(reporting[Line Manager 1],MATCH(Consolidatedtable[[#This Row],[Position]],reporting[Reporting Line],0))</f>
        <v>Deputy Head</v>
      </c>
      <c r="I49" t="str">
        <f>INDEX(reporting[Line Manager 2],MATCH(Consolidatedtable[[#This Row],[Position]],reporting[Reporting Line],0))</f>
        <v>Head</v>
      </c>
      <c r="J49" t="str">
        <f>INDEX(reporting[Line Manager 3],MATCH(Consolidatedtable[[#This Row],[Position]],reporting[Reporting Line],0))</f>
        <v>DMD</v>
      </c>
    </row>
    <row r="50" spans="1:10" x14ac:dyDescent="0.35">
      <c r="A50" s="1" t="s">
        <v>512</v>
      </c>
      <c r="B50" s="2" t="str">
        <f>INDEX(Nametable[First Name],MATCH(Consolidatedtable[[#This Row],[Staff ID]],Nametable[ol,],0))</f>
        <v>Jennifer</v>
      </c>
      <c r="C50" s="1" t="str">
        <f>INDEX(Nametable[Last Name],MATCH(Consolidatedtable[[#This Row],[Staff ID]],Nametable[ol,],0))</f>
        <v>Ackers</v>
      </c>
      <c r="D50" s="2" t="str">
        <f>INDEX(Gender[Gender],MATCH(Consolidatedtable[[#This Row],[Staff ID]],Gender[Staff ID],0))</f>
        <v>Female</v>
      </c>
      <c r="E50" t="str">
        <f>INDEX(Branches[Branch],MATCH(Consolidatedtable[[#This Row],[Staff ID]],Branches[Staff ID],0))</f>
        <v>New York</v>
      </c>
      <c r="F50" t="str">
        <f>INDEX(Department[Department],MATCH(Consolidatedtable[[#This Row],[Staff ID]],Department[Staff ID],0))</f>
        <v>Finance</v>
      </c>
      <c r="G50" t="str">
        <f>INDEX(Table9[Position],MATCH(Consolidatedtable[[#This Row],[Staff ID]],Table9[Staff ID],0))</f>
        <v>Level 1</v>
      </c>
      <c r="H50" t="str">
        <f>INDEX(reporting[Line Manager 1],MATCH(Consolidatedtable[[#This Row],[Position]],reporting[Reporting Line],0))</f>
        <v>Deputy Head</v>
      </c>
      <c r="I50" t="str">
        <f>INDEX(reporting[Line Manager 2],MATCH(Consolidatedtable[[#This Row],[Position]],reporting[Reporting Line],0))</f>
        <v>Head</v>
      </c>
      <c r="J50" t="str">
        <f>INDEX(reporting[Line Manager 3],MATCH(Consolidatedtable[[#This Row],[Position]],reporting[Reporting Line],0))</f>
        <v>DMD</v>
      </c>
    </row>
    <row r="51" spans="1:10" x14ac:dyDescent="0.35">
      <c r="A51" s="1" t="s">
        <v>521</v>
      </c>
      <c r="B51" s="2" t="str">
        <f>INDEX(Nametable[First Name],MATCH(Consolidatedtable[[#This Row],[Staff ID]],Nametable[ol,],0))</f>
        <v>Sara</v>
      </c>
      <c r="C51" s="1" t="str">
        <f>INDEX(Nametable[Last Name],MATCH(Consolidatedtable[[#This Row],[Staff ID]],Nametable[ol,],0))</f>
        <v>Olstead</v>
      </c>
      <c r="D51" s="2" t="str">
        <f>INDEX(Gender[Gender],MATCH(Consolidatedtable[[#This Row],[Staff ID]],Gender[Staff ID],0))</f>
        <v>Female</v>
      </c>
      <c r="E51" t="str">
        <f>INDEX(Branches[Branch],MATCH(Consolidatedtable[[#This Row],[Staff ID]],Branches[Staff ID],0))</f>
        <v>New York</v>
      </c>
      <c r="F51" t="str">
        <f>INDEX(Department[Department],MATCH(Consolidatedtable[[#This Row],[Staff ID]],Department[Staff ID],0))</f>
        <v>Finance</v>
      </c>
      <c r="G51" t="str">
        <f>INDEX(Table9[Position],MATCH(Consolidatedtable[[#This Row],[Staff ID]],Table9[Staff ID],0))</f>
        <v>Level 1</v>
      </c>
      <c r="H51" t="str">
        <f>INDEX(reporting[Line Manager 1],MATCH(Consolidatedtable[[#This Row],[Position]],reporting[Reporting Line],0))</f>
        <v>Deputy Head</v>
      </c>
      <c r="I51" t="str">
        <f>INDEX(reporting[Line Manager 2],MATCH(Consolidatedtable[[#This Row],[Position]],reporting[Reporting Line],0))</f>
        <v>Head</v>
      </c>
      <c r="J51" t="str">
        <f>INDEX(reporting[Line Manager 3],MATCH(Consolidatedtable[[#This Row],[Position]],reporting[Reporting Line],0))</f>
        <v>DMD</v>
      </c>
    </row>
    <row r="52" spans="1:10" x14ac:dyDescent="0.35">
      <c r="A52" s="1" t="s">
        <v>523</v>
      </c>
      <c r="B52" s="2" t="str">
        <f>INDEX(Nametable[First Name],MATCH(Consolidatedtable[[#This Row],[Staff ID]],Nametable[ol,],0))</f>
        <v>George</v>
      </c>
      <c r="C52" s="1" t="str">
        <f>INDEX(Nametable[Last Name],MATCH(Consolidatedtable[[#This Row],[Staff ID]],Nametable[ol,],0))</f>
        <v>Harris</v>
      </c>
      <c r="D52" s="2" t="str">
        <f>INDEX(Gender[Gender],MATCH(Consolidatedtable[[#This Row],[Staff ID]],Gender[Staff ID],0))</f>
        <v>Male</v>
      </c>
      <c r="E52" t="str">
        <f>INDEX(Branches[Branch],MATCH(Consolidatedtable[[#This Row],[Staff ID]],Branches[Staff ID],0))</f>
        <v>New York</v>
      </c>
      <c r="F52" t="str">
        <f>INDEX(Department[Department],MATCH(Consolidatedtable[[#This Row],[Staff ID]],Department[Staff ID],0))</f>
        <v>Finance</v>
      </c>
      <c r="G52" t="str">
        <f>INDEX(Table9[Position],MATCH(Consolidatedtable[[#This Row],[Staff ID]],Table9[Staff ID],0))</f>
        <v>Level 1</v>
      </c>
      <c r="H52" t="str">
        <f>INDEX(reporting[Line Manager 1],MATCH(Consolidatedtable[[#This Row],[Position]],reporting[Reporting Line],0))</f>
        <v>Deputy Head</v>
      </c>
      <c r="I52" t="str">
        <f>INDEX(reporting[Line Manager 2],MATCH(Consolidatedtable[[#This Row],[Position]],reporting[Reporting Line],0))</f>
        <v>Head</v>
      </c>
      <c r="J52" t="str">
        <f>INDEX(reporting[Line Manager 3],MATCH(Consolidatedtable[[#This Row],[Position]],reporting[Reporting Line],0))</f>
        <v>DMD</v>
      </c>
    </row>
    <row r="53" spans="1:10" x14ac:dyDescent="0.35">
      <c r="A53" s="1" t="s">
        <v>526</v>
      </c>
      <c r="B53" s="2" t="str">
        <f>INDEX(Nametable[First Name],MATCH(Consolidatedtable[[#This Row],[Staff ID]],Nametable[ol,],0))</f>
        <v>Judy</v>
      </c>
      <c r="C53" s="1" t="str">
        <f>INDEX(Nametable[Last Name],MATCH(Consolidatedtable[[#This Row],[Staff ID]],Nametable[ol,],0))</f>
        <v>Oxlet</v>
      </c>
      <c r="D53" s="2" t="str">
        <f>INDEX(Gender[Gender],MATCH(Consolidatedtable[[#This Row],[Staff ID]],Gender[Staff ID],0))</f>
        <v>Female</v>
      </c>
      <c r="E53" t="str">
        <f>INDEX(Branches[Branch],MATCH(Consolidatedtable[[#This Row],[Staff ID]],Branches[Staff ID],0))</f>
        <v>New York</v>
      </c>
      <c r="F53" t="str">
        <f>INDEX(Department[Department],MATCH(Consolidatedtable[[#This Row],[Staff ID]],Department[Staff ID],0))</f>
        <v>Finance</v>
      </c>
      <c r="G53" t="str">
        <f>INDEX(Table9[Position],MATCH(Consolidatedtable[[#This Row],[Staff ID]],Table9[Staff ID],0))</f>
        <v>Level 1</v>
      </c>
      <c r="H53" t="str">
        <f>INDEX(reporting[Line Manager 1],MATCH(Consolidatedtable[[#This Row],[Position]],reporting[Reporting Line],0))</f>
        <v>Deputy Head</v>
      </c>
      <c r="I53" t="str">
        <f>INDEX(reporting[Line Manager 2],MATCH(Consolidatedtable[[#This Row],[Position]],reporting[Reporting Line],0))</f>
        <v>Head</v>
      </c>
      <c r="J53" t="str">
        <f>INDEX(reporting[Line Manager 3],MATCH(Consolidatedtable[[#This Row],[Position]],reporting[Reporting Line],0))</f>
        <v>DMD</v>
      </c>
    </row>
    <row r="54" spans="1:10" x14ac:dyDescent="0.35">
      <c r="A54" s="1" t="s">
        <v>529</v>
      </c>
      <c r="B54" s="2" t="str">
        <f>INDEX(Nametable[First Name],MATCH(Consolidatedtable[[#This Row],[Staff ID]],Nametable[ol,],0))</f>
        <v>Bruce</v>
      </c>
      <c r="C54" s="1" t="str">
        <f>INDEX(Nametable[Last Name],MATCH(Consolidatedtable[[#This Row],[Staff ID]],Nametable[ol,],0))</f>
        <v>Brooks</v>
      </c>
      <c r="D54" s="2" t="str">
        <f>INDEX(Gender[Gender],MATCH(Consolidatedtable[[#This Row],[Staff ID]],Gender[Staff ID],0))</f>
        <v>Male</v>
      </c>
      <c r="E54" t="str">
        <f>INDEX(Branches[Branch],MATCH(Consolidatedtable[[#This Row],[Staff ID]],Branches[Staff ID],0))</f>
        <v>New York</v>
      </c>
      <c r="F54" t="str">
        <f>INDEX(Department[Department],MATCH(Consolidatedtable[[#This Row],[Staff ID]],Department[Staff ID],0))</f>
        <v>Finance</v>
      </c>
      <c r="G54" t="str">
        <f>INDEX(Table9[Position],MATCH(Consolidatedtable[[#This Row],[Staff ID]],Table9[Staff ID],0))</f>
        <v>Level 1</v>
      </c>
      <c r="H54" t="str">
        <f>INDEX(reporting[Line Manager 1],MATCH(Consolidatedtable[[#This Row],[Position]],reporting[Reporting Line],0))</f>
        <v>Deputy Head</v>
      </c>
      <c r="I54" t="str">
        <f>INDEX(reporting[Line Manager 2],MATCH(Consolidatedtable[[#This Row],[Position]],reporting[Reporting Line],0))</f>
        <v>Head</v>
      </c>
      <c r="J54" t="str">
        <f>INDEX(reporting[Line Manager 3],MATCH(Consolidatedtable[[#This Row],[Position]],reporting[Reporting Line],0))</f>
        <v>DMD</v>
      </c>
    </row>
    <row r="55" spans="1:10" x14ac:dyDescent="0.35">
      <c r="A55" s="1" t="s">
        <v>543</v>
      </c>
      <c r="B55" s="2" t="str">
        <f>INDEX(Nametable[First Name],MATCH(Consolidatedtable[[#This Row],[Staff ID]],Nametable[ol,],0))</f>
        <v>Henry</v>
      </c>
      <c r="C55" s="1" t="str">
        <f>INDEX(Nametable[Last Name],MATCH(Consolidatedtable[[#This Row],[Staff ID]],Nametable[ol,],0))</f>
        <v>Cruz</v>
      </c>
      <c r="D55" s="2" t="str">
        <f>INDEX(Gender[Gender],MATCH(Consolidatedtable[[#This Row],[Staff ID]],Gender[Staff ID],0))</f>
        <v>Male</v>
      </c>
      <c r="E55" t="str">
        <f>INDEX(Branches[Branch],MATCH(Consolidatedtable[[#This Row],[Staff ID]],Branches[Staff ID],0))</f>
        <v>New York</v>
      </c>
      <c r="F55" t="str">
        <f>INDEX(Department[Department],MATCH(Consolidatedtable[[#This Row],[Staff ID]],Department[Staff ID],0))</f>
        <v>Finance</v>
      </c>
      <c r="G55" t="str">
        <f>INDEX(Table9[Position],MATCH(Consolidatedtable[[#This Row],[Staff ID]],Table9[Staff ID],0))</f>
        <v>Level 1</v>
      </c>
      <c r="H55" t="str">
        <f>INDEX(reporting[Line Manager 1],MATCH(Consolidatedtable[[#This Row],[Position]],reporting[Reporting Line],0))</f>
        <v>Deputy Head</v>
      </c>
      <c r="I55" t="str">
        <f>INDEX(reporting[Line Manager 2],MATCH(Consolidatedtable[[#This Row],[Position]],reporting[Reporting Line],0))</f>
        <v>Head</v>
      </c>
      <c r="J55" t="str">
        <f>INDEX(reporting[Line Manager 3],MATCH(Consolidatedtable[[#This Row],[Position]],reporting[Reporting Line],0))</f>
        <v>DMD</v>
      </c>
    </row>
    <row r="56" spans="1:10" x14ac:dyDescent="0.35">
      <c r="A56" s="1" t="s">
        <v>547</v>
      </c>
      <c r="B56" s="2" t="str">
        <f>INDEX(Nametable[First Name],MATCH(Consolidatedtable[[#This Row],[Staff ID]],Nametable[ol,],0))</f>
        <v>Brittany</v>
      </c>
      <c r="C56" s="1" t="str">
        <f>INDEX(Nametable[Last Name],MATCH(Consolidatedtable[[#This Row],[Staff ID]],Nametable[ol,],0))</f>
        <v>Taterfield</v>
      </c>
      <c r="D56" s="2" t="str">
        <f>INDEX(Gender[Gender],MATCH(Consolidatedtable[[#This Row],[Staff ID]],Gender[Staff ID],0))</f>
        <v>Female</v>
      </c>
      <c r="E56" t="str">
        <f>INDEX(Branches[Branch],MATCH(Consolidatedtable[[#This Row],[Staff ID]],Branches[Staff ID],0))</f>
        <v>New York</v>
      </c>
      <c r="F56" t="str">
        <f>INDEX(Department[Department],MATCH(Consolidatedtable[[#This Row],[Staff ID]],Department[Staff ID],0))</f>
        <v>Customer Service</v>
      </c>
      <c r="G56" t="str">
        <f>INDEX(Table9[Position],MATCH(Consolidatedtable[[#This Row],[Staff ID]],Table9[Staff ID],0))</f>
        <v>Level 1</v>
      </c>
      <c r="H56" t="str">
        <f>INDEX(reporting[Line Manager 1],MATCH(Consolidatedtable[[#This Row],[Position]],reporting[Reporting Line],0))</f>
        <v>Deputy Head</v>
      </c>
      <c r="I56" t="str">
        <f>INDEX(reporting[Line Manager 2],MATCH(Consolidatedtable[[#This Row],[Position]],reporting[Reporting Line],0))</f>
        <v>Head</v>
      </c>
      <c r="J56" t="str">
        <f>INDEX(reporting[Line Manager 3],MATCH(Consolidatedtable[[#This Row],[Position]],reporting[Reporting Line],0))</f>
        <v>DMD</v>
      </c>
    </row>
    <row r="57" spans="1:10" x14ac:dyDescent="0.35">
      <c r="A57" s="1" t="s">
        <v>560</v>
      </c>
      <c r="B57" s="2" t="str">
        <f>INDEX(Nametable[First Name],MATCH(Consolidatedtable[[#This Row],[Staff ID]],Nametable[ol,],0))</f>
        <v>Evelyn</v>
      </c>
      <c r="C57" s="1" t="str">
        <f>INDEX(Nametable[Last Name],MATCH(Consolidatedtable[[#This Row],[Staff ID]],Nametable[ol,],0))</f>
        <v>Oswald</v>
      </c>
      <c r="D57" s="2" t="str">
        <f>INDEX(Gender[Gender],MATCH(Consolidatedtable[[#This Row],[Staff ID]],Gender[Staff ID],0))</f>
        <v>Female</v>
      </c>
      <c r="E57" t="str">
        <f>INDEX(Branches[Branch],MATCH(Consolidatedtable[[#This Row],[Staff ID]],Branches[Staff ID],0))</f>
        <v>New York</v>
      </c>
      <c r="F57" t="str">
        <f>INDEX(Department[Department],MATCH(Consolidatedtable[[#This Row],[Staff ID]],Department[Staff ID],0))</f>
        <v>Customer Service</v>
      </c>
      <c r="G57" t="str">
        <f>INDEX(Table9[Position],MATCH(Consolidatedtable[[#This Row],[Staff ID]],Table9[Staff ID],0))</f>
        <v>Level 1</v>
      </c>
      <c r="H57" t="str">
        <f>INDEX(reporting[Line Manager 1],MATCH(Consolidatedtable[[#This Row],[Position]],reporting[Reporting Line],0))</f>
        <v>Deputy Head</v>
      </c>
      <c r="I57" t="str">
        <f>INDEX(reporting[Line Manager 2],MATCH(Consolidatedtable[[#This Row],[Position]],reporting[Reporting Line],0))</f>
        <v>Head</v>
      </c>
      <c r="J57" t="str">
        <f>INDEX(reporting[Line Manager 3],MATCH(Consolidatedtable[[#This Row],[Position]],reporting[Reporting Line],0))</f>
        <v>DMD</v>
      </c>
    </row>
    <row r="58" spans="1:10" x14ac:dyDescent="0.35">
      <c r="A58" s="1" t="s">
        <v>579</v>
      </c>
      <c r="B58" s="2" t="str">
        <f>INDEX(Nametable[First Name],MATCH(Consolidatedtable[[#This Row],[Staff ID]],Nametable[ol,],0))</f>
        <v>Logan</v>
      </c>
      <c r="C58" s="1" t="str">
        <f>INDEX(Nametable[Last Name],MATCH(Consolidatedtable[[#This Row],[Staff ID]],Nametable[ol,],0))</f>
        <v>James</v>
      </c>
      <c r="D58" s="2" t="str">
        <f>INDEX(Gender[Gender],MATCH(Consolidatedtable[[#This Row],[Staff ID]],Gender[Staff ID],0))</f>
        <v>Male</v>
      </c>
      <c r="E58" t="str">
        <f>INDEX(Branches[Branch],MATCH(Consolidatedtable[[#This Row],[Staff ID]],Branches[Staff ID],0))</f>
        <v>New York</v>
      </c>
      <c r="F58" t="str">
        <f>INDEX(Department[Department],MATCH(Consolidatedtable[[#This Row],[Staff ID]],Department[Staff ID],0))</f>
        <v>Customer Service</v>
      </c>
      <c r="G58" t="str">
        <f>INDEX(Table9[Position],MATCH(Consolidatedtable[[#This Row],[Staff ID]],Table9[Staff ID],0))</f>
        <v>Level 1</v>
      </c>
      <c r="H58" t="str">
        <f>INDEX(reporting[Line Manager 1],MATCH(Consolidatedtable[[#This Row],[Position]],reporting[Reporting Line],0))</f>
        <v>Deputy Head</v>
      </c>
      <c r="I58" t="str">
        <f>INDEX(reporting[Line Manager 2],MATCH(Consolidatedtable[[#This Row],[Position]],reporting[Reporting Line],0))</f>
        <v>Head</v>
      </c>
      <c r="J58" t="str">
        <f>INDEX(reporting[Line Manager 3],MATCH(Consolidatedtable[[#This Row],[Position]],reporting[Reporting Line],0))</f>
        <v>DMD</v>
      </c>
    </row>
    <row r="59" spans="1:10" x14ac:dyDescent="0.35">
      <c r="A59" s="1" t="s">
        <v>422</v>
      </c>
      <c r="B59" s="2" t="str">
        <f>INDEX(Nametable[First Name],MATCH(Consolidatedtable[[#This Row],[Staff ID]],Nametable[ol,],0))</f>
        <v>Paul</v>
      </c>
      <c r="C59" s="1" t="str">
        <f>INDEX(Nametable[Last Name],MATCH(Consolidatedtable[[#This Row],[Staff ID]],Nametable[ol,],0))</f>
        <v>Martin</v>
      </c>
      <c r="D59" s="2" t="str">
        <f>INDEX(Gender[Gender],MATCH(Consolidatedtable[[#This Row],[Staff ID]],Gender[Staff ID],0))</f>
        <v>Male</v>
      </c>
      <c r="E59" t="str">
        <f>INDEX(Branches[Branch],MATCH(Consolidatedtable[[#This Row],[Staff ID]],Branches[Staff ID],0))</f>
        <v>Texas</v>
      </c>
      <c r="F59" t="str">
        <f>INDEX(Department[Department],MATCH(Consolidatedtable[[#This Row],[Staff ID]],Department[Staff ID],0))</f>
        <v>Customer Service</v>
      </c>
      <c r="G59" t="str">
        <f>INDEX(Table9[Position],MATCH(Consolidatedtable[[#This Row],[Staff ID]],Table9[Staff ID],0))</f>
        <v>Level 1</v>
      </c>
      <c r="H59" t="str">
        <f>INDEX(reporting[Line Manager 1],MATCH(Consolidatedtable[[#This Row],[Position]],reporting[Reporting Line],0))</f>
        <v>Deputy Head</v>
      </c>
      <c r="I59" t="str">
        <f>INDEX(reporting[Line Manager 2],MATCH(Consolidatedtable[[#This Row],[Position]],reporting[Reporting Line],0))</f>
        <v>Head</v>
      </c>
      <c r="J59" t="str">
        <f>INDEX(reporting[Line Manager 3],MATCH(Consolidatedtable[[#This Row],[Position]],reporting[Reporting Line],0))</f>
        <v>DMD</v>
      </c>
    </row>
    <row r="60" spans="1:10" x14ac:dyDescent="0.35">
      <c r="A60" s="1" t="s">
        <v>436</v>
      </c>
      <c r="B60" s="2" t="str">
        <f>INDEX(Nametable[First Name],MATCH(Consolidatedtable[[#This Row],[Staff ID]],Nametable[ol,],0))</f>
        <v>Jack</v>
      </c>
      <c r="C60" s="1" t="str">
        <f>INDEX(Nametable[Last Name],MATCH(Consolidatedtable[[#This Row],[Staff ID]],Nametable[ol,],0))</f>
        <v>Carter</v>
      </c>
      <c r="D60" s="2" t="str">
        <f>INDEX(Gender[Gender],MATCH(Consolidatedtable[[#This Row],[Staff ID]],Gender[Staff ID],0))</f>
        <v>Male</v>
      </c>
      <c r="E60" t="str">
        <f>INDEX(Branches[Branch],MATCH(Consolidatedtable[[#This Row],[Staff ID]],Branches[Staff ID],0))</f>
        <v>Texas</v>
      </c>
      <c r="F60" t="str">
        <f>INDEX(Department[Department],MATCH(Consolidatedtable[[#This Row],[Staff ID]],Department[Staff ID],0))</f>
        <v>IT</v>
      </c>
      <c r="G60" t="str">
        <f>INDEX(Table9[Position],MATCH(Consolidatedtable[[#This Row],[Staff ID]],Table9[Staff ID],0))</f>
        <v>Level 1</v>
      </c>
      <c r="H60" t="str">
        <f>INDEX(reporting[Line Manager 1],MATCH(Consolidatedtable[[#This Row],[Position]],reporting[Reporting Line],0))</f>
        <v>Deputy Head</v>
      </c>
      <c r="I60" t="str">
        <f>INDEX(reporting[Line Manager 2],MATCH(Consolidatedtable[[#This Row],[Position]],reporting[Reporting Line],0))</f>
        <v>Head</v>
      </c>
      <c r="J60" t="str">
        <f>INDEX(reporting[Line Manager 3],MATCH(Consolidatedtable[[#This Row],[Position]],reporting[Reporting Line],0))</f>
        <v>DMD</v>
      </c>
    </row>
    <row r="61" spans="1:10" x14ac:dyDescent="0.35">
      <c r="A61" s="1" t="s">
        <v>475</v>
      </c>
      <c r="B61" s="2" t="str">
        <f>INDEX(Nametable[First Name],MATCH(Consolidatedtable[[#This Row],[Staff ID]],Nametable[ol,],0))</f>
        <v>Sarah</v>
      </c>
      <c r="C61" s="1" t="str">
        <f>INDEX(Nametable[Last Name],MATCH(Consolidatedtable[[#This Row],[Staff ID]],Nametable[ol,],0))</f>
        <v>Addeman</v>
      </c>
      <c r="D61" s="2" t="str">
        <f>INDEX(Gender[Gender],MATCH(Consolidatedtable[[#This Row],[Staff ID]],Gender[Staff ID],0))</f>
        <v>Female</v>
      </c>
      <c r="E61" t="str">
        <f>INDEX(Branches[Branch],MATCH(Consolidatedtable[[#This Row],[Staff ID]],Branches[Staff ID],0))</f>
        <v>Utah</v>
      </c>
      <c r="F61" t="str">
        <f>INDEX(Department[Department],MATCH(Consolidatedtable[[#This Row],[Staff ID]],Department[Staff ID],0))</f>
        <v>Customer Service</v>
      </c>
      <c r="G61" t="str">
        <f>INDEX(Table9[Position],MATCH(Consolidatedtable[[#This Row],[Staff ID]],Table9[Staff ID],0))</f>
        <v>Level 1</v>
      </c>
      <c r="H61" t="str">
        <f>INDEX(reporting[Line Manager 1],MATCH(Consolidatedtable[[#This Row],[Position]],reporting[Reporting Line],0))</f>
        <v>Deputy Head</v>
      </c>
      <c r="I61" t="str">
        <f>INDEX(reporting[Line Manager 2],MATCH(Consolidatedtable[[#This Row],[Position]],reporting[Reporting Line],0))</f>
        <v>Head</v>
      </c>
      <c r="J61" t="str">
        <f>INDEX(reporting[Line Manager 3],MATCH(Consolidatedtable[[#This Row],[Position]],reporting[Reporting Line],0))</f>
        <v>DMD</v>
      </c>
    </row>
    <row r="62" spans="1:10" x14ac:dyDescent="0.35">
      <c r="A62" s="1" t="s">
        <v>495</v>
      </c>
      <c r="B62" s="2" t="str">
        <f>INDEX(Nametable[First Name],MATCH(Consolidatedtable[[#This Row],[Staff ID]],Nametable[ol,],0))</f>
        <v>Walter</v>
      </c>
      <c r="C62" s="1" t="str">
        <f>INDEX(Nametable[Last Name],MATCH(Consolidatedtable[[#This Row],[Staff ID]],Nametable[ol,],0))</f>
        <v>Cook</v>
      </c>
      <c r="D62" s="2" t="str">
        <f>INDEX(Gender[Gender],MATCH(Consolidatedtable[[#This Row],[Staff ID]],Gender[Staff ID],0))</f>
        <v>Male</v>
      </c>
      <c r="E62" t="str">
        <f>INDEX(Branches[Branch],MATCH(Consolidatedtable[[#This Row],[Staff ID]],Branches[Staff ID],0))</f>
        <v>Utah</v>
      </c>
      <c r="F62" t="str">
        <f>INDEX(Department[Department],MATCH(Consolidatedtable[[#This Row],[Staff ID]],Department[Staff ID],0))</f>
        <v>Finance</v>
      </c>
      <c r="G62" t="str">
        <f>INDEX(Table9[Position],MATCH(Consolidatedtable[[#This Row],[Staff ID]],Table9[Staff ID],0))</f>
        <v>Level 1</v>
      </c>
      <c r="H62" t="str">
        <f>INDEX(reporting[Line Manager 1],MATCH(Consolidatedtable[[#This Row],[Position]],reporting[Reporting Line],0))</f>
        <v>Deputy Head</v>
      </c>
      <c r="I62" t="str">
        <f>INDEX(reporting[Line Manager 2],MATCH(Consolidatedtable[[#This Row],[Position]],reporting[Reporting Line],0))</f>
        <v>Head</v>
      </c>
      <c r="J62" t="str">
        <f>INDEX(reporting[Line Manager 3],MATCH(Consolidatedtable[[#This Row],[Position]],reporting[Reporting Line],0))</f>
        <v>DMD</v>
      </c>
    </row>
    <row r="63" spans="1:10" x14ac:dyDescent="0.35">
      <c r="A63" s="1" t="s">
        <v>418</v>
      </c>
      <c r="B63" s="2" t="str">
        <f>INDEX(Nametable[First Name],MATCH(Consolidatedtable[[#This Row],[Staff ID]],Nametable[ol,],0))</f>
        <v>Samuel</v>
      </c>
      <c r="C63" s="1" t="str">
        <f>INDEX(Nametable[Last Name],MATCH(Consolidatedtable[[#This Row],[Staff ID]],Nametable[ol,],0))</f>
        <v>Nelson</v>
      </c>
      <c r="D63" s="2" t="str">
        <f>INDEX(Gender[Gender],MATCH(Consolidatedtable[[#This Row],[Staff ID]],Gender[Staff ID],0))</f>
        <v>Male</v>
      </c>
      <c r="E63" t="str">
        <f>INDEX(Branches[Branch],MATCH(Consolidatedtable[[#This Row],[Staff ID]],Branches[Staff ID],0))</f>
        <v>Washington DC</v>
      </c>
      <c r="F63" t="str">
        <f>INDEX(Department[Department],MATCH(Consolidatedtable[[#This Row],[Staff ID]],Department[Staff ID],0))</f>
        <v>Customer Service</v>
      </c>
      <c r="G63" t="str">
        <f>INDEX(Table9[Position],MATCH(Consolidatedtable[[#This Row],[Staff ID]],Table9[Staff ID],0))</f>
        <v>Level 1</v>
      </c>
      <c r="H63" t="str">
        <f>INDEX(reporting[Line Manager 1],MATCH(Consolidatedtable[[#This Row],[Position]],reporting[Reporting Line],0))</f>
        <v>Deputy Head</v>
      </c>
      <c r="I63" t="str">
        <f>INDEX(reporting[Line Manager 2],MATCH(Consolidatedtable[[#This Row],[Position]],reporting[Reporting Line],0))</f>
        <v>Head</v>
      </c>
      <c r="J63" t="str">
        <f>INDEX(reporting[Line Manager 3],MATCH(Consolidatedtable[[#This Row],[Position]],reporting[Reporting Line],0))</f>
        <v>DMD</v>
      </c>
    </row>
    <row r="64" spans="1:10" x14ac:dyDescent="0.35">
      <c r="A64" s="1" t="s">
        <v>452</v>
      </c>
      <c r="B64" s="2" t="str">
        <f>INDEX(Nametable[First Name],MATCH(Consolidatedtable[[#This Row],[Staff ID]],Nametable[ol,],0))</f>
        <v>Ronald</v>
      </c>
      <c r="C64" s="1" t="str">
        <f>INDEX(Nametable[Last Name],MATCH(Consolidatedtable[[#This Row],[Staff ID]],Nametable[ol,],0))</f>
        <v>Clark</v>
      </c>
      <c r="D64" s="2" t="str">
        <f>INDEX(Gender[Gender],MATCH(Consolidatedtable[[#This Row],[Staff ID]],Gender[Staff ID],0))</f>
        <v>Male</v>
      </c>
      <c r="E64" t="str">
        <f>INDEX(Branches[Branch],MATCH(Consolidatedtable[[#This Row],[Staff ID]],Branches[Staff ID],0))</f>
        <v>Washington DC</v>
      </c>
      <c r="F64" t="str">
        <f>INDEX(Department[Department],MATCH(Consolidatedtable[[#This Row],[Staff ID]],Department[Staff ID],0))</f>
        <v>IT</v>
      </c>
      <c r="G64" t="str">
        <f>INDEX(Table9[Position],MATCH(Consolidatedtable[[#This Row],[Staff ID]],Table9[Staff ID],0))</f>
        <v>Level 1</v>
      </c>
      <c r="H64" t="str">
        <f>INDEX(reporting[Line Manager 1],MATCH(Consolidatedtable[[#This Row],[Position]],reporting[Reporting Line],0))</f>
        <v>Deputy Head</v>
      </c>
      <c r="I64" t="str">
        <f>INDEX(reporting[Line Manager 2],MATCH(Consolidatedtable[[#This Row],[Position]],reporting[Reporting Line],0))</f>
        <v>Head</v>
      </c>
      <c r="J64" t="str">
        <f>INDEX(reporting[Line Manager 3],MATCH(Consolidatedtable[[#This Row],[Position]],reporting[Reporting Line],0))</f>
        <v>DMD</v>
      </c>
    </row>
    <row r="65" spans="1:10" x14ac:dyDescent="0.35">
      <c r="A65" s="1" t="s">
        <v>487</v>
      </c>
      <c r="B65" s="2" t="str">
        <f>INDEX(Nametable[First Name],MATCH(Consolidatedtable[[#This Row],[Staff ID]],Nametable[ol,],0))</f>
        <v>Ashley</v>
      </c>
      <c r="C65" s="1" t="str">
        <f>INDEX(Nametable[Last Name],MATCH(Consolidatedtable[[#This Row],[Staff ID]],Nametable[ol,],0))</f>
        <v>Adamthwaite</v>
      </c>
      <c r="D65" s="2" t="str">
        <f>INDEX(Gender[Gender],MATCH(Consolidatedtable[[#This Row],[Staff ID]],Gender[Staff ID],0))</f>
        <v>Female</v>
      </c>
      <c r="E65" t="str">
        <f>INDEX(Branches[Branch],MATCH(Consolidatedtable[[#This Row],[Staff ID]],Branches[Staff ID],0))</f>
        <v>Washington DC</v>
      </c>
      <c r="F65" t="str">
        <f>INDEX(Department[Department],MATCH(Consolidatedtable[[#This Row],[Staff ID]],Department[Staff ID],0))</f>
        <v>Operations</v>
      </c>
      <c r="G65" t="str">
        <f>INDEX(Table9[Position],MATCH(Consolidatedtable[[#This Row],[Staff ID]],Table9[Staff ID],0))</f>
        <v>Level 1</v>
      </c>
      <c r="H65" t="str">
        <f>INDEX(reporting[Line Manager 1],MATCH(Consolidatedtable[[#This Row],[Position]],reporting[Reporting Line],0))</f>
        <v>Deputy Head</v>
      </c>
      <c r="I65" t="str">
        <f>INDEX(reporting[Line Manager 2],MATCH(Consolidatedtable[[#This Row],[Position]],reporting[Reporting Line],0))</f>
        <v>Head</v>
      </c>
      <c r="J65" t="str">
        <f>INDEX(reporting[Line Manager 3],MATCH(Consolidatedtable[[#This Row],[Position]],reporting[Reporting Line],0))</f>
        <v>DMD</v>
      </c>
    </row>
    <row r="66" spans="1:10" x14ac:dyDescent="0.35">
      <c r="A66" s="1" t="s">
        <v>490</v>
      </c>
      <c r="B66" s="2" t="str">
        <f>INDEX(Nametable[First Name],MATCH(Consolidatedtable[[#This Row],[Staff ID]],Nametable[ol,],0))</f>
        <v>Austin</v>
      </c>
      <c r="C66" s="1" t="str">
        <f>INDEX(Nametable[Last Name],MATCH(Consolidatedtable[[#This Row],[Staff ID]],Nametable[ol,],0))</f>
        <v>Cooper</v>
      </c>
      <c r="D66" s="2" t="str">
        <f>INDEX(Gender[Gender],MATCH(Consolidatedtable[[#This Row],[Staff ID]],Gender[Staff ID],0))</f>
        <v>Male</v>
      </c>
      <c r="E66" t="str">
        <f>INDEX(Branches[Branch],MATCH(Consolidatedtable[[#This Row],[Staff ID]],Branches[Staff ID],0))</f>
        <v>Washington DC</v>
      </c>
      <c r="F66" t="str">
        <f>INDEX(Department[Department],MATCH(Consolidatedtable[[#This Row],[Staff ID]],Department[Staff ID],0))</f>
        <v>Operations</v>
      </c>
      <c r="G66" t="str">
        <f>INDEX(Table9[Position],MATCH(Consolidatedtable[[#This Row],[Staff ID]],Table9[Staff ID],0))</f>
        <v>Level 1</v>
      </c>
      <c r="H66" t="str">
        <f>INDEX(reporting[Line Manager 1],MATCH(Consolidatedtable[[#This Row],[Position]],reporting[Reporting Line],0))</f>
        <v>Deputy Head</v>
      </c>
      <c r="I66" t="str">
        <f>INDEX(reporting[Line Manager 2],MATCH(Consolidatedtable[[#This Row],[Position]],reporting[Reporting Line],0))</f>
        <v>Head</v>
      </c>
      <c r="J66" t="str">
        <f>INDEX(reporting[Line Manager 3],MATCH(Consolidatedtable[[#This Row],[Position]],reporting[Reporting Line],0))</f>
        <v>DMD</v>
      </c>
    </row>
    <row r="67" spans="1:10" x14ac:dyDescent="0.35">
      <c r="A67" s="1" t="s">
        <v>524</v>
      </c>
      <c r="B67" s="2" t="str">
        <f>INDEX(Nametable[First Name],MATCH(Consolidatedtable[[#This Row],[Staff ID]],Nametable[ol,],0))</f>
        <v>Billy</v>
      </c>
      <c r="C67" s="1" t="str">
        <f>INDEX(Nametable[Last Name],MATCH(Consolidatedtable[[#This Row],[Staff ID]],Nametable[ol,],0))</f>
        <v>Watson</v>
      </c>
      <c r="D67" s="2" t="str">
        <f>INDEX(Gender[Gender],MATCH(Consolidatedtable[[#This Row],[Staff ID]],Gender[Staff ID],0))</f>
        <v>Male</v>
      </c>
      <c r="E67" t="str">
        <f>INDEX(Branches[Branch],MATCH(Consolidatedtable[[#This Row],[Staff ID]],Branches[Staff ID],0))</f>
        <v>Washington DC</v>
      </c>
      <c r="F67" t="str">
        <f>INDEX(Department[Department],MATCH(Consolidatedtable[[#This Row],[Staff ID]],Department[Staff ID],0))</f>
        <v>Sales</v>
      </c>
      <c r="G67" t="str">
        <f>INDEX(Table9[Position],MATCH(Consolidatedtable[[#This Row],[Staff ID]],Table9[Staff ID],0))</f>
        <v>Level 1</v>
      </c>
      <c r="H67" t="str">
        <f>INDEX(reporting[Line Manager 1],MATCH(Consolidatedtable[[#This Row],[Position]],reporting[Reporting Line],0))</f>
        <v>Deputy Head</v>
      </c>
      <c r="I67" t="str">
        <f>INDEX(reporting[Line Manager 2],MATCH(Consolidatedtable[[#This Row],[Position]],reporting[Reporting Line],0))</f>
        <v>Head</v>
      </c>
      <c r="J67" t="str">
        <f>INDEX(reporting[Line Manager 3],MATCH(Consolidatedtable[[#This Row],[Position]],reporting[Reporting Line],0))</f>
        <v>DMD</v>
      </c>
    </row>
    <row r="68" spans="1:10" x14ac:dyDescent="0.35">
      <c r="A68" s="1" t="s">
        <v>536</v>
      </c>
      <c r="B68" s="2" t="str">
        <f>INDEX(Nametable[First Name],MATCH(Consolidatedtable[[#This Row],[Staff ID]],Nametable[ol,],0))</f>
        <v>Harold</v>
      </c>
      <c r="C68" s="1" t="str">
        <f>INDEX(Nametable[Last Name],MATCH(Consolidatedtable[[#This Row],[Staff ID]],Nametable[ol,],0))</f>
        <v>Kelly</v>
      </c>
      <c r="D68" s="2" t="str">
        <f>INDEX(Gender[Gender],MATCH(Consolidatedtable[[#This Row],[Staff ID]],Gender[Staff ID],0))</f>
        <v>Male</v>
      </c>
      <c r="E68" t="str">
        <f>INDEX(Branches[Branch],MATCH(Consolidatedtable[[#This Row],[Staff ID]],Branches[Staff ID],0))</f>
        <v>Washington DC</v>
      </c>
      <c r="F68" t="str">
        <f>INDEX(Department[Department],MATCH(Consolidatedtable[[#This Row],[Staff ID]],Department[Staff ID],0))</f>
        <v>Sales</v>
      </c>
      <c r="G68" t="str">
        <f>INDEX(Table9[Position],MATCH(Consolidatedtable[[#This Row],[Staff ID]],Table9[Staff ID],0))</f>
        <v>Level 1</v>
      </c>
      <c r="H68" t="str">
        <f>INDEX(reporting[Line Manager 1],MATCH(Consolidatedtable[[#This Row],[Position]],reporting[Reporting Line],0))</f>
        <v>Deputy Head</v>
      </c>
      <c r="I68" t="str">
        <f>INDEX(reporting[Line Manager 2],MATCH(Consolidatedtable[[#This Row],[Position]],reporting[Reporting Line],0))</f>
        <v>Head</v>
      </c>
      <c r="J68" t="str">
        <f>INDEX(reporting[Line Manager 3],MATCH(Consolidatedtable[[#This Row],[Position]],reporting[Reporting Line],0))</f>
        <v>DMD</v>
      </c>
    </row>
    <row r="69" spans="1:10" x14ac:dyDescent="0.35">
      <c r="A69" s="1" t="s">
        <v>544</v>
      </c>
      <c r="B69" s="2" t="str">
        <f>INDEX(Nametable[First Name],MATCH(Consolidatedtable[[#This Row],[Staff ID]],Nametable[ol,],0))</f>
        <v>Jason</v>
      </c>
      <c r="C69" s="1" t="str">
        <f>INDEX(Nametable[Last Name],MATCH(Consolidatedtable[[#This Row],[Staff ID]],Nametable[ol,],0))</f>
        <v>Ramirez</v>
      </c>
      <c r="D69" s="2" t="str">
        <f>INDEX(Gender[Gender],MATCH(Consolidatedtable[[#This Row],[Staff ID]],Gender[Staff ID],0))</f>
        <v>Male</v>
      </c>
      <c r="E69" t="str">
        <f>INDEX(Branches[Branch],MATCH(Consolidatedtable[[#This Row],[Staff ID]],Branches[Staff ID],0))</f>
        <v>Washington DC</v>
      </c>
      <c r="F69" t="str">
        <f>INDEX(Department[Department],MATCH(Consolidatedtable[[#This Row],[Staff ID]],Department[Staff ID],0))</f>
        <v>Sales</v>
      </c>
      <c r="G69" t="str">
        <f>INDEX(Table9[Position],MATCH(Consolidatedtable[[#This Row],[Staff ID]],Table9[Staff ID],0))</f>
        <v>Level 1</v>
      </c>
      <c r="H69" t="str">
        <f>INDEX(reporting[Line Manager 1],MATCH(Consolidatedtable[[#This Row],[Position]],reporting[Reporting Line],0))</f>
        <v>Deputy Head</v>
      </c>
      <c r="I69" t="str">
        <f>INDEX(reporting[Line Manager 2],MATCH(Consolidatedtable[[#This Row],[Position]],reporting[Reporting Line],0))</f>
        <v>Head</v>
      </c>
      <c r="J69" t="str">
        <f>INDEX(reporting[Line Manager 3],MATCH(Consolidatedtable[[#This Row],[Position]],reporting[Reporting Line],0))</f>
        <v>DMD</v>
      </c>
    </row>
    <row r="70" spans="1:10" x14ac:dyDescent="0.35">
      <c r="A70" s="1" t="s">
        <v>568</v>
      </c>
      <c r="B70" s="2" t="str">
        <f>INDEX(Nametable[First Name],MATCH(Consolidatedtable[[#This Row],[Staff ID]],Nametable[ol,],0))</f>
        <v>Edward</v>
      </c>
      <c r="C70" s="1" t="str">
        <f>INDEX(Nametable[Last Name],MATCH(Consolidatedtable[[#This Row],[Staff ID]],Nametable[ol,],0))</f>
        <v>Lewis</v>
      </c>
      <c r="D70" s="2" t="str">
        <f>INDEX(Gender[Gender],MATCH(Consolidatedtable[[#This Row],[Staff ID]],Gender[Staff ID],0))</f>
        <v>Male</v>
      </c>
      <c r="E70" t="str">
        <f>INDEX(Branches[Branch],MATCH(Consolidatedtable[[#This Row],[Staff ID]],Branches[Staff ID],0))</f>
        <v>Washington DC</v>
      </c>
      <c r="F70" t="str">
        <f>INDEX(Department[Department],MATCH(Consolidatedtable[[#This Row],[Staff ID]],Department[Staff ID],0))</f>
        <v>Sales</v>
      </c>
      <c r="G70" t="str">
        <f>INDEX(Table9[Position],MATCH(Consolidatedtable[[#This Row],[Staff ID]],Table9[Staff ID],0))</f>
        <v>Level 1</v>
      </c>
      <c r="H70" t="str">
        <f>INDEX(reporting[Line Manager 1],MATCH(Consolidatedtable[[#This Row],[Position]],reporting[Reporting Line],0))</f>
        <v>Deputy Head</v>
      </c>
      <c r="I70" t="str">
        <f>INDEX(reporting[Line Manager 2],MATCH(Consolidatedtable[[#This Row],[Position]],reporting[Reporting Line],0))</f>
        <v>Head</v>
      </c>
      <c r="J70" t="str">
        <f>INDEX(reporting[Line Manager 3],MATCH(Consolidatedtable[[#This Row],[Position]],reporting[Reporting Line],0))</f>
        <v>DMD</v>
      </c>
    </row>
    <row r="71" spans="1:10" x14ac:dyDescent="0.35">
      <c r="A71" s="1" t="s">
        <v>408</v>
      </c>
      <c r="B71" s="2" t="str">
        <f>INDEX(Nametable[First Name],MATCH(Consolidatedtable[[#This Row],[Staff ID]],Nametable[ol,],0))</f>
        <v>Lisa</v>
      </c>
      <c r="C71" s="1" t="str">
        <f>INDEX(Nametable[Last Name],MATCH(Consolidatedtable[[#This Row],[Staff ID]],Nametable[ol,],0))</f>
        <v>Ackres</v>
      </c>
      <c r="D71" s="2" t="str">
        <f>INDEX(Gender[Gender],MATCH(Consolidatedtable[[#This Row],[Staff ID]],Gender[Staff ID],0))</f>
        <v>Female</v>
      </c>
      <c r="E71" t="str">
        <f>INDEX(Branches[Branch],MATCH(Consolidatedtable[[#This Row],[Staff ID]],Branches[Staff ID],0))</f>
        <v>Arizona</v>
      </c>
      <c r="F71" t="str">
        <f>INDEX(Department[Department],MATCH(Consolidatedtable[[#This Row],[Staff ID]],Department[Staff ID],0))</f>
        <v>Finance</v>
      </c>
      <c r="G71" t="str">
        <f>INDEX(Table9[Position],MATCH(Consolidatedtable[[#This Row],[Staff ID]],Table9[Staff ID],0))</f>
        <v>Level 2</v>
      </c>
      <c r="H71" t="str">
        <f>INDEX(reporting[Line Manager 1],MATCH(Consolidatedtable[[#This Row],[Position]],reporting[Reporting Line],0))</f>
        <v>Deputy Head</v>
      </c>
      <c r="I71" t="str">
        <f>INDEX(reporting[Line Manager 2],MATCH(Consolidatedtable[[#This Row],[Position]],reporting[Reporting Line],0))</f>
        <v>Head</v>
      </c>
      <c r="J71" t="str">
        <f>INDEX(reporting[Line Manager 3],MATCH(Consolidatedtable[[#This Row],[Position]],reporting[Reporting Line],0))</f>
        <v>DMD</v>
      </c>
    </row>
    <row r="72" spans="1:10" x14ac:dyDescent="0.35">
      <c r="A72" s="1" t="s">
        <v>450</v>
      </c>
      <c r="B72" s="2" t="str">
        <f>INDEX(Nametable[First Name],MATCH(Consolidatedtable[[#This Row],[Staff ID]],Nametable[ol,],0))</f>
        <v>Nancy</v>
      </c>
      <c r="C72" s="1" t="str">
        <f>INDEX(Nametable[Last Name],MATCH(Consolidatedtable[[#This Row],[Staff ID]],Nametable[ol,],0))</f>
        <v>Acrey</v>
      </c>
      <c r="D72" s="2" t="str">
        <f>INDEX(Gender[Gender],MATCH(Consolidatedtable[[#This Row],[Staff ID]],Gender[Staff ID],0))</f>
        <v>Female</v>
      </c>
      <c r="E72" t="str">
        <f>INDEX(Branches[Branch],MATCH(Consolidatedtable[[#This Row],[Staff ID]],Branches[Staff ID],0))</f>
        <v>Arizona</v>
      </c>
      <c r="F72" t="str">
        <f>INDEX(Department[Department],MATCH(Consolidatedtable[[#This Row],[Staff ID]],Department[Staff ID],0))</f>
        <v>Operations</v>
      </c>
      <c r="G72" t="str">
        <f>INDEX(Table9[Position],MATCH(Consolidatedtable[[#This Row],[Staff ID]],Table9[Staff ID],0))</f>
        <v>Level 2</v>
      </c>
      <c r="H72" t="str">
        <f>INDEX(reporting[Line Manager 1],MATCH(Consolidatedtable[[#This Row],[Position]],reporting[Reporting Line],0))</f>
        <v>Deputy Head</v>
      </c>
      <c r="I72" t="str">
        <f>INDEX(reporting[Line Manager 2],MATCH(Consolidatedtable[[#This Row],[Position]],reporting[Reporting Line],0))</f>
        <v>Head</v>
      </c>
      <c r="J72" t="str">
        <f>INDEX(reporting[Line Manager 3],MATCH(Consolidatedtable[[#This Row],[Position]],reporting[Reporting Line],0))</f>
        <v>DMD</v>
      </c>
    </row>
    <row r="73" spans="1:10" x14ac:dyDescent="0.35">
      <c r="A73" s="1" t="s">
        <v>546</v>
      </c>
      <c r="B73" s="2" t="str">
        <f>INDEX(Nametable[First Name],MATCH(Consolidatedtable[[#This Row],[Staff ID]],Nametable[ol,],0))</f>
        <v>Anna</v>
      </c>
      <c r="C73" s="1" t="str">
        <f>INDEX(Nametable[Last Name],MATCH(Consolidatedtable[[#This Row],[Staff ID]],Nametable[ol,],0))</f>
        <v>Oxland</v>
      </c>
      <c r="D73" s="2" t="str">
        <f>INDEX(Gender[Gender],MATCH(Consolidatedtable[[#This Row],[Staff ID]],Gender[Staff ID],0))</f>
        <v>Female</v>
      </c>
      <c r="E73" t="str">
        <f>INDEX(Branches[Branch],MATCH(Consolidatedtable[[#This Row],[Staff ID]],Branches[Staff ID],0))</f>
        <v>Arizona</v>
      </c>
      <c r="F73" t="str">
        <f>INDEX(Department[Department],MATCH(Consolidatedtable[[#This Row],[Staff ID]],Department[Staff ID],0))</f>
        <v>Sales</v>
      </c>
      <c r="G73" t="str">
        <f>INDEX(Table9[Position],MATCH(Consolidatedtable[[#This Row],[Staff ID]],Table9[Staff ID],0))</f>
        <v>Level 2</v>
      </c>
      <c r="H73" t="str">
        <f>INDEX(reporting[Line Manager 1],MATCH(Consolidatedtable[[#This Row],[Position]],reporting[Reporting Line],0))</f>
        <v>Deputy Head</v>
      </c>
      <c r="I73" t="str">
        <f>INDEX(reporting[Line Manager 2],MATCH(Consolidatedtable[[#This Row],[Position]],reporting[Reporting Line],0))</f>
        <v>Head</v>
      </c>
      <c r="J73" t="str">
        <f>INDEX(reporting[Line Manager 3],MATCH(Consolidatedtable[[#This Row],[Position]],reporting[Reporting Line],0))</f>
        <v>DMD</v>
      </c>
    </row>
    <row r="74" spans="1:10" x14ac:dyDescent="0.35">
      <c r="A74" s="1" t="s">
        <v>597</v>
      </c>
      <c r="B74" s="2" t="str">
        <f>INDEX(Nametable[First Name],MATCH(Consolidatedtable[[#This Row],[Staff ID]],Nametable[ol,],0))</f>
        <v>William</v>
      </c>
      <c r="C74" s="1" t="str">
        <f>INDEX(Nametable[Last Name],MATCH(Consolidatedtable[[#This Row],[Staff ID]],Nametable[ol,],0))</f>
        <v>Miller</v>
      </c>
      <c r="D74" s="2" t="str">
        <f>INDEX(Gender[Gender],MATCH(Consolidatedtable[[#This Row],[Staff ID]],Gender[Staff ID],0))</f>
        <v>Male</v>
      </c>
      <c r="E74" t="str">
        <f>INDEX(Branches[Branch],MATCH(Consolidatedtable[[#This Row],[Staff ID]],Branches[Staff ID],0))</f>
        <v>Califonia</v>
      </c>
      <c r="F74" t="str">
        <f>INDEX(Department[Department],MATCH(Consolidatedtable[[#This Row],[Staff ID]],Department[Staff ID],0))</f>
        <v>Customer Service</v>
      </c>
      <c r="G74" t="str">
        <f>INDEX(Table9[Position],MATCH(Consolidatedtable[[#This Row],[Staff ID]],Table9[Staff ID],0))</f>
        <v>Level 2</v>
      </c>
      <c r="H74" t="str">
        <f>INDEX(reporting[Line Manager 1],MATCH(Consolidatedtable[[#This Row],[Position]],reporting[Reporting Line],0))</f>
        <v>Deputy Head</v>
      </c>
      <c r="I74" t="str">
        <f>INDEX(reporting[Line Manager 2],MATCH(Consolidatedtable[[#This Row],[Position]],reporting[Reporting Line],0))</f>
        <v>Head</v>
      </c>
      <c r="J74" t="str">
        <f>INDEX(reporting[Line Manager 3],MATCH(Consolidatedtable[[#This Row],[Position]],reporting[Reporting Line],0))</f>
        <v>DMD</v>
      </c>
    </row>
    <row r="75" spans="1:10" x14ac:dyDescent="0.35">
      <c r="A75" s="1" t="s">
        <v>402</v>
      </c>
      <c r="B75" s="2" t="str">
        <f>INDEX(Nametable[First Name],MATCH(Consolidatedtable[[#This Row],[Staff ID]],Nametable[ol,],0))</f>
        <v>Andrea</v>
      </c>
      <c r="C75" s="1" t="str">
        <f>INDEX(Nametable[Last Name],MATCH(Consolidatedtable[[#This Row],[Staff ID]],Nametable[ol,],0))</f>
        <v>Ovard</v>
      </c>
      <c r="D75" s="2" t="str">
        <f>INDEX(Gender[Gender],MATCH(Consolidatedtable[[#This Row],[Staff ID]],Gender[Staff ID],0))</f>
        <v>Female</v>
      </c>
      <c r="E75" t="str">
        <f>INDEX(Branches[Branch],MATCH(Consolidatedtable[[#This Row],[Staff ID]],Branches[Staff ID],0))</f>
        <v>Califonia</v>
      </c>
      <c r="F75" t="str">
        <f>INDEX(Department[Department],MATCH(Consolidatedtable[[#This Row],[Staff ID]],Department[Staff ID],0))</f>
        <v>Finance</v>
      </c>
      <c r="G75" t="str">
        <f>INDEX(Table9[Position],MATCH(Consolidatedtable[[#This Row],[Staff ID]],Table9[Staff ID],0))</f>
        <v>Level 2</v>
      </c>
      <c r="H75" t="str">
        <f>INDEX(reporting[Line Manager 1],MATCH(Consolidatedtable[[#This Row],[Position]],reporting[Reporting Line],0))</f>
        <v>Deputy Head</v>
      </c>
      <c r="I75" t="str">
        <f>INDEX(reporting[Line Manager 2],MATCH(Consolidatedtable[[#This Row],[Position]],reporting[Reporting Line],0))</f>
        <v>Head</v>
      </c>
      <c r="J75" t="str">
        <f>INDEX(reporting[Line Manager 3],MATCH(Consolidatedtable[[#This Row],[Position]],reporting[Reporting Line],0))</f>
        <v>DMD</v>
      </c>
    </row>
    <row r="76" spans="1:10" x14ac:dyDescent="0.35">
      <c r="A76" s="1" t="s">
        <v>420</v>
      </c>
      <c r="B76" s="2" t="str">
        <f>INDEX(Nametable[First Name],MATCH(Consolidatedtable[[#This Row],[Staff ID]],Nametable[ol,],0))</f>
        <v>David</v>
      </c>
      <c r="C76" s="1" t="str">
        <f>INDEX(Nametable[Last Name],MATCH(Consolidatedtable[[#This Row],[Staff ID]],Nametable[ol,],0))</f>
        <v>Garcia</v>
      </c>
      <c r="D76" s="2" t="str">
        <f>INDEX(Gender[Gender],MATCH(Consolidatedtable[[#This Row],[Staff ID]],Gender[Staff ID],0))</f>
        <v>Male</v>
      </c>
      <c r="E76" t="str">
        <f>INDEX(Branches[Branch],MATCH(Consolidatedtable[[#This Row],[Staff ID]],Branches[Staff ID],0))</f>
        <v>Califonia</v>
      </c>
      <c r="F76" t="str">
        <f>INDEX(Department[Department],MATCH(Consolidatedtable[[#This Row],[Staff ID]],Department[Staff ID],0))</f>
        <v>Operations</v>
      </c>
      <c r="G76" t="str">
        <f>INDEX(Table9[Position],MATCH(Consolidatedtable[[#This Row],[Staff ID]],Table9[Staff ID],0))</f>
        <v>Level 2</v>
      </c>
      <c r="H76" t="str">
        <f>INDEX(reporting[Line Manager 1],MATCH(Consolidatedtable[[#This Row],[Position]],reporting[Reporting Line],0))</f>
        <v>Deputy Head</v>
      </c>
      <c r="I76" t="str">
        <f>INDEX(reporting[Line Manager 2],MATCH(Consolidatedtable[[#This Row],[Position]],reporting[Reporting Line],0))</f>
        <v>Head</v>
      </c>
      <c r="J76" t="str">
        <f>INDEX(reporting[Line Manager 3],MATCH(Consolidatedtable[[#This Row],[Position]],reporting[Reporting Line],0))</f>
        <v>DMD</v>
      </c>
    </row>
    <row r="77" spans="1:10" x14ac:dyDescent="0.35">
      <c r="A77" s="1" t="s">
        <v>440</v>
      </c>
      <c r="B77" s="2" t="str">
        <f>INDEX(Nametable[First Name],MATCH(Consolidatedtable[[#This Row],[Staff ID]],Nametable[ol,],0))</f>
        <v>John</v>
      </c>
      <c r="C77" s="1" t="str">
        <f>INDEX(Nametable[Last Name],MATCH(Consolidatedtable[[#This Row],[Staff ID]],Nametable[ol,],0))</f>
        <v>Brown</v>
      </c>
      <c r="D77" s="2" t="str">
        <f>INDEX(Gender[Gender],MATCH(Consolidatedtable[[#This Row],[Staff ID]],Gender[Staff ID],0))</f>
        <v>Male</v>
      </c>
      <c r="E77" t="str">
        <f>INDEX(Branches[Branch],MATCH(Consolidatedtable[[#This Row],[Staff ID]],Branches[Staff ID],0))</f>
        <v>Califonia</v>
      </c>
      <c r="F77" t="str">
        <f>INDEX(Department[Department],MATCH(Consolidatedtable[[#This Row],[Staff ID]],Department[Staff ID],0))</f>
        <v>Operations</v>
      </c>
      <c r="G77" t="str">
        <f>INDEX(Table9[Position],MATCH(Consolidatedtable[[#This Row],[Staff ID]],Table9[Staff ID],0))</f>
        <v>Level 2</v>
      </c>
      <c r="H77" t="str">
        <f>INDEX(reporting[Line Manager 1],MATCH(Consolidatedtable[[#This Row],[Position]],reporting[Reporting Line],0))</f>
        <v>Deputy Head</v>
      </c>
      <c r="I77" t="str">
        <f>INDEX(reporting[Line Manager 2],MATCH(Consolidatedtable[[#This Row],[Position]],reporting[Reporting Line],0))</f>
        <v>Head</v>
      </c>
      <c r="J77" t="str">
        <f>INDEX(reporting[Line Manager 3],MATCH(Consolidatedtable[[#This Row],[Position]],reporting[Reporting Line],0))</f>
        <v>DMD</v>
      </c>
    </row>
    <row r="78" spans="1:10" x14ac:dyDescent="0.35">
      <c r="A78" s="1" t="s">
        <v>509</v>
      </c>
      <c r="B78" s="2" t="str">
        <f>INDEX(Nametable[First Name],MATCH(Consolidatedtable[[#This Row],[Staff ID]],Nametable[ol,],0))</f>
        <v>Janice</v>
      </c>
      <c r="C78" s="1" t="str">
        <f>INDEX(Nametable[Last Name],MATCH(Consolidatedtable[[#This Row],[Staff ID]],Nametable[ol,],0))</f>
        <v>Orgle</v>
      </c>
      <c r="D78" s="2" t="str">
        <f>INDEX(Gender[Gender],MATCH(Consolidatedtable[[#This Row],[Staff ID]],Gender[Staff ID],0))</f>
        <v>Female</v>
      </c>
      <c r="E78" t="str">
        <f>INDEX(Branches[Branch],MATCH(Consolidatedtable[[#This Row],[Staff ID]],Branches[Staff ID],0))</f>
        <v>Califonia</v>
      </c>
      <c r="F78" t="str">
        <f>INDEX(Department[Department],MATCH(Consolidatedtable[[#This Row],[Staff ID]],Department[Staff ID],0))</f>
        <v>Sales</v>
      </c>
      <c r="G78" t="str">
        <f>INDEX(Table9[Position],MATCH(Consolidatedtable[[#This Row],[Staff ID]],Table9[Staff ID],0))</f>
        <v>Level 2</v>
      </c>
      <c r="H78" t="str">
        <f>INDEX(reporting[Line Manager 1],MATCH(Consolidatedtable[[#This Row],[Position]],reporting[Reporting Line],0))</f>
        <v>Deputy Head</v>
      </c>
      <c r="I78" t="str">
        <f>INDEX(reporting[Line Manager 2],MATCH(Consolidatedtable[[#This Row],[Position]],reporting[Reporting Line],0))</f>
        <v>Head</v>
      </c>
      <c r="J78" t="str">
        <f>INDEX(reporting[Line Manager 3],MATCH(Consolidatedtable[[#This Row],[Position]],reporting[Reporting Line],0))</f>
        <v>DMD</v>
      </c>
    </row>
    <row r="79" spans="1:10" x14ac:dyDescent="0.35">
      <c r="A79" s="1" t="s">
        <v>511</v>
      </c>
      <c r="B79" s="2" t="str">
        <f>INDEX(Nametable[First Name],MATCH(Consolidatedtable[[#This Row],[Staff ID]],Nametable[ol,],0))</f>
        <v>Tyler</v>
      </c>
      <c r="C79" s="1" t="str">
        <f>INDEX(Nametable[Last Name],MATCH(Consolidatedtable[[#This Row],[Staff ID]],Nametable[ol,],0))</f>
        <v>Phillips</v>
      </c>
      <c r="D79" s="2" t="str">
        <f>INDEX(Gender[Gender],MATCH(Consolidatedtable[[#This Row],[Staff ID]],Gender[Staff ID],0))</f>
        <v>Male</v>
      </c>
      <c r="E79" t="str">
        <f>INDEX(Branches[Branch],MATCH(Consolidatedtable[[#This Row],[Staff ID]],Branches[Staff ID],0))</f>
        <v>Califonia</v>
      </c>
      <c r="F79" t="str">
        <f>INDEX(Department[Department],MATCH(Consolidatedtable[[#This Row],[Staff ID]],Department[Staff ID],0))</f>
        <v>Sales</v>
      </c>
      <c r="G79" t="str">
        <f>INDEX(Table9[Position],MATCH(Consolidatedtable[[#This Row],[Staff ID]],Table9[Staff ID],0))</f>
        <v>Level 2</v>
      </c>
      <c r="H79" t="str">
        <f>INDEX(reporting[Line Manager 1],MATCH(Consolidatedtable[[#This Row],[Position]],reporting[Reporting Line],0))</f>
        <v>Deputy Head</v>
      </c>
      <c r="I79" t="str">
        <f>INDEX(reporting[Line Manager 2],MATCH(Consolidatedtable[[#This Row],[Position]],reporting[Reporting Line],0))</f>
        <v>Head</v>
      </c>
      <c r="J79" t="str">
        <f>INDEX(reporting[Line Manager 3],MATCH(Consolidatedtable[[#This Row],[Position]],reporting[Reporting Line],0))</f>
        <v>DMD</v>
      </c>
    </row>
    <row r="80" spans="1:10" x14ac:dyDescent="0.35">
      <c r="A80" s="1" t="s">
        <v>409</v>
      </c>
      <c r="B80" s="2" t="str">
        <f>INDEX(Nametable[First Name],MATCH(Consolidatedtable[[#This Row],[Staff ID]],Nametable[ol,],0))</f>
        <v>Sharon</v>
      </c>
      <c r="C80" s="1" t="str">
        <f>INDEX(Nametable[Last Name],MATCH(Consolidatedtable[[#This Row],[Staff ID]],Nametable[ol,],0))</f>
        <v>Olmested</v>
      </c>
      <c r="D80" s="2" t="str">
        <f>INDEX(Gender[Gender],MATCH(Consolidatedtable[[#This Row],[Staff ID]],Gender[Staff ID],0))</f>
        <v>Female</v>
      </c>
      <c r="E80" t="str">
        <f>INDEX(Branches[Branch],MATCH(Consolidatedtable[[#This Row],[Staff ID]],Branches[Staff ID],0))</f>
        <v>Florida</v>
      </c>
      <c r="F80" t="str">
        <f>INDEX(Department[Department],MATCH(Consolidatedtable[[#This Row],[Staff ID]],Department[Staff ID],0))</f>
        <v>Customer Service</v>
      </c>
      <c r="G80" t="str">
        <f>INDEX(Table9[Position],MATCH(Consolidatedtable[[#This Row],[Staff ID]],Table9[Staff ID],0))</f>
        <v>Level 2</v>
      </c>
      <c r="H80" t="str">
        <f>INDEX(reporting[Line Manager 1],MATCH(Consolidatedtable[[#This Row],[Position]],reporting[Reporting Line],0))</f>
        <v>Deputy Head</v>
      </c>
      <c r="I80" t="str">
        <f>INDEX(reporting[Line Manager 2],MATCH(Consolidatedtable[[#This Row],[Position]],reporting[Reporting Line],0))</f>
        <v>Head</v>
      </c>
      <c r="J80" t="str">
        <f>INDEX(reporting[Line Manager 3],MATCH(Consolidatedtable[[#This Row],[Position]],reporting[Reporting Line],0))</f>
        <v>DMD</v>
      </c>
    </row>
    <row r="81" spans="1:10" x14ac:dyDescent="0.35">
      <c r="A81" s="1" t="s">
        <v>427</v>
      </c>
      <c r="B81" s="2" t="str">
        <f>INDEX(Nametable[First Name],MATCH(Consolidatedtable[[#This Row],[Staff ID]],Nametable[ol,],0))</f>
        <v>Arthur</v>
      </c>
      <c r="C81" s="1" t="str">
        <f>INDEX(Nametable[Last Name],MATCH(Consolidatedtable[[#This Row],[Staff ID]],Nametable[ol,],0))</f>
        <v>Ramos</v>
      </c>
      <c r="D81" s="2" t="str">
        <f>INDEX(Gender[Gender],MATCH(Consolidatedtable[[#This Row],[Staff ID]],Gender[Staff ID],0))</f>
        <v>Male</v>
      </c>
      <c r="E81" t="str">
        <f>INDEX(Branches[Branch],MATCH(Consolidatedtable[[#This Row],[Staff ID]],Branches[Staff ID],0))</f>
        <v>Florida</v>
      </c>
      <c r="F81" t="str">
        <f>INDEX(Department[Department],MATCH(Consolidatedtable[[#This Row],[Staff ID]],Department[Staff ID],0))</f>
        <v>Finance</v>
      </c>
      <c r="G81" t="str">
        <f>INDEX(Table9[Position],MATCH(Consolidatedtable[[#This Row],[Staff ID]],Table9[Staff ID],0))</f>
        <v>Level 2</v>
      </c>
      <c r="H81" t="str">
        <f>INDEX(reporting[Line Manager 1],MATCH(Consolidatedtable[[#This Row],[Position]],reporting[Reporting Line],0))</f>
        <v>Deputy Head</v>
      </c>
      <c r="I81" t="str">
        <f>INDEX(reporting[Line Manager 2],MATCH(Consolidatedtable[[#This Row],[Position]],reporting[Reporting Line],0))</f>
        <v>Head</v>
      </c>
      <c r="J81" t="str">
        <f>INDEX(reporting[Line Manager 3],MATCH(Consolidatedtable[[#This Row],[Position]],reporting[Reporting Line],0))</f>
        <v>DMD</v>
      </c>
    </row>
    <row r="82" spans="1:10" x14ac:dyDescent="0.35">
      <c r="A82" s="1" t="s">
        <v>431</v>
      </c>
      <c r="B82" s="2" t="str">
        <f>INDEX(Nametable[First Name],MATCH(Consolidatedtable[[#This Row],[Staff ID]],Nametable[ol,],0))</f>
        <v>Gloria</v>
      </c>
      <c r="C82" s="1" t="str">
        <f>INDEX(Nametable[Last Name],MATCH(Consolidatedtable[[#This Row],[Staff ID]],Nametable[ol,],0))</f>
        <v>Olivy</v>
      </c>
      <c r="D82" s="2" t="str">
        <f>INDEX(Gender[Gender],MATCH(Consolidatedtable[[#This Row],[Staff ID]],Gender[Staff ID],0))</f>
        <v>Female</v>
      </c>
      <c r="E82" t="str">
        <f>INDEX(Branches[Branch],MATCH(Consolidatedtable[[#This Row],[Staff ID]],Branches[Staff ID],0))</f>
        <v>Florida</v>
      </c>
      <c r="F82" t="str">
        <f>INDEX(Department[Department],MATCH(Consolidatedtable[[#This Row],[Staff ID]],Department[Staff ID],0))</f>
        <v>IT</v>
      </c>
      <c r="G82" t="str">
        <f>INDEX(Table9[Position],MATCH(Consolidatedtable[[#This Row],[Staff ID]],Table9[Staff ID],0))</f>
        <v>Level 2</v>
      </c>
      <c r="H82" t="str">
        <f>INDEX(reporting[Line Manager 1],MATCH(Consolidatedtable[[#This Row],[Position]],reporting[Reporting Line],0))</f>
        <v>Deputy Head</v>
      </c>
      <c r="I82" t="str">
        <f>INDEX(reporting[Line Manager 2],MATCH(Consolidatedtable[[#This Row],[Position]],reporting[Reporting Line],0))</f>
        <v>Head</v>
      </c>
      <c r="J82" t="str">
        <f>INDEX(reporting[Line Manager 3],MATCH(Consolidatedtable[[#This Row],[Position]],reporting[Reporting Line],0))</f>
        <v>DMD</v>
      </c>
    </row>
    <row r="83" spans="1:10" x14ac:dyDescent="0.35">
      <c r="A83" s="1" t="s">
        <v>473</v>
      </c>
      <c r="B83" s="2" t="str">
        <f>INDEX(Nametable[First Name],MATCH(Consolidatedtable[[#This Row],[Staff ID]],Nametable[ol,],0))</f>
        <v>Jacob</v>
      </c>
      <c r="C83" s="1" t="str">
        <f>INDEX(Nametable[Last Name],MATCH(Consolidatedtable[[#This Row],[Staff ID]],Nametable[ol,],0))</f>
        <v>Young</v>
      </c>
      <c r="D83" s="2" t="str">
        <f>INDEX(Gender[Gender],MATCH(Consolidatedtable[[#This Row],[Staff ID]],Gender[Staff ID],0))</f>
        <v>Male</v>
      </c>
      <c r="E83" t="str">
        <f>INDEX(Branches[Branch],MATCH(Consolidatedtable[[#This Row],[Staff ID]],Branches[Staff ID],0))</f>
        <v>Florida</v>
      </c>
      <c r="F83" t="str">
        <f>INDEX(Department[Department],MATCH(Consolidatedtable[[#This Row],[Staff ID]],Department[Staff ID],0))</f>
        <v>Operations</v>
      </c>
      <c r="G83" t="str">
        <f>INDEX(Table9[Position],MATCH(Consolidatedtable[[#This Row],[Staff ID]],Table9[Staff ID],0))</f>
        <v>Level 2</v>
      </c>
      <c r="H83" t="str">
        <f>INDEX(reporting[Line Manager 1],MATCH(Consolidatedtable[[#This Row],[Position]],reporting[Reporting Line],0))</f>
        <v>Deputy Head</v>
      </c>
      <c r="I83" t="str">
        <f>INDEX(reporting[Line Manager 2],MATCH(Consolidatedtable[[#This Row],[Position]],reporting[Reporting Line],0))</f>
        <v>Head</v>
      </c>
      <c r="J83" t="str">
        <f>INDEX(reporting[Line Manager 3],MATCH(Consolidatedtable[[#This Row],[Position]],reporting[Reporting Line],0))</f>
        <v>DMD</v>
      </c>
    </row>
    <row r="84" spans="1:10" x14ac:dyDescent="0.35">
      <c r="A84" s="1" t="s">
        <v>533</v>
      </c>
      <c r="B84" s="2" t="str">
        <f>INDEX(Nametable[First Name],MATCH(Consolidatedtable[[#This Row],[Staff ID]],Nametable[ol,],0))</f>
        <v>Linda</v>
      </c>
      <c r="C84" s="1" t="str">
        <f>INDEX(Nametable[Last Name],MATCH(Consolidatedtable[[#This Row],[Staff ID]],Nametable[ol,],0))</f>
        <v>Acrea</v>
      </c>
      <c r="D84" s="2" t="str">
        <f>INDEX(Gender[Gender],MATCH(Consolidatedtable[[#This Row],[Staff ID]],Gender[Staff ID],0))</f>
        <v>Female</v>
      </c>
      <c r="E84" t="str">
        <f>INDEX(Branches[Branch],MATCH(Consolidatedtable[[#This Row],[Staff ID]],Branches[Staff ID],0))</f>
        <v>Florida</v>
      </c>
      <c r="F84" t="str">
        <f>INDEX(Department[Department],MATCH(Consolidatedtable[[#This Row],[Staff ID]],Department[Staff ID],0))</f>
        <v>Sales</v>
      </c>
      <c r="G84" t="str">
        <f>INDEX(Table9[Position],MATCH(Consolidatedtable[[#This Row],[Staff ID]],Table9[Staff ID],0))</f>
        <v>Level 2</v>
      </c>
      <c r="H84" t="str">
        <f>INDEX(reporting[Line Manager 1],MATCH(Consolidatedtable[[#This Row],[Position]],reporting[Reporting Line],0))</f>
        <v>Deputy Head</v>
      </c>
      <c r="I84" t="str">
        <f>INDEX(reporting[Line Manager 2],MATCH(Consolidatedtable[[#This Row],[Position]],reporting[Reporting Line],0))</f>
        <v>Head</v>
      </c>
      <c r="J84" t="str">
        <f>INDEX(reporting[Line Manager 3],MATCH(Consolidatedtable[[#This Row],[Position]],reporting[Reporting Line],0))</f>
        <v>DMD</v>
      </c>
    </row>
    <row r="85" spans="1:10" x14ac:dyDescent="0.35">
      <c r="A85" s="1" t="s">
        <v>534</v>
      </c>
      <c r="B85" s="2" t="str">
        <f>INDEX(Nametable[First Name],MATCH(Consolidatedtable[[#This Row],[Staff ID]],Nametable[ol,],0))</f>
        <v>Deborah</v>
      </c>
      <c r="C85" s="1" t="str">
        <f>INDEX(Nametable[Last Name],MATCH(Consolidatedtable[[#This Row],[Staff ID]],Nametable[ol,],0))</f>
        <v>Obray</v>
      </c>
      <c r="D85" s="2" t="str">
        <f>INDEX(Gender[Gender],MATCH(Consolidatedtable[[#This Row],[Staff ID]],Gender[Staff ID],0))</f>
        <v>Female</v>
      </c>
      <c r="E85" t="str">
        <f>INDEX(Branches[Branch],MATCH(Consolidatedtable[[#This Row],[Staff ID]],Branches[Staff ID],0))</f>
        <v>Florida</v>
      </c>
      <c r="F85" t="str">
        <f>INDEX(Department[Department],MATCH(Consolidatedtable[[#This Row],[Staff ID]],Department[Staff ID],0))</f>
        <v>Sales</v>
      </c>
      <c r="G85" t="str">
        <f>INDEX(Table9[Position],MATCH(Consolidatedtable[[#This Row],[Staff ID]],Table9[Staff ID],0))</f>
        <v>Level 2</v>
      </c>
      <c r="H85" t="str">
        <f>INDEX(reporting[Line Manager 1],MATCH(Consolidatedtable[[#This Row],[Position]],reporting[Reporting Line],0))</f>
        <v>Deputy Head</v>
      </c>
      <c r="I85" t="str">
        <f>INDEX(reporting[Line Manager 2],MATCH(Consolidatedtable[[#This Row],[Position]],reporting[Reporting Line],0))</f>
        <v>Head</v>
      </c>
      <c r="J85" t="str">
        <f>INDEX(reporting[Line Manager 3],MATCH(Consolidatedtable[[#This Row],[Position]],reporting[Reporting Line],0))</f>
        <v>DMD</v>
      </c>
    </row>
    <row r="86" spans="1:10" x14ac:dyDescent="0.35">
      <c r="A86" s="1" t="s">
        <v>561</v>
      </c>
      <c r="B86" s="2" t="str">
        <f>INDEX(Nametable[First Name],MATCH(Consolidatedtable[[#This Row],[Staff ID]],Nametable[ol,],0))</f>
        <v>Bryan</v>
      </c>
      <c r="C86" s="1" t="str">
        <f>INDEX(Nametable[Last Name],MATCH(Consolidatedtable[[#This Row],[Staff ID]],Nametable[ol,],0))</f>
        <v>Richardson</v>
      </c>
      <c r="D86" s="2" t="str">
        <f>INDEX(Gender[Gender],MATCH(Consolidatedtable[[#This Row],[Staff ID]],Gender[Staff ID],0))</f>
        <v>Male</v>
      </c>
      <c r="E86" t="str">
        <f>INDEX(Branches[Branch],MATCH(Consolidatedtable[[#This Row],[Staff ID]],Branches[Staff ID],0))</f>
        <v>Florida</v>
      </c>
      <c r="F86" t="str">
        <f>INDEX(Department[Department],MATCH(Consolidatedtable[[#This Row],[Staff ID]],Department[Staff ID],0))</f>
        <v>Sales</v>
      </c>
      <c r="G86" t="str">
        <f>INDEX(Table9[Position],MATCH(Consolidatedtable[[#This Row],[Staff ID]],Table9[Staff ID],0))</f>
        <v>Level 2</v>
      </c>
      <c r="H86" t="str">
        <f>INDEX(reporting[Line Manager 1],MATCH(Consolidatedtable[[#This Row],[Position]],reporting[Reporting Line],0))</f>
        <v>Deputy Head</v>
      </c>
      <c r="I86" t="str">
        <f>INDEX(reporting[Line Manager 2],MATCH(Consolidatedtable[[#This Row],[Position]],reporting[Reporting Line],0))</f>
        <v>Head</v>
      </c>
      <c r="J86" t="str">
        <f>INDEX(reporting[Line Manager 3],MATCH(Consolidatedtable[[#This Row],[Position]],reporting[Reporting Line],0))</f>
        <v>DMD</v>
      </c>
    </row>
    <row r="87" spans="1:10" x14ac:dyDescent="0.35">
      <c r="A87" s="1" t="s">
        <v>554</v>
      </c>
      <c r="B87" s="2" t="str">
        <f>INDEX(Nametable[First Name],MATCH(Consolidatedtable[[#This Row],[Staff ID]],Nametable[ol,],0))</f>
        <v>Melissa</v>
      </c>
      <c r="C87" s="1" t="str">
        <f>INDEX(Nametable[Last Name],MATCH(Consolidatedtable[[#This Row],[Staff ID]],Nametable[ol,],0))</f>
        <v>O'Raighne</v>
      </c>
      <c r="D87" s="2" t="str">
        <f>INDEX(Gender[Gender],MATCH(Consolidatedtable[[#This Row],[Staff ID]],Gender[Staff ID],0))</f>
        <v>Female</v>
      </c>
      <c r="E87" t="str">
        <f>INDEX(Branches[Branch],MATCH(Consolidatedtable[[#This Row],[Staff ID]],Branches[Staff ID],0))</f>
        <v>New York</v>
      </c>
      <c r="F87" t="str">
        <f>INDEX(Department[Department],MATCH(Consolidatedtable[[#This Row],[Staff ID]],Department[Staff ID],0))</f>
        <v>Operations</v>
      </c>
      <c r="G87" t="str">
        <f>INDEX(Table9[Position],MATCH(Consolidatedtable[[#This Row],[Staff ID]],Table9[Staff ID],0))</f>
        <v>Level 2</v>
      </c>
      <c r="H87" t="str">
        <f>INDEX(reporting[Line Manager 1],MATCH(Consolidatedtable[[#This Row],[Position]],reporting[Reporting Line],0))</f>
        <v>Deputy Head</v>
      </c>
      <c r="I87" t="str">
        <f>INDEX(reporting[Line Manager 2],MATCH(Consolidatedtable[[#This Row],[Position]],reporting[Reporting Line],0))</f>
        <v>Head</v>
      </c>
      <c r="J87" t="str">
        <f>INDEX(reporting[Line Manager 3],MATCH(Consolidatedtable[[#This Row],[Position]],reporting[Reporting Line],0))</f>
        <v>DMD</v>
      </c>
    </row>
    <row r="88" spans="1:10" x14ac:dyDescent="0.35">
      <c r="A88" s="1" t="s">
        <v>563</v>
      </c>
      <c r="B88" s="2" t="str">
        <f>INDEX(Nametable[First Name],MATCH(Consolidatedtable[[#This Row],[Staff ID]],Nametable[ol,],0))</f>
        <v>Amy</v>
      </c>
      <c r="C88" s="1" t="str">
        <f>INDEX(Nametable[Last Name],MATCH(Consolidatedtable[[#This Row],[Staff ID]],Nametable[ol,],0))</f>
        <v>Orpwoode</v>
      </c>
      <c r="D88" s="2" t="str">
        <f>INDEX(Gender[Gender],MATCH(Consolidatedtable[[#This Row],[Staff ID]],Gender[Staff ID],0))</f>
        <v>Female</v>
      </c>
      <c r="E88" t="str">
        <f>INDEX(Branches[Branch],MATCH(Consolidatedtable[[#This Row],[Staff ID]],Branches[Staff ID],0))</f>
        <v>New York</v>
      </c>
      <c r="F88" t="str">
        <f>INDEX(Department[Department],MATCH(Consolidatedtable[[#This Row],[Staff ID]],Department[Staff ID],0))</f>
        <v>Operations</v>
      </c>
      <c r="G88" t="str">
        <f>INDEX(Table9[Position],MATCH(Consolidatedtable[[#This Row],[Staff ID]],Table9[Staff ID],0))</f>
        <v>Level 2</v>
      </c>
      <c r="H88" t="str">
        <f>INDEX(reporting[Line Manager 1],MATCH(Consolidatedtable[[#This Row],[Position]],reporting[Reporting Line],0))</f>
        <v>Deputy Head</v>
      </c>
      <c r="I88" t="str">
        <f>INDEX(reporting[Line Manager 2],MATCH(Consolidatedtable[[#This Row],[Position]],reporting[Reporting Line],0))</f>
        <v>Head</v>
      </c>
      <c r="J88" t="str">
        <f>INDEX(reporting[Line Manager 3],MATCH(Consolidatedtable[[#This Row],[Position]],reporting[Reporting Line],0))</f>
        <v>DMD</v>
      </c>
    </row>
    <row r="89" spans="1:10" x14ac:dyDescent="0.35">
      <c r="A89" s="1" t="s">
        <v>574</v>
      </c>
      <c r="B89" s="2" t="str">
        <f>INDEX(Nametable[First Name],MATCH(Consolidatedtable[[#This Row],[Staff ID]],Nametable[ol,],0))</f>
        <v>Timothy</v>
      </c>
      <c r="C89" s="1" t="str">
        <f>INDEX(Nametable[Last Name],MATCH(Consolidatedtable[[#This Row],[Staff ID]],Nametable[ol,],0))</f>
        <v>Sanchez</v>
      </c>
      <c r="D89" s="2" t="str">
        <f>INDEX(Gender[Gender],MATCH(Consolidatedtable[[#This Row],[Staff ID]],Gender[Staff ID],0))</f>
        <v>Male</v>
      </c>
      <c r="E89" t="str">
        <f>INDEX(Branches[Branch],MATCH(Consolidatedtable[[#This Row],[Staff ID]],Branches[Staff ID],0))</f>
        <v>New York</v>
      </c>
      <c r="F89" t="str">
        <f>INDEX(Department[Department],MATCH(Consolidatedtable[[#This Row],[Staff ID]],Department[Staff ID],0))</f>
        <v>Operations</v>
      </c>
      <c r="G89" t="str">
        <f>INDEX(Table9[Position],MATCH(Consolidatedtable[[#This Row],[Staff ID]],Table9[Staff ID],0))</f>
        <v>Level 2</v>
      </c>
      <c r="H89" t="str">
        <f>INDEX(reporting[Line Manager 1],MATCH(Consolidatedtable[[#This Row],[Position]],reporting[Reporting Line],0))</f>
        <v>Deputy Head</v>
      </c>
      <c r="I89" t="str">
        <f>INDEX(reporting[Line Manager 2],MATCH(Consolidatedtable[[#This Row],[Position]],reporting[Reporting Line],0))</f>
        <v>Head</v>
      </c>
      <c r="J89" t="str">
        <f>INDEX(reporting[Line Manager 3],MATCH(Consolidatedtable[[#This Row],[Position]],reporting[Reporting Line],0))</f>
        <v>DMD</v>
      </c>
    </row>
    <row r="90" spans="1:10" x14ac:dyDescent="0.35">
      <c r="A90" s="1" t="s">
        <v>504</v>
      </c>
      <c r="B90" s="2" t="str">
        <f>INDEX(Nametable[First Name],MATCH(Consolidatedtable[[#This Row],[Staff ID]],Nametable[ol,],0))</f>
        <v>Elizabeth</v>
      </c>
      <c r="C90" s="1" t="str">
        <f>INDEX(Nametable[Last Name],MATCH(Consolidatedtable[[#This Row],[Staff ID]],Nametable[ol,],0))</f>
        <v>Addaman</v>
      </c>
      <c r="D90" s="2" t="str">
        <f>INDEX(Gender[Gender],MATCH(Consolidatedtable[[#This Row],[Staff ID]],Gender[Staff ID],0))</f>
        <v>Female</v>
      </c>
      <c r="E90" t="str">
        <f>INDEX(Branches[Branch],MATCH(Consolidatedtable[[#This Row],[Staff ID]],Branches[Staff ID],0))</f>
        <v>New York</v>
      </c>
      <c r="F90" t="str">
        <f>INDEX(Department[Department],MATCH(Consolidatedtable[[#This Row],[Staff ID]],Department[Staff ID],0))</f>
        <v>Sales</v>
      </c>
      <c r="G90" t="str">
        <f>INDEX(Table9[Position],MATCH(Consolidatedtable[[#This Row],[Staff ID]],Table9[Staff ID],0))</f>
        <v>Level 2</v>
      </c>
      <c r="H90" t="str">
        <f>INDEX(reporting[Line Manager 1],MATCH(Consolidatedtable[[#This Row],[Position]],reporting[Reporting Line],0))</f>
        <v>Deputy Head</v>
      </c>
      <c r="I90" t="str">
        <f>INDEX(reporting[Line Manager 2],MATCH(Consolidatedtable[[#This Row],[Position]],reporting[Reporting Line],0))</f>
        <v>Head</v>
      </c>
      <c r="J90" t="str">
        <f>INDEX(reporting[Line Manager 3],MATCH(Consolidatedtable[[#This Row],[Position]],reporting[Reporting Line],0))</f>
        <v>DMD</v>
      </c>
    </row>
    <row r="91" spans="1:10" x14ac:dyDescent="0.35">
      <c r="A91" s="1" t="s">
        <v>505</v>
      </c>
      <c r="B91" s="2" t="str">
        <f>INDEX(Nametable[First Name],MATCH(Consolidatedtable[[#This Row],[Staff ID]],Nametable[ol,],0))</f>
        <v>Patricia</v>
      </c>
      <c r="C91" s="1" t="str">
        <f>INDEX(Nametable[Last Name],MATCH(Consolidatedtable[[#This Row],[Staff ID]],Nametable[ol,],0))</f>
        <v>Adaway</v>
      </c>
      <c r="D91" s="2" t="str">
        <f>INDEX(Gender[Gender],MATCH(Consolidatedtable[[#This Row],[Staff ID]],Gender[Staff ID],0))</f>
        <v>Female</v>
      </c>
      <c r="E91" t="str">
        <f>INDEX(Branches[Branch],MATCH(Consolidatedtable[[#This Row],[Staff ID]],Branches[Staff ID],0))</f>
        <v>New York</v>
      </c>
      <c r="F91" t="str">
        <f>INDEX(Department[Department],MATCH(Consolidatedtable[[#This Row],[Staff ID]],Department[Staff ID],0))</f>
        <v>Sales</v>
      </c>
      <c r="G91" t="str">
        <f>INDEX(Table9[Position],MATCH(Consolidatedtable[[#This Row],[Staff ID]],Table9[Staff ID],0))</f>
        <v>Level 2</v>
      </c>
      <c r="H91" t="str">
        <f>INDEX(reporting[Line Manager 1],MATCH(Consolidatedtable[[#This Row],[Position]],reporting[Reporting Line],0))</f>
        <v>Deputy Head</v>
      </c>
      <c r="I91" t="str">
        <f>INDEX(reporting[Line Manager 2],MATCH(Consolidatedtable[[#This Row],[Position]],reporting[Reporting Line],0))</f>
        <v>Head</v>
      </c>
      <c r="J91" t="str">
        <f>INDEX(reporting[Line Manager 3],MATCH(Consolidatedtable[[#This Row],[Position]],reporting[Reporting Line],0))</f>
        <v>DMD</v>
      </c>
    </row>
    <row r="92" spans="1:10" x14ac:dyDescent="0.35">
      <c r="A92" s="1" t="s">
        <v>514</v>
      </c>
      <c r="B92" s="2" t="str">
        <f>INDEX(Nametable[First Name],MATCH(Consolidatedtable[[#This Row],[Staff ID]],Nametable[ol,],0))</f>
        <v>Grace</v>
      </c>
      <c r="C92" s="1" t="str">
        <f>INDEX(Nametable[Last Name],MATCH(Consolidatedtable[[#This Row],[Staff ID]],Nametable[ol,],0))</f>
        <v>Talbut</v>
      </c>
      <c r="D92" s="2" t="str">
        <f>INDEX(Gender[Gender],MATCH(Consolidatedtable[[#This Row],[Staff ID]],Gender[Staff ID],0))</f>
        <v>Female</v>
      </c>
      <c r="E92" t="str">
        <f>INDEX(Branches[Branch],MATCH(Consolidatedtable[[#This Row],[Staff ID]],Branches[Staff ID],0))</f>
        <v>New York</v>
      </c>
      <c r="F92" t="str">
        <f>INDEX(Department[Department],MATCH(Consolidatedtable[[#This Row],[Staff ID]],Department[Staff ID],0))</f>
        <v>Sales</v>
      </c>
      <c r="G92" t="str">
        <f>INDEX(Table9[Position],MATCH(Consolidatedtable[[#This Row],[Staff ID]],Table9[Staff ID],0))</f>
        <v>Level 2</v>
      </c>
      <c r="H92" t="str">
        <f>INDEX(reporting[Line Manager 1],MATCH(Consolidatedtable[[#This Row],[Position]],reporting[Reporting Line],0))</f>
        <v>Deputy Head</v>
      </c>
      <c r="I92" t="str">
        <f>INDEX(reporting[Line Manager 2],MATCH(Consolidatedtable[[#This Row],[Position]],reporting[Reporting Line],0))</f>
        <v>Head</v>
      </c>
      <c r="J92" t="str">
        <f>INDEX(reporting[Line Manager 3],MATCH(Consolidatedtable[[#This Row],[Position]],reporting[Reporting Line],0))</f>
        <v>DMD</v>
      </c>
    </row>
    <row r="93" spans="1:10" x14ac:dyDescent="0.35">
      <c r="A93" s="1" t="s">
        <v>515</v>
      </c>
      <c r="B93" s="2" t="str">
        <f>INDEX(Nametable[First Name],MATCH(Consolidatedtable[[#This Row],[Staff ID]],Nametable[ol,],0))</f>
        <v>Janet</v>
      </c>
      <c r="C93" s="1" t="str">
        <f>INDEX(Nametable[Last Name],MATCH(Consolidatedtable[[#This Row],[Staff ID]],Nametable[ol,],0))</f>
        <v>Ostrich</v>
      </c>
      <c r="D93" s="2" t="str">
        <f>INDEX(Gender[Gender],MATCH(Consolidatedtable[[#This Row],[Staff ID]],Gender[Staff ID],0))</f>
        <v>Female</v>
      </c>
      <c r="E93" t="str">
        <f>INDEX(Branches[Branch],MATCH(Consolidatedtable[[#This Row],[Staff ID]],Branches[Staff ID],0))</f>
        <v>New York</v>
      </c>
      <c r="F93" t="str">
        <f>INDEX(Department[Department],MATCH(Consolidatedtable[[#This Row],[Staff ID]],Department[Staff ID],0))</f>
        <v>Sales</v>
      </c>
      <c r="G93" t="str">
        <f>INDEX(Table9[Position],MATCH(Consolidatedtable[[#This Row],[Staff ID]],Table9[Staff ID],0))</f>
        <v>Level 2</v>
      </c>
      <c r="H93" t="str">
        <f>INDEX(reporting[Line Manager 1],MATCH(Consolidatedtable[[#This Row],[Position]],reporting[Reporting Line],0))</f>
        <v>Deputy Head</v>
      </c>
      <c r="I93" t="str">
        <f>INDEX(reporting[Line Manager 2],MATCH(Consolidatedtable[[#This Row],[Position]],reporting[Reporting Line],0))</f>
        <v>Head</v>
      </c>
      <c r="J93" t="str">
        <f>INDEX(reporting[Line Manager 3],MATCH(Consolidatedtable[[#This Row],[Position]],reporting[Reporting Line],0))</f>
        <v>DMD</v>
      </c>
    </row>
    <row r="94" spans="1:10" x14ac:dyDescent="0.35">
      <c r="A94" s="1" t="s">
        <v>542</v>
      </c>
      <c r="B94" s="2" t="str">
        <f>INDEX(Nametable[First Name],MATCH(Consolidatedtable[[#This Row],[Staff ID]],Nametable[ol,],0))</f>
        <v>Joyce</v>
      </c>
      <c r="C94" s="1" t="str">
        <f>INDEX(Nametable[Last Name],MATCH(Consolidatedtable[[#This Row],[Staff ID]],Nametable[ol,],0))</f>
        <v>Odom</v>
      </c>
      <c r="D94" s="2" t="str">
        <f>INDEX(Gender[Gender],MATCH(Consolidatedtable[[#This Row],[Staff ID]],Gender[Staff ID],0))</f>
        <v>Female</v>
      </c>
      <c r="E94" t="str">
        <f>INDEX(Branches[Branch],MATCH(Consolidatedtable[[#This Row],[Staff ID]],Branches[Staff ID],0))</f>
        <v>New York</v>
      </c>
      <c r="F94" t="str">
        <f>INDEX(Department[Department],MATCH(Consolidatedtable[[#This Row],[Staff ID]],Department[Staff ID],0))</f>
        <v>Sales</v>
      </c>
      <c r="G94" t="str">
        <f>INDEX(Table9[Position],MATCH(Consolidatedtable[[#This Row],[Staff ID]],Table9[Staff ID],0))</f>
        <v>Level 2</v>
      </c>
      <c r="H94" t="str">
        <f>INDEX(reporting[Line Manager 1],MATCH(Consolidatedtable[[#This Row],[Position]],reporting[Reporting Line],0))</f>
        <v>Deputy Head</v>
      </c>
      <c r="I94" t="str">
        <f>INDEX(reporting[Line Manager 2],MATCH(Consolidatedtable[[#This Row],[Position]],reporting[Reporting Line],0))</f>
        <v>Head</v>
      </c>
      <c r="J94" t="str">
        <f>INDEX(reporting[Line Manager 3],MATCH(Consolidatedtable[[#This Row],[Position]],reporting[Reporting Line],0))</f>
        <v>DMD</v>
      </c>
    </row>
    <row r="95" spans="1:10" x14ac:dyDescent="0.35">
      <c r="A95" s="1" t="s">
        <v>426</v>
      </c>
      <c r="B95" s="2" t="str">
        <f>INDEX(Nametable[First Name],MATCH(Consolidatedtable[[#This Row],[Staff ID]],Nametable[ol,],0))</f>
        <v>Ruth</v>
      </c>
      <c r="C95" s="1" t="str">
        <f>INDEX(Nametable[Last Name],MATCH(Consolidatedtable[[#This Row],[Staff ID]],Nametable[ol,],0))</f>
        <v>Oldbury</v>
      </c>
      <c r="D95" s="2" t="str">
        <f>INDEX(Gender[Gender],MATCH(Consolidatedtable[[#This Row],[Staff ID]],Gender[Staff ID],0))</f>
        <v>Female</v>
      </c>
      <c r="E95" t="str">
        <f>INDEX(Branches[Branch],MATCH(Consolidatedtable[[#This Row],[Staff ID]],Branches[Staff ID],0))</f>
        <v>New Jersey</v>
      </c>
      <c r="F95" t="str">
        <f>INDEX(Department[Department],MATCH(Consolidatedtable[[#This Row],[Staff ID]],Department[Staff ID],0))</f>
        <v>Finance</v>
      </c>
      <c r="G95" t="str">
        <f>INDEX(Table9[Position],MATCH(Consolidatedtable[[#This Row],[Staff ID]],Table9[Staff ID],0))</f>
        <v>Level 2</v>
      </c>
      <c r="H95" t="str">
        <f>INDEX(reporting[Line Manager 1],MATCH(Consolidatedtable[[#This Row],[Position]],reporting[Reporting Line],0))</f>
        <v>Deputy Head</v>
      </c>
      <c r="I95" t="str">
        <f>INDEX(reporting[Line Manager 2],MATCH(Consolidatedtable[[#This Row],[Position]],reporting[Reporting Line],0))</f>
        <v>Head</v>
      </c>
      <c r="J95" t="str">
        <f>INDEX(reporting[Line Manager 3],MATCH(Consolidatedtable[[#This Row],[Position]],reporting[Reporting Line],0))</f>
        <v>DMD</v>
      </c>
    </row>
    <row r="96" spans="1:10" x14ac:dyDescent="0.35">
      <c r="A96" s="1" t="s">
        <v>458</v>
      </c>
      <c r="B96" s="2" t="str">
        <f>INDEX(Nametable[First Name],MATCH(Consolidatedtable[[#This Row],[Staff ID]],Nametable[ol,],0))</f>
        <v>Abigail</v>
      </c>
      <c r="C96" s="1" t="str">
        <f>INDEX(Nametable[Last Name],MATCH(Consolidatedtable[[#This Row],[Staff ID]],Nametable[ol,],0))</f>
        <v>Oter</v>
      </c>
      <c r="D96" s="2" t="str">
        <f>INDEX(Gender[Gender],MATCH(Consolidatedtable[[#This Row],[Staff ID]],Gender[Staff ID],0))</f>
        <v>Female</v>
      </c>
      <c r="E96" t="str">
        <f>INDEX(Branches[Branch],MATCH(Consolidatedtable[[#This Row],[Staff ID]],Branches[Staff ID],0))</f>
        <v>New Jersey</v>
      </c>
      <c r="F96" t="str">
        <f>INDEX(Department[Department],MATCH(Consolidatedtable[[#This Row],[Staff ID]],Department[Staff ID],0))</f>
        <v>Operations</v>
      </c>
      <c r="G96" t="str">
        <f>INDEX(Table9[Position],MATCH(Consolidatedtable[[#This Row],[Staff ID]],Table9[Staff ID],0))</f>
        <v>Level 2</v>
      </c>
      <c r="H96" t="str">
        <f>INDEX(reporting[Line Manager 1],MATCH(Consolidatedtable[[#This Row],[Position]],reporting[Reporting Line],0))</f>
        <v>Deputy Head</v>
      </c>
      <c r="I96" t="str">
        <f>INDEX(reporting[Line Manager 2],MATCH(Consolidatedtable[[#This Row],[Position]],reporting[Reporting Line],0))</f>
        <v>Head</v>
      </c>
      <c r="J96" t="str">
        <f>INDEX(reporting[Line Manager 3],MATCH(Consolidatedtable[[#This Row],[Position]],reporting[Reporting Line],0))</f>
        <v>DMD</v>
      </c>
    </row>
    <row r="97" spans="1:10" x14ac:dyDescent="0.35">
      <c r="A97" s="1" t="s">
        <v>474</v>
      </c>
      <c r="B97" s="2" t="str">
        <f>INDEX(Nametable[First Name],MATCH(Consolidatedtable[[#This Row],[Staff ID]],Nametable[ol,],0))</f>
        <v>Ethan</v>
      </c>
      <c r="C97" s="1" t="str">
        <f>INDEX(Nametable[Last Name],MATCH(Consolidatedtable[[#This Row],[Staff ID]],Nametable[ol,],0))</f>
        <v>Morales</v>
      </c>
      <c r="D97" s="2" t="str">
        <f>INDEX(Gender[Gender],MATCH(Consolidatedtable[[#This Row],[Staff ID]],Gender[Staff ID],0))</f>
        <v>Male</v>
      </c>
      <c r="E97" t="str">
        <f>INDEX(Branches[Branch],MATCH(Consolidatedtable[[#This Row],[Staff ID]],Branches[Staff ID],0))</f>
        <v>New Jersey</v>
      </c>
      <c r="F97" t="str">
        <f>INDEX(Department[Department],MATCH(Consolidatedtable[[#This Row],[Staff ID]],Department[Staff ID],0))</f>
        <v>Customer Service</v>
      </c>
      <c r="G97" t="str">
        <f>INDEX(Table9[Position],MATCH(Consolidatedtable[[#This Row],[Staff ID]],Table9[Staff ID],0))</f>
        <v>Level 2</v>
      </c>
      <c r="H97" t="str">
        <f>INDEX(reporting[Line Manager 1],MATCH(Consolidatedtable[[#This Row],[Position]],reporting[Reporting Line],0))</f>
        <v>Deputy Head</v>
      </c>
      <c r="I97" t="str">
        <f>INDEX(reporting[Line Manager 2],MATCH(Consolidatedtable[[#This Row],[Position]],reporting[Reporting Line],0))</f>
        <v>Head</v>
      </c>
      <c r="J97" t="str">
        <f>INDEX(reporting[Line Manager 3],MATCH(Consolidatedtable[[#This Row],[Position]],reporting[Reporting Line],0))</f>
        <v>DMD</v>
      </c>
    </row>
    <row r="98" spans="1:10" x14ac:dyDescent="0.35">
      <c r="A98" s="1" t="s">
        <v>527</v>
      </c>
      <c r="B98" s="2" t="str">
        <f>INDEX(Nametable[First Name],MATCH(Consolidatedtable[[#This Row],[Staff ID]],Nametable[ol,],0))</f>
        <v>Jessica</v>
      </c>
      <c r="C98" s="1" t="str">
        <f>INDEX(Nametable[Last Name],MATCH(Consolidatedtable[[#This Row],[Staff ID]],Nametable[ol,],0))</f>
        <v>Acres</v>
      </c>
      <c r="D98" s="2" t="str">
        <f>INDEX(Gender[Gender],MATCH(Consolidatedtable[[#This Row],[Staff ID]],Gender[Staff ID],0))</f>
        <v>Female</v>
      </c>
      <c r="E98" t="str">
        <f>INDEX(Branches[Branch],MATCH(Consolidatedtable[[#This Row],[Staff ID]],Branches[Staff ID],0))</f>
        <v>New Jersey</v>
      </c>
      <c r="F98" t="str">
        <f>INDEX(Department[Department],MATCH(Consolidatedtable[[#This Row],[Staff ID]],Department[Staff ID],0))</f>
        <v>Sales</v>
      </c>
      <c r="G98" t="str">
        <f>INDEX(Table9[Position],MATCH(Consolidatedtable[[#This Row],[Staff ID]],Table9[Staff ID],0))</f>
        <v>Level 2</v>
      </c>
      <c r="H98" t="str">
        <f>INDEX(reporting[Line Manager 1],MATCH(Consolidatedtable[[#This Row],[Position]],reporting[Reporting Line],0))</f>
        <v>Deputy Head</v>
      </c>
      <c r="I98" t="str">
        <f>INDEX(reporting[Line Manager 2],MATCH(Consolidatedtable[[#This Row],[Position]],reporting[Reporting Line],0))</f>
        <v>Head</v>
      </c>
      <c r="J98" t="str">
        <f>INDEX(reporting[Line Manager 3],MATCH(Consolidatedtable[[#This Row],[Position]],reporting[Reporting Line],0))</f>
        <v>DMD</v>
      </c>
    </row>
    <row r="99" spans="1:10" x14ac:dyDescent="0.35">
      <c r="A99" s="1" t="s">
        <v>539</v>
      </c>
      <c r="B99" s="2" t="str">
        <f>INDEX(Nametable[First Name],MATCH(Consolidatedtable[[#This Row],[Staff ID]],Nametable[ol,],0))</f>
        <v>Denise</v>
      </c>
      <c r="C99" s="1" t="str">
        <f>INDEX(Nametable[Last Name],MATCH(Consolidatedtable[[#This Row],[Staff ID]],Nametable[ol,],0))</f>
        <v>Tapper</v>
      </c>
      <c r="D99" s="2" t="str">
        <f>INDEX(Gender[Gender],MATCH(Consolidatedtable[[#This Row],[Staff ID]],Gender[Staff ID],0))</f>
        <v>Female</v>
      </c>
      <c r="E99" t="str">
        <f>INDEX(Branches[Branch],MATCH(Consolidatedtable[[#This Row],[Staff ID]],Branches[Staff ID],0))</f>
        <v>New Jersey</v>
      </c>
      <c r="F99" t="str">
        <f>INDEX(Department[Department],MATCH(Consolidatedtable[[#This Row],[Staff ID]],Department[Staff ID],0))</f>
        <v>Sales</v>
      </c>
      <c r="G99" t="str">
        <f>INDEX(Table9[Position],MATCH(Consolidatedtable[[#This Row],[Staff ID]],Table9[Staff ID],0))</f>
        <v>Level 2</v>
      </c>
      <c r="H99" t="str">
        <f>INDEX(reporting[Line Manager 1],MATCH(Consolidatedtable[[#This Row],[Position]],reporting[Reporting Line],0))</f>
        <v>Deputy Head</v>
      </c>
      <c r="I99" t="str">
        <f>INDEX(reporting[Line Manager 2],MATCH(Consolidatedtable[[#This Row],[Position]],reporting[Reporting Line],0))</f>
        <v>Head</v>
      </c>
      <c r="J99" t="str">
        <f>INDEX(reporting[Line Manager 3],MATCH(Consolidatedtable[[#This Row],[Position]],reporting[Reporting Line],0))</f>
        <v>DMD</v>
      </c>
    </row>
    <row r="100" spans="1:10" x14ac:dyDescent="0.35">
      <c r="A100" s="1" t="s">
        <v>551</v>
      </c>
      <c r="B100" s="2" t="str">
        <f>INDEX(Nametable[First Name],MATCH(Consolidatedtable[[#This Row],[Staff ID]],Nametable[ol,],0))</f>
        <v>Kevin</v>
      </c>
      <c r="C100" s="1" t="str">
        <f>INDEX(Nametable[Last Name],MATCH(Consolidatedtable[[#This Row],[Staff ID]],Nametable[ol,],0))</f>
        <v>Thompson</v>
      </c>
      <c r="D100" s="2" t="str">
        <f>INDEX(Gender[Gender],MATCH(Consolidatedtable[[#This Row],[Staff ID]],Gender[Staff ID],0))</f>
        <v>Male</v>
      </c>
      <c r="E100" t="str">
        <f>INDEX(Branches[Branch],MATCH(Consolidatedtable[[#This Row],[Staff ID]],Branches[Staff ID],0))</f>
        <v>New Jersey</v>
      </c>
      <c r="F100" t="str">
        <f>INDEX(Department[Department],MATCH(Consolidatedtable[[#This Row],[Staff ID]],Department[Staff ID],0))</f>
        <v>Sales</v>
      </c>
      <c r="G100" t="str">
        <f>INDEX(Table9[Position],MATCH(Consolidatedtable[[#This Row],[Staff ID]],Table9[Staff ID],0))</f>
        <v>Level 2</v>
      </c>
      <c r="H100" t="str">
        <f>INDEX(reporting[Line Manager 1],MATCH(Consolidatedtable[[#This Row],[Position]],reporting[Reporting Line],0))</f>
        <v>Deputy Head</v>
      </c>
      <c r="I100" t="str">
        <f>INDEX(reporting[Line Manager 2],MATCH(Consolidatedtable[[#This Row],[Position]],reporting[Reporting Line],0))</f>
        <v>Head</v>
      </c>
      <c r="J100" t="str">
        <f>INDEX(reporting[Line Manager 3],MATCH(Consolidatedtable[[#This Row],[Position]],reporting[Reporting Line],0))</f>
        <v>DMD</v>
      </c>
    </row>
    <row r="101" spans="1:10" x14ac:dyDescent="0.35">
      <c r="A101" s="1" t="s">
        <v>415</v>
      </c>
      <c r="B101" s="2" t="str">
        <f>INDEX(Nametable[First Name],MATCH(Consolidatedtable[[#This Row],[Staff ID]],Nametable[ol,],0))</f>
        <v>Eric</v>
      </c>
      <c r="C101" s="1" t="str">
        <f>INDEX(Nametable[Last Name],MATCH(Consolidatedtable[[#This Row],[Staff ID]],Nametable[ol,],0))</f>
        <v>Wright</v>
      </c>
      <c r="D101" s="2" t="str">
        <f>INDEX(Gender[Gender],MATCH(Consolidatedtable[[#This Row],[Staff ID]],Gender[Staff ID],0))</f>
        <v>Male</v>
      </c>
      <c r="E101" t="str">
        <f>INDEX(Branches[Branch],MATCH(Consolidatedtable[[#This Row],[Staff ID]],Branches[Staff ID],0))</f>
        <v>New York</v>
      </c>
      <c r="F101" t="str">
        <f>INDEX(Department[Department],MATCH(Consolidatedtable[[#This Row],[Staff ID]],Department[Staff ID],0))</f>
        <v>Admin</v>
      </c>
      <c r="G101" t="str">
        <f>INDEX(Table9[Position],MATCH(Consolidatedtable[[#This Row],[Staff ID]],Table9[Staff ID],0))</f>
        <v>Level 2</v>
      </c>
      <c r="H101" t="str">
        <f>INDEX(reporting[Line Manager 1],MATCH(Consolidatedtable[[#This Row],[Position]],reporting[Reporting Line],0))</f>
        <v>Deputy Head</v>
      </c>
      <c r="I101" t="str">
        <f>INDEX(reporting[Line Manager 2],MATCH(Consolidatedtable[[#This Row],[Position]],reporting[Reporting Line],0))</f>
        <v>Head</v>
      </c>
      <c r="J101" t="str">
        <f>INDEX(reporting[Line Manager 3],MATCH(Consolidatedtable[[#This Row],[Position]],reporting[Reporting Line],0))</f>
        <v>DMD</v>
      </c>
    </row>
    <row r="102" spans="1:10" x14ac:dyDescent="0.35">
      <c r="A102" s="1" t="s">
        <v>416</v>
      </c>
      <c r="B102" s="2" t="str">
        <f>INDEX(Nametable[First Name],MATCH(Consolidatedtable[[#This Row],[Staff ID]],Nametable[ol,],0))</f>
        <v>Frances</v>
      </c>
      <c r="C102" s="1" t="str">
        <f>INDEX(Nametable[Last Name],MATCH(Consolidatedtable[[#This Row],[Staff ID]],Nametable[ol,],0))</f>
        <v>Over</v>
      </c>
      <c r="D102" s="2" t="str">
        <f>INDEX(Gender[Gender],MATCH(Consolidatedtable[[#This Row],[Staff ID]],Gender[Staff ID],0))</f>
        <v>Female</v>
      </c>
      <c r="E102" t="str">
        <f>INDEX(Branches[Branch],MATCH(Consolidatedtable[[#This Row],[Staff ID]],Branches[Staff ID],0))</f>
        <v>New York</v>
      </c>
      <c r="F102" t="str">
        <f>INDEX(Department[Department],MATCH(Consolidatedtable[[#This Row],[Staff ID]],Department[Staff ID],0))</f>
        <v>Admin</v>
      </c>
      <c r="G102" t="str">
        <f>INDEX(Table9[Position],MATCH(Consolidatedtable[[#This Row],[Staff ID]],Table9[Staff ID],0))</f>
        <v>Level 2</v>
      </c>
      <c r="H102" t="str">
        <f>INDEX(reporting[Line Manager 1],MATCH(Consolidatedtable[[#This Row],[Position]],reporting[Reporting Line],0))</f>
        <v>Deputy Head</v>
      </c>
      <c r="I102" t="str">
        <f>INDEX(reporting[Line Manager 2],MATCH(Consolidatedtable[[#This Row],[Position]],reporting[Reporting Line],0))</f>
        <v>Head</v>
      </c>
      <c r="J102" t="str">
        <f>INDEX(reporting[Line Manager 3],MATCH(Consolidatedtable[[#This Row],[Position]],reporting[Reporting Line],0))</f>
        <v>DMD</v>
      </c>
    </row>
    <row r="103" spans="1:10" x14ac:dyDescent="0.35">
      <c r="A103" s="1" t="s">
        <v>430</v>
      </c>
      <c r="B103" s="2" t="str">
        <f>INDEX(Nametable[First Name],MATCH(Consolidatedtable[[#This Row],[Staff ID]],Nametable[ol,],0))</f>
        <v>Sophia</v>
      </c>
      <c r="C103" s="1" t="str">
        <f>INDEX(Nametable[Last Name],MATCH(Consolidatedtable[[#This Row],[Staff ID]],Nametable[ol,],0))</f>
        <v>Oulahan</v>
      </c>
      <c r="D103" s="2" t="str">
        <f>INDEX(Gender[Gender],MATCH(Consolidatedtable[[#This Row],[Staff ID]],Gender[Staff ID],0))</f>
        <v>Female</v>
      </c>
      <c r="E103" t="str">
        <f>INDEX(Branches[Branch],MATCH(Consolidatedtable[[#This Row],[Staff ID]],Branches[Staff ID],0))</f>
        <v>New York</v>
      </c>
      <c r="F103" t="str">
        <f>INDEX(Department[Department],MATCH(Consolidatedtable[[#This Row],[Staff ID]],Department[Staff ID],0))</f>
        <v>Strategy</v>
      </c>
      <c r="G103" t="str">
        <f>INDEX(Table9[Position],MATCH(Consolidatedtable[[#This Row],[Staff ID]],Table9[Staff ID],0))</f>
        <v>Level 2</v>
      </c>
      <c r="H103" t="str">
        <f>INDEX(reporting[Line Manager 1],MATCH(Consolidatedtable[[#This Row],[Position]],reporting[Reporting Line],0))</f>
        <v>Deputy Head</v>
      </c>
      <c r="I103" t="str">
        <f>INDEX(reporting[Line Manager 2],MATCH(Consolidatedtable[[#This Row],[Position]],reporting[Reporting Line],0))</f>
        <v>Head</v>
      </c>
      <c r="J103" t="str">
        <f>INDEX(reporting[Line Manager 3],MATCH(Consolidatedtable[[#This Row],[Position]],reporting[Reporting Line],0))</f>
        <v>DMD</v>
      </c>
    </row>
    <row r="104" spans="1:10" x14ac:dyDescent="0.35">
      <c r="A104" s="1" t="s">
        <v>454</v>
      </c>
      <c r="B104" s="2" t="str">
        <f>INDEX(Nametable[First Name],MATCH(Consolidatedtable[[#This Row],[Staff ID]],Nametable[ol,],0))</f>
        <v>Lori</v>
      </c>
      <c r="C104" s="1" t="str">
        <f>INDEX(Nametable[Last Name],MATCH(Consolidatedtable[[#This Row],[Staff ID]],Nametable[ol,],0))</f>
        <v>Tarplee</v>
      </c>
      <c r="D104" s="2" t="str">
        <f>INDEX(Gender[Gender],MATCH(Consolidatedtable[[#This Row],[Staff ID]],Gender[Staff ID],0))</f>
        <v>Female</v>
      </c>
      <c r="E104" t="str">
        <f>INDEX(Branches[Branch],MATCH(Consolidatedtable[[#This Row],[Staff ID]],Branches[Staff ID],0))</f>
        <v>New York</v>
      </c>
      <c r="F104" t="str">
        <f>INDEX(Department[Department],MATCH(Consolidatedtable[[#This Row],[Staff ID]],Department[Staff ID],0))</f>
        <v>Audit &amp; COntrol</v>
      </c>
      <c r="G104" t="str">
        <f>INDEX(Table9[Position],MATCH(Consolidatedtable[[#This Row],[Staff ID]],Table9[Staff ID],0))</f>
        <v>Level 2</v>
      </c>
      <c r="H104" t="str">
        <f>INDEX(reporting[Line Manager 1],MATCH(Consolidatedtable[[#This Row],[Position]],reporting[Reporting Line],0))</f>
        <v>Deputy Head</v>
      </c>
      <c r="I104" t="str">
        <f>INDEX(reporting[Line Manager 2],MATCH(Consolidatedtable[[#This Row],[Position]],reporting[Reporting Line],0))</f>
        <v>Head</v>
      </c>
      <c r="J104" t="str">
        <f>INDEX(reporting[Line Manager 3],MATCH(Consolidatedtable[[#This Row],[Position]],reporting[Reporting Line],0))</f>
        <v>DMD</v>
      </c>
    </row>
    <row r="105" spans="1:10" x14ac:dyDescent="0.35">
      <c r="A105" s="1" t="s">
        <v>459</v>
      </c>
      <c r="B105" s="2" t="str">
        <f>INDEX(Nametable[First Name],MATCH(Consolidatedtable[[#This Row],[Staff ID]],Nametable[ol,],0))</f>
        <v>Benjamin</v>
      </c>
      <c r="C105" s="1" t="str">
        <f>INDEX(Nametable[Last Name],MATCH(Consolidatedtable[[#This Row],[Staff ID]],Nametable[ol,],0))</f>
        <v>Adams</v>
      </c>
      <c r="D105" s="2" t="str">
        <f>INDEX(Gender[Gender],MATCH(Consolidatedtable[[#This Row],[Staff ID]],Gender[Staff ID],0))</f>
        <v>Male</v>
      </c>
      <c r="E105" t="str">
        <f>INDEX(Branches[Branch],MATCH(Consolidatedtable[[#This Row],[Staff ID]],Branches[Staff ID],0))</f>
        <v>New York</v>
      </c>
      <c r="F105" t="str">
        <f>INDEX(Department[Department],MATCH(Consolidatedtable[[#This Row],[Staff ID]],Department[Staff ID],0))</f>
        <v>Audit &amp; COntrol</v>
      </c>
      <c r="G105" t="str">
        <f>INDEX(Table9[Position],MATCH(Consolidatedtable[[#This Row],[Staff ID]],Table9[Staff ID],0))</f>
        <v>Level 2</v>
      </c>
      <c r="H105" t="str">
        <f>INDEX(reporting[Line Manager 1],MATCH(Consolidatedtable[[#This Row],[Position]],reporting[Reporting Line],0))</f>
        <v>Deputy Head</v>
      </c>
      <c r="I105" t="str">
        <f>INDEX(reporting[Line Manager 2],MATCH(Consolidatedtable[[#This Row],[Position]],reporting[Reporting Line],0))</f>
        <v>Head</v>
      </c>
      <c r="J105" t="str">
        <f>INDEX(reporting[Line Manager 3],MATCH(Consolidatedtable[[#This Row],[Position]],reporting[Reporting Line],0))</f>
        <v>DMD</v>
      </c>
    </row>
    <row r="106" spans="1:10" x14ac:dyDescent="0.35">
      <c r="A106" s="1" t="s">
        <v>483</v>
      </c>
      <c r="B106" s="2" t="str">
        <f>INDEX(Nametable[First Name],MATCH(Consolidatedtable[[#This Row],[Staff ID]],Nametable[ol,],0))</f>
        <v>Vincent</v>
      </c>
      <c r="C106" s="1" t="str">
        <f>INDEX(Nametable[Last Name],MATCH(Consolidatedtable[[#This Row],[Staff ID]],Nametable[ol,],0))</f>
        <v>Castillo</v>
      </c>
      <c r="D106" s="2" t="str">
        <f>INDEX(Gender[Gender],MATCH(Consolidatedtable[[#This Row],[Staff ID]],Gender[Staff ID],0))</f>
        <v>Male</v>
      </c>
      <c r="E106" t="str">
        <f>INDEX(Branches[Branch],MATCH(Consolidatedtable[[#This Row],[Staff ID]],Branches[Staff ID],0))</f>
        <v>New York</v>
      </c>
      <c r="F106" t="str">
        <f>INDEX(Department[Department],MATCH(Consolidatedtable[[#This Row],[Staff ID]],Department[Staff ID],0))</f>
        <v>HR</v>
      </c>
      <c r="G106" t="str">
        <f>INDEX(Table9[Position],MATCH(Consolidatedtable[[#This Row],[Staff ID]],Table9[Staff ID],0))</f>
        <v>Level 2</v>
      </c>
      <c r="H106" t="str">
        <f>INDEX(reporting[Line Manager 1],MATCH(Consolidatedtable[[#This Row],[Position]],reporting[Reporting Line],0))</f>
        <v>Deputy Head</v>
      </c>
      <c r="I106" t="str">
        <f>INDEX(reporting[Line Manager 2],MATCH(Consolidatedtable[[#This Row],[Position]],reporting[Reporting Line],0))</f>
        <v>Head</v>
      </c>
      <c r="J106" t="str">
        <f>INDEX(reporting[Line Manager 3],MATCH(Consolidatedtable[[#This Row],[Position]],reporting[Reporting Line],0))</f>
        <v>DMD</v>
      </c>
    </row>
    <row r="107" spans="1:10" x14ac:dyDescent="0.35">
      <c r="A107" s="1" t="s">
        <v>496</v>
      </c>
      <c r="B107" s="2" t="str">
        <f>INDEX(Nametable[First Name],MATCH(Consolidatedtable[[#This Row],[Staff ID]],Nametable[ol,],0))</f>
        <v>Barbara</v>
      </c>
      <c r="C107" s="1" t="str">
        <f>INDEX(Nametable[Last Name],MATCH(Consolidatedtable[[#This Row],[Staff ID]],Nametable[ol,],0))</f>
        <v>Aberton</v>
      </c>
      <c r="D107" s="2" t="str">
        <f>INDEX(Gender[Gender],MATCH(Consolidatedtable[[#This Row],[Staff ID]],Gender[Staff ID],0))</f>
        <v>Female</v>
      </c>
      <c r="E107" t="str">
        <f>INDEX(Branches[Branch],MATCH(Consolidatedtable[[#This Row],[Staff ID]],Branches[Staff ID],0))</f>
        <v>New York</v>
      </c>
      <c r="F107" t="str">
        <f>INDEX(Department[Department],MATCH(Consolidatedtable[[#This Row],[Staff ID]],Department[Staff ID],0))</f>
        <v>IT</v>
      </c>
      <c r="G107" t="str">
        <f>INDEX(Table9[Position],MATCH(Consolidatedtable[[#This Row],[Staff ID]],Table9[Staff ID],0))</f>
        <v>Level 2</v>
      </c>
      <c r="H107" t="str">
        <f>INDEX(reporting[Line Manager 1],MATCH(Consolidatedtable[[#This Row],[Position]],reporting[Reporting Line],0))</f>
        <v>Deputy Head</v>
      </c>
      <c r="I107" t="str">
        <f>INDEX(reporting[Line Manager 2],MATCH(Consolidatedtable[[#This Row],[Position]],reporting[Reporting Line],0))</f>
        <v>Head</v>
      </c>
      <c r="J107" t="str">
        <f>INDEX(reporting[Line Manager 3],MATCH(Consolidatedtable[[#This Row],[Position]],reporting[Reporting Line],0))</f>
        <v>DMD</v>
      </c>
    </row>
    <row r="108" spans="1:10" x14ac:dyDescent="0.35">
      <c r="A108" s="1" t="s">
        <v>530</v>
      </c>
      <c r="B108" s="2" t="str">
        <f>INDEX(Nametable[First Name],MATCH(Consolidatedtable[[#This Row],[Staff ID]],Nametable[ol,],0))</f>
        <v>Andrew</v>
      </c>
      <c r="C108" s="1" t="str">
        <f>INDEX(Nametable[Last Name],MATCH(Consolidatedtable[[#This Row],[Staff ID]],Nametable[ol,],0))</f>
        <v>Jackson</v>
      </c>
      <c r="D108" s="2" t="str">
        <f>INDEX(Gender[Gender],MATCH(Consolidatedtable[[#This Row],[Staff ID]],Gender[Staff ID],0))</f>
        <v>Male</v>
      </c>
      <c r="E108" t="str">
        <f>INDEX(Branches[Branch],MATCH(Consolidatedtable[[#This Row],[Staff ID]],Branches[Staff ID],0))</f>
        <v>New York</v>
      </c>
      <c r="F108" t="str">
        <f>INDEX(Department[Department],MATCH(Consolidatedtable[[#This Row],[Staff ID]],Department[Staff ID],0))</f>
        <v>Finance</v>
      </c>
      <c r="G108" t="str">
        <f>INDEX(Table9[Position],MATCH(Consolidatedtable[[#This Row],[Staff ID]],Table9[Staff ID],0))</f>
        <v>Level 2</v>
      </c>
      <c r="H108" t="str">
        <f>INDEX(reporting[Line Manager 1],MATCH(Consolidatedtable[[#This Row],[Position]],reporting[Reporting Line],0))</f>
        <v>Deputy Head</v>
      </c>
      <c r="I108" t="str">
        <f>INDEX(reporting[Line Manager 2],MATCH(Consolidatedtable[[#This Row],[Position]],reporting[Reporting Line],0))</f>
        <v>Head</v>
      </c>
      <c r="J108" t="str">
        <f>INDEX(reporting[Line Manager 3],MATCH(Consolidatedtable[[#This Row],[Position]],reporting[Reporting Line],0))</f>
        <v>DMD</v>
      </c>
    </row>
    <row r="109" spans="1:10" x14ac:dyDescent="0.35">
      <c r="A109" s="1" t="s">
        <v>532</v>
      </c>
      <c r="B109" s="2" t="str">
        <f>INDEX(Nametable[First Name],MATCH(Consolidatedtable[[#This Row],[Staff ID]],Nametable[ol,],0))</f>
        <v>Wayne</v>
      </c>
      <c r="C109" s="1" t="str">
        <f>INDEX(Nametable[Last Name],MATCH(Consolidatedtable[[#This Row],[Staff ID]],Nametable[ol,],0))</f>
        <v>Price</v>
      </c>
      <c r="D109" s="2" t="str">
        <f>INDEX(Gender[Gender],MATCH(Consolidatedtable[[#This Row],[Staff ID]],Gender[Staff ID],0))</f>
        <v>Male</v>
      </c>
      <c r="E109" t="str">
        <f>INDEX(Branches[Branch],MATCH(Consolidatedtable[[#This Row],[Staff ID]],Branches[Staff ID],0))</f>
        <v>New York</v>
      </c>
      <c r="F109" t="str">
        <f>INDEX(Department[Department],MATCH(Consolidatedtable[[#This Row],[Staff ID]],Department[Staff ID],0))</f>
        <v>Finance</v>
      </c>
      <c r="G109" t="str">
        <f>INDEX(Table9[Position],MATCH(Consolidatedtable[[#This Row],[Staff ID]],Table9[Staff ID],0))</f>
        <v>Level 2</v>
      </c>
      <c r="H109" t="str">
        <f>INDEX(reporting[Line Manager 1],MATCH(Consolidatedtable[[#This Row],[Position]],reporting[Reporting Line],0))</f>
        <v>Deputy Head</v>
      </c>
      <c r="I109" t="str">
        <f>INDEX(reporting[Line Manager 2],MATCH(Consolidatedtable[[#This Row],[Position]],reporting[Reporting Line],0))</f>
        <v>Head</v>
      </c>
      <c r="J109" t="str">
        <f>INDEX(reporting[Line Manager 3],MATCH(Consolidatedtable[[#This Row],[Position]],reporting[Reporting Line],0))</f>
        <v>DMD</v>
      </c>
    </row>
    <row r="110" spans="1:10" x14ac:dyDescent="0.35">
      <c r="A110" s="1" t="s">
        <v>535</v>
      </c>
      <c r="B110" s="2" t="str">
        <f>INDEX(Nametable[First Name],MATCH(Consolidatedtable[[#This Row],[Staff ID]],Nametable[ol,],0))</f>
        <v>Russell</v>
      </c>
      <c r="C110" s="1" t="str">
        <f>INDEX(Nametable[Last Name],MATCH(Consolidatedtable[[#This Row],[Staff ID]],Nametable[ol,],0))</f>
        <v>Ross</v>
      </c>
      <c r="D110" s="2" t="str">
        <f>INDEX(Gender[Gender],MATCH(Consolidatedtable[[#This Row],[Staff ID]],Gender[Staff ID],0))</f>
        <v>Male</v>
      </c>
      <c r="E110" t="str">
        <f>INDEX(Branches[Branch],MATCH(Consolidatedtable[[#This Row],[Staff ID]],Branches[Staff ID],0))</f>
        <v>New York</v>
      </c>
      <c r="F110" t="str">
        <f>INDEX(Department[Department],MATCH(Consolidatedtable[[#This Row],[Staff ID]],Department[Staff ID],0))</f>
        <v>Finance</v>
      </c>
      <c r="G110" t="str">
        <f>INDEX(Table9[Position],MATCH(Consolidatedtable[[#This Row],[Staff ID]],Table9[Staff ID],0))</f>
        <v>Level 2</v>
      </c>
      <c r="H110" t="str">
        <f>INDEX(reporting[Line Manager 1],MATCH(Consolidatedtable[[#This Row],[Position]],reporting[Reporting Line],0))</f>
        <v>Deputy Head</v>
      </c>
      <c r="I110" t="str">
        <f>INDEX(reporting[Line Manager 2],MATCH(Consolidatedtable[[#This Row],[Position]],reporting[Reporting Line],0))</f>
        <v>Head</v>
      </c>
      <c r="J110" t="str">
        <f>INDEX(reporting[Line Manager 3],MATCH(Consolidatedtable[[#This Row],[Position]],reporting[Reporting Line],0))</f>
        <v>DMD</v>
      </c>
    </row>
    <row r="111" spans="1:10" x14ac:dyDescent="0.35">
      <c r="A111" s="1" t="s">
        <v>558</v>
      </c>
      <c r="B111" s="2" t="str">
        <f>INDEX(Nametable[First Name],MATCH(Consolidatedtable[[#This Row],[Staff ID]],Nametable[ol,],0))</f>
        <v>Angela</v>
      </c>
      <c r="C111" s="1" t="str">
        <f>INDEX(Nametable[Last Name],MATCH(Consolidatedtable[[#This Row],[Staff ID]],Nametable[ol,],0))</f>
        <v>Ottar</v>
      </c>
      <c r="D111" s="2" t="str">
        <f>INDEX(Gender[Gender],MATCH(Consolidatedtable[[#This Row],[Staff ID]],Gender[Staff ID],0))</f>
        <v>Female</v>
      </c>
      <c r="E111" t="str">
        <f>INDEX(Branches[Branch],MATCH(Consolidatedtable[[#This Row],[Staff ID]],Branches[Staff ID],0))</f>
        <v>New York</v>
      </c>
      <c r="F111" t="str">
        <f>INDEX(Department[Department],MATCH(Consolidatedtable[[#This Row],[Staff ID]],Department[Staff ID],0))</f>
        <v>Customer Service</v>
      </c>
      <c r="G111" t="str">
        <f>INDEX(Table9[Position],MATCH(Consolidatedtable[[#This Row],[Staff ID]],Table9[Staff ID],0))</f>
        <v>Level 2</v>
      </c>
      <c r="H111" t="str">
        <f>INDEX(reporting[Line Manager 1],MATCH(Consolidatedtable[[#This Row],[Position]],reporting[Reporting Line],0))</f>
        <v>Deputy Head</v>
      </c>
      <c r="I111" t="str">
        <f>INDEX(reporting[Line Manager 2],MATCH(Consolidatedtable[[#This Row],[Position]],reporting[Reporting Line],0))</f>
        <v>Head</v>
      </c>
      <c r="J111" t="str">
        <f>INDEX(reporting[Line Manager 3],MATCH(Consolidatedtable[[#This Row],[Position]],reporting[Reporting Line],0))</f>
        <v>DMD</v>
      </c>
    </row>
    <row r="112" spans="1:10" x14ac:dyDescent="0.35">
      <c r="A112" s="1" t="s">
        <v>566</v>
      </c>
      <c r="B112" s="2" t="str">
        <f>INDEX(Nametable[First Name],MATCH(Consolidatedtable[[#This Row],[Staff ID]],Nametable[ol,],0))</f>
        <v>Natalie</v>
      </c>
      <c r="C112" s="1" t="str">
        <f>INDEX(Nametable[Last Name],MATCH(Consolidatedtable[[#This Row],[Staff ID]],Nametable[ol,],0))</f>
        <v>Tallantire</v>
      </c>
      <c r="D112" s="2" t="str">
        <f>INDEX(Gender[Gender],MATCH(Consolidatedtable[[#This Row],[Staff ID]],Gender[Staff ID],0))</f>
        <v>Female</v>
      </c>
      <c r="E112" t="str">
        <f>INDEX(Branches[Branch],MATCH(Consolidatedtable[[#This Row],[Staff ID]],Branches[Staff ID],0))</f>
        <v>New York</v>
      </c>
      <c r="F112" t="str">
        <f>INDEX(Department[Department],MATCH(Consolidatedtable[[#This Row],[Staff ID]],Department[Staff ID],0))</f>
        <v>Customer Service</v>
      </c>
      <c r="G112" t="str">
        <f>INDEX(Table9[Position],MATCH(Consolidatedtable[[#This Row],[Staff ID]],Table9[Staff ID],0))</f>
        <v>Level 2</v>
      </c>
      <c r="H112" t="str">
        <f>INDEX(reporting[Line Manager 1],MATCH(Consolidatedtable[[#This Row],[Position]],reporting[Reporting Line],0))</f>
        <v>Deputy Head</v>
      </c>
      <c r="I112" t="str">
        <f>INDEX(reporting[Line Manager 2],MATCH(Consolidatedtable[[#This Row],[Position]],reporting[Reporting Line],0))</f>
        <v>Head</v>
      </c>
      <c r="J112" t="str">
        <f>INDEX(reporting[Line Manager 3],MATCH(Consolidatedtable[[#This Row],[Position]],reporting[Reporting Line],0))</f>
        <v>DMD</v>
      </c>
    </row>
    <row r="113" spans="1:10" x14ac:dyDescent="0.35">
      <c r="A113" s="1" t="s">
        <v>578</v>
      </c>
      <c r="B113" s="2" t="str">
        <f>INDEX(Nametable[First Name],MATCH(Consolidatedtable[[#This Row],[Staff ID]],Nametable[ol,],0))</f>
        <v>James</v>
      </c>
      <c r="C113" s="1" t="str">
        <f>INDEX(Nametable[Last Name],MATCH(Consolidatedtable[[#This Row],[Staff ID]],Nametable[ol,],0))</f>
        <v>Johnson</v>
      </c>
      <c r="D113" s="2" t="str">
        <f>INDEX(Gender[Gender],MATCH(Consolidatedtable[[#This Row],[Staff ID]],Gender[Staff ID],0))</f>
        <v>Male</v>
      </c>
      <c r="E113" t="str">
        <f>INDEX(Branches[Branch],MATCH(Consolidatedtable[[#This Row],[Staff ID]],Branches[Staff ID],0))</f>
        <v>New York</v>
      </c>
      <c r="F113" t="str">
        <f>INDEX(Department[Department],MATCH(Consolidatedtable[[#This Row],[Staff ID]],Department[Staff ID],0))</f>
        <v>Customer Service</v>
      </c>
      <c r="G113" t="str">
        <f>INDEX(Table9[Position],MATCH(Consolidatedtable[[#This Row],[Staff ID]],Table9[Staff ID],0))</f>
        <v>Level 2</v>
      </c>
      <c r="H113" t="str">
        <f>INDEX(reporting[Line Manager 1],MATCH(Consolidatedtable[[#This Row],[Position]],reporting[Reporting Line],0))</f>
        <v>Deputy Head</v>
      </c>
      <c r="I113" t="str">
        <f>INDEX(reporting[Line Manager 2],MATCH(Consolidatedtable[[#This Row],[Position]],reporting[Reporting Line],0))</f>
        <v>Head</v>
      </c>
      <c r="J113" t="str">
        <f>INDEX(reporting[Line Manager 3],MATCH(Consolidatedtable[[#This Row],[Position]],reporting[Reporting Line],0))</f>
        <v>DMD</v>
      </c>
    </row>
    <row r="114" spans="1:10" x14ac:dyDescent="0.35">
      <c r="A114" s="1" t="s">
        <v>423</v>
      </c>
      <c r="B114" s="2" t="str">
        <f>INDEX(Nametable[First Name],MATCH(Consolidatedtable[[#This Row],[Staff ID]],Nametable[ol,],0))</f>
        <v>Elijah</v>
      </c>
      <c r="C114" s="1" t="str">
        <f>INDEX(Nametable[Last Name],MATCH(Consolidatedtable[[#This Row],[Staff ID]],Nametable[ol,],0))</f>
        <v>Hughes</v>
      </c>
      <c r="D114" s="2" t="str">
        <f>INDEX(Gender[Gender],MATCH(Consolidatedtable[[#This Row],[Staff ID]],Gender[Staff ID],0))</f>
        <v>Male</v>
      </c>
      <c r="E114" t="str">
        <f>INDEX(Branches[Branch],MATCH(Consolidatedtable[[#This Row],[Staff ID]],Branches[Staff ID],0))</f>
        <v>Texas</v>
      </c>
      <c r="F114" t="str">
        <f>INDEX(Department[Department],MATCH(Consolidatedtable[[#This Row],[Staff ID]],Department[Staff ID],0))</f>
        <v>Finance</v>
      </c>
      <c r="G114" t="str">
        <f>INDEX(Table9[Position],MATCH(Consolidatedtable[[#This Row],[Staff ID]],Table9[Staff ID],0))</f>
        <v>Level 2</v>
      </c>
      <c r="H114" t="str">
        <f>INDEX(reporting[Line Manager 1],MATCH(Consolidatedtable[[#This Row],[Position]],reporting[Reporting Line],0))</f>
        <v>Deputy Head</v>
      </c>
      <c r="I114" t="str">
        <f>INDEX(reporting[Line Manager 2],MATCH(Consolidatedtable[[#This Row],[Position]],reporting[Reporting Line],0))</f>
        <v>Head</v>
      </c>
      <c r="J114" t="str">
        <f>INDEX(reporting[Line Manager 3],MATCH(Consolidatedtable[[#This Row],[Position]],reporting[Reporting Line],0))</f>
        <v>DMD</v>
      </c>
    </row>
    <row r="115" spans="1:10" x14ac:dyDescent="0.35">
      <c r="A115" s="1" t="s">
        <v>479</v>
      </c>
      <c r="B115" s="2" t="str">
        <f>INDEX(Nametable[First Name],MATCH(Consolidatedtable[[#This Row],[Staff ID]],Nametable[ol,],0))</f>
        <v>Mary</v>
      </c>
      <c r="C115" s="1" t="str">
        <f>INDEX(Nametable[Last Name],MATCH(Consolidatedtable[[#This Row],[Staff ID]],Nametable[ol,],0))</f>
        <v>Acre</v>
      </c>
      <c r="D115" s="2" t="str">
        <f>INDEX(Gender[Gender],MATCH(Consolidatedtable[[#This Row],[Staff ID]],Gender[Staff ID],0))</f>
        <v>Female</v>
      </c>
      <c r="E115" t="str">
        <f>INDEX(Branches[Branch],MATCH(Consolidatedtable[[#This Row],[Staff ID]],Branches[Staff ID],0))</f>
        <v>Texas</v>
      </c>
      <c r="F115" t="str">
        <f>INDEX(Department[Department],MATCH(Consolidatedtable[[#This Row],[Staff ID]],Department[Staff ID],0))</f>
        <v>Operations</v>
      </c>
      <c r="G115" t="str">
        <f>INDEX(Table9[Position],MATCH(Consolidatedtable[[#This Row],[Staff ID]],Table9[Staff ID],0))</f>
        <v>Level 2</v>
      </c>
      <c r="H115" t="str">
        <f>INDEX(reporting[Line Manager 1],MATCH(Consolidatedtable[[#This Row],[Position]],reporting[Reporting Line],0))</f>
        <v>Deputy Head</v>
      </c>
      <c r="I115" t="str">
        <f>INDEX(reporting[Line Manager 2],MATCH(Consolidatedtable[[#This Row],[Position]],reporting[Reporting Line],0))</f>
        <v>Head</v>
      </c>
      <c r="J115" t="str">
        <f>INDEX(reporting[Line Manager 3],MATCH(Consolidatedtable[[#This Row],[Position]],reporting[Reporting Line],0))</f>
        <v>DMD</v>
      </c>
    </row>
    <row r="116" spans="1:10" x14ac:dyDescent="0.35">
      <c r="A116" s="1" t="s">
        <v>513</v>
      </c>
      <c r="B116" s="2" t="str">
        <f>INDEX(Nametable[First Name],MATCH(Consolidatedtable[[#This Row],[Staff ID]],Nametable[ol,],0))</f>
        <v>Scott</v>
      </c>
      <c r="C116" s="1" t="str">
        <f>INDEX(Nametable[Last Name],MATCH(Consolidatedtable[[#This Row],[Staff ID]],Nametable[ol,],0))</f>
        <v>Flores</v>
      </c>
      <c r="D116" s="2" t="str">
        <f>INDEX(Gender[Gender],MATCH(Consolidatedtable[[#This Row],[Staff ID]],Gender[Staff ID],0))</f>
        <v>Male</v>
      </c>
      <c r="E116" t="str">
        <f>INDEX(Branches[Branch],MATCH(Consolidatedtable[[#This Row],[Staff ID]],Branches[Staff ID],0))</f>
        <v>Texas</v>
      </c>
      <c r="F116" t="str">
        <f>INDEX(Department[Department],MATCH(Consolidatedtable[[#This Row],[Staff ID]],Department[Staff ID],0))</f>
        <v>Sales</v>
      </c>
      <c r="G116" t="str">
        <f>INDEX(Table9[Position],MATCH(Consolidatedtable[[#This Row],[Staff ID]],Table9[Staff ID],0))</f>
        <v>Level 2</v>
      </c>
      <c r="H116" t="str">
        <f>INDEX(reporting[Line Manager 1],MATCH(Consolidatedtable[[#This Row],[Position]],reporting[Reporting Line],0))</f>
        <v>Deputy Head</v>
      </c>
      <c r="I116" t="str">
        <f>INDEX(reporting[Line Manager 2],MATCH(Consolidatedtable[[#This Row],[Position]],reporting[Reporting Line],0))</f>
        <v>Head</v>
      </c>
      <c r="J116" t="str">
        <f>INDEX(reporting[Line Manager 3],MATCH(Consolidatedtable[[#This Row],[Position]],reporting[Reporting Line],0))</f>
        <v>DMD</v>
      </c>
    </row>
    <row r="117" spans="1:10" x14ac:dyDescent="0.35">
      <c r="A117" s="1" t="s">
        <v>550</v>
      </c>
      <c r="B117" s="2" t="str">
        <f>INDEX(Nametable[First Name],MATCH(Consolidatedtable[[#This Row],[Staff ID]],Nametable[ol,],0))</f>
        <v>Kenneth</v>
      </c>
      <c r="C117" s="1" t="str">
        <f>INDEX(Nametable[Last Name],MATCH(Consolidatedtable[[#This Row],[Staff ID]],Nametable[ol,],0))</f>
        <v>Perez</v>
      </c>
      <c r="D117" s="2" t="str">
        <f>INDEX(Gender[Gender],MATCH(Consolidatedtable[[#This Row],[Staff ID]],Gender[Staff ID],0))</f>
        <v>Male</v>
      </c>
      <c r="E117" t="str">
        <f>INDEX(Branches[Branch],MATCH(Consolidatedtable[[#This Row],[Staff ID]],Branches[Staff ID],0))</f>
        <v>Texas</v>
      </c>
      <c r="F117" t="str">
        <f>INDEX(Department[Department],MATCH(Consolidatedtable[[#This Row],[Staff ID]],Department[Staff ID],0))</f>
        <v>Sales</v>
      </c>
      <c r="G117" t="str">
        <f>INDEX(Table9[Position],MATCH(Consolidatedtable[[#This Row],[Staff ID]],Table9[Staff ID],0))</f>
        <v>Level 2</v>
      </c>
      <c r="H117" t="str">
        <f>INDEX(reporting[Line Manager 1],MATCH(Consolidatedtable[[#This Row],[Position]],reporting[Reporting Line],0))</f>
        <v>Deputy Head</v>
      </c>
      <c r="I117" t="str">
        <f>INDEX(reporting[Line Manager 2],MATCH(Consolidatedtable[[#This Row],[Position]],reporting[Reporting Line],0))</f>
        <v>Head</v>
      </c>
      <c r="J117" t="str">
        <f>INDEX(reporting[Line Manager 3],MATCH(Consolidatedtable[[#This Row],[Position]],reporting[Reporting Line],0))</f>
        <v>DMD</v>
      </c>
    </row>
    <row r="118" spans="1:10" x14ac:dyDescent="0.35">
      <c r="A118" s="1" t="s">
        <v>516</v>
      </c>
      <c r="B118" s="2" t="str">
        <f>INDEX(Nametable[First Name],MATCH(Consolidatedtable[[#This Row],[Staff ID]],Nametable[ol,],0))</f>
        <v>Jeffrey</v>
      </c>
      <c r="C118" s="1" t="str">
        <f>INDEX(Nametable[Last Name],MATCH(Consolidatedtable[[#This Row],[Staff ID]],Nametable[ol,],0))</f>
        <v>Robinson</v>
      </c>
      <c r="D118" s="2" t="str">
        <f>INDEX(Gender[Gender],MATCH(Consolidatedtable[[#This Row],[Staff ID]],Gender[Staff ID],0))</f>
        <v>Male</v>
      </c>
      <c r="E118" t="str">
        <f>INDEX(Branches[Branch],MATCH(Consolidatedtable[[#This Row],[Staff ID]],Branches[Staff ID],0))</f>
        <v>Utah</v>
      </c>
      <c r="F118" t="str">
        <f>INDEX(Department[Department],MATCH(Consolidatedtable[[#This Row],[Staff ID]],Department[Staff ID],0))</f>
        <v>IT</v>
      </c>
      <c r="G118" t="str">
        <f>INDEX(Table9[Position],MATCH(Consolidatedtable[[#This Row],[Staff ID]],Table9[Staff ID],0))</f>
        <v>Level 2</v>
      </c>
      <c r="H118" t="str">
        <f>INDEX(reporting[Line Manager 1],MATCH(Consolidatedtable[[#This Row],[Position]],reporting[Reporting Line],0))</f>
        <v>Deputy Head</v>
      </c>
      <c r="I118" t="str">
        <f>INDEX(reporting[Line Manager 2],MATCH(Consolidatedtable[[#This Row],[Position]],reporting[Reporting Line],0))</f>
        <v>Head</v>
      </c>
      <c r="J118" t="str">
        <f>INDEX(reporting[Line Manager 3],MATCH(Consolidatedtable[[#This Row],[Position]],reporting[Reporting Line],0))</f>
        <v>DMD</v>
      </c>
    </row>
    <row r="119" spans="1:10" x14ac:dyDescent="0.35">
      <c r="A119" s="1" t="s">
        <v>567</v>
      </c>
      <c r="B119" s="2" t="str">
        <f>INDEX(Nametable[First Name],MATCH(Consolidatedtable[[#This Row],[Staff ID]],Nametable[ol,],0))</f>
        <v>Cheryl</v>
      </c>
      <c r="C119" s="1" t="str">
        <f>INDEX(Nametable[Last Name],MATCH(Consolidatedtable[[#This Row],[Staff ID]],Nametable[ol,],0))</f>
        <v>Oxlat</v>
      </c>
      <c r="D119" s="2" t="str">
        <f>INDEX(Gender[Gender],MATCH(Consolidatedtable[[#This Row],[Staff ID]],Gender[Staff ID],0))</f>
        <v>Female</v>
      </c>
      <c r="E119" t="str">
        <f>INDEX(Branches[Branch],MATCH(Consolidatedtable[[#This Row],[Staff ID]],Branches[Staff ID],0))</f>
        <v>Utah</v>
      </c>
      <c r="F119" t="str">
        <f>INDEX(Department[Department],MATCH(Consolidatedtable[[#This Row],[Staff ID]],Department[Staff ID],0))</f>
        <v>Sales</v>
      </c>
      <c r="G119" t="str">
        <f>INDEX(Table9[Position],MATCH(Consolidatedtable[[#This Row],[Staff ID]],Table9[Staff ID],0))</f>
        <v>Level 2</v>
      </c>
      <c r="H119" t="str">
        <f>INDEX(reporting[Line Manager 1],MATCH(Consolidatedtable[[#This Row],[Position]],reporting[Reporting Line],0))</f>
        <v>Deputy Head</v>
      </c>
      <c r="I119" t="str">
        <f>INDEX(reporting[Line Manager 2],MATCH(Consolidatedtable[[#This Row],[Position]],reporting[Reporting Line],0))</f>
        <v>Head</v>
      </c>
      <c r="J119" t="str">
        <f>INDEX(reporting[Line Manager 3],MATCH(Consolidatedtable[[#This Row],[Position]],reporting[Reporting Line],0))</f>
        <v>DMD</v>
      </c>
    </row>
    <row r="120" spans="1:10" x14ac:dyDescent="0.35">
      <c r="A120" s="1" t="s">
        <v>594</v>
      </c>
      <c r="B120" s="2" t="str">
        <f>INDEX(Nametable[First Name],MATCH(Consolidatedtable[[#This Row],[Staff ID]],Nametable[ol,],0))</f>
        <v>Joan</v>
      </c>
      <c r="C120" s="1" t="str">
        <f>INDEX(Nametable[Last Name],MATCH(Consolidatedtable[[#This Row],[Staff ID]],Nametable[ol,],0))</f>
        <v>Orynge</v>
      </c>
      <c r="D120" s="2" t="str">
        <f>INDEX(Gender[Gender],MATCH(Consolidatedtable[[#This Row],[Staff ID]],Gender[Staff ID],0))</f>
        <v>Female</v>
      </c>
      <c r="E120" t="str">
        <f>INDEX(Branches[Branch],MATCH(Consolidatedtable[[#This Row],[Staff ID]],Branches[Staff ID],0))</f>
        <v>Washington DC</v>
      </c>
      <c r="F120" t="str">
        <f>INDEX(Department[Department],MATCH(Consolidatedtable[[#This Row],[Staff ID]],Department[Staff ID],0))</f>
        <v>HR</v>
      </c>
      <c r="G120" t="str">
        <f>INDEX(Table9[Position],MATCH(Consolidatedtable[[#This Row],[Staff ID]],Table9[Staff ID],0))</f>
        <v>Level 2</v>
      </c>
      <c r="H120" t="str">
        <f>INDEX(reporting[Line Manager 1],MATCH(Consolidatedtable[[#This Row],[Position]],reporting[Reporting Line],0))</f>
        <v>Deputy Head</v>
      </c>
      <c r="I120" t="str">
        <f>INDEX(reporting[Line Manager 2],MATCH(Consolidatedtable[[#This Row],[Position]],reporting[Reporting Line],0))</f>
        <v>Head</v>
      </c>
      <c r="J120" t="str">
        <f>INDEX(reporting[Line Manager 3],MATCH(Consolidatedtable[[#This Row],[Position]],reporting[Reporting Line],0))</f>
        <v>DMD</v>
      </c>
    </row>
    <row r="121" spans="1:10" x14ac:dyDescent="0.35">
      <c r="A121" s="1" t="s">
        <v>433</v>
      </c>
      <c r="B121" s="2" t="str">
        <f>INDEX(Nametable[First Name],MATCH(Consolidatedtable[[#This Row],[Staff ID]],Nametable[ol,],0))</f>
        <v>Randy</v>
      </c>
      <c r="C121" s="1" t="str">
        <f>INDEX(Nametable[Last Name],MATCH(Consolidatedtable[[#This Row],[Staff ID]],Nametable[ol,],0))</f>
        <v>Alvarez</v>
      </c>
      <c r="D121" s="2" t="str">
        <f>INDEX(Gender[Gender],MATCH(Consolidatedtable[[#This Row],[Staff ID]],Gender[Staff ID],0))</f>
        <v>Male</v>
      </c>
      <c r="E121" t="str">
        <f>INDEX(Branches[Branch],MATCH(Consolidatedtable[[#This Row],[Staff ID]],Branches[Staff ID],0))</f>
        <v>Washington DC</v>
      </c>
      <c r="F121" t="str">
        <f>INDEX(Department[Department],MATCH(Consolidatedtable[[#This Row],[Staff ID]],Department[Staff ID],0))</f>
        <v>Customer Service</v>
      </c>
      <c r="G121" t="str">
        <f>INDEX(Table9[Position],MATCH(Consolidatedtable[[#This Row],[Staff ID]],Table9[Staff ID],0))</f>
        <v>Level 2</v>
      </c>
      <c r="H121" t="str">
        <f>INDEX(reporting[Line Manager 1],MATCH(Consolidatedtable[[#This Row],[Position]],reporting[Reporting Line],0))</f>
        <v>Deputy Head</v>
      </c>
      <c r="I121" t="str">
        <f>INDEX(reporting[Line Manager 2],MATCH(Consolidatedtable[[#This Row],[Position]],reporting[Reporting Line],0))</f>
        <v>Head</v>
      </c>
      <c r="J121" t="str">
        <f>INDEX(reporting[Line Manager 3],MATCH(Consolidatedtable[[#This Row],[Position]],reporting[Reporting Line],0))</f>
        <v>DMD</v>
      </c>
    </row>
    <row r="122" spans="1:10" x14ac:dyDescent="0.35">
      <c r="A122" s="1" t="s">
        <v>445</v>
      </c>
      <c r="B122" s="2" t="str">
        <f>INDEX(Nametable[First Name],MATCH(Consolidatedtable[[#This Row],[Staff ID]],Nametable[ol,],0))</f>
        <v>Jordan</v>
      </c>
      <c r="C122" s="1" t="str">
        <f>INDEX(Nametable[Last Name],MATCH(Consolidatedtable[[#This Row],[Staff ID]],Nametable[ol,],0))</f>
        <v>Cox</v>
      </c>
      <c r="D122" s="2" t="str">
        <f>INDEX(Gender[Gender],MATCH(Consolidatedtable[[#This Row],[Staff ID]],Gender[Staff ID],0))</f>
        <v>Male</v>
      </c>
      <c r="E122" t="str">
        <f>INDEX(Branches[Branch],MATCH(Consolidatedtable[[#This Row],[Staff ID]],Branches[Staff ID],0))</f>
        <v>Washington DC</v>
      </c>
      <c r="F122" t="str">
        <f>INDEX(Department[Department],MATCH(Consolidatedtable[[#This Row],[Staff ID]],Department[Staff ID],0))</f>
        <v>Finance</v>
      </c>
      <c r="G122" t="str">
        <f>INDEX(Table9[Position],MATCH(Consolidatedtable[[#This Row],[Staff ID]],Table9[Staff ID],0))</f>
        <v>Level 2</v>
      </c>
      <c r="H122" t="str">
        <f>INDEX(reporting[Line Manager 1],MATCH(Consolidatedtable[[#This Row],[Position]],reporting[Reporting Line],0))</f>
        <v>Deputy Head</v>
      </c>
      <c r="I122" t="str">
        <f>INDEX(reporting[Line Manager 2],MATCH(Consolidatedtable[[#This Row],[Position]],reporting[Reporting Line],0))</f>
        <v>Head</v>
      </c>
      <c r="J122" t="str">
        <f>INDEX(reporting[Line Manager 3],MATCH(Consolidatedtable[[#This Row],[Position]],reporting[Reporting Line],0))</f>
        <v>DMD</v>
      </c>
    </row>
    <row r="123" spans="1:10" x14ac:dyDescent="0.35">
      <c r="A123" s="1" t="s">
        <v>446</v>
      </c>
      <c r="B123" s="2" t="str">
        <f>INDEX(Nametable[First Name],MATCH(Consolidatedtable[[#This Row],[Staff ID]],Nametable[ol,],0))</f>
        <v>Lauren</v>
      </c>
      <c r="C123" s="1" t="str">
        <f>INDEX(Nametable[Last Name],MATCH(Consolidatedtable[[#This Row],[Staff ID]],Nametable[ol,],0))</f>
        <v>Olmsteed</v>
      </c>
      <c r="D123" s="2" t="str">
        <f>INDEX(Gender[Gender],MATCH(Consolidatedtable[[#This Row],[Staff ID]],Gender[Staff ID],0))</f>
        <v>Female</v>
      </c>
      <c r="E123" t="str">
        <f>INDEX(Branches[Branch],MATCH(Consolidatedtable[[#This Row],[Staff ID]],Branches[Staff ID],0))</f>
        <v>Washington DC</v>
      </c>
      <c r="F123" t="str">
        <f>INDEX(Department[Department],MATCH(Consolidatedtable[[#This Row],[Staff ID]],Department[Staff ID],0))</f>
        <v>Finance</v>
      </c>
      <c r="G123" t="str">
        <f>INDEX(Table9[Position],MATCH(Consolidatedtable[[#This Row],[Staff ID]],Table9[Staff ID],0))</f>
        <v>Level 2</v>
      </c>
      <c r="H123" t="str">
        <f>INDEX(reporting[Line Manager 1],MATCH(Consolidatedtable[[#This Row],[Position]],reporting[Reporting Line],0))</f>
        <v>Deputy Head</v>
      </c>
      <c r="I123" t="str">
        <f>INDEX(reporting[Line Manager 2],MATCH(Consolidatedtable[[#This Row],[Position]],reporting[Reporting Line],0))</f>
        <v>Head</v>
      </c>
      <c r="J123" t="str">
        <f>INDEX(reporting[Line Manager 3],MATCH(Consolidatedtable[[#This Row],[Position]],reporting[Reporting Line],0))</f>
        <v>DMD</v>
      </c>
    </row>
    <row r="124" spans="1:10" x14ac:dyDescent="0.35">
      <c r="A124" s="1" t="s">
        <v>510</v>
      </c>
      <c r="B124" s="2" t="str">
        <f>INDEX(Nametable[First Name],MATCH(Consolidatedtable[[#This Row],[Staff ID]],Nametable[ol,],0))</f>
        <v>Rebecca</v>
      </c>
      <c r="C124" s="1" t="str">
        <f>INDEX(Nametable[Last Name],MATCH(Consolidatedtable[[#This Row],[Staff ID]],Nametable[ol,],0))</f>
        <v>Oldum</v>
      </c>
      <c r="D124" s="2" t="str">
        <f>INDEX(Gender[Gender],MATCH(Consolidatedtable[[#This Row],[Staff ID]],Gender[Staff ID],0))</f>
        <v>Female</v>
      </c>
      <c r="E124" t="str">
        <f>INDEX(Branches[Branch],MATCH(Consolidatedtable[[#This Row],[Staff ID]],Branches[Staff ID],0))</f>
        <v>Washington DC</v>
      </c>
      <c r="F124" t="str">
        <f>INDEX(Department[Department],MATCH(Consolidatedtable[[#This Row],[Staff ID]],Department[Staff ID],0))</f>
        <v>Sales</v>
      </c>
      <c r="G124" t="str">
        <f>INDEX(Table9[Position],MATCH(Consolidatedtable[[#This Row],[Staff ID]],Table9[Staff ID],0))</f>
        <v>Level 2</v>
      </c>
      <c r="H124" t="str">
        <f>INDEX(reporting[Line Manager 1],MATCH(Consolidatedtable[[#This Row],[Position]],reporting[Reporting Line],0))</f>
        <v>Deputy Head</v>
      </c>
      <c r="I124" t="str">
        <f>INDEX(reporting[Line Manager 2],MATCH(Consolidatedtable[[#This Row],[Position]],reporting[Reporting Line],0))</f>
        <v>Head</v>
      </c>
      <c r="J124" t="str">
        <f>INDEX(reporting[Line Manager 3],MATCH(Consolidatedtable[[#This Row],[Position]],reporting[Reporting Line],0))</f>
        <v>DMD</v>
      </c>
    </row>
    <row r="125" spans="1:10" x14ac:dyDescent="0.35">
      <c r="A125" s="1" t="s">
        <v>571</v>
      </c>
      <c r="B125" s="2" t="str">
        <f>INDEX(Nametable[First Name],MATCH(Consolidatedtable[[#This Row],[Staff ID]],Nametable[ol,],0))</f>
        <v>Lawrence</v>
      </c>
      <c r="C125" s="1" t="str">
        <f>INDEX(Nametable[Last Name],MATCH(Consolidatedtable[[#This Row],[Staff ID]],Nametable[ol,],0))</f>
        <v>Kim</v>
      </c>
      <c r="D125" s="2" t="str">
        <f>INDEX(Gender[Gender],MATCH(Consolidatedtable[[#This Row],[Staff ID]],Gender[Staff ID],0))</f>
        <v>Male</v>
      </c>
      <c r="E125" t="str">
        <f>INDEX(Branches[Branch],MATCH(Consolidatedtable[[#This Row],[Staff ID]],Branches[Staff ID],0))</f>
        <v>Washington DC</v>
      </c>
      <c r="F125" t="str">
        <f>INDEX(Department[Department],MATCH(Consolidatedtable[[#This Row],[Staff ID]],Department[Staff ID],0))</f>
        <v>Sales</v>
      </c>
      <c r="G125" t="str">
        <f>INDEX(Table9[Position],MATCH(Consolidatedtable[[#This Row],[Staff ID]],Table9[Staff ID],0))</f>
        <v>Level 2</v>
      </c>
      <c r="H125" t="str">
        <f>INDEX(reporting[Line Manager 1],MATCH(Consolidatedtable[[#This Row],[Position]],reporting[Reporting Line],0))</f>
        <v>Deputy Head</v>
      </c>
      <c r="I125" t="str">
        <f>INDEX(reporting[Line Manager 2],MATCH(Consolidatedtable[[#This Row],[Position]],reporting[Reporting Line],0))</f>
        <v>Head</v>
      </c>
      <c r="J125" t="str">
        <f>INDEX(reporting[Line Manager 3],MATCH(Consolidatedtable[[#This Row],[Position]],reporting[Reporting Line],0))</f>
        <v>DMD</v>
      </c>
    </row>
    <row r="126" spans="1:10" x14ac:dyDescent="0.35">
      <c r="A126" s="1" t="s">
        <v>572</v>
      </c>
      <c r="B126" s="2" t="str">
        <f>INDEX(Nametable[First Name],MATCH(Consolidatedtable[[#This Row],[Staff ID]],Nametable[ol,],0))</f>
        <v>Nicholas</v>
      </c>
      <c r="C126" s="1" t="str">
        <f>INDEX(Nametable[Last Name],MATCH(Consolidatedtable[[#This Row],[Staff ID]],Nametable[ol,],0))</f>
        <v>King</v>
      </c>
      <c r="D126" s="2" t="str">
        <f>INDEX(Gender[Gender],MATCH(Consolidatedtable[[#This Row],[Staff ID]],Gender[Staff ID],0))</f>
        <v>Male</v>
      </c>
      <c r="E126" t="str">
        <f>INDEX(Branches[Branch],MATCH(Consolidatedtable[[#This Row],[Staff ID]],Branches[Staff ID],0))</f>
        <v>Washington DC</v>
      </c>
      <c r="F126" t="str">
        <f>INDEX(Department[Department],MATCH(Consolidatedtable[[#This Row],[Staff ID]],Department[Staff ID],0))</f>
        <v>Sales</v>
      </c>
      <c r="G126" t="str">
        <f>INDEX(Table9[Position],MATCH(Consolidatedtable[[#This Row],[Staff ID]],Table9[Staff ID],0))</f>
        <v>Level 2</v>
      </c>
      <c r="H126" t="str">
        <f>INDEX(reporting[Line Manager 1],MATCH(Consolidatedtable[[#This Row],[Position]],reporting[Reporting Line],0))</f>
        <v>Deputy Head</v>
      </c>
      <c r="I126" t="str">
        <f>INDEX(reporting[Line Manager 2],MATCH(Consolidatedtable[[#This Row],[Position]],reporting[Reporting Line],0))</f>
        <v>Head</v>
      </c>
      <c r="J126" t="str">
        <f>INDEX(reporting[Line Manager 3],MATCH(Consolidatedtable[[#This Row],[Position]],reporting[Reporting Line],0))</f>
        <v>DMD</v>
      </c>
    </row>
    <row r="127" spans="1:10" x14ac:dyDescent="0.35">
      <c r="A127" s="1" t="s">
        <v>575</v>
      </c>
      <c r="B127" s="2" t="str">
        <f>INDEX(Nametable[First Name],MATCH(Consolidatedtable[[#This Row],[Staff ID]],Nametable[ol,],0))</f>
        <v>Dylan</v>
      </c>
      <c r="C127" s="1" t="str">
        <f>INDEX(Nametable[Last Name],MATCH(Consolidatedtable[[#This Row],[Staff ID]],Nametable[ol,],0))</f>
        <v>Howard</v>
      </c>
      <c r="D127" s="2" t="str">
        <f>INDEX(Gender[Gender],MATCH(Consolidatedtable[[#This Row],[Staff ID]],Gender[Staff ID],0))</f>
        <v>Male</v>
      </c>
      <c r="E127" t="str">
        <f>INDEX(Branches[Branch],MATCH(Consolidatedtable[[#This Row],[Staff ID]],Branches[Staff ID],0))</f>
        <v>Washington DC</v>
      </c>
      <c r="F127" t="str">
        <f>INDEX(Department[Department],MATCH(Consolidatedtable[[#This Row],[Staff ID]],Department[Staff ID],0))</f>
        <v>Sales</v>
      </c>
      <c r="G127" t="str">
        <f>INDEX(Table9[Position],MATCH(Consolidatedtable[[#This Row],[Staff ID]],Table9[Staff ID],0))</f>
        <v>Level 2</v>
      </c>
      <c r="H127" t="str">
        <f>INDEX(reporting[Line Manager 1],MATCH(Consolidatedtable[[#This Row],[Position]],reporting[Reporting Line],0))</f>
        <v>Deputy Head</v>
      </c>
      <c r="I127" t="str">
        <f>INDEX(reporting[Line Manager 2],MATCH(Consolidatedtable[[#This Row],[Position]],reporting[Reporting Line],0))</f>
        <v>Head</v>
      </c>
      <c r="J127" t="str">
        <f>INDEX(reporting[Line Manager 3],MATCH(Consolidatedtable[[#This Row],[Position]],reporting[Reporting Line],0))</f>
        <v>DMD</v>
      </c>
    </row>
    <row r="128" spans="1:10" x14ac:dyDescent="0.35">
      <c r="A128" s="1" t="s">
        <v>480</v>
      </c>
      <c r="B128" s="2" t="str">
        <f>INDEX(Nametable[First Name],MATCH(Consolidatedtable[[#This Row],[Staff ID]],Nametable[ol,],0))</f>
        <v>Dorothy</v>
      </c>
      <c r="C128" s="1" t="str">
        <f>INDEX(Nametable[Last Name],MATCH(Consolidatedtable[[#This Row],[Staff ID]],Nametable[ol,],0))</f>
        <v>Oldaker</v>
      </c>
      <c r="D128" s="2" t="str">
        <f>INDEX(Gender[Gender],MATCH(Consolidatedtable[[#This Row],[Staff ID]],Gender[Staff ID],0))</f>
        <v>Female</v>
      </c>
      <c r="E128" t="str">
        <f>INDEX(Branches[Branch],MATCH(Consolidatedtable[[#This Row],[Staff ID]],Branches[Staff ID],0))</f>
        <v>Arizona</v>
      </c>
      <c r="F128" t="str">
        <f>INDEX(Department[Department],MATCH(Consolidatedtable[[#This Row],[Staff ID]],Department[Staff ID],0))</f>
        <v>HR</v>
      </c>
      <c r="G128" t="str">
        <f>INDEX(Table9[Position],MATCH(Consolidatedtable[[#This Row],[Staff ID]],Table9[Staff ID],0))</f>
        <v>Level 3</v>
      </c>
      <c r="H128" t="str">
        <f>INDEX(reporting[Line Manager 1],MATCH(Consolidatedtable[[#This Row],[Position]],reporting[Reporting Line],0))</f>
        <v>Deputy Head</v>
      </c>
      <c r="I128" t="str">
        <f>INDEX(reporting[Line Manager 2],MATCH(Consolidatedtable[[#This Row],[Position]],reporting[Reporting Line],0))</f>
        <v>Head</v>
      </c>
      <c r="J128" t="str">
        <f>INDEX(reporting[Line Manager 3],MATCH(Consolidatedtable[[#This Row],[Position]],reporting[Reporting Line],0))</f>
        <v>DMD</v>
      </c>
    </row>
    <row r="129" spans="1:10" x14ac:dyDescent="0.35">
      <c r="A129" s="1" t="s">
        <v>472</v>
      </c>
      <c r="B129" s="2" t="str">
        <f>INDEX(Nametable[First Name],MATCH(Consolidatedtable[[#This Row],[Staff ID]],Nametable[ol,],0))</f>
        <v>Michelle</v>
      </c>
      <c r="C129" s="1" t="str">
        <f>INDEX(Nametable[Last Name],MATCH(Consolidatedtable[[#This Row],[Staff ID]],Nametable[ol,],0))</f>
        <v>Bajetto</v>
      </c>
      <c r="D129" s="2" t="str">
        <f>INDEX(Gender[Gender],MATCH(Consolidatedtable[[#This Row],[Staff ID]],Gender[Staff ID],0))</f>
        <v>Female</v>
      </c>
      <c r="E129" t="str">
        <f>INDEX(Branches[Branch],MATCH(Consolidatedtable[[#This Row],[Staff ID]],Branches[Staff ID],0))</f>
        <v>Califonia</v>
      </c>
      <c r="F129" t="str">
        <f>INDEX(Department[Department],MATCH(Consolidatedtable[[#This Row],[Staff ID]],Department[Staff ID],0))</f>
        <v>HR</v>
      </c>
      <c r="G129" t="str">
        <f>INDEX(Table9[Position],MATCH(Consolidatedtable[[#This Row],[Staff ID]],Table9[Staff ID],0))</f>
        <v>Level 3</v>
      </c>
      <c r="H129" t="str">
        <f>INDEX(reporting[Line Manager 1],MATCH(Consolidatedtable[[#This Row],[Position]],reporting[Reporting Line],0))</f>
        <v>Deputy Head</v>
      </c>
      <c r="I129" t="str">
        <f>INDEX(reporting[Line Manager 2],MATCH(Consolidatedtable[[#This Row],[Position]],reporting[Reporting Line],0))</f>
        <v>Head</v>
      </c>
      <c r="J129" t="str">
        <f>INDEX(reporting[Line Manager 3],MATCH(Consolidatedtable[[#This Row],[Position]],reporting[Reporting Line],0))</f>
        <v>DMD</v>
      </c>
    </row>
    <row r="130" spans="1:10" x14ac:dyDescent="0.35">
      <c r="A130" s="1" t="s">
        <v>482</v>
      </c>
      <c r="B130" s="2" t="str">
        <f>INDEX(Nametable[First Name],MATCH(Consolidatedtable[[#This Row],[Staff ID]],Nametable[ol,],0))</f>
        <v>Hannah</v>
      </c>
      <c r="C130" s="1" t="str">
        <f>INDEX(Nametable[Last Name],MATCH(Consolidatedtable[[#This Row],[Staff ID]],Nametable[ol,],0))</f>
        <v>Overy</v>
      </c>
      <c r="D130" s="2" t="str">
        <f>INDEX(Gender[Gender],MATCH(Consolidatedtable[[#This Row],[Staff ID]],Gender[Staff ID],0))</f>
        <v>Female</v>
      </c>
      <c r="E130" t="str">
        <f>INDEX(Branches[Branch],MATCH(Consolidatedtable[[#This Row],[Staff ID]],Branches[Staff ID],0))</f>
        <v>Califonia</v>
      </c>
      <c r="F130" t="str">
        <f>INDEX(Department[Department],MATCH(Consolidatedtable[[#This Row],[Staff ID]],Department[Staff ID],0))</f>
        <v>Sales</v>
      </c>
      <c r="G130" t="str">
        <f>INDEX(Table9[Position],MATCH(Consolidatedtable[[#This Row],[Staff ID]],Table9[Staff ID],0))</f>
        <v>Level 3</v>
      </c>
      <c r="H130" t="str">
        <f>INDEX(reporting[Line Manager 1],MATCH(Consolidatedtable[[#This Row],[Position]],reporting[Reporting Line],0))</f>
        <v>Deputy Head</v>
      </c>
      <c r="I130" t="str">
        <f>INDEX(reporting[Line Manager 2],MATCH(Consolidatedtable[[#This Row],[Position]],reporting[Reporting Line],0))</f>
        <v>Head</v>
      </c>
      <c r="J130" t="str">
        <f>INDEX(reporting[Line Manager 3],MATCH(Consolidatedtable[[#This Row],[Position]],reporting[Reporting Line],0))</f>
        <v>DMD</v>
      </c>
    </row>
    <row r="131" spans="1:10" x14ac:dyDescent="0.35">
      <c r="A131" s="1" t="s">
        <v>404</v>
      </c>
      <c r="B131" s="2" t="str">
        <f>INDEX(Nametable[First Name],MATCH(Consolidatedtable[[#This Row],[Staff ID]],Nametable[ol,],0))</f>
        <v>Doris</v>
      </c>
      <c r="C131" s="1" t="str">
        <f>INDEX(Nametable[Last Name],MATCH(Consolidatedtable[[#This Row],[Staff ID]],Nametable[ol,],0))</f>
        <v>Tattersall</v>
      </c>
      <c r="D131" s="2" t="str">
        <f>INDEX(Gender[Gender],MATCH(Consolidatedtable[[#This Row],[Staff ID]],Gender[Staff ID],0))</f>
        <v>Female</v>
      </c>
      <c r="E131" t="str">
        <f>INDEX(Branches[Branch],MATCH(Consolidatedtable[[#This Row],[Staff ID]],Branches[Staff ID],0))</f>
        <v>Florida</v>
      </c>
      <c r="F131" t="str">
        <f>INDEX(Department[Department],MATCH(Consolidatedtable[[#This Row],[Staff ID]],Department[Staff ID],0))</f>
        <v>HR</v>
      </c>
      <c r="G131" t="str">
        <f>INDEX(Table9[Position],MATCH(Consolidatedtable[[#This Row],[Staff ID]],Table9[Staff ID],0))</f>
        <v>Level 3</v>
      </c>
      <c r="H131" t="str">
        <f>INDEX(reporting[Line Manager 1],MATCH(Consolidatedtable[[#This Row],[Position]],reporting[Reporting Line],0))</f>
        <v>Deputy Head</v>
      </c>
      <c r="I131" t="str">
        <f>INDEX(reporting[Line Manager 2],MATCH(Consolidatedtable[[#This Row],[Position]],reporting[Reporting Line],0))</f>
        <v>Head</v>
      </c>
      <c r="J131" t="str">
        <f>INDEX(reporting[Line Manager 3],MATCH(Consolidatedtable[[#This Row],[Position]],reporting[Reporting Line],0))</f>
        <v>DMD</v>
      </c>
    </row>
    <row r="132" spans="1:10" x14ac:dyDescent="0.35">
      <c r="A132" s="1" t="s">
        <v>589</v>
      </c>
      <c r="B132" s="2" t="str">
        <f>INDEX(Nametable[First Name],MATCH(Consolidatedtable[[#This Row],[Staff ID]],Nametable[ol,],0))</f>
        <v>Alexis</v>
      </c>
      <c r="C132" s="1" t="str">
        <f>INDEX(Nametable[Last Name],MATCH(Consolidatedtable[[#This Row],[Staff ID]],Nametable[ol,],0))</f>
        <v>Talmy</v>
      </c>
      <c r="D132" s="2" t="str">
        <f>INDEX(Gender[Gender],MATCH(Consolidatedtable[[#This Row],[Staff ID]],Gender[Staff ID],0))</f>
        <v>Female</v>
      </c>
      <c r="E132" t="str">
        <f>INDEX(Branches[Branch],MATCH(Consolidatedtable[[#This Row],[Staff ID]],Branches[Staff ID],0))</f>
        <v>New York</v>
      </c>
      <c r="F132" t="str">
        <f>INDEX(Department[Department],MATCH(Consolidatedtable[[#This Row],[Staff ID]],Department[Staff ID],0))</f>
        <v>Operations</v>
      </c>
      <c r="G132" t="str">
        <f>INDEX(Table9[Position],MATCH(Consolidatedtable[[#This Row],[Staff ID]],Table9[Staff ID],0))</f>
        <v>Level 3</v>
      </c>
      <c r="H132" t="str">
        <f>INDEX(reporting[Line Manager 1],MATCH(Consolidatedtable[[#This Row],[Position]],reporting[Reporting Line],0))</f>
        <v>Deputy Head</v>
      </c>
      <c r="I132" t="str">
        <f>INDEX(reporting[Line Manager 2],MATCH(Consolidatedtable[[#This Row],[Position]],reporting[Reporting Line],0))</f>
        <v>Head</v>
      </c>
      <c r="J132" t="str">
        <f>INDEX(reporting[Line Manager 3],MATCH(Consolidatedtable[[#This Row],[Position]],reporting[Reporting Line],0))</f>
        <v>DMD</v>
      </c>
    </row>
    <row r="133" spans="1:10" x14ac:dyDescent="0.35">
      <c r="A133" s="1" t="s">
        <v>559</v>
      </c>
      <c r="B133" s="2" t="str">
        <f>INDEX(Nametable[First Name],MATCH(Consolidatedtable[[#This Row],[Staff ID]],Nametable[ol,],0))</f>
        <v>Virginia</v>
      </c>
      <c r="C133" s="1" t="str">
        <f>INDEX(Nametable[Last Name],MATCH(Consolidatedtable[[#This Row],[Staff ID]],Nametable[ol,],0))</f>
        <v>Olivey</v>
      </c>
      <c r="D133" s="2" t="str">
        <f>INDEX(Gender[Gender],MATCH(Consolidatedtable[[#This Row],[Staff ID]],Gender[Staff ID],0))</f>
        <v>Female</v>
      </c>
      <c r="E133" t="str">
        <f>INDEX(Branches[Branch],MATCH(Consolidatedtable[[#This Row],[Staff ID]],Branches[Staff ID],0))</f>
        <v>New York</v>
      </c>
      <c r="F133" t="str">
        <f>INDEX(Department[Department],MATCH(Consolidatedtable[[#This Row],[Staff ID]],Department[Staff ID],0))</f>
        <v>Sales</v>
      </c>
      <c r="G133" t="str">
        <f>INDEX(Table9[Position],MATCH(Consolidatedtable[[#This Row],[Staff ID]],Table9[Staff ID],0))</f>
        <v>Level 3</v>
      </c>
      <c r="H133" t="str">
        <f>INDEX(reporting[Line Manager 1],MATCH(Consolidatedtable[[#This Row],[Position]],reporting[Reporting Line],0))</f>
        <v>Deputy Head</v>
      </c>
      <c r="I133" t="str">
        <f>INDEX(reporting[Line Manager 2],MATCH(Consolidatedtable[[#This Row],[Position]],reporting[Reporting Line],0))</f>
        <v>Head</v>
      </c>
      <c r="J133" t="str">
        <f>INDEX(reporting[Line Manager 3],MATCH(Consolidatedtable[[#This Row],[Position]],reporting[Reporting Line],0))</f>
        <v>DMD</v>
      </c>
    </row>
    <row r="134" spans="1:10" x14ac:dyDescent="0.35">
      <c r="A134" s="1" t="s">
        <v>569</v>
      </c>
      <c r="B134" s="2" t="str">
        <f>INDEX(Nametable[First Name],MATCH(Consolidatedtable[[#This Row],[Staff ID]],Nametable[ol,],0))</f>
        <v>Betty</v>
      </c>
      <c r="C134" s="1" t="str">
        <f>INDEX(Nametable[Last Name],MATCH(Consolidatedtable[[#This Row],[Staff ID]],Nametable[ol,],0))</f>
        <v>Addice</v>
      </c>
      <c r="D134" s="2" t="str">
        <f>INDEX(Gender[Gender],MATCH(Consolidatedtable[[#This Row],[Staff ID]],Gender[Staff ID],0))</f>
        <v>Female</v>
      </c>
      <c r="E134" t="str">
        <f>INDEX(Branches[Branch],MATCH(Consolidatedtable[[#This Row],[Staff ID]],Branches[Staff ID],0))</f>
        <v>New York</v>
      </c>
      <c r="F134" t="str">
        <f>INDEX(Department[Department],MATCH(Consolidatedtable[[#This Row],[Staff ID]],Department[Staff ID],0))</f>
        <v>Sales</v>
      </c>
      <c r="G134" t="str">
        <f>INDEX(Table9[Position],MATCH(Consolidatedtable[[#This Row],[Staff ID]],Table9[Staff ID],0))</f>
        <v>Level 3</v>
      </c>
      <c r="H134" t="str">
        <f>INDEX(reporting[Line Manager 1],MATCH(Consolidatedtable[[#This Row],[Position]],reporting[Reporting Line],0))</f>
        <v>Deputy Head</v>
      </c>
      <c r="I134" t="str">
        <f>INDEX(reporting[Line Manager 2],MATCH(Consolidatedtable[[#This Row],[Position]],reporting[Reporting Line],0))</f>
        <v>Head</v>
      </c>
      <c r="J134" t="str">
        <f>INDEX(reporting[Line Manager 3],MATCH(Consolidatedtable[[#This Row],[Position]],reporting[Reporting Line],0))</f>
        <v>DMD</v>
      </c>
    </row>
    <row r="135" spans="1:10" x14ac:dyDescent="0.35">
      <c r="A135" s="1" t="s">
        <v>585</v>
      </c>
      <c r="B135" s="2" t="str">
        <f>INDEX(Nametable[First Name],MATCH(Consolidatedtable[[#This Row],[Staff ID]],Nametable[ol,],0))</f>
        <v>Charles</v>
      </c>
      <c r="C135" s="1" t="str">
        <f>INDEX(Nametable[Last Name],MATCH(Consolidatedtable[[#This Row],[Staff ID]],Nametable[ol,],0))</f>
        <v>Lopez</v>
      </c>
      <c r="D135" s="2" t="str">
        <f>INDEX(Gender[Gender],MATCH(Consolidatedtable[[#This Row],[Staff ID]],Gender[Staff ID],0))</f>
        <v>Male</v>
      </c>
      <c r="E135" t="str">
        <f>INDEX(Branches[Branch],MATCH(Consolidatedtable[[#This Row],[Staff ID]],Branches[Staff ID],0))</f>
        <v>New York</v>
      </c>
      <c r="F135" t="str">
        <f>INDEX(Department[Department],MATCH(Consolidatedtable[[#This Row],[Staff ID]],Department[Staff ID],0))</f>
        <v>Sales</v>
      </c>
      <c r="G135" t="str">
        <f>INDEX(Table9[Position],MATCH(Consolidatedtable[[#This Row],[Staff ID]],Table9[Staff ID],0))</f>
        <v>Level 3</v>
      </c>
      <c r="H135" t="str">
        <f>INDEX(reporting[Line Manager 1],MATCH(Consolidatedtable[[#This Row],[Position]],reporting[Reporting Line],0))</f>
        <v>Deputy Head</v>
      </c>
      <c r="I135" t="str">
        <f>INDEX(reporting[Line Manager 2],MATCH(Consolidatedtable[[#This Row],[Position]],reporting[Reporting Line],0))</f>
        <v>Head</v>
      </c>
      <c r="J135" t="str">
        <f>INDEX(reporting[Line Manager 3],MATCH(Consolidatedtable[[#This Row],[Position]],reporting[Reporting Line],0))</f>
        <v>DMD</v>
      </c>
    </row>
    <row r="136" spans="1:10" x14ac:dyDescent="0.35">
      <c r="A136" s="1" t="s">
        <v>400</v>
      </c>
      <c r="B136" s="2" t="str">
        <f>INDEX(Nametable[First Name],MATCH(Consolidatedtable[[#This Row],[Staff ID]],Nametable[ol,],0))</f>
        <v>Brenda</v>
      </c>
      <c r="C136" s="1" t="str">
        <f>INDEX(Nametable[Last Name],MATCH(Consolidatedtable[[#This Row],[Staff ID]],Nametable[ol,],0))</f>
        <v>Overd</v>
      </c>
      <c r="D136" s="2" t="str">
        <f>INDEX(Gender[Gender],MATCH(Consolidatedtable[[#This Row],[Staff ID]],Gender[Staff ID],0))</f>
        <v>Female</v>
      </c>
      <c r="E136" t="str">
        <f>INDEX(Branches[Branch],MATCH(Consolidatedtable[[#This Row],[Staff ID]],Branches[Staff ID],0))</f>
        <v>New Jersey</v>
      </c>
      <c r="F136" t="str">
        <f>INDEX(Department[Department],MATCH(Consolidatedtable[[#This Row],[Staff ID]],Department[Staff ID],0))</f>
        <v>HR</v>
      </c>
      <c r="G136" t="str">
        <f>INDEX(Table9[Position],MATCH(Consolidatedtable[[#This Row],[Staff ID]],Table9[Staff ID],0))</f>
        <v>Level 3</v>
      </c>
      <c r="H136" t="str">
        <f>INDEX(reporting[Line Manager 1],MATCH(Consolidatedtable[[#This Row],[Position]],reporting[Reporting Line],0))</f>
        <v>Deputy Head</v>
      </c>
      <c r="I136" t="str">
        <f>INDEX(reporting[Line Manager 2],MATCH(Consolidatedtable[[#This Row],[Position]],reporting[Reporting Line],0))</f>
        <v>Head</v>
      </c>
      <c r="J136" t="str">
        <f>INDEX(reporting[Line Manager 3],MATCH(Consolidatedtable[[#This Row],[Position]],reporting[Reporting Line],0))</f>
        <v>DMD</v>
      </c>
    </row>
    <row r="137" spans="1:10" x14ac:dyDescent="0.35">
      <c r="A137" s="1" t="s">
        <v>456</v>
      </c>
      <c r="B137" s="2" t="str">
        <f>INDEX(Nametable[First Name],MATCH(Consolidatedtable[[#This Row],[Staff ID]],Nametable[ol,],0))</f>
        <v>Catherine</v>
      </c>
      <c r="C137" s="1" t="str">
        <f>INDEX(Nametable[Last Name],MATCH(Consolidatedtable[[#This Row],[Staff ID]],Nametable[ol,],0))</f>
        <v>Ouverend</v>
      </c>
      <c r="D137" s="2" t="str">
        <f>INDEX(Gender[Gender],MATCH(Consolidatedtable[[#This Row],[Staff ID]],Gender[Staff ID],0))</f>
        <v>Female</v>
      </c>
      <c r="E137" t="str">
        <f>INDEX(Branches[Branch],MATCH(Consolidatedtable[[#This Row],[Staff ID]],Branches[Staff ID],0))</f>
        <v>New Jersey</v>
      </c>
      <c r="F137" t="str">
        <f>INDEX(Department[Department],MATCH(Consolidatedtable[[#This Row],[Staff ID]],Department[Staff ID],0))</f>
        <v>Operations</v>
      </c>
      <c r="G137" t="str">
        <f>INDEX(Table9[Position],MATCH(Consolidatedtable[[#This Row],[Staff ID]],Table9[Staff ID],0))</f>
        <v>Level 3</v>
      </c>
      <c r="H137" t="str">
        <f>INDEX(reporting[Line Manager 1],MATCH(Consolidatedtable[[#This Row],[Position]],reporting[Reporting Line],0))</f>
        <v>Deputy Head</v>
      </c>
      <c r="I137" t="str">
        <f>INDEX(reporting[Line Manager 2],MATCH(Consolidatedtable[[#This Row],[Position]],reporting[Reporting Line],0))</f>
        <v>Head</v>
      </c>
      <c r="J137" t="str">
        <f>INDEX(reporting[Line Manager 3],MATCH(Consolidatedtable[[#This Row],[Position]],reporting[Reporting Line],0))</f>
        <v>DMD</v>
      </c>
    </row>
    <row r="138" spans="1:10" x14ac:dyDescent="0.35">
      <c r="A138" s="1" t="s">
        <v>485</v>
      </c>
      <c r="B138" s="2" t="str">
        <f>INDEX(Nametable[First Name],MATCH(Consolidatedtable[[#This Row],[Staff ID]],Nametable[ol,],0))</f>
        <v>Jeremy</v>
      </c>
      <c r="C138" s="1" t="str">
        <f>INDEX(Nametable[Last Name],MATCH(Consolidatedtable[[#This Row],[Staff ID]],Nametable[ol,],0))</f>
        <v>Murphy</v>
      </c>
      <c r="D138" s="2" t="str">
        <f>INDEX(Gender[Gender],MATCH(Consolidatedtable[[#This Row],[Staff ID]],Gender[Staff ID],0))</f>
        <v>Male</v>
      </c>
      <c r="E138" t="str">
        <f>INDEX(Branches[Branch],MATCH(Consolidatedtable[[#This Row],[Staff ID]],Branches[Staff ID],0))</f>
        <v>New Jersey</v>
      </c>
      <c r="F138" t="str">
        <f>INDEX(Department[Department],MATCH(Consolidatedtable[[#This Row],[Staff ID]],Department[Staff ID],0))</f>
        <v>Finance</v>
      </c>
      <c r="G138" t="str">
        <f>INDEX(Table9[Position],MATCH(Consolidatedtable[[#This Row],[Staff ID]],Table9[Staff ID],0))</f>
        <v>Level 3</v>
      </c>
      <c r="H138" t="str">
        <f>INDEX(reporting[Line Manager 1],MATCH(Consolidatedtable[[#This Row],[Position]],reporting[Reporting Line],0))</f>
        <v>Deputy Head</v>
      </c>
      <c r="I138" t="str">
        <f>INDEX(reporting[Line Manager 2],MATCH(Consolidatedtable[[#This Row],[Position]],reporting[Reporting Line],0))</f>
        <v>Head</v>
      </c>
      <c r="J138" t="str">
        <f>INDEX(reporting[Line Manager 3],MATCH(Consolidatedtable[[#This Row],[Position]],reporting[Reporting Line],0))</f>
        <v>DMD</v>
      </c>
    </row>
    <row r="139" spans="1:10" x14ac:dyDescent="0.35">
      <c r="A139" s="1" t="s">
        <v>486</v>
      </c>
      <c r="B139" s="2" t="str">
        <f>INDEX(Nametable[First Name],MATCH(Consolidatedtable[[#This Row],[Staff ID]],Nametable[ol,],0))</f>
        <v>Joe</v>
      </c>
      <c r="C139" s="1" t="str">
        <f>INDEX(Nametable[Last Name],MATCH(Consolidatedtable[[#This Row],[Staff ID]],Nametable[ol,],0))</f>
        <v>Wood</v>
      </c>
      <c r="D139" s="2" t="str">
        <f>INDEX(Gender[Gender],MATCH(Consolidatedtable[[#This Row],[Staff ID]],Gender[Staff ID],0))</f>
        <v>Male</v>
      </c>
      <c r="E139" t="str">
        <f>INDEX(Branches[Branch],MATCH(Consolidatedtable[[#This Row],[Staff ID]],Branches[Staff ID],0))</f>
        <v>New Jersey</v>
      </c>
      <c r="F139" t="str">
        <f>INDEX(Department[Department],MATCH(Consolidatedtable[[#This Row],[Staff ID]],Department[Staff ID],0))</f>
        <v>IT</v>
      </c>
      <c r="G139" t="str">
        <f>INDEX(Table9[Position],MATCH(Consolidatedtable[[#This Row],[Staff ID]],Table9[Staff ID],0))</f>
        <v>Level 3</v>
      </c>
      <c r="H139" t="str">
        <f>INDEX(reporting[Line Manager 1],MATCH(Consolidatedtable[[#This Row],[Position]],reporting[Reporting Line],0))</f>
        <v>Deputy Head</v>
      </c>
      <c r="I139" t="str">
        <f>INDEX(reporting[Line Manager 2],MATCH(Consolidatedtable[[#This Row],[Position]],reporting[Reporting Line],0))</f>
        <v>Head</v>
      </c>
      <c r="J139" t="str">
        <f>INDEX(reporting[Line Manager 3],MATCH(Consolidatedtable[[#This Row],[Position]],reporting[Reporting Line],0))</f>
        <v>DMD</v>
      </c>
    </row>
    <row r="140" spans="1:10" x14ac:dyDescent="0.35">
      <c r="A140" s="1" t="s">
        <v>555</v>
      </c>
      <c r="B140" s="2" t="str">
        <f>INDEX(Nametable[First Name],MATCH(Consolidatedtable[[#This Row],[Staff ID]],Nametable[ol,],0))</f>
        <v>Julie</v>
      </c>
      <c r="C140" s="1" t="str">
        <f>INDEX(Nametable[Last Name],MATCH(Consolidatedtable[[#This Row],[Staff ID]],Nametable[ol,],0))</f>
        <v>Oatway</v>
      </c>
      <c r="D140" s="2" t="str">
        <f>INDEX(Gender[Gender],MATCH(Consolidatedtable[[#This Row],[Staff ID]],Gender[Staff ID],0))</f>
        <v>Female</v>
      </c>
      <c r="E140" t="str">
        <f>INDEX(Branches[Branch],MATCH(Consolidatedtable[[#This Row],[Staff ID]],Branches[Staff ID],0))</f>
        <v>New Jersey</v>
      </c>
      <c r="F140" t="str">
        <f>INDEX(Department[Department],MATCH(Consolidatedtable[[#This Row],[Staff ID]],Department[Staff ID],0))</f>
        <v>Sales</v>
      </c>
      <c r="G140" t="str">
        <f>INDEX(Table9[Position],MATCH(Consolidatedtable[[#This Row],[Staff ID]],Table9[Staff ID],0))</f>
        <v>Level 3</v>
      </c>
      <c r="H140" t="str">
        <f>INDEX(reporting[Line Manager 1],MATCH(Consolidatedtable[[#This Row],[Position]],reporting[Reporting Line],0))</f>
        <v>Deputy Head</v>
      </c>
      <c r="I140" t="str">
        <f>INDEX(reporting[Line Manager 2],MATCH(Consolidatedtable[[#This Row],[Position]],reporting[Reporting Line],0))</f>
        <v>Head</v>
      </c>
      <c r="J140" t="str">
        <f>INDEX(reporting[Line Manager 3],MATCH(Consolidatedtable[[#This Row],[Position]],reporting[Reporting Line],0))</f>
        <v>DMD</v>
      </c>
    </row>
    <row r="141" spans="1:10" x14ac:dyDescent="0.35">
      <c r="A141" s="1" t="s">
        <v>564</v>
      </c>
      <c r="B141" s="2" t="str">
        <f>INDEX(Nametable[First Name],MATCH(Consolidatedtable[[#This Row],[Staff ID]],Nametable[ol,],0))</f>
        <v>Philip</v>
      </c>
      <c r="C141" s="1" t="str">
        <f>INDEX(Nametable[Last Name],MATCH(Consolidatedtable[[#This Row],[Staff ID]],Nametable[ol,],0))</f>
        <v>Jimenez</v>
      </c>
      <c r="D141" s="2" t="str">
        <f>INDEX(Gender[Gender],MATCH(Consolidatedtable[[#This Row],[Staff ID]],Gender[Staff ID],0))</f>
        <v>Male</v>
      </c>
      <c r="E141" t="str">
        <f>INDEX(Branches[Branch],MATCH(Consolidatedtable[[#This Row],[Staff ID]],Branches[Staff ID],0))</f>
        <v>New Jersey</v>
      </c>
      <c r="F141" t="str">
        <f>INDEX(Department[Department],MATCH(Consolidatedtable[[#This Row],[Staff ID]],Department[Staff ID],0))</f>
        <v>Sales</v>
      </c>
      <c r="G141" t="str">
        <f>INDEX(Table9[Position],MATCH(Consolidatedtable[[#This Row],[Staff ID]],Table9[Staff ID],0))</f>
        <v>Level 3</v>
      </c>
      <c r="H141" t="str">
        <f>INDEX(reporting[Line Manager 1],MATCH(Consolidatedtable[[#This Row],[Position]],reporting[Reporting Line],0))</f>
        <v>Deputy Head</v>
      </c>
      <c r="I141" t="str">
        <f>INDEX(reporting[Line Manager 2],MATCH(Consolidatedtable[[#This Row],[Position]],reporting[Reporting Line],0))</f>
        <v>Head</v>
      </c>
      <c r="J141" t="str">
        <f>INDEX(reporting[Line Manager 3],MATCH(Consolidatedtable[[#This Row],[Position]],reporting[Reporting Line],0))</f>
        <v>DMD</v>
      </c>
    </row>
    <row r="142" spans="1:10" x14ac:dyDescent="0.35">
      <c r="A142" s="1" t="s">
        <v>417</v>
      </c>
      <c r="B142" s="2" t="str">
        <f>INDEX(Nametable[First Name],MATCH(Consolidatedtable[[#This Row],[Staff ID]],Nametable[ol,],0))</f>
        <v>Gregory</v>
      </c>
      <c r="C142" s="1" t="str">
        <f>INDEX(Nametable[Last Name],MATCH(Consolidatedtable[[#This Row],[Staff ID]],Nametable[ol,],0))</f>
        <v>Baker</v>
      </c>
      <c r="D142" s="2" t="str">
        <f>INDEX(Gender[Gender],MATCH(Consolidatedtable[[#This Row],[Staff ID]],Gender[Staff ID],0))</f>
        <v>Male</v>
      </c>
      <c r="E142" t="str">
        <f>INDEX(Branches[Branch],MATCH(Consolidatedtable[[#This Row],[Staff ID]],Branches[Staff ID],0))</f>
        <v>New York</v>
      </c>
      <c r="F142" t="str">
        <f>INDEX(Department[Department],MATCH(Consolidatedtable[[#This Row],[Staff ID]],Department[Staff ID],0))</f>
        <v>Admin</v>
      </c>
      <c r="G142" t="str">
        <f>INDEX(Table9[Position],MATCH(Consolidatedtable[[#This Row],[Staff ID]],Table9[Staff ID],0))</f>
        <v>Level 3</v>
      </c>
      <c r="H142" t="str">
        <f>INDEX(reporting[Line Manager 1],MATCH(Consolidatedtable[[#This Row],[Position]],reporting[Reporting Line],0))</f>
        <v>Deputy Head</v>
      </c>
      <c r="I142" t="str">
        <f>INDEX(reporting[Line Manager 2],MATCH(Consolidatedtable[[#This Row],[Position]],reporting[Reporting Line],0))</f>
        <v>Head</v>
      </c>
      <c r="J142" t="str">
        <f>INDEX(reporting[Line Manager 3],MATCH(Consolidatedtable[[#This Row],[Position]],reporting[Reporting Line],0))</f>
        <v>DMD</v>
      </c>
    </row>
    <row r="143" spans="1:10" x14ac:dyDescent="0.35">
      <c r="A143" s="1" t="s">
        <v>432</v>
      </c>
      <c r="B143" s="2" t="str">
        <f>INDEX(Nametable[First Name],MATCH(Consolidatedtable[[#This Row],[Staff ID]],Nametable[ol,],0))</f>
        <v>Mason</v>
      </c>
      <c r="C143" s="1" t="str">
        <f>INDEX(Nametable[Last Name],MATCH(Consolidatedtable[[#This Row],[Staff ID]],Nametable[ol,],0))</f>
        <v>Sanders</v>
      </c>
      <c r="D143" s="2" t="str">
        <f>INDEX(Gender[Gender],MATCH(Consolidatedtable[[#This Row],[Staff ID]],Gender[Staff ID],0))</f>
        <v>Male</v>
      </c>
      <c r="E143" t="str">
        <f>INDEX(Branches[Branch],MATCH(Consolidatedtable[[#This Row],[Staff ID]],Branches[Staff ID],0))</f>
        <v>New York</v>
      </c>
      <c r="F143" t="str">
        <f>INDEX(Department[Department],MATCH(Consolidatedtable[[#This Row],[Staff ID]],Department[Staff ID],0))</f>
        <v>Strategy</v>
      </c>
      <c r="G143" t="str">
        <f>INDEX(Table9[Position],MATCH(Consolidatedtable[[#This Row],[Staff ID]],Table9[Staff ID],0))</f>
        <v>Level 3</v>
      </c>
      <c r="H143" t="str">
        <f>INDEX(reporting[Line Manager 1],MATCH(Consolidatedtable[[#This Row],[Position]],reporting[Reporting Line],0))</f>
        <v>Deputy Head</v>
      </c>
      <c r="I143" t="str">
        <f>INDEX(reporting[Line Manager 2],MATCH(Consolidatedtable[[#This Row],[Position]],reporting[Reporting Line],0))</f>
        <v>Head</v>
      </c>
      <c r="J143" t="str">
        <f>INDEX(reporting[Line Manager 3],MATCH(Consolidatedtable[[#This Row],[Position]],reporting[Reporting Line],0))</f>
        <v>DMD</v>
      </c>
    </row>
    <row r="144" spans="1:10" x14ac:dyDescent="0.35">
      <c r="A144" s="1" t="s">
        <v>503</v>
      </c>
      <c r="B144" s="2" t="str">
        <f>INDEX(Nametable[First Name],MATCH(Consolidatedtable[[#This Row],[Staff ID]],Nametable[ol,],0))</f>
        <v>Thomas</v>
      </c>
      <c r="C144" s="1" t="str">
        <f>INDEX(Nametable[Last Name],MATCH(Consolidatedtable[[#This Row],[Staff ID]],Nametable[ol,],0))</f>
        <v>Martinez</v>
      </c>
      <c r="D144" s="2" t="str">
        <f>INDEX(Gender[Gender],MATCH(Consolidatedtable[[#This Row],[Staff ID]],Gender[Staff ID],0))</f>
        <v>Male</v>
      </c>
      <c r="E144" t="str">
        <f>INDEX(Branches[Branch],MATCH(Consolidatedtable[[#This Row],[Staff ID]],Branches[Staff ID],0))</f>
        <v>New York</v>
      </c>
      <c r="F144" t="str">
        <f>INDEX(Department[Department],MATCH(Consolidatedtable[[#This Row],[Staff ID]],Department[Staff ID],0))</f>
        <v>IT</v>
      </c>
      <c r="G144" t="str">
        <f>INDEX(Table9[Position],MATCH(Consolidatedtable[[#This Row],[Staff ID]],Table9[Staff ID],0))</f>
        <v>Level 3</v>
      </c>
      <c r="H144" t="str">
        <f>INDEX(reporting[Line Manager 1],MATCH(Consolidatedtable[[#This Row],[Position]],reporting[Reporting Line],0))</f>
        <v>Deputy Head</v>
      </c>
      <c r="I144" t="str">
        <f>INDEX(reporting[Line Manager 2],MATCH(Consolidatedtable[[#This Row],[Position]],reporting[Reporting Line],0))</f>
        <v>Head</v>
      </c>
      <c r="J144" t="str">
        <f>INDEX(reporting[Line Manager 3],MATCH(Consolidatedtable[[#This Row],[Position]],reporting[Reporting Line],0))</f>
        <v>DMD</v>
      </c>
    </row>
    <row r="145" spans="1:10" x14ac:dyDescent="0.35">
      <c r="A145" s="1" t="s">
        <v>506</v>
      </c>
      <c r="B145" s="2" t="str">
        <f>INDEX(Nametable[First Name],MATCH(Consolidatedtable[[#This Row],[Staff ID]],Nametable[ol,],0))</f>
        <v>Richard</v>
      </c>
      <c r="C145" s="1" t="str">
        <f>INDEX(Nametable[Last Name],MATCH(Consolidatedtable[[#This Row],[Staff ID]],Nametable[ol,],0))</f>
        <v>Davis</v>
      </c>
      <c r="D145" s="2" t="str">
        <f>INDEX(Gender[Gender],MATCH(Consolidatedtable[[#This Row],[Staff ID]],Gender[Staff ID],0))</f>
        <v>Male</v>
      </c>
      <c r="E145" t="str">
        <f>INDEX(Branches[Branch],MATCH(Consolidatedtable[[#This Row],[Staff ID]],Branches[Staff ID],0))</f>
        <v>New York</v>
      </c>
      <c r="F145" t="str">
        <f>INDEX(Department[Department],MATCH(Consolidatedtable[[#This Row],[Staff ID]],Department[Staff ID],0))</f>
        <v>IT</v>
      </c>
      <c r="G145" t="str">
        <f>INDEX(Table9[Position],MATCH(Consolidatedtable[[#This Row],[Staff ID]],Table9[Staff ID],0))</f>
        <v>Level 3</v>
      </c>
      <c r="H145" t="str">
        <f>INDEX(reporting[Line Manager 1],MATCH(Consolidatedtable[[#This Row],[Position]],reporting[Reporting Line],0))</f>
        <v>Deputy Head</v>
      </c>
      <c r="I145" t="str">
        <f>INDEX(reporting[Line Manager 2],MATCH(Consolidatedtable[[#This Row],[Position]],reporting[Reporting Line],0))</f>
        <v>Head</v>
      </c>
      <c r="J145" t="str">
        <f>INDEX(reporting[Line Manager 3],MATCH(Consolidatedtable[[#This Row],[Position]],reporting[Reporting Line],0))</f>
        <v>DMD</v>
      </c>
    </row>
    <row r="146" spans="1:10" x14ac:dyDescent="0.35">
      <c r="A146" s="1" t="s">
        <v>537</v>
      </c>
      <c r="B146" s="2" t="str">
        <f>INDEX(Nametable[First Name],MATCH(Consolidatedtable[[#This Row],[Staff ID]],Nametable[ol,],0))</f>
        <v>Marilyn</v>
      </c>
      <c r="C146" s="1" t="str">
        <f>INDEX(Nametable[Last Name],MATCH(Consolidatedtable[[#This Row],[Staff ID]],Nametable[ol,],0))</f>
        <v>Tatler</v>
      </c>
      <c r="D146" s="2" t="str">
        <f>INDEX(Gender[Gender],MATCH(Consolidatedtable[[#This Row],[Staff ID]],Gender[Staff ID],0))</f>
        <v>Female</v>
      </c>
      <c r="E146" t="str">
        <f>INDEX(Branches[Branch],MATCH(Consolidatedtable[[#This Row],[Staff ID]],Branches[Staff ID],0))</f>
        <v>New York</v>
      </c>
      <c r="F146" t="str">
        <f>INDEX(Department[Department],MATCH(Consolidatedtable[[#This Row],[Staff ID]],Department[Staff ID],0))</f>
        <v>Finance</v>
      </c>
      <c r="G146" t="str">
        <f>INDEX(Table9[Position],MATCH(Consolidatedtable[[#This Row],[Staff ID]],Table9[Staff ID],0))</f>
        <v>Level 3</v>
      </c>
      <c r="H146" t="str">
        <f>INDEX(reporting[Line Manager 1],MATCH(Consolidatedtable[[#This Row],[Position]],reporting[Reporting Line],0))</f>
        <v>Deputy Head</v>
      </c>
      <c r="I146" t="str">
        <f>INDEX(reporting[Line Manager 2],MATCH(Consolidatedtable[[#This Row],[Position]],reporting[Reporting Line],0))</f>
        <v>Head</v>
      </c>
      <c r="J146" t="str">
        <f>INDEX(reporting[Line Manager 3],MATCH(Consolidatedtable[[#This Row],[Position]],reporting[Reporting Line],0))</f>
        <v>DMD</v>
      </c>
    </row>
    <row r="147" spans="1:10" x14ac:dyDescent="0.35">
      <c r="A147" s="1" t="s">
        <v>538</v>
      </c>
      <c r="B147" s="2" t="str">
        <f>INDEX(Nametable[First Name],MATCH(Consolidatedtable[[#This Row],[Staff ID]],Nametable[ol,],0))</f>
        <v>Emma</v>
      </c>
      <c r="C147" s="1" t="str">
        <f>INDEX(Nametable[Last Name],MATCH(Consolidatedtable[[#This Row],[Staff ID]],Nametable[ol,],0))</f>
        <v>Owstaby</v>
      </c>
      <c r="D147" s="2" t="str">
        <f>INDEX(Gender[Gender],MATCH(Consolidatedtable[[#This Row],[Staff ID]],Gender[Staff ID],0))</f>
        <v>Female</v>
      </c>
      <c r="E147" t="str">
        <f>INDEX(Branches[Branch],MATCH(Consolidatedtable[[#This Row],[Staff ID]],Branches[Staff ID],0))</f>
        <v>New York</v>
      </c>
      <c r="F147" t="str">
        <f>INDEX(Department[Department],MATCH(Consolidatedtable[[#This Row],[Staff ID]],Department[Staff ID],0))</f>
        <v>Finance</v>
      </c>
      <c r="G147" t="str">
        <f>INDEX(Table9[Position],MATCH(Consolidatedtable[[#This Row],[Staff ID]],Table9[Staff ID],0))</f>
        <v>Level 3</v>
      </c>
      <c r="H147" t="str">
        <f>INDEX(reporting[Line Manager 1],MATCH(Consolidatedtable[[#This Row],[Position]],reporting[Reporting Line],0))</f>
        <v>Deputy Head</v>
      </c>
      <c r="I147" t="str">
        <f>INDEX(reporting[Line Manager 2],MATCH(Consolidatedtable[[#This Row],[Position]],reporting[Reporting Line],0))</f>
        <v>Head</v>
      </c>
      <c r="J147" t="str">
        <f>INDEX(reporting[Line Manager 3],MATCH(Consolidatedtable[[#This Row],[Position]],reporting[Reporting Line],0))</f>
        <v>DMD</v>
      </c>
    </row>
    <row r="148" spans="1:10" x14ac:dyDescent="0.35">
      <c r="A148" s="1" t="s">
        <v>570</v>
      </c>
      <c r="B148" s="2" t="str">
        <f>INDEX(Nametable[First Name],MATCH(Consolidatedtable[[#This Row],[Staff ID]],Nametable[ol,],0))</f>
        <v>Larry</v>
      </c>
      <c r="C148" s="1" t="str">
        <f>INDEX(Nametable[Last Name],MATCH(Consolidatedtable[[#This Row],[Staff ID]],Nametable[ol,],0))</f>
        <v>Nguyen</v>
      </c>
      <c r="D148" s="2" t="str">
        <f>INDEX(Gender[Gender],MATCH(Consolidatedtable[[#This Row],[Staff ID]],Gender[Staff ID],0))</f>
        <v>Male</v>
      </c>
      <c r="E148" t="str">
        <f>INDEX(Branches[Branch],MATCH(Consolidatedtable[[#This Row],[Staff ID]],Branches[Staff ID],0))</f>
        <v>New York</v>
      </c>
      <c r="F148" t="str">
        <f>INDEX(Department[Department],MATCH(Consolidatedtable[[#This Row],[Staff ID]],Department[Staff ID],0))</f>
        <v>Customer Service</v>
      </c>
      <c r="G148" t="str">
        <f>INDEX(Table9[Position],MATCH(Consolidatedtable[[#This Row],[Staff ID]],Table9[Staff ID],0))</f>
        <v>Level 3</v>
      </c>
      <c r="H148" t="str">
        <f>INDEX(reporting[Line Manager 1],MATCH(Consolidatedtable[[#This Row],[Position]],reporting[Reporting Line],0))</f>
        <v>Deputy Head</v>
      </c>
      <c r="I148" t="str">
        <f>INDEX(reporting[Line Manager 2],MATCH(Consolidatedtable[[#This Row],[Position]],reporting[Reporting Line],0))</f>
        <v>Head</v>
      </c>
      <c r="J148" t="str">
        <f>INDEX(reporting[Line Manager 3],MATCH(Consolidatedtable[[#This Row],[Position]],reporting[Reporting Line],0))</f>
        <v>DMD</v>
      </c>
    </row>
    <row r="149" spans="1:10" x14ac:dyDescent="0.35">
      <c r="A149" s="1" t="s">
        <v>583</v>
      </c>
      <c r="B149" s="2" t="str">
        <f>INDEX(Nametable[First Name],MATCH(Consolidatedtable[[#This Row],[Staff ID]],Nametable[ol,],0))</f>
        <v>Kimberly</v>
      </c>
      <c r="C149" s="1" t="str">
        <f>INDEX(Nametable[Last Name],MATCH(Consolidatedtable[[#This Row],[Staff ID]],Nametable[ol,],0))</f>
        <v>Baietto</v>
      </c>
      <c r="D149" s="2" t="str">
        <f>INDEX(Gender[Gender],MATCH(Consolidatedtable[[#This Row],[Staff ID]],Gender[Staff ID],0))</f>
        <v>Female</v>
      </c>
      <c r="E149" t="str">
        <f>INDEX(Branches[Branch],MATCH(Consolidatedtable[[#This Row],[Staff ID]],Branches[Staff ID],0))</f>
        <v>New York</v>
      </c>
      <c r="F149" t="str">
        <f>INDEX(Department[Department],MATCH(Consolidatedtable[[#This Row],[Staff ID]],Department[Staff ID],0))</f>
        <v>Operations</v>
      </c>
      <c r="G149" t="str">
        <f>INDEX(Table9[Position],MATCH(Consolidatedtable[[#This Row],[Staff ID]],Table9[Staff ID],0))</f>
        <v>Level 3</v>
      </c>
      <c r="H149" t="str">
        <f>INDEX(reporting[Line Manager 1],MATCH(Consolidatedtable[[#This Row],[Position]],reporting[Reporting Line],0))</f>
        <v>Deputy Head</v>
      </c>
      <c r="I149" t="str">
        <f>INDEX(reporting[Line Manager 2],MATCH(Consolidatedtable[[#This Row],[Position]],reporting[Reporting Line],0))</f>
        <v>Head</v>
      </c>
      <c r="J149" t="str">
        <f>INDEX(reporting[Line Manager 3],MATCH(Consolidatedtable[[#This Row],[Position]],reporting[Reporting Line],0))</f>
        <v>DMD</v>
      </c>
    </row>
    <row r="150" spans="1:10" x14ac:dyDescent="0.35">
      <c r="A150" s="1" t="s">
        <v>413</v>
      </c>
      <c r="B150" s="2" t="str">
        <f>INDEX(Nametable[First Name],MATCH(Consolidatedtable[[#This Row],[Staff ID]],Nametable[ol,],0))</f>
        <v>Gary</v>
      </c>
      <c r="C150" s="1" t="str">
        <f>INDEX(Nametable[Last Name],MATCH(Consolidatedtable[[#This Row],[Staff ID]],Nametable[ol,],0))</f>
        <v>Allen</v>
      </c>
      <c r="D150" s="2" t="str">
        <f>INDEX(Gender[Gender],MATCH(Consolidatedtable[[#This Row],[Staff ID]],Gender[Staff ID],0))</f>
        <v>Male</v>
      </c>
      <c r="E150" t="str">
        <f>INDEX(Branches[Branch],MATCH(Consolidatedtable[[#This Row],[Staff ID]],Branches[Staff ID],0))</f>
        <v>Texas</v>
      </c>
      <c r="F150" t="str">
        <f>INDEX(Department[Department],MATCH(Consolidatedtable[[#This Row],[Staff ID]],Department[Staff ID],0))</f>
        <v>HR</v>
      </c>
      <c r="G150" t="str">
        <f>INDEX(Table9[Position],MATCH(Consolidatedtable[[#This Row],[Staff ID]],Table9[Staff ID],0))</f>
        <v>Level 3</v>
      </c>
      <c r="H150" t="str">
        <f>INDEX(reporting[Line Manager 1],MATCH(Consolidatedtable[[#This Row],[Position]],reporting[Reporting Line],0))</f>
        <v>Deputy Head</v>
      </c>
      <c r="I150" t="str">
        <f>INDEX(reporting[Line Manager 2],MATCH(Consolidatedtable[[#This Row],[Position]],reporting[Reporting Line],0))</f>
        <v>Head</v>
      </c>
      <c r="J150" t="str">
        <f>INDEX(reporting[Line Manager 3],MATCH(Consolidatedtable[[#This Row],[Position]],reporting[Reporting Line],0))</f>
        <v>DMD</v>
      </c>
    </row>
    <row r="151" spans="1:10" x14ac:dyDescent="0.35">
      <c r="A151" s="1" t="s">
        <v>411</v>
      </c>
      <c r="B151" s="2" t="str">
        <f>INDEX(Nametable[First Name],MATCH(Consolidatedtable[[#This Row],[Staff ID]],Nametable[ol,],0))</f>
        <v>Debra</v>
      </c>
      <c r="C151" s="1" t="str">
        <f>INDEX(Nametable[Last Name],MATCH(Consolidatedtable[[#This Row],[Staff ID]],Nametable[ol,],0))</f>
        <v>Onedy</v>
      </c>
      <c r="D151" s="2" t="str">
        <f>INDEX(Gender[Gender],MATCH(Consolidatedtable[[#This Row],[Staff ID]],Gender[Staff ID],0))</f>
        <v>Female</v>
      </c>
      <c r="E151" t="str">
        <f>INDEX(Branches[Branch],MATCH(Consolidatedtable[[#This Row],[Staff ID]],Branches[Staff ID],0))</f>
        <v>Utah</v>
      </c>
      <c r="F151" t="str">
        <f>INDEX(Department[Department],MATCH(Consolidatedtable[[#This Row],[Staff ID]],Department[Staff ID],0))</f>
        <v>HR</v>
      </c>
      <c r="G151" t="str">
        <f>INDEX(Table9[Position],MATCH(Consolidatedtable[[#This Row],[Staff ID]],Table9[Staff ID],0))</f>
        <v>Level 3</v>
      </c>
      <c r="H151" t="str">
        <f>INDEX(reporting[Line Manager 1],MATCH(Consolidatedtable[[#This Row],[Position]],reporting[Reporting Line],0))</f>
        <v>Deputy Head</v>
      </c>
      <c r="I151" t="str">
        <f>INDEX(reporting[Line Manager 2],MATCH(Consolidatedtable[[#This Row],[Position]],reporting[Reporting Line],0))</f>
        <v>Head</v>
      </c>
      <c r="J151" t="str">
        <f>INDEX(reporting[Line Manager 3],MATCH(Consolidatedtable[[#This Row],[Position]],reporting[Reporting Line],0))</f>
        <v>DMD</v>
      </c>
    </row>
    <row r="152" spans="1:10" x14ac:dyDescent="0.35">
      <c r="A152" s="1" t="s">
        <v>531</v>
      </c>
      <c r="B152" s="2" t="str">
        <f>INDEX(Nametable[First Name],MATCH(Consolidatedtable[[#This Row],[Staff ID]],Nametable[ol,],0))</f>
        <v>Ann</v>
      </c>
      <c r="C152" s="1" t="str">
        <f>INDEX(Nametable[Last Name],MATCH(Consolidatedtable[[#This Row],[Staff ID]],Nametable[ol,],0))</f>
        <v>Orpwood</v>
      </c>
      <c r="D152" s="2" t="str">
        <f>INDEX(Gender[Gender],MATCH(Consolidatedtable[[#This Row],[Staff ID]],Gender[Staff ID],0))</f>
        <v>Female</v>
      </c>
      <c r="E152" t="str">
        <f>INDEX(Branches[Branch],MATCH(Consolidatedtable[[#This Row],[Staff ID]],Branches[Staff ID],0))</f>
        <v>Utah</v>
      </c>
      <c r="F152" t="str">
        <f>INDEX(Department[Department],MATCH(Consolidatedtable[[#This Row],[Staff ID]],Department[Staff ID],0))</f>
        <v>Sales</v>
      </c>
      <c r="G152" t="str">
        <f>INDEX(Table9[Position],MATCH(Consolidatedtable[[#This Row],[Staff ID]],Table9[Staff ID],0))</f>
        <v>Level 3</v>
      </c>
      <c r="H152" t="str">
        <f>INDEX(reporting[Line Manager 1],MATCH(Consolidatedtable[[#This Row],[Position]],reporting[Reporting Line],0))</f>
        <v>Deputy Head</v>
      </c>
      <c r="I152" t="str">
        <f>INDEX(reporting[Line Manager 2],MATCH(Consolidatedtable[[#This Row],[Position]],reporting[Reporting Line],0))</f>
        <v>Head</v>
      </c>
      <c r="J152" t="str">
        <f>INDEX(reporting[Line Manager 3],MATCH(Consolidatedtable[[#This Row],[Position]],reporting[Reporting Line],0))</f>
        <v>DMD</v>
      </c>
    </row>
    <row r="153" spans="1:10" x14ac:dyDescent="0.35">
      <c r="A153" s="1" t="s">
        <v>447</v>
      </c>
      <c r="B153" s="2" t="str">
        <f>INDEX(Nametable[First Name],MATCH(Consolidatedtable[[#This Row],[Staff ID]],Nametable[ol,],0))</f>
        <v>Douglas</v>
      </c>
      <c r="C153" s="1" t="str">
        <f>INDEX(Nametable[Last Name],MATCH(Consolidatedtable[[#This Row],[Staff ID]],Nametable[ol,],0))</f>
        <v>Collins</v>
      </c>
      <c r="D153" s="2" t="str">
        <f>INDEX(Gender[Gender],MATCH(Consolidatedtable[[#This Row],[Staff ID]],Gender[Staff ID],0))</f>
        <v>Male</v>
      </c>
      <c r="E153" t="str">
        <f>INDEX(Branches[Branch],MATCH(Consolidatedtable[[#This Row],[Staff ID]],Branches[Staff ID],0))</f>
        <v>Washington DC</v>
      </c>
      <c r="F153" t="str">
        <f>INDEX(Department[Department],MATCH(Consolidatedtable[[#This Row],[Staff ID]],Department[Staff ID],0))</f>
        <v>IT</v>
      </c>
      <c r="G153" t="str">
        <f>INDEX(Table9[Position],MATCH(Consolidatedtable[[#This Row],[Staff ID]],Table9[Staff ID],0))</f>
        <v>Level 3</v>
      </c>
      <c r="H153" t="str">
        <f>INDEX(reporting[Line Manager 1],MATCH(Consolidatedtable[[#This Row],[Position]],reporting[Reporting Line],0))</f>
        <v>Deputy Head</v>
      </c>
      <c r="I153" t="str">
        <f>INDEX(reporting[Line Manager 2],MATCH(Consolidatedtable[[#This Row],[Position]],reporting[Reporting Line],0))</f>
        <v>Head</v>
      </c>
      <c r="J153" t="str">
        <f>INDEX(reporting[Line Manager 3],MATCH(Consolidatedtable[[#This Row],[Position]],reporting[Reporting Line],0))</f>
        <v>DMD</v>
      </c>
    </row>
    <row r="154" spans="1:10" x14ac:dyDescent="0.35">
      <c r="A154" s="1" t="s">
        <v>477</v>
      </c>
      <c r="B154" s="2" t="str">
        <f>INDEX(Nametable[First Name],MATCH(Consolidatedtable[[#This Row],[Staff ID]],Nametable[ol,],0))</f>
        <v>Dennis</v>
      </c>
      <c r="C154" s="1" t="str">
        <f>INDEX(Nametable[Last Name],MATCH(Consolidatedtable[[#This Row],[Staff ID]],Nametable[ol,],0))</f>
        <v>Roberts</v>
      </c>
      <c r="D154" s="2" t="str">
        <f>INDEX(Gender[Gender],MATCH(Consolidatedtable[[#This Row],[Staff ID]],Gender[Staff ID],0))</f>
        <v>Male</v>
      </c>
      <c r="E154" t="str">
        <f>INDEX(Branches[Branch],MATCH(Consolidatedtable[[#This Row],[Staff ID]],Branches[Staff ID],0))</f>
        <v>Washington DC</v>
      </c>
      <c r="F154" t="str">
        <f>INDEX(Department[Department],MATCH(Consolidatedtable[[#This Row],[Staff ID]],Department[Staff ID],0))</f>
        <v>Operations</v>
      </c>
      <c r="G154" t="str">
        <f>INDEX(Table9[Position],MATCH(Consolidatedtable[[#This Row],[Staff ID]],Table9[Staff ID],0))</f>
        <v>Level 3</v>
      </c>
      <c r="H154" t="str">
        <f>INDEX(reporting[Line Manager 1],MATCH(Consolidatedtable[[#This Row],[Position]],reporting[Reporting Line],0))</f>
        <v>Deputy Head</v>
      </c>
      <c r="I154" t="str">
        <f>INDEX(reporting[Line Manager 2],MATCH(Consolidatedtable[[#This Row],[Position]],reporting[Reporting Line],0))</f>
        <v>Head</v>
      </c>
      <c r="J154" t="str">
        <f>INDEX(reporting[Line Manager 3],MATCH(Consolidatedtable[[#This Row],[Position]],reporting[Reporting Line],0))</f>
        <v>DMD</v>
      </c>
    </row>
    <row r="155" spans="1:10" x14ac:dyDescent="0.35">
      <c r="A155" s="1" t="s">
        <v>481</v>
      </c>
      <c r="B155" s="2" t="str">
        <f>INDEX(Nametable[First Name],MATCH(Consolidatedtable[[#This Row],[Staff ID]],Nametable[ol,],0))</f>
        <v>Kyle</v>
      </c>
      <c r="C155" s="1" t="str">
        <f>INDEX(Nametable[Last Name],MATCH(Consolidatedtable[[#This Row],[Staff ID]],Nametable[ol,],0))</f>
        <v>Stewart</v>
      </c>
      <c r="D155" s="2" t="str">
        <f>INDEX(Gender[Gender],MATCH(Consolidatedtable[[#This Row],[Staff ID]],Gender[Staff ID],0))</f>
        <v>Male</v>
      </c>
      <c r="E155" t="str">
        <f>INDEX(Branches[Branch],MATCH(Consolidatedtable[[#This Row],[Staff ID]],Branches[Staff ID],0))</f>
        <v>Washington DC</v>
      </c>
      <c r="F155" t="str">
        <f>INDEX(Department[Department],MATCH(Consolidatedtable[[#This Row],[Staff ID]],Department[Staff ID],0))</f>
        <v>Operations</v>
      </c>
      <c r="G155" t="str">
        <f>INDEX(Table9[Position],MATCH(Consolidatedtable[[#This Row],[Staff ID]],Table9[Staff ID],0))</f>
        <v>Level 3</v>
      </c>
      <c r="H155" t="str">
        <f>INDEX(reporting[Line Manager 1],MATCH(Consolidatedtable[[#This Row],[Position]],reporting[Reporting Line],0))</f>
        <v>Deputy Head</v>
      </c>
      <c r="I155" t="str">
        <f>INDEX(reporting[Line Manager 2],MATCH(Consolidatedtable[[#This Row],[Position]],reporting[Reporting Line],0))</f>
        <v>Head</v>
      </c>
      <c r="J155" t="str">
        <f>INDEX(reporting[Line Manager 3],MATCH(Consolidatedtable[[#This Row],[Position]],reporting[Reporting Line],0))</f>
        <v>DMD</v>
      </c>
    </row>
    <row r="156" spans="1:10" x14ac:dyDescent="0.35">
      <c r="A156" s="1" t="s">
        <v>577</v>
      </c>
      <c r="B156" s="2" t="str">
        <f>INDEX(Nametable[First Name],MATCH(Consolidatedtable[[#This Row],[Staff ID]],Nametable[ol,],0))</f>
        <v>Ryan</v>
      </c>
      <c r="C156" s="1" t="str">
        <f>INDEX(Nametable[Last Name],MATCH(Consolidatedtable[[#This Row],[Staff ID]],Nametable[ol,],0))</f>
        <v>Walker</v>
      </c>
      <c r="D156" s="2" t="str">
        <f>INDEX(Gender[Gender],MATCH(Consolidatedtable[[#This Row],[Staff ID]],Gender[Staff ID],0))</f>
        <v>Male</v>
      </c>
      <c r="E156" t="str">
        <f>INDEX(Branches[Branch],MATCH(Consolidatedtable[[#This Row],[Staff ID]],Branches[Staff ID],0))</f>
        <v>Washington DC</v>
      </c>
      <c r="F156" t="str">
        <f>INDEX(Department[Department],MATCH(Consolidatedtable[[#This Row],[Staff ID]],Department[Staff ID],0))</f>
        <v>Sales</v>
      </c>
      <c r="G156" t="str">
        <f>INDEX(Table9[Position],MATCH(Consolidatedtable[[#This Row],[Staff ID]],Table9[Staff ID],0))</f>
        <v>Level 3</v>
      </c>
      <c r="H156" t="str">
        <f>INDEX(reporting[Line Manager 1],MATCH(Consolidatedtable[[#This Row],[Position]],reporting[Reporting Line],0))</f>
        <v>Deputy Head</v>
      </c>
      <c r="I156" t="str">
        <f>INDEX(reporting[Line Manager 2],MATCH(Consolidatedtable[[#This Row],[Position]],reporting[Reporting Line],0))</f>
        <v>Head</v>
      </c>
      <c r="J156" t="str">
        <f>INDEX(reporting[Line Manager 3],MATCH(Consolidatedtable[[#This Row],[Position]],reporting[Reporting Line],0))</f>
        <v>DMD</v>
      </c>
    </row>
    <row r="157" spans="1:10" x14ac:dyDescent="0.35">
      <c r="A157" s="1" t="s">
        <v>584</v>
      </c>
      <c r="B157" s="2" t="str">
        <f>INDEX(Nametable[First Name],MATCH(Consolidatedtable[[#This Row],[Staff ID]],Nametable[ol,],0))</f>
        <v>Stephanie</v>
      </c>
      <c r="C157" s="1" t="str">
        <f>INDEX(Nametable[Last Name],MATCH(Consolidatedtable[[#This Row],[Staff ID]],Nametable[ol,],0))</f>
        <v>Ogbourne</v>
      </c>
      <c r="D157" s="2" t="str">
        <f>INDEX(Gender[Gender],MATCH(Consolidatedtable[[#This Row],[Staff ID]],Gender[Staff ID],0))</f>
        <v>Female</v>
      </c>
      <c r="E157" t="str">
        <f>INDEX(Branches[Branch],MATCH(Consolidatedtable[[#This Row],[Staff ID]],Branches[Staff ID],0))</f>
        <v>Washington DC</v>
      </c>
      <c r="F157" t="str">
        <f>INDEX(Department[Department],MATCH(Consolidatedtable[[#This Row],[Staff ID]],Department[Staff ID],0))</f>
        <v>Sales</v>
      </c>
      <c r="G157" t="str">
        <f>INDEX(Table9[Position],MATCH(Consolidatedtable[[#This Row],[Staff ID]],Table9[Staff ID],0))</f>
        <v>Level 3</v>
      </c>
      <c r="H157" t="str">
        <f>INDEX(reporting[Line Manager 1],MATCH(Consolidatedtable[[#This Row],[Position]],reporting[Reporting Line],0))</f>
        <v>Deputy Head</v>
      </c>
      <c r="I157" t="str">
        <f>INDEX(reporting[Line Manager 2],MATCH(Consolidatedtable[[#This Row],[Position]],reporting[Reporting Line],0))</f>
        <v>Head</v>
      </c>
      <c r="J157" t="str">
        <f>INDEX(reporting[Line Manager 3],MATCH(Consolidatedtable[[#This Row],[Position]],reporting[Reporting Line],0))</f>
        <v>DMD</v>
      </c>
    </row>
    <row r="158" spans="1:10" x14ac:dyDescent="0.35">
      <c r="A158" s="1" t="s">
        <v>484</v>
      </c>
      <c r="B158" s="2" t="str">
        <f>INDEX(Nametable[First Name],MATCH(Consolidatedtable[[#This Row],[Staff ID]],Nametable[ol,],0))</f>
        <v>Frank</v>
      </c>
      <c r="C158" s="1" t="str">
        <f>INDEX(Nametable[Last Name],MATCH(Consolidatedtable[[#This Row],[Staff ID]],Nametable[ol,],0))</f>
        <v>Campbell</v>
      </c>
      <c r="D158" s="2" t="str">
        <f>INDEX(Gender[Gender],MATCH(Consolidatedtable[[#This Row],[Staff ID]],Gender[Staff ID],0))</f>
        <v>Male</v>
      </c>
      <c r="E158" t="str">
        <f>INDEX(Branches[Branch],MATCH(Consolidatedtable[[#This Row],[Staff ID]],Branches[Staff ID],0))</f>
        <v>New York</v>
      </c>
      <c r="F158" t="str">
        <f>INDEX(Department[Department],MATCH(Consolidatedtable[[#This Row],[Staff ID]],Department[Staff ID],0))</f>
        <v>Executive</v>
      </c>
      <c r="G158" t="str">
        <f>INDEX(Management[Position],MATCH(Consolidatedtable[[#This Row],[Staff ID]],Management[Staff ID],0))</f>
        <v>MD/CEO</v>
      </c>
      <c r="H158" t="e">
        <f>INDEX(reporting[Line Manager 1],MATCH(Consolidatedtable[[#This Row],[Position]],reporting[Reporting Line],0))</f>
        <v>#N/A</v>
      </c>
      <c r="I158" t="e">
        <f>INDEX(reporting[Line Manager 2],MATCH(Consolidatedtable[[#This Row],[Position]],reporting[Reporting Line],0))</f>
        <v>#N/A</v>
      </c>
      <c r="J158" t="e">
        <f>INDEX(reporting[Line Manager 3],MATCH(Consolidatedtable[[#This Row],[Position]],reporting[Reporting Line],0))</f>
        <v>#N/A</v>
      </c>
    </row>
    <row r="159" spans="1:10" x14ac:dyDescent="0.35">
      <c r="A159" s="1" t="s">
        <v>412</v>
      </c>
      <c r="B159" s="2" t="str">
        <f>INDEX(Nametable[First Name],MATCH(Consolidatedtable[[#This Row],[Staff ID]],Nametable[ol,],0))</f>
        <v>Kayla</v>
      </c>
      <c r="C159" s="1" t="str">
        <f>INDEX(Nametable[Last Name],MATCH(Consolidatedtable[[#This Row],[Staff ID]],Nametable[ol,],0))</f>
        <v>Tallentire</v>
      </c>
      <c r="D159" s="2" t="str">
        <f>INDEX(Gender[Gender],MATCH(Consolidatedtable[[#This Row],[Staff ID]],Gender[Staff ID],0))</f>
        <v>Female</v>
      </c>
      <c r="E159" t="str">
        <f>INDEX(Branches[Branch],MATCH(Consolidatedtable[[#This Row],[Staff ID]],Branches[Staff ID],0))</f>
        <v>New York</v>
      </c>
      <c r="F159" t="str">
        <f>INDEX(Department[Department],MATCH(Consolidatedtable[[#This Row],[Staff ID]],Department[Staff ID],0))</f>
        <v>Operations</v>
      </c>
      <c r="G159" t="str">
        <f>INDEX(Table10[Position],MATCH(Consolidatedtable[[#This Row],[Staff ID]],Table10[Staff ID],0))</f>
        <v>Deputy Head</v>
      </c>
      <c r="H159" t="str">
        <f>INDEX(reporting[Line Manager 1],MATCH(Consolidatedtable[[#This Row],[Position]],reporting[Reporting Line],0))</f>
        <v>Head</v>
      </c>
      <c r="I159" t="str">
        <f>INDEX(reporting[Line Manager 2],MATCH(Consolidatedtable[[#This Row],[Position]],reporting[Reporting Line],0))</f>
        <v>DMD</v>
      </c>
      <c r="J159" t="str">
        <f>INDEX(reporting[Line Manager 3],MATCH(Consolidatedtable[[#This Row],[Position]],reporting[Reporting Line],0))</f>
        <v>MD</v>
      </c>
    </row>
    <row r="160" spans="1:10" x14ac:dyDescent="0.35">
      <c r="A160" s="1" t="s">
        <v>428</v>
      </c>
      <c r="B160" s="2" t="str">
        <f>INDEX(Nametable[First Name],MATCH(Consolidatedtable[[#This Row],[Staff ID]],Nametable[ol,],0))</f>
        <v>Diana</v>
      </c>
      <c r="C160" s="1" t="str">
        <f>INDEX(Nametable[Last Name],MATCH(Consolidatedtable[[#This Row],[Staff ID]],Nametable[ol,],0))</f>
        <v>Tarne</v>
      </c>
      <c r="D160" s="2" t="str">
        <f>INDEX(Gender[Gender],MATCH(Consolidatedtable[[#This Row],[Staff ID]],Gender[Staff ID],0))</f>
        <v>Female</v>
      </c>
      <c r="E160" t="str">
        <f>INDEX(Branches[Branch],MATCH(Consolidatedtable[[#This Row],[Staff ID]],Branches[Staff ID],0))</f>
        <v>New York</v>
      </c>
      <c r="F160" t="str">
        <f>INDEX(Department[Department],MATCH(Consolidatedtable[[#This Row],[Staff ID]],Department[Staff ID],0))</f>
        <v>Operations</v>
      </c>
      <c r="G160" t="str">
        <f>INDEX(Table10[Position],MATCH(Consolidatedtable[[#This Row],[Staff ID]],Table10[Staff ID],0))</f>
        <v>Deputy Head</v>
      </c>
      <c r="H160" t="str">
        <f>INDEX(reporting[Line Manager 1],MATCH(Consolidatedtable[[#This Row],[Position]],reporting[Reporting Line],0))</f>
        <v>Head</v>
      </c>
      <c r="I160" t="str">
        <f>INDEX(reporting[Line Manager 2],MATCH(Consolidatedtable[[#This Row],[Position]],reporting[Reporting Line],0))</f>
        <v>DMD</v>
      </c>
      <c r="J160" t="str">
        <f>INDEX(reporting[Line Manager 3],MATCH(Consolidatedtable[[#This Row],[Position]],reporting[Reporting Line],0))</f>
        <v>MD</v>
      </c>
    </row>
    <row r="161" spans="1:10" x14ac:dyDescent="0.35">
      <c r="A161" s="1" t="s">
        <v>421</v>
      </c>
      <c r="B161" s="2" t="str">
        <f>INDEX(Nametable[First Name],MATCH(Consolidatedtable[[#This Row],[Staff ID]],Nametable[ol,],0))</f>
        <v>Zachary</v>
      </c>
      <c r="C161" s="1" t="str">
        <f>INDEX(Nametable[Last Name],MATCH(Consolidatedtable[[#This Row],[Staff ID]],Nametable[ol,],0))</f>
        <v>Edwards</v>
      </c>
      <c r="D161" s="2" t="str">
        <f>INDEX(Gender[Gender],MATCH(Consolidatedtable[[#This Row],[Staff ID]],Gender[Staff ID],0))</f>
        <v>Male</v>
      </c>
      <c r="E161" t="str">
        <f>INDEX(Branches[Branch],MATCH(Consolidatedtable[[#This Row],[Staff ID]],Branches[Staff ID],0))</f>
        <v>New York</v>
      </c>
      <c r="F161" t="str">
        <f>INDEX(Department[Department],MATCH(Consolidatedtable[[#This Row],[Staff ID]],Department[Staff ID],0))</f>
        <v>Sales</v>
      </c>
      <c r="G161" t="str">
        <f>INDEX(Table10[Position],MATCH(Consolidatedtable[[#This Row],[Staff ID]],Table10[Staff ID],0))</f>
        <v>Deputy Head</v>
      </c>
      <c r="H161" t="str">
        <f>INDEX(reporting[Line Manager 1],MATCH(Consolidatedtable[[#This Row],[Position]],reporting[Reporting Line],0))</f>
        <v>Head</v>
      </c>
      <c r="I161" t="str">
        <f>INDEX(reporting[Line Manager 2],MATCH(Consolidatedtable[[#This Row],[Position]],reporting[Reporting Line],0))</f>
        <v>DMD</v>
      </c>
      <c r="J161" t="str">
        <f>INDEX(reporting[Line Manager 3],MATCH(Consolidatedtable[[#This Row],[Position]],reporting[Reporting Line],0))</f>
        <v>MD</v>
      </c>
    </row>
    <row r="162" spans="1:10" x14ac:dyDescent="0.35">
      <c r="A162" s="1" t="s">
        <v>425</v>
      </c>
      <c r="B162" s="2" t="str">
        <f>INDEX(Nametable[First Name],MATCH(Consolidatedtable[[#This Row],[Staff ID]],Nametable[ol,],0))</f>
        <v>Roger</v>
      </c>
      <c r="C162" s="1" t="str">
        <f>INDEX(Nametable[Last Name],MATCH(Consolidatedtable[[#This Row],[Staff ID]],Nametable[ol,],0))</f>
        <v>Ortiz</v>
      </c>
      <c r="D162" s="2" t="str">
        <f>INDEX(Gender[Gender],MATCH(Consolidatedtable[[#This Row],[Staff ID]],Gender[Staff ID],0))</f>
        <v>Male</v>
      </c>
      <c r="E162" t="str">
        <f>INDEX(Branches[Branch],MATCH(Consolidatedtable[[#This Row],[Staff ID]],Branches[Staff ID],0))</f>
        <v>New York</v>
      </c>
      <c r="F162" t="str">
        <f>INDEX(Department[Department],MATCH(Consolidatedtable[[#This Row],[Staff ID]],Department[Staff ID],0))</f>
        <v>Sales</v>
      </c>
      <c r="G162" t="str">
        <f>INDEX(Table10[Position],MATCH(Consolidatedtable[[#This Row],[Staff ID]],Table10[Staff ID],0))</f>
        <v>Deputy Head</v>
      </c>
      <c r="H162" t="str">
        <f>INDEX(reporting[Line Manager 1],MATCH(Consolidatedtable[[#This Row],[Position]],reporting[Reporting Line],0))</f>
        <v>Head</v>
      </c>
      <c r="I162" t="str">
        <f>INDEX(reporting[Line Manager 2],MATCH(Consolidatedtable[[#This Row],[Position]],reporting[Reporting Line],0))</f>
        <v>DMD</v>
      </c>
      <c r="J162" t="str">
        <f>INDEX(reporting[Line Manager 3],MATCH(Consolidatedtable[[#This Row],[Position]],reporting[Reporting Line],0))</f>
        <v>MD</v>
      </c>
    </row>
    <row r="163" spans="1:10" x14ac:dyDescent="0.35">
      <c r="A163" s="1" t="s">
        <v>441</v>
      </c>
      <c r="B163" s="2" t="str">
        <f>INDEX(Nametable[First Name],MATCH(Consolidatedtable[[#This Row],[Staff ID]],Nametable[ol,],0))</f>
        <v>Willie</v>
      </c>
      <c r="C163" s="1" t="str">
        <f>INDEX(Nametable[Last Name],MATCH(Consolidatedtable[[#This Row],[Staff ID]],Nametable[ol,],0))</f>
        <v>Ruiz</v>
      </c>
      <c r="D163" s="2" t="str">
        <f>INDEX(Gender[Gender],MATCH(Consolidatedtable[[#This Row],[Staff ID]],Gender[Staff ID],0))</f>
        <v>Male</v>
      </c>
      <c r="E163" t="str">
        <f>INDEX(Branches[Branch],MATCH(Consolidatedtable[[#This Row],[Staff ID]],Branches[Staff ID],0))</f>
        <v>New York</v>
      </c>
      <c r="F163" t="str">
        <f>INDEX(Department[Department],MATCH(Consolidatedtable[[#This Row],[Staff ID]],Department[Staff ID],0))</f>
        <v>Sales</v>
      </c>
      <c r="G163" t="str">
        <f>INDEX(Table10[Position],MATCH(Consolidatedtable[[#This Row],[Staff ID]],Table10[Staff ID],0))</f>
        <v>Deputy Head</v>
      </c>
      <c r="H163" t="str">
        <f>INDEX(reporting[Line Manager 1],MATCH(Consolidatedtable[[#This Row],[Position]],reporting[Reporting Line],0))</f>
        <v>Head</v>
      </c>
      <c r="I163" t="str">
        <f>INDEX(reporting[Line Manager 2],MATCH(Consolidatedtable[[#This Row],[Position]],reporting[Reporting Line],0))</f>
        <v>DMD</v>
      </c>
      <c r="J163" t="str">
        <f>INDEX(reporting[Line Manager 3],MATCH(Consolidatedtable[[#This Row],[Position]],reporting[Reporting Line],0))</f>
        <v>MD</v>
      </c>
    </row>
    <row r="164" spans="1:10" x14ac:dyDescent="0.35">
      <c r="A164" s="1" t="s">
        <v>595</v>
      </c>
      <c r="B164" s="2" t="str">
        <f>INDEX(Nametable[First Name],MATCH(Consolidatedtable[[#This Row],[Staff ID]],Nametable[ol,],0))</f>
        <v>Laura</v>
      </c>
      <c r="C164" s="1" t="str">
        <f>INDEX(Nametable[Last Name],MATCH(Consolidatedtable[[#This Row],[Staff ID]],Nametable[ol,],0))</f>
        <v>Omara</v>
      </c>
      <c r="D164" s="2" t="str">
        <f>INDEX(Gender[Gender],MATCH(Consolidatedtable[[#This Row],[Staff ID]],Gender[Staff ID],0))</f>
        <v>Female</v>
      </c>
      <c r="E164" t="str">
        <f>INDEX(Branches[Branch],MATCH(Consolidatedtable[[#This Row],[Staff ID]],Branches[Staff ID],0))</f>
        <v>New York</v>
      </c>
      <c r="F164" t="str">
        <f>INDEX(Department[Department],MATCH(Consolidatedtable[[#This Row],[Staff ID]],Department[Staff ID],0))</f>
        <v>Admin</v>
      </c>
      <c r="G164" t="str">
        <f>INDEX(Table10[Position],MATCH(Consolidatedtable[[#This Row],[Staff ID]],Table10[Staff ID],0))</f>
        <v>Deputy Head</v>
      </c>
      <c r="H164" t="str">
        <f>INDEX(reporting[Line Manager 1],MATCH(Consolidatedtable[[#This Row],[Position]],reporting[Reporting Line],0))</f>
        <v>Head</v>
      </c>
      <c r="I164" t="str">
        <f>INDEX(reporting[Line Manager 2],MATCH(Consolidatedtable[[#This Row],[Position]],reporting[Reporting Line],0))</f>
        <v>DMD</v>
      </c>
      <c r="J164" t="str">
        <f>INDEX(reporting[Line Manager 3],MATCH(Consolidatedtable[[#This Row],[Position]],reporting[Reporting Line],0))</f>
        <v>MD</v>
      </c>
    </row>
    <row r="165" spans="1:10" x14ac:dyDescent="0.35">
      <c r="A165" s="1" t="s">
        <v>429</v>
      </c>
      <c r="B165" s="2" t="str">
        <f>INDEX(Nametable[First Name],MATCH(Consolidatedtable[[#This Row],[Staff ID]],Nametable[ol,],0))</f>
        <v>Roy</v>
      </c>
      <c r="C165" s="1" t="str">
        <f>INDEX(Nametable[Last Name],MATCH(Consolidatedtable[[#This Row],[Staff ID]],Nametable[ol,],0))</f>
        <v>Patel</v>
      </c>
      <c r="D165" s="2" t="str">
        <f>INDEX(Gender[Gender],MATCH(Consolidatedtable[[#This Row],[Staff ID]],Gender[Staff ID],0))</f>
        <v>Male</v>
      </c>
      <c r="E165" t="str">
        <f>INDEX(Branches[Branch],MATCH(Consolidatedtable[[#This Row],[Staff ID]],Branches[Staff ID],0))</f>
        <v>New York</v>
      </c>
      <c r="F165" t="str">
        <f>INDEX(Department[Department],MATCH(Consolidatedtable[[#This Row],[Staff ID]],Department[Staff ID],0))</f>
        <v>Strategy</v>
      </c>
      <c r="G165" t="str">
        <f>INDEX(Table10[Position],MATCH(Consolidatedtable[[#This Row],[Staff ID]],Table10[Staff ID],0))</f>
        <v>Deputy Head</v>
      </c>
      <c r="H165" t="str">
        <f>INDEX(reporting[Line Manager 1],MATCH(Consolidatedtable[[#This Row],[Position]],reporting[Reporting Line],0))</f>
        <v>Head</v>
      </c>
      <c r="I165" t="str">
        <f>INDEX(reporting[Line Manager 2],MATCH(Consolidatedtable[[#This Row],[Position]],reporting[Reporting Line],0))</f>
        <v>DMD</v>
      </c>
      <c r="J165" t="str">
        <f>INDEX(reporting[Line Manager 3],MATCH(Consolidatedtable[[#This Row],[Position]],reporting[Reporting Line],0))</f>
        <v>MD</v>
      </c>
    </row>
    <row r="166" spans="1:10" x14ac:dyDescent="0.35">
      <c r="A166" s="1" t="s">
        <v>437</v>
      </c>
      <c r="B166" s="2" t="str">
        <f>INDEX(Nametable[First Name],MATCH(Consolidatedtable[[#This Row],[Staff ID]],Nametable[ol,],0))</f>
        <v>Kathleen</v>
      </c>
      <c r="C166" s="1" t="str">
        <f>INDEX(Nametable[Last Name],MATCH(Consolidatedtable[[#This Row],[Staff ID]],Nametable[ol,],0))</f>
        <v>Osterbery</v>
      </c>
      <c r="D166" s="2" t="str">
        <f>INDEX(Gender[Gender],MATCH(Consolidatedtable[[#This Row],[Staff ID]],Gender[Staff ID],0))</f>
        <v>Female</v>
      </c>
      <c r="E166" t="str">
        <f>INDEX(Branches[Branch],MATCH(Consolidatedtable[[#This Row],[Staff ID]],Branches[Staff ID],0))</f>
        <v>New York</v>
      </c>
      <c r="F166" t="str">
        <f>INDEX(Department[Department],MATCH(Consolidatedtable[[#This Row],[Staff ID]],Department[Staff ID],0))</f>
        <v>Audit &amp; COntrol</v>
      </c>
      <c r="G166" t="str">
        <f>INDEX(Table10[Position],MATCH(Consolidatedtable[[#This Row],[Staff ID]],Table10[Staff ID],0))</f>
        <v>Deputy Head</v>
      </c>
      <c r="H166" t="str">
        <f>INDEX(reporting[Line Manager 1],MATCH(Consolidatedtable[[#This Row],[Position]],reporting[Reporting Line],0))</f>
        <v>Head</v>
      </c>
      <c r="I166" t="str">
        <f>INDEX(reporting[Line Manager 2],MATCH(Consolidatedtable[[#This Row],[Position]],reporting[Reporting Line],0))</f>
        <v>DMD</v>
      </c>
      <c r="J166" t="str">
        <f>INDEX(reporting[Line Manager 3],MATCH(Consolidatedtable[[#This Row],[Position]],reporting[Reporting Line],0))</f>
        <v>MD</v>
      </c>
    </row>
    <row r="167" spans="1:10" x14ac:dyDescent="0.35">
      <c r="A167" s="1" t="s">
        <v>469</v>
      </c>
      <c r="B167" s="2" t="str">
        <f>INDEX(Nametable[First Name],MATCH(Consolidatedtable[[#This Row],[Staff ID]],Nametable[ol,],0))</f>
        <v>Heather</v>
      </c>
      <c r="C167" s="1" t="str">
        <f>INDEX(Nametable[Last Name],MATCH(Consolidatedtable[[#This Row],[Staff ID]],Nametable[ol,],0))</f>
        <v>Overend</v>
      </c>
      <c r="D167" s="2" t="str">
        <f>INDEX(Gender[Gender],MATCH(Consolidatedtable[[#This Row],[Staff ID]],Gender[Staff ID],0))</f>
        <v>Female</v>
      </c>
      <c r="E167" t="str">
        <f>INDEX(Branches[Branch],MATCH(Consolidatedtable[[#This Row],[Staff ID]],Branches[Staff ID],0))</f>
        <v>New York</v>
      </c>
      <c r="F167" t="str">
        <f>INDEX(Department[Department],MATCH(Consolidatedtable[[#This Row],[Staff ID]],Department[Staff ID],0))</f>
        <v>HR</v>
      </c>
      <c r="G167" t="str">
        <f>INDEX(Table10[Position],MATCH(Consolidatedtable[[#This Row],[Staff ID]],Table10[Staff ID],0))</f>
        <v>Deputy Head</v>
      </c>
      <c r="H167" t="str">
        <f>INDEX(reporting[Line Manager 1],MATCH(Consolidatedtable[[#This Row],[Position]],reporting[Reporting Line],0))</f>
        <v>Head</v>
      </c>
      <c r="I167" t="str">
        <f>INDEX(reporting[Line Manager 2],MATCH(Consolidatedtable[[#This Row],[Position]],reporting[Reporting Line],0))</f>
        <v>DMD</v>
      </c>
      <c r="J167" t="str">
        <f>INDEX(reporting[Line Manager 3],MATCH(Consolidatedtable[[#This Row],[Position]],reporting[Reporting Line],0))</f>
        <v>MD</v>
      </c>
    </row>
    <row r="168" spans="1:10" x14ac:dyDescent="0.35">
      <c r="A168" s="1" t="s">
        <v>500</v>
      </c>
      <c r="B168" s="2" t="str">
        <f>INDEX(Nametable[First Name],MATCH(Consolidatedtable[[#This Row],[Staff ID]],Nametable[ol,],0))</f>
        <v>Amber</v>
      </c>
      <c r="C168" s="1" t="str">
        <f>INDEX(Nametable[Last Name],MATCH(Consolidatedtable[[#This Row],[Staff ID]],Nametable[ol,],0))</f>
        <v>Tallintire</v>
      </c>
      <c r="D168" s="2" t="str">
        <f>INDEX(Gender[Gender],MATCH(Consolidatedtable[[#This Row],[Staff ID]],Gender[Staff ID],0))</f>
        <v>Female</v>
      </c>
      <c r="E168" t="str">
        <f>INDEX(Branches[Branch],MATCH(Consolidatedtable[[#This Row],[Staff ID]],Branches[Staff ID],0))</f>
        <v>New York</v>
      </c>
      <c r="F168" t="str">
        <f>INDEX(Department[Department],MATCH(Consolidatedtable[[#This Row],[Staff ID]],Department[Staff ID],0))</f>
        <v>IT</v>
      </c>
      <c r="G168" t="str">
        <f>INDEX(Table10[Position],MATCH(Consolidatedtable[[#This Row],[Staff ID]],Table10[Staff ID],0))</f>
        <v>Deputy Head</v>
      </c>
      <c r="H168" t="str">
        <f>INDEX(reporting[Line Manager 1],MATCH(Consolidatedtable[[#This Row],[Position]],reporting[Reporting Line],0))</f>
        <v>Head</v>
      </c>
      <c r="I168" t="str">
        <f>INDEX(reporting[Line Manager 2],MATCH(Consolidatedtable[[#This Row],[Position]],reporting[Reporting Line],0))</f>
        <v>DMD</v>
      </c>
      <c r="J168" t="str">
        <f>INDEX(reporting[Line Manager 3],MATCH(Consolidatedtable[[#This Row],[Position]],reporting[Reporting Line],0))</f>
        <v>MD</v>
      </c>
    </row>
    <row r="169" spans="1:10" x14ac:dyDescent="0.35">
      <c r="A169" s="1" t="s">
        <v>518</v>
      </c>
      <c r="B169" s="2" t="str">
        <f>INDEX(Nametable[First Name],MATCH(Consolidatedtable[[#This Row],[Staff ID]],Nametable[ol,],0))</f>
        <v>Christine</v>
      </c>
      <c r="C169" s="1" t="str">
        <f>INDEX(Nametable[Last Name],MATCH(Consolidatedtable[[#This Row],[Staff ID]],Nametable[ol,],0))</f>
        <v>Olford</v>
      </c>
      <c r="D169" s="2" t="str">
        <f>INDEX(Gender[Gender],MATCH(Consolidatedtable[[#This Row],[Staff ID]],Gender[Staff ID],0))</f>
        <v>Female</v>
      </c>
      <c r="E169" t="str">
        <f>INDEX(Branches[Branch],MATCH(Consolidatedtable[[#This Row],[Staff ID]],Branches[Staff ID],0))</f>
        <v>New York</v>
      </c>
      <c r="F169" t="str">
        <f>INDEX(Department[Department],MATCH(Consolidatedtable[[#This Row],[Staff ID]],Department[Staff ID],0))</f>
        <v>Finance</v>
      </c>
      <c r="G169" t="str">
        <f>INDEX(Table10[Position],MATCH(Consolidatedtable[[#This Row],[Staff ID]],Table10[Staff ID],0))</f>
        <v>Deputy Head</v>
      </c>
      <c r="H169" t="str">
        <f>INDEX(reporting[Line Manager 1],MATCH(Consolidatedtable[[#This Row],[Position]],reporting[Reporting Line],0))</f>
        <v>Head</v>
      </c>
      <c r="I169" t="str">
        <f>INDEX(reporting[Line Manager 2],MATCH(Consolidatedtable[[#This Row],[Position]],reporting[Reporting Line],0))</f>
        <v>DMD</v>
      </c>
      <c r="J169" t="str">
        <f>INDEX(reporting[Line Manager 3],MATCH(Consolidatedtable[[#This Row],[Position]],reporting[Reporting Line],0))</f>
        <v>MD</v>
      </c>
    </row>
    <row r="170" spans="1:10" x14ac:dyDescent="0.35">
      <c r="A170" s="1" t="s">
        <v>519</v>
      </c>
      <c r="B170" s="2" t="str">
        <f>INDEX(Nametable[First Name],MATCH(Consolidatedtable[[#This Row],[Staff ID]],Nametable[ol,],0))</f>
        <v>Mark</v>
      </c>
      <c r="C170" s="1" t="str">
        <f>INDEX(Nametable[Last Name],MATCH(Consolidatedtable[[#This Row],[Staff ID]],Nametable[ol,],0))</f>
        <v>Thomas</v>
      </c>
      <c r="D170" s="2" t="str">
        <f>INDEX(Gender[Gender],MATCH(Consolidatedtable[[#This Row],[Staff ID]],Gender[Staff ID],0))</f>
        <v>Male</v>
      </c>
      <c r="E170" t="str">
        <f>INDEX(Branches[Branch],MATCH(Consolidatedtable[[#This Row],[Staff ID]],Branches[Staff ID],0))</f>
        <v>New York</v>
      </c>
      <c r="F170" t="str">
        <f>INDEX(Department[Department],MATCH(Consolidatedtable[[#This Row],[Staff ID]],Department[Staff ID],0))</f>
        <v>Finance</v>
      </c>
      <c r="G170" t="str">
        <f>INDEX(Table10[Position],MATCH(Consolidatedtable[[#This Row],[Staff ID]],Table10[Staff ID],0))</f>
        <v>Deputy Head</v>
      </c>
      <c r="H170" t="str">
        <f>INDEX(reporting[Line Manager 1],MATCH(Consolidatedtable[[#This Row],[Position]],reporting[Reporting Line],0))</f>
        <v>Head</v>
      </c>
      <c r="I170" t="str">
        <f>INDEX(reporting[Line Manager 2],MATCH(Consolidatedtable[[#This Row],[Position]],reporting[Reporting Line],0))</f>
        <v>DMD</v>
      </c>
      <c r="J170" t="str">
        <f>INDEX(reporting[Line Manager 3],MATCH(Consolidatedtable[[#This Row],[Position]],reporting[Reporting Line],0))</f>
        <v>MD</v>
      </c>
    </row>
    <row r="171" spans="1:10" x14ac:dyDescent="0.35">
      <c r="A171" s="1" t="s">
        <v>557</v>
      </c>
      <c r="B171" s="2" t="str">
        <f>INDEX(Nametable[First Name],MATCH(Consolidatedtable[[#This Row],[Staff ID]],Nametable[ol,],0))</f>
        <v>Anthony</v>
      </c>
      <c r="C171" s="1" t="str">
        <f>INDEX(Nametable[Last Name],MATCH(Consolidatedtable[[#This Row],[Staff ID]],Nametable[ol,],0))</f>
        <v>Anderson</v>
      </c>
      <c r="D171" s="2" t="str">
        <f>INDEX(Gender[Gender],MATCH(Consolidatedtable[[#This Row],[Staff ID]],Gender[Staff ID],0))</f>
        <v>Male</v>
      </c>
      <c r="E171" t="str">
        <f>INDEX(Branches[Branch],MATCH(Consolidatedtable[[#This Row],[Staff ID]],Branches[Staff ID],0))</f>
        <v>New York</v>
      </c>
      <c r="F171" t="str">
        <f>INDEX(Department[Department],MATCH(Consolidatedtable[[#This Row],[Staff ID]],Department[Staff ID],0))</f>
        <v>Customer Service</v>
      </c>
      <c r="G171" t="str">
        <f>INDEX(Table10[Position],MATCH(Consolidatedtable[[#This Row],[Staff ID]],Table10[Staff ID],0))</f>
        <v>Deputy Head</v>
      </c>
      <c r="H171" t="str">
        <f>INDEX(reporting[Line Manager 1],MATCH(Consolidatedtable[[#This Row],[Position]],reporting[Reporting Line],0))</f>
        <v>Head</v>
      </c>
      <c r="I171" t="str">
        <f>INDEX(reporting[Line Manager 2],MATCH(Consolidatedtable[[#This Row],[Position]],reporting[Reporting Line],0))</f>
        <v>DMD</v>
      </c>
      <c r="J171" t="str">
        <f>INDEX(reporting[Line Manager 3],MATCH(Consolidatedtable[[#This Row],[Position]],reporting[Reporting Line],0))</f>
        <v>MD</v>
      </c>
    </row>
    <row r="172" spans="1:10" x14ac:dyDescent="0.35">
      <c r="A172" s="1" t="s">
        <v>405</v>
      </c>
      <c r="B172" s="2" t="str">
        <f>INDEX(Nametable[First Name],MATCH(Consolidatedtable[[#This Row],[Staff ID]],Nametable[ol,],0))</f>
        <v>Donald</v>
      </c>
      <c r="C172" s="1" t="str">
        <f>INDEX(Nametable[Last Name],MATCH(Consolidatedtable[[#This Row],[Staff ID]],Nametable[ol,],0))</f>
        <v>Taylor</v>
      </c>
      <c r="D172" s="2" t="str">
        <f>INDEX(Gender[Gender],MATCH(Consolidatedtable[[#This Row],[Staff ID]],Gender[Staff ID],0))</f>
        <v>Male</v>
      </c>
      <c r="E172" t="str">
        <f>INDEX(Branches[Branch],MATCH(Consolidatedtable[[#This Row],[Staff ID]],Branches[Staff ID],0))</f>
        <v>New York</v>
      </c>
      <c r="F172" t="str">
        <f>INDEX(Department[Department],MATCH(Consolidatedtable[[#This Row],[Staff ID]],Department[Staff ID],0))</f>
        <v>Operations</v>
      </c>
      <c r="G172" t="str">
        <f>INDEX(Table10[Position],MATCH(Consolidatedtable[[#This Row],[Staff ID]],Table10[Staff ID],0))</f>
        <v>Deputy Head</v>
      </c>
      <c r="H172" t="str">
        <f>INDEX(reporting[Line Manager 1],MATCH(Consolidatedtable[[#This Row],[Position]],reporting[Reporting Line],0))</f>
        <v>Head</v>
      </c>
      <c r="I172" t="str">
        <f>INDEX(reporting[Line Manager 2],MATCH(Consolidatedtable[[#This Row],[Position]],reporting[Reporting Line],0))</f>
        <v>DMD</v>
      </c>
      <c r="J172" t="str">
        <f>INDEX(reporting[Line Manager 3],MATCH(Consolidatedtable[[#This Row],[Position]],reporting[Reporting Line],0))</f>
        <v>MD</v>
      </c>
    </row>
    <row r="173" spans="1:10" x14ac:dyDescent="0.35">
      <c r="A173" s="1" t="s">
        <v>414</v>
      </c>
      <c r="B173" s="2" t="str">
        <f>INDEX(Nametable[First Name],MATCH(Consolidatedtable[[#This Row],[Staff ID]],Nametable[ol,],0))</f>
        <v>Joseph</v>
      </c>
      <c r="C173" s="1" t="str">
        <f>INDEX(Nametable[Last Name],MATCH(Consolidatedtable[[#This Row],[Staff ID]],Nametable[ol,],0))</f>
        <v>Rodriguez</v>
      </c>
      <c r="D173" s="2" t="str">
        <f>INDEX(Gender[Gender],MATCH(Consolidatedtable[[#This Row],[Staff ID]],Gender[Staff ID],0))</f>
        <v>Male</v>
      </c>
      <c r="E173" t="str">
        <f>INDEX(Branches[Branch],MATCH(Consolidatedtable[[#This Row],[Staff ID]],Branches[Staff ID],0))</f>
        <v>New York</v>
      </c>
      <c r="F173" t="str">
        <f>INDEX(Department[Department],MATCH(Consolidatedtable[[#This Row],[Staff ID]],Department[Staff ID],0))</f>
        <v>Sales</v>
      </c>
      <c r="G173" t="str">
        <f>INDEX(Table10[Position],MATCH(Consolidatedtable[[#This Row],[Staff ID]],Table10[Staff ID],0))</f>
        <v>Deputy Head</v>
      </c>
      <c r="H173" t="str">
        <f>INDEX(reporting[Line Manager 1],MATCH(Consolidatedtable[[#This Row],[Position]],reporting[Reporting Line],0))</f>
        <v>Head</v>
      </c>
      <c r="I173" t="str">
        <f>INDEX(reporting[Line Manager 2],MATCH(Consolidatedtable[[#This Row],[Position]],reporting[Reporting Line],0))</f>
        <v>DMD</v>
      </c>
      <c r="J173" t="str">
        <f>INDEX(reporting[Line Manager 3],MATCH(Consolidatedtable[[#This Row],[Position]],reporting[Reporting Line],0))</f>
        <v>MD</v>
      </c>
    </row>
    <row r="174" spans="1:10" x14ac:dyDescent="0.35">
      <c r="A174" s="1" t="s">
        <v>478</v>
      </c>
      <c r="B174" s="2" t="str">
        <f>INDEX(Nametable[First Name],MATCH(Consolidatedtable[[#This Row],[Staff ID]],Nametable[ol,],0))</f>
        <v>Sandra</v>
      </c>
      <c r="C174" s="1" t="str">
        <f>INDEX(Nametable[Last Name],MATCH(Consolidatedtable[[#This Row],[Staff ID]],Nametable[ol,],0))</f>
        <v>Acherley</v>
      </c>
      <c r="D174" s="2" t="str">
        <f>INDEX(Gender[Gender],MATCH(Consolidatedtable[[#This Row],[Staff ID]],Gender[Staff ID],0))</f>
        <v>Female</v>
      </c>
      <c r="E174" t="str">
        <f>INDEX(Branches[Branch],MATCH(Consolidatedtable[[#This Row],[Staff ID]],Branches[Staff ID],0))</f>
        <v>Arizona</v>
      </c>
      <c r="F174" t="str">
        <f>INDEX(Department[Department],MATCH(Consolidatedtable[[#This Row],[Staff ID]],Department[Staff ID],0))</f>
        <v>Operations</v>
      </c>
      <c r="G174" t="str">
        <f>INDEX(Table10[Position],MATCH(Consolidatedtable[[#This Row],[Staff ID]],Table10[Staff ID],0))</f>
        <v>Level 4</v>
      </c>
      <c r="H174" t="str">
        <f>INDEX(reporting[Line Manager 1],MATCH(Consolidatedtable[[#This Row],[Position]],reporting[Reporting Line],0))</f>
        <v>Head</v>
      </c>
      <c r="I174" t="str">
        <f>INDEX(reporting[Line Manager 2],MATCH(Consolidatedtable[[#This Row],[Position]],reporting[Reporting Line],0))</f>
        <v>DMD</v>
      </c>
      <c r="J174" t="str">
        <f>INDEX(reporting[Line Manager 3],MATCH(Consolidatedtable[[#This Row],[Position]],reporting[Reporting Line],0))</f>
        <v>MD</v>
      </c>
    </row>
    <row r="175" spans="1:10" x14ac:dyDescent="0.35">
      <c r="A175" s="1" t="s">
        <v>457</v>
      </c>
      <c r="B175" s="2" t="str">
        <f>INDEX(Nametable[First Name],MATCH(Consolidatedtable[[#This Row],[Staff ID]],Nametable[ol,],0))</f>
        <v>Eugene</v>
      </c>
      <c r="C175" s="1" t="str">
        <f>INDEX(Nametable[Last Name],MATCH(Consolidatedtable[[#This Row],[Staff ID]],Nametable[ol,],0))</f>
        <v>Ackehurst</v>
      </c>
      <c r="D175" s="2" t="str">
        <f>INDEX(Gender[Gender],MATCH(Consolidatedtable[[#This Row],[Staff ID]],Gender[Staff ID],0))</f>
        <v>Male</v>
      </c>
      <c r="E175" t="str">
        <f>INDEX(Branches[Branch],MATCH(Consolidatedtable[[#This Row],[Staff ID]],Branches[Staff ID],0))</f>
        <v>Califonia</v>
      </c>
      <c r="F175" t="str">
        <f>INDEX(Department[Department],MATCH(Consolidatedtable[[#This Row],[Staff ID]],Department[Staff ID],0))</f>
        <v>Operations</v>
      </c>
      <c r="G175" t="str">
        <f>INDEX(Table10[Position],MATCH(Consolidatedtable[[#This Row],[Staff ID]],Table10[Staff ID],0))</f>
        <v>Level 4</v>
      </c>
      <c r="H175" t="str">
        <f>INDEX(reporting[Line Manager 1],MATCH(Consolidatedtable[[#This Row],[Position]],reporting[Reporting Line],0))</f>
        <v>Head</v>
      </c>
      <c r="I175" t="str">
        <f>INDEX(reporting[Line Manager 2],MATCH(Consolidatedtable[[#This Row],[Position]],reporting[Reporting Line],0))</f>
        <v>DMD</v>
      </c>
      <c r="J175" t="str">
        <f>INDEX(reporting[Line Manager 3],MATCH(Consolidatedtable[[#This Row],[Position]],reporting[Reporting Line],0))</f>
        <v>MD</v>
      </c>
    </row>
    <row r="176" spans="1:10" x14ac:dyDescent="0.35">
      <c r="A176" s="1" t="s">
        <v>465</v>
      </c>
      <c r="B176" s="2" t="str">
        <f>INDEX(Nametable[First Name],MATCH(Consolidatedtable[[#This Row],[Staff ID]],Nametable[ol,],0))</f>
        <v>Katherine</v>
      </c>
      <c r="C176" s="1" t="str">
        <f>INDEX(Nametable[Last Name],MATCH(Consolidatedtable[[#This Row],[Staff ID]],Nametable[ol,],0))</f>
        <v>Oldakers</v>
      </c>
      <c r="D176" s="2" t="str">
        <f>INDEX(Gender[Gender],MATCH(Consolidatedtable[[#This Row],[Staff ID]],Gender[Staff ID],0))</f>
        <v>Female</v>
      </c>
      <c r="E176" t="str">
        <f>INDEX(Branches[Branch],MATCH(Consolidatedtable[[#This Row],[Staff ID]],Branches[Staff ID],0))</f>
        <v>Florida</v>
      </c>
      <c r="F176" t="str">
        <f>INDEX(Department[Department],MATCH(Consolidatedtable[[#This Row],[Staff ID]],Department[Staff ID],0))</f>
        <v>Operations</v>
      </c>
      <c r="G176" t="str">
        <f>INDEX(Table10[Position],MATCH(Consolidatedtable[[#This Row],[Staff ID]],Table10[Staff ID],0))</f>
        <v>Level 4</v>
      </c>
      <c r="H176" t="str">
        <f>INDEX(reporting[Line Manager 1],MATCH(Consolidatedtable[[#This Row],[Position]],reporting[Reporting Line],0))</f>
        <v>Head</v>
      </c>
      <c r="I176" t="str">
        <f>INDEX(reporting[Line Manager 2],MATCH(Consolidatedtable[[#This Row],[Position]],reporting[Reporting Line],0))</f>
        <v>DMD</v>
      </c>
      <c r="J176" t="str">
        <f>INDEX(reporting[Line Manager 3],MATCH(Consolidatedtable[[#This Row],[Position]],reporting[Reporting Line],0))</f>
        <v>MD</v>
      </c>
    </row>
    <row r="177" spans="1:10" x14ac:dyDescent="0.35">
      <c r="A177" s="1" t="s">
        <v>592</v>
      </c>
      <c r="B177" s="2" t="str">
        <f>INDEX(Nametable[First Name],MATCH(Consolidatedtable[[#This Row],[Staff ID]],Nametable[ol,],0))</f>
        <v>Rachel</v>
      </c>
      <c r="C177" s="1" t="str">
        <f>INDEX(Nametable[Last Name],MATCH(Consolidatedtable[[#This Row],[Staff ID]],Nametable[ol,],0))</f>
        <v>Oringe</v>
      </c>
      <c r="D177" s="2" t="str">
        <f>INDEX(Gender[Gender],MATCH(Consolidatedtable[[#This Row],[Staff ID]],Gender[Staff ID],0))</f>
        <v>Female</v>
      </c>
      <c r="E177" t="str">
        <f>INDEX(Branches[Branch],MATCH(Consolidatedtable[[#This Row],[Staff ID]],Branches[Staff ID],0))</f>
        <v>New York</v>
      </c>
      <c r="F177" t="str">
        <f>INDEX(Department[Department],MATCH(Consolidatedtable[[#This Row],[Staff ID]],Department[Staff ID],0))</f>
        <v>Sales</v>
      </c>
      <c r="G177" t="str">
        <f>INDEX(Table10[Position],MATCH(Consolidatedtable[[#This Row],[Staff ID]],Table10[Staff ID],0))</f>
        <v>Level 4</v>
      </c>
      <c r="H177" t="str">
        <f>INDEX(reporting[Line Manager 1],MATCH(Consolidatedtable[[#This Row],[Position]],reporting[Reporting Line],0))</f>
        <v>Head</v>
      </c>
      <c r="I177" t="str">
        <f>INDEX(reporting[Line Manager 2],MATCH(Consolidatedtable[[#This Row],[Position]],reporting[Reporting Line],0))</f>
        <v>DMD</v>
      </c>
      <c r="J177" t="str">
        <f>INDEX(reporting[Line Manager 3],MATCH(Consolidatedtable[[#This Row],[Position]],reporting[Reporting Line],0))</f>
        <v>MD</v>
      </c>
    </row>
    <row r="178" spans="1:10" x14ac:dyDescent="0.35">
      <c r="A178" s="1" t="s">
        <v>401</v>
      </c>
      <c r="B178" s="2" t="str">
        <f>INDEX(Nametable[First Name],MATCH(Consolidatedtable[[#This Row],[Staff ID]],Nametable[ol,],0))</f>
        <v>Beverly</v>
      </c>
      <c r="C178" s="1" t="str">
        <f>INDEX(Nametable[Last Name],MATCH(Consolidatedtable[[#This Row],[Staff ID]],Nametable[ol,],0))</f>
        <v>Tabourdeaux</v>
      </c>
      <c r="D178" s="2" t="str">
        <f>INDEX(Gender[Gender],MATCH(Consolidatedtable[[#This Row],[Staff ID]],Gender[Staff ID],0))</f>
        <v>Female</v>
      </c>
      <c r="E178" t="str">
        <f>INDEX(Branches[Branch],MATCH(Consolidatedtable[[#This Row],[Staff ID]],Branches[Staff ID],0))</f>
        <v>New York</v>
      </c>
      <c r="F178" t="str">
        <f>INDEX(Department[Department],MATCH(Consolidatedtable[[#This Row],[Staff ID]],Department[Staff ID],0))</f>
        <v>Sales</v>
      </c>
      <c r="G178" t="str">
        <f>INDEX(Table10[Position],MATCH(Consolidatedtable[[#This Row],[Staff ID]],Table10[Staff ID],0))</f>
        <v>Level 4</v>
      </c>
      <c r="H178" t="str">
        <f>INDEX(reporting[Line Manager 1],MATCH(Consolidatedtable[[#This Row],[Position]],reporting[Reporting Line],0))</f>
        <v>Head</v>
      </c>
      <c r="I178" t="str">
        <f>INDEX(reporting[Line Manager 2],MATCH(Consolidatedtable[[#This Row],[Position]],reporting[Reporting Line],0))</f>
        <v>DMD</v>
      </c>
      <c r="J178" t="str">
        <f>INDEX(reporting[Line Manager 3],MATCH(Consolidatedtable[[#This Row],[Position]],reporting[Reporting Line],0))</f>
        <v>MD</v>
      </c>
    </row>
    <row r="179" spans="1:10" x14ac:dyDescent="0.35">
      <c r="A179" s="1" t="s">
        <v>449</v>
      </c>
      <c r="B179" s="2" t="str">
        <f>INDEX(Nametable[First Name],MATCH(Consolidatedtable[[#This Row],[Staff ID]],Nametable[ol,],0))</f>
        <v>Gabriel</v>
      </c>
      <c r="C179" s="1" t="str">
        <f>INDEX(Nametable[Last Name],MATCH(Consolidatedtable[[#This Row],[Staff ID]],Nametable[ol,],0))</f>
        <v>Chavez</v>
      </c>
      <c r="D179" s="2" t="str">
        <f>INDEX(Gender[Gender],MATCH(Consolidatedtable[[#This Row],[Staff ID]],Gender[Staff ID],0))</f>
        <v>Male</v>
      </c>
      <c r="E179" t="str">
        <f>INDEX(Branches[Branch],MATCH(Consolidatedtable[[#This Row],[Staff ID]],Branches[Staff ID],0))</f>
        <v>New Jersey</v>
      </c>
      <c r="F179" t="str">
        <f>INDEX(Department[Department],MATCH(Consolidatedtable[[#This Row],[Staff ID]],Department[Staff ID],0))</f>
        <v>Operations</v>
      </c>
      <c r="G179" t="str">
        <f>INDEX(Table10[Position],MATCH(Consolidatedtable[[#This Row],[Staff ID]],Table10[Staff ID],0))</f>
        <v>Level 4</v>
      </c>
      <c r="H179" t="str">
        <f>INDEX(reporting[Line Manager 1],MATCH(Consolidatedtable[[#This Row],[Position]],reporting[Reporting Line],0))</f>
        <v>Head</v>
      </c>
      <c r="I179" t="str">
        <f>INDEX(reporting[Line Manager 2],MATCH(Consolidatedtable[[#This Row],[Position]],reporting[Reporting Line],0))</f>
        <v>DMD</v>
      </c>
      <c r="J179" t="str">
        <f>INDEX(reporting[Line Manager 3],MATCH(Consolidatedtable[[#This Row],[Position]],reporting[Reporting Line],0))</f>
        <v>MD</v>
      </c>
    </row>
    <row r="180" spans="1:10" x14ac:dyDescent="0.35">
      <c r="A180" s="1" t="s">
        <v>525</v>
      </c>
      <c r="B180" s="2" t="str">
        <f>INDEX(Nametable[First Name],MATCH(Consolidatedtable[[#This Row],[Staff ID]],Nametable[ol,],0))</f>
        <v>Gerald</v>
      </c>
      <c r="C180" s="1" t="str">
        <f>INDEX(Nametable[Last Name],MATCH(Consolidatedtable[[#This Row],[Staff ID]],Nametable[ol,],0))</f>
        <v>Bailey</v>
      </c>
      <c r="D180" s="2" t="str">
        <f>INDEX(Gender[Gender],MATCH(Consolidatedtable[[#This Row],[Staff ID]],Gender[Staff ID],0))</f>
        <v>Male</v>
      </c>
      <c r="E180" t="str">
        <f>INDEX(Branches[Branch],MATCH(Consolidatedtable[[#This Row],[Staff ID]],Branches[Staff ID],0))</f>
        <v>New Jersey</v>
      </c>
      <c r="F180" t="str">
        <f>INDEX(Department[Department],MATCH(Consolidatedtable[[#This Row],[Staff ID]],Department[Staff ID],0))</f>
        <v>Sales</v>
      </c>
      <c r="G180" t="str">
        <f>INDEX(Table10[Position],MATCH(Consolidatedtable[[#This Row],[Staff ID]],Table10[Staff ID],0))</f>
        <v>Level 4</v>
      </c>
      <c r="H180" t="str">
        <f>INDEX(reporting[Line Manager 1],MATCH(Consolidatedtable[[#This Row],[Position]],reporting[Reporting Line],0))</f>
        <v>Head</v>
      </c>
      <c r="I180" t="str">
        <f>INDEX(reporting[Line Manager 2],MATCH(Consolidatedtable[[#This Row],[Position]],reporting[Reporting Line],0))</f>
        <v>DMD</v>
      </c>
      <c r="J180" t="str">
        <f>INDEX(reporting[Line Manager 3],MATCH(Consolidatedtable[[#This Row],[Position]],reporting[Reporting Line],0))</f>
        <v>MD</v>
      </c>
    </row>
    <row r="181" spans="1:10" x14ac:dyDescent="0.35">
      <c r="A181" s="1" t="s">
        <v>463</v>
      </c>
      <c r="B181" s="2" t="str">
        <f>INDEX(Nametable[First Name],MATCH(Consolidatedtable[[#This Row],[Staff ID]],Nametable[ol,],0))</f>
        <v>Jean</v>
      </c>
      <c r="C181" s="1" t="str">
        <f>INDEX(Nametable[Last Name],MATCH(Consolidatedtable[[#This Row],[Staff ID]],Nametable[ol,],0))</f>
        <v>Ownstead</v>
      </c>
      <c r="D181" s="2" t="str">
        <f>INDEX(Gender[Gender],MATCH(Consolidatedtable[[#This Row],[Staff ID]],Gender[Staff ID],0))</f>
        <v>Female</v>
      </c>
      <c r="E181" t="str">
        <f>INDEX(Branches[Branch],MATCH(Consolidatedtable[[#This Row],[Staff ID]],Branches[Staff ID],0))</f>
        <v>New York</v>
      </c>
      <c r="F181" t="str">
        <f>INDEX(Department[Department],MATCH(Consolidatedtable[[#This Row],[Staff ID]],Department[Staff ID],0))</f>
        <v>Audit &amp; COntrol</v>
      </c>
      <c r="G181" t="str">
        <f>INDEX(Table10[Position],MATCH(Consolidatedtable[[#This Row],[Staff ID]],Table10[Staff ID],0))</f>
        <v>Level 4</v>
      </c>
      <c r="H181" t="str">
        <f>INDEX(reporting[Line Manager 1],MATCH(Consolidatedtable[[#This Row],[Position]],reporting[Reporting Line],0))</f>
        <v>Head</v>
      </c>
      <c r="I181" t="str">
        <f>INDEX(reporting[Line Manager 2],MATCH(Consolidatedtable[[#This Row],[Position]],reporting[Reporting Line],0))</f>
        <v>DMD</v>
      </c>
      <c r="J181" t="str">
        <f>INDEX(reporting[Line Manager 3],MATCH(Consolidatedtable[[#This Row],[Position]],reporting[Reporting Line],0))</f>
        <v>MD</v>
      </c>
    </row>
    <row r="182" spans="1:10" x14ac:dyDescent="0.35">
      <c r="A182" s="1" t="s">
        <v>464</v>
      </c>
      <c r="B182" s="2" t="str">
        <f>INDEX(Nametable[First Name],MATCH(Consolidatedtable[[#This Row],[Staff ID]],Nametable[ol,],0))</f>
        <v>Karen</v>
      </c>
      <c r="C182" s="1" t="str">
        <f>INDEX(Nametable[Last Name],MATCH(Consolidatedtable[[#This Row],[Staff ID]],Nametable[ol,],0))</f>
        <v>Abrahall</v>
      </c>
      <c r="D182" s="2" t="str">
        <f>INDEX(Gender[Gender],MATCH(Consolidatedtable[[#This Row],[Staff ID]],Gender[Staff ID],0))</f>
        <v>Female</v>
      </c>
      <c r="E182" t="str">
        <f>INDEX(Branches[Branch],MATCH(Consolidatedtable[[#This Row],[Staff ID]],Branches[Staff ID],0))</f>
        <v>New York</v>
      </c>
      <c r="F182" t="str">
        <f>INDEX(Department[Department],MATCH(Consolidatedtable[[#This Row],[Staff ID]],Department[Staff ID],0))</f>
        <v>HR</v>
      </c>
      <c r="G182" t="str">
        <f>INDEX(Table10[Position],MATCH(Consolidatedtable[[#This Row],[Staff ID]],Table10[Staff ID],0))</f>
        <v>Level 4</v>
      </c>
      <c r="H182" t="str">
        <f>INDEX(reporting[Line Manager 1],MATCH(Consolidatedtable[[#This Row],[Position]],reporting[Reporting Line],0))</f>
        <v>Head</v>
      </c>
      <c r="I182" t="str">
        <f>INDEX(reporting[Line Manager 2],MATCH(Consolidatedtable[[#This Row],[Position]],reporting[Reporting Line],0))</f>
        <v>DMD</v>
      </c>
      <c r="J182" t="str">
        <f>INDEX(reporting[Line Manager 3],MATCH(Consolidatedtable[[#This Row],[Position]],reporting[Reporting Line],0))</f>
        <v>MD</v>
      </c>
    </row>
    <row r="183" spans="1:10" x14ac:dyDescent="0.35">
      <c r="A183" s="1" t="s">
        <v>476</v>
      </c>
      <c r="B183" s="2" t="str">
        <f>INDEX(Nametable[First Name],MATCH(Consolidatedtable[[#This Row],[Staff ID]],Nametable[ol,],0))</f>
        <v>Robert</v>
      </c>
      <c r="C183" s="1" t="str">
        <f>INDEX(Nametable[Last Name],MATCH(Consolidatedtable[[#This Row],[Staff ID]],Nametable[ol,],0))</f>
        <v>Williams</v>
      </c>
      <c r="D183" s="2" t="str">
        <f>INDEX(Gender[Gender],MATCH(Consolidatedtable[[#This Row],[Staff ID]],Gender[Staff ID],0))</f>
        <v>Male</v>
      </c>
      <c r="E183" t="str">
        <f>INDEX(Branches[Branch],MATCH(Consolidatedtable[[#This Row],[Staff ID]],Branches[Staff ID],0))</f>
        <v>New York</v>
      </c>
      <c r="F183" t="str">
        <f>INDEX(Department[Department],MATCH(Consolidatedtable[[#This Row],[Staff ID]],Department[Staff ID],0))</f>
        <v>HR</v>
      </c>
      <c r="G183" t="str">
        <f>INDEX(Table10[Position],MATCH(Consolidatedtable[[#This Row],[Staff ID]],Table10[Staff ID],0))</f>
        <v>Level 4</v>
      </c>
      <c r="H183" t="str">
        <f>INDEX(reporting[Line Manager 1],MATCH(Consolidatedtable[[#This Row],[Position]],reporting[Reporting Line],0))</f>
        <v>Head</v>
      </c>
      <c r="I183" t="str">
        <f>INDEX(reporting[Line Manager 2],MATCH(Consolidatedtable[[#This Row],[Position]],reporting[Reporting Line],0))</f>
        <v>DMD</v>
      </c>
      <c r="J183" t="str">
        <f>INDEX(reporting[Line Manager 3],MATCH(Consolidatedtable[[#This Row],[Position]],reporting[Reporting Line],0))</f>
        <v>MD</v>
      </c>
    </row>
    <row r="184" spans="1:10" x14ac:dyDescent="0.35">
      <c r="A184" s="1" t="s">
        <v>540</v>
      </c>
      <c r="B184" s="2" t="str">
        <f>INDEX(Nametable[First Name],MATCH(Consolidatedtable[[#This Row],[Staff ID]],Nametable[ol,],0))</f>
        <v>Margaret</v>
      </c>
      <c r="C184" s="1" t="str">
        <f>INDEX(Nametable[Last Name],MATCH(Consolidatedtable[[#This Row],[Staff ID]],Nametable[ol,],0))</f>
        <v>Acorn</v>
      </c>
      <c r="D184" s="2" t="str">
        <f>INDEX(Gender[Gender],MATCH(Consolidatedtable[[#This Row],[Staff ID]],Gender[Staff ID],0))</f>
        <v>Female</v>
      </c>
      <c r="E184" t="str">
        <f>INDEX(Branches[Branch],MATCH(Consolidatedtable[[#This Row],[Staff ID]],Branches[Staff ID],0))</f>
        <v>New York</v>
      </c>
      <c r="F184" t="str">
        <f>INDEX(Department[Department],MATCH(Consolidatedtable[[#This Row],[Staff ID]],Department[Staff ID],0))</f>
        <v>Finance</v>
      </c>
      <c r="G184" t="str">
        <f>INDEX(Table10[Position],MATCH(Consolidatedtable[[#This Row],[Staff ID]],Table10[Staff ID],0))</f>
        <v>Level 4</v>
      </c>
      <c r="H184" t="str">
        <f>INDEX(reporting[Line Manager 1],MATCH(Consolidatedtable[[#This Row],[Position]],reporting[Reporting Line],0))</f>
        <v>Head</v>
      </c>
      <c r="I184" t="str">
        <f>INDEX(reporting[Line Manager 2],MATCH(Consolidatedtable[[#This Row],[Position]],reporting[Reporting Line],0))</f>
        <v>DMD</v>
      </c>
      <c r="J184" t="str">
        <f>INDEX(reporting[Line Manager 3],MATCH(Consolidatedtable[[#This Row],[Position]],reporting[Reporting Line],0))</f>
        <v>MD</v>
      </c>
    </row>
    <row r="185" spans="1:10" x14ac:dyDescent="0.35">
      <c r="A185" s="1" t="s">
        <v>587</v>
      </c>
      <c r="B185" s="2" t="str">
        <f>INDEX(Nametable[First Name],MATCH(Consolidatedtable[[#This Row],[Staff ID]],Nametable[ol,],0))</f>
        <v>Carolyn</v>
      </c>
      <c r="C185" s="1" t="str">
        <f>INDEX(Nametable[Last Name],MATCH(Consolidatedtable[[#This Row],[Staff ID]],Nametable[ol,],0))</f>
        <v>Orrange</v>
      </c>
      <c r="D185" s="2" t="str">
        <f>INDEX(Gender[Gender],MATCH(Consolidatedtable[[#This Row],[Staff ID]],Gender[Staff ID],0))</f>
        <v>Female</v>
      </c>
      <c r="E185" t="str">
        <f>INDEX(Branches[Branch],MATCH(Consolidatedtable[[#This Row],[Staff ID]],Branches[Staff ID],0))</f>
        <v>New York</v>
      </c>
      <c r="F185" t="str">
        <f>INDEX(Department[Department],MATCH(Consolidatedtable[[#This Row],[Staff ID]],Department[Staff ID],0))</f>
        <v>Operations</v>
      </c>
      <c r="G185" t="str">
        <f>INDEX(Table10[Position],MATCH(Consolidatedtable[[#This Row],[Staff ID]],Table10[Staff ID],0))</f>
        <v>Level 4</v>
      </c>
      <c r="H185" t="str">
        <f>INDEX(reporting[Line Manager 1],MATCH(Consolidatedtable[[#This Row],[Position]],reporting[Reporting Line],0))</f>
        <v>Head</v>
      </c>
      <c r="I185" t="str">
        <f>INDEX(reporting[Line Manager 2],MATCH(Consolidatedtable[[#This Row],[Position]],reporting[Reporting Line],0))</f>
        <v>DMD</v>
      </c>
      <c r="J185" t="str">
        <f>INDEX(reporting[Line Manager 3],MATCH(Consolidatedtable[[#This Row],[Position]],reporting[Reporting Line],0))</f>
        <v>MD</v>
      </c>
    </row>
    <row r="186" spans="1:10" x14ac:dyDescent="0.35">
      <c r="A186" s="1" t="s">
        <v>492</v>
      </c>
      <c r="B186" s="2" t="str">
        <f>INDEX(Nametable[First Name],MATCH(Consolidatedtable[[#This Row],[Staff ID]],Nametable[ol,],0))</f>
        <v>Terry</v>
      </c>
      <c r="C186" s="1" t="str">
        <f>INDEX(Nametable[Last Name],MATCH(Consolidatedtable[[#This Row],[Staff ID]],Nametable[ol,],0))</f>
        <v>Morgan</v>
      </c>
      <c r="D186" s="2" t="str">
        <f>INDEX(Gender[Gender],MATCH(Consolidatedtable[[#This Row],[Staff ID]],Gender[Staff ID],0))</f>
        <v>Male</v>
      </c>
      <c r="E186" t="str">
        <f>INDEX(Branches[Branch],MATCH(Consolidatedtable[[#This Row],[Staff ID]],Branches[Staff ID],0))</f>
        <v>Texas</v>
      </c>
      <c r="F186" t="str">
        <f>INDEX(Department[Department],MATCH(Consolidatedtable[[#This Row],[Staff ID]],Department[Staff ID],0))</f>
        <v>Operations</v>
      </c>
      <c r="G186" t="str">
        <f>INDEX(Table10[Position],MATCH(Consolidatedtable[[#This Row],[Staff ID]],Table10[Staff ID],0))</f>
        <v>Level 4</v>
      </c>
      <c r="H186" t="str">
        <f>INDEX(reporting[Line Manager 1],MATCH(Consolidatedtable[[#This Row],[Position]],reporting[Reporting Line],0))</f>
        <v>Head</v>
      </c>
      <c r="I186" t="str">
        <f>INDEX(reporting[Line Manager 2],MATCH(Consolidatedtable[[#This Row],[Position]],reporting[Reporting Line],0))</f>
        <v>DMD</v>
      </c>
      <c r="J186" t="str">
        <f>INDEX(reporting[Line Manager 3],MATCH(Consolidatedtable[[#This Row],[Position]],reporting[Reporting Line],0))</f>
        <v>MD</v>
      </c>
    </row>
    <row r="187" spans="1:10" x14ac:dyDescent="0.35">
      <c r="A187" s="1" t="s">
        <v>528</v>
      </c>
      <c r="B187" s="2" t="str">
        <f>INDEX(Nametable[First Name],MATCH(Consolidatedtable[[#This Row],[Staff ID]],Nametable[ol,],0))</f>
        <v>Christian</v>
      </c>
      <c r="C187" s="1" t="str">
        <f>INDEX(Nametable[Last Name],MATCH(Consolidatedtable[[#This Row],[Staff ID]],Nametable[ol,],0))</f>
        <v>Rogers</v>
      </c>
      <c r="D187" s="2" t="str">
        <f>INDEX(Gender[Gender],MATCH(Consolidatedtable[[#This Row],[Staff ID]],Gender[Staff ID],0))</f>
        <v>Male</v>
      </c>
      <c r="E187" t="str">
        <f>INDEX(Branches[Branch],MATCH(Consolidatedtable[[#This Row],[Staff ID]],Branches[Staff ID],0))</f>
        <v>Utah</v>
      </c>
      <c r="F187" t="str">
        <f>INDEX(Department[Department],MATCH(Consolidatedtable[[#This Row],[Staff ID]],Department[Staff ID],0))</f>
        <v>Operations</v>
      </c>
      <c r="G187" t="str">
        <f>INDEX(Table10[Position],MATCH(Consolidatedtable[[#This Row],[Staff ID]],Table10[Staff ID],0))</f>
        <v>Level 4</v>
      </c>
      <c r="H187" t="str">
        <f>INDEX(reporting[Line Manager 1],MATCH(Consolidatedtable[[#This Row],[Position]],reporting[Reporting Line],0))</f>
        <v>Head</v>
      </c>
      <c r="I187" t="str">
        <f>INDEX(reporting[Line Manager 2],MATCH(Consolidatedtable[[#This Row],[Position]],reporting[Reporting Line],0))</f>
        <v>DMD</v>
      </c>
      <c r="J187" t="str">
        <f>INDEX(reporting[Line Manager 3],MATCH(Consolidatedtable[[#This Row],[Position]],reporting[Reporting Line],0))</f>
        <v>MD</v>
      </c>
    </row>
    <row r="188" spans="1:10" x14ac:dyDescent="0.35">
      <c r="A188" s="1" t="s">
        <v>593</v>
      </c>
      <c r="B188" s="2" t="str">
        <f>INDEX(Nametable[First Name],MATCH(Consolidatedtable[[#This Row],[Staff ID]],Nametable[ol,],0))</f>
        <v>Adam</v>
      </c>
      <c r="C188" s="1" t="str">
        <f>INDEX(Nametable[Last Name],MATCH(Consolidatedtable[[#This Row],[Staff ID]],Nametable[ol,],0))</f>
        <v>Diaz</v>
      </c>
      <c r="D188" s="2" t="str">
        <f>INDEX(Gender[Gender],MATCH(Consolidatedtable[[#This Row],[Staff ID]],Gender[Staff ID],0))</f>
        <v>Male</v>
      </c>
      <c r="E188" t="str">
        <f>INDEX(Branches[Branch],MATCH(Consolidatedtable[[#This Row],[Staff ID]],Branches[Staff ID],0))</f>
        <v>Washington DC</v>
      </c>
      <c r="F188" t="str">
        <f>INDEX(Department[Department],MATCH(Consolidatedtable[[#This Row],[Staff ID]],Department[Staff ID],0))</f>
        <v>HR</v>
      </c>
      <c r="G188" t="str">
        <f>INDEX(Table10[Position],MATCH(Consolidatedtable[[#This Row],[Staff ID]],Table10[Staff ID],0))</f>
        <v>Level 4</v>
      </c>
      <c r="H188" t="str">
        <f>INDEX(reporting[Line Manager 1],MATCH(Consolidatedtable[[#This Row],[Position]],reporting[Reporting Line],0))</f>
        <v>Head</v>
      </c>
      <c r="I188" t="str">
        <f>INDEX(reporting[Line Manager 2],MATCH(Consolidatedtable[[#This Row],[Position]],reporting[Reporting Line],0))</f>
        <v>DMD</v>
      </c>
      <c r="J188" t="str">
        <f>INDEX(reporting[Line Manager 3],MATCH(Consolidatedtable[[#This Row],[Position]],reporting[Reporting Line],0))</f>
        <v>MD</v>
      </c>
    </row>
    <row r="189" spans="1:10" x14ac:dyDescent="0.35">
      <c r="A189" s="1" t="s">
        <v>596</v>
      </c>
      <c r="B189" s="2" t="str">
        <f>INDEX(Nametable[First Name],MATCH(Consolidatedtable[[#This Row],[Staff ID]],Nametable[ol,],0))</f>
        <v>Keith</v>
      </c>
      <c r="C189" s="1" t="str">
        <f>INDEX(Nametable[Last Name],MATCH(Consolidatedtable[[#This Row],[Staff ID]],Nametable[ol,],0))</f>
        <v>Gutierrez</v>
      </c>
      <c r="D189" s="2" t="str">
        <f>INDEX(Gender[Gender],MATCH(Consolidatedtable[[#This Row],[Staff ID]],Gender[Staff ID],0))</f>
        <v>Male</v>
      </c>
      <c r="E189" t="str">
        <f>INDEX(Branches[Branch],MATCH(Consolidatedtable[[#This Row],[Staff ID]],Branches[Staff ID],0))</f>
        <v>Washington DC</v>
      </c>
      <c r="F189" t="str">
        <f>INDEX(Department[Department],MATCH(Consolidatedtable[[#This Row],[Staff ID]],Department[Staff ID],0))</f>
        <v>Customer Service</v>
      </c>
      <c r="G189" t="str">
        <f>INDEX(Table10[Position],MATCH(Consolidatedtable[[#This Row],[Staff ID]],Table10[Staff ID],0))</f>
        <v>Level 4</v>
      </c>
      <c r="H189" t="str">
        <f>INDEX(reporting[Line Manager 1],MATCH(Consolidatedtable[[#This Row],[Position]],reporting[Reporting Line],0))</f>
        <v>Head</v>
      </c>
      <c r="I189" t="str">
        <f>INDEX(reporting[Line Manager 2],MATCH(Consolidatedtable[[#This Row],[Position]],reporting[Reporting Line],0))</f>
        <v>DMD</v>
      </c>
      <c r="J189" t="str">
        <f>INDEX(reporting[Line Manager 3],MATCH(Consolidatedtable[[#This Row],[Position]],reporting[Reporting Line],0))</f>
        <v>MD</v>
      </c>
    </row>
    <row r="190" spans="1:10" x14ac:dyDescent="0.35">
      <c r="A190" s="1" t="s">
        <v>442</v>
      </c>
      <c r="B190" s="2" t="str">
        <f>INDEX(Nametable[First Name],MATCH(Consolidatedtable[[#This Row],[Staff ID]],Nametable[ol,],0))</f>
        <v>Charlotte</v>
      </c>
      <c r="C190" s="1" t="str">
        <f>INDEX(Nametable[Last Name],MATCH(Consolidatedtable[[#This Row],[Staff ID]],Nametable[ol,],0))</f>
        <v>Takon</v>
      </c>
      <c r="D190" s="2" t="str">
        <f>INDEX(Gender[Gender],MATCH(Consolidatedtable[[#This Row],[Staff ID]],Gender[Staff ID],0))</f>
        <v>Female</v>
      </c>
      <c r="E190" t="str">
        <f>INDEX(Branches[Branch],MATCH(Consolidatedtable[[#This Row],[Staff ID]],Branches[Staff ID],0))</f>
        <v>Washington DC</v>
      </c>
      <c r="F190" t="str">
        <f>INDEX(Department[Department],MATCH(Consolidatedtable[[#This Row],[Staff ID]],Department[Staff ID],0))</f>
        <v>Finance</v>
      </c>
      <c r="G190" t="str">
        <f>INDEX(Table10[Position],MATCH(Consolidatedtable[[#This Row],[Staff ID]],Table10[Staff ID],0))</f>
        <v>Level 4</v>
      </c>
      <c r="H190" t="str">
        <f>INDEX(reporting[Line Manager 1],MATCH(Consolidatedtable[[#This Row],[Position]],reporting[Reporting Line],0))</f>
        <v>Head</v>
      </c>
      <c r="I190" t="str">
        <f>INDEX(reporting[Line Manager 2],MATCH(Consolidatedtable[[#This Row],[Position]],reporting[Reporting Line],0))</f>
        <v>DMD</v>
      </c>
      <c r="J190" t="str">
        <f>INDEX(reporting[Line Manager 3],MATCH(Consolidatedtable[[#This Row],[Position]],reporting[Reporting Line],0))</f>
        <v>MD</v>
      </c>
    </row>
    <row r="191" spans="1:10" x14ac:dyDescent="0.35">
      <c r="A191" s="1" t="s">
        <v>586</v>
      </c>
      <c r="B191" s="2" t="str">
        <f>INDEX(Nametable[First Name],MATCH(Consolidatedtable[[#This Row],[Staff ID]],Nametable[ol,],0))</f>
        <v>Isabella</v>
      </c>
      <c r="C191" s="1" t="str">
        <f>INDEX(Nametable[Last Name],MATCH(Consolidatedtable[[#This Row],[Staff ID]],Nametable[ol,],0))</f>
        <v>Tabbett</v>
      </c>
      <c r="D191" s="2" t="str">
        <f>INDEX(Gender[Gender],MATCH(Consolidatedtable[[#This Row],[Staff ID]],Gender[Staff ID],0))</f>
        <v>Female</v>
      </c>
      <c r="E191" t="str">
        <f>INDEX(Branches[Branch],MATCH(Consolidatedtable[[#This Row],[Staff ID]],Branches[Staff ID],0))</f>
        <v>Washington DC</v>
      </c>
      <c r="F191" t="str">
        <f>INDEX(Department[Department],MATCH(Consolidatedtable[[#This Row],[Staff ID]],Department[Staff ID],0))</f>
        <v>Sales</v>
      </c>
      <c r="G191" t="str">
        <f>INDEX(Table10[Position],MATCH(Consolidatedtable[[#This Row],[Staff ID]],Table10[Staff ID],0))</f>
        <v>Level 4</v>
      </c>
      <c r="H191" t="str">
        <f>INDEX(reporting[Line Manager 1],MATCH(Consolidatedtable[[#This Row],[Position]],reporting[Reporting Line],0))</f>
        <v>Head</v>
      </c>
      <c r="I191" t="str">
        <f>INDEX(reporting[Line Manager 2],MATCH(Consolidatedtable[[#This Row],[Position]],reporting[Reporting Line],0))</f>
        <v>DMD</v>
      </c>
      <c r="J191" t="str">
        <f>INDEX(reporting[Line Manager 3],MATCH(Consolidatedtable[[#This Row],[Position]],reporting[Reporting Line],0))</f>
        <v>MD</v>
      </c>
    </row>
    <row r="192" spans="1:10" x14ac:dyDescent="0.35">
      <c r="A192" s="1" t="s">
        <v>573</v>
      </c>
      <c r="B192" s="2" t="str">
        <f>INDEX(Nametable[First Name],MATCH(Consolidatedtable[[#This Row],[Staff ID]],Nametable[ol,],0))</f>
        <v>Samantha</v>
      </c>
      <c r="C192" s="1" t="str">
        <f>INDEX(Nametable[Last Name],MATCH(Consolidatedtable[[#This Row],[Staff ID]],Nametable[ol,],0))</f>
        <v>Ogburn</v>
      </c>
      <c r="D192" s="2" t="str">
        <f>INDEX(Gender[Gender],MATCH(Consolidatedtable[[#This Row],[Staff ID]],Gender[Staff ID],0))</f>
        <v>Female</v>
      </c>
      <c r="E192" t="str">
        <f>INDEX(Branches[Branch],MATCH(Consolidatedtable[[#This Row],[Staff ID]],Branches[Staff ID],0))</f>
        <v>Arizona</v>
      </c>
      <c r="F192" t="str">
        <f>INDEX(Department[Department],MATCH(Consolidatedtable[[#This Row],[Staff ID]],Department[Staff ID],0))</f>
        <v>Sales</v>
      </c>
      <c r="G192" t="str">
        <f>INDEX(Table10[Position],MATCH(Consolidatedtable[[#This Row],[Staff ID]],Table10[Staff ID],0))</f>
        <v>Level 5</v>
      </c>
      <c r="H192" t="e">
        <f>INDEX(reporting[Line Manager 1],MATCH(Consolidatedtable[[#This Row],[Position]],reporting[Reporting Line],0))</f>
        <v>#N/A</v>
      </c>
      <c r="I192" t="e">
        <f>INDEX(reporting[Line Manager 2],MATCH(Consolidatedtable[[#This Row],[Position]],reporting[Reporting Line],0))</f>
        <v>#N/A</v>
      </c>
      <c r="J192" t="e">
        <f>INDEX(reporting[Line Manager 3],MATCH(Consolidatedtable[[#This Row],[Position]],reporting[Reporting Line],0))</f>
        <v>#N/A</v>
      </c>
    </row>
    <row r="193" spans="1:10" x14ac:dyDescent="0.35">
      <c r="A193" s="1" t="s">
        <v>501</v>
      </c>
      <c r="B193" s="2" t="str">
        <f>INDEX(Nametable[First Name],MATCH(Consolidatedtable[[#This Row],[Staff ID]],Nametable[ol,],0))</f>
        <v>Jerry</v>
      </c>
      <c r="C193" s="1" t="str">
        <f>INDEX(Nametable[Last Name],MATCH(Consolidatedtable[[#This Row],[Staff ID]],Nametable[ol,],0))</f>
        <v>Gomez</v>
      </c>
      <c r="D193" s="2" t="str">
        <f>INDEX(Gender[Gender],MATCH(Consolidatedtable[[#This Row],[Staff ID]],Gender[Staff ID],0))</f>
        <v>Male</v>
      </c>
      <c r="E193" t="str">
        <f>INDEX(Branches[Branch],MATCH(Consolidatedtable[[#This Row],[Staff ID]],Branches[Staff ID],0))</f>
        <v>Califonia</v>
      </c>
      <c r="F193" t="str">
        <f>INDEX(Department[Department],MATCH(Consolidatedtable[[#This Row],[Staff ID]],Department[Staff ID],0))</f>
        <v>Sales</v>
      </c>
      <c r="G193" t="str">
        <f>INDEX(Table10[Position],MATCH(Consolidatedtable[[#This Row],[Staff ID]],Table10[Staff ID],0))</f>
        <v>Level 5</v>
      </c>
      <c r="H193" t="e">
        <f>INDEX(reporting[Line Manager 1],MATCH(Consolidatedtable[[#This Row],[Position]],reporting[Reporting Line],0))</f>
        <v>#N/A</v>
      </c>
      <c r="I193" t="e">
        <f>INDEX(reporting[Line Manager 2],MATCH(Consolidatedtable[[#This Row],[Position]],reporting[Reporting Line],0))</f>
        <v>#N/A</v>
      </c>
      <c r="J193" t="e">
        <f>INDEX(reporting[Line Manager 3],MATCH(Consolidatedtable[[#This Row],[Position]],reporting[Reporting Line],0))</f>
        <v>#N/A</v>
      </c>
    </row>
    <row r="194" spans="1:10" x14ac:dyDescent="0.35">
      <c r="A194" s="1" t="s">
        <v>488</v>
      </c>
      <c r="B194" s="2" t="str">
        <f>INDEX(Nametable[First Name],MATCH(Consolidatedtable[[#This Row],[Staff ID]],Nametable[ol,],0))</f>
        <v>Stephen</v>
      </c>
      <c r="C194" s="1" t="str">
        <f>INDEX(Nametable[Last Name],MATCH(Consolidatedtable[[#This Row],[Staff ID]],Nametable[ol,],0))</f>
        <v>Torres</v>
      </c>
      <c r="D194" s="2" t="str">
        <f>INDEX(Gender[Gender],MATCH(Consolidatedtable[[#This Row],[Staff ID]],Gender[Staff ID],0))</f>
        <v>Male</v>
      </c>
      <c r="E194" t="str">
        <f>INDEX(Branches[Branch],MATCH(Consolidatedtable[[#This Row],[Staff ID]],Branches[Staff ID],0))</f>
        <v>Florida</v>
      </c>
      <c r="F194" t="str">
        <f>INDEX(Department[Department],MATCH(Consolidatedtable[[#This Row],[Staff ID]],Department[Staff ID],0))</f>
        <v>Sales</v>
      </c>
      <c r="G194" t="str">
        <f>INDEX(Table10[Position],MATCH(Consolidatedtable[[#This Row],[Staff ID]],Table10[Staff ID],0))</f>
        <v>Level 5</v>
      </c>
      <c r="H194" t="e">
        <f>INDEX(reporting[Line Manager 1],MATCH(Consolidatedtable[[#This Row],[Position]],reporting[Reporting Line],0))</f>
        <v>#N/A</v>
      </c>
      <c r="I194" t="e">
        <f>INDEX(reporting[Line Manager 2],MATCH(Consolidatedtable[[#This Row],[Position]],reporting[Reporting Line],0))</f>
        <v>#N/A</v>
      </c>
      <c r="J194" t="e">
        <f>INDEX(reporting[Line Manager 3],MATCH(Consolidatedtable[[#This Row],[Position]],reporting[Reporting Line],0))</f>
        <v>#N/A</v>
      </c>
    </row>
    <row r="195" spans="1:10" x14ac:dyDescent="0.35">
      <c r="A195" s="1" t="s">
        <v>451</v>
      </c>
      <c r="B195" s="2" t="str">
        <f>INDEX(Nametable[First Name],MATCH(Consolidatedtable[[#This Row],[Staff ID]],Nametable[ol,],0))</f>
        <v>Brandon</v>
      </c>
      <c r="C195" s="1" t="str">
        <f>INDEX(Nametable[Last Name],MATCH(Consolidatedtable[[#This Row],[Staff ID]],Nametable[ol,],0))</f>
        <v>Green</v>
      </c>
      <c r="D195" s="2" t="str">
        <f>INDEX(Gender[Gender],MATCH(Consolidatedtable[[#This Row],[Staff ID]],Gender[Staff ID],0))</f>
        <v>Male</v>
      </c>
      <c r="E195" t="str">
        <f>INDEX(Branches[Branch],MATCH(Consolidatedtable[[#This Row],[Staff ID]],Branches[Staff ID],0))</f>
        <v>New York</v>
      </c>
      <c r="F195" t="str">
        <f>INDEX(Department[Department],MATCH(Consolidatedtable[[#This Row],[Staff ID]],Department[Staff ID],0))</f>
        <v>Sales</v>
      </c>
      <c r="G195" t="str">
        <f>INDEX(Table10[Position],MATCH(Consolidatedtable[[#This Row],[Staff ID]],Table10[Staff ID],0))</f>
        <v>Level 5</v>
      </c>
      <c r="H195" t="e">
        <f>INDEX(reporting[Line Manager 1],MATCH(Consolidatedtable[[#This Row],[Position]],reporting[Reporting Line],0))</f>
        <v>#N/A</v>
      </c>
      <c r="I195" t="e">
        <f>INDEX(reporting[Line Manager 2],MATCH(Consolidatedtable[[#This Row],[Position]],reporting[Reporting Line],0))</f>
        <v>#N/A</v>
      </c>
      <c r="J195" t="e">
        <f>INDEX(reporting[Line Manager 3],MATCH(Consolidatedtable[[#This Row],[Position]],reporting[Reporting Line],0))</f>
        <v>#N/A</v>
      </c>
    </row>
    <row r="196" spans="1:10" x14ac:dyDescent="0.35">
      <c r="A196" s="1" t="s">
        <v>541</v>
      </c>
      <c r="B196" s="2" t="str">
        <f>INDEX(Nametable[First Name],MATCH(Consolidatedtable[[#This Row],[Staff ID]],Nametable[ol,],0))</f>
        <v>Noah</v>
      </c>
      <c r="C196" s="1" t="str">
        <f>INDEX(Nametable[Last Name],MATCH(Consolidatedtable[[#This Row],[Staff ID]],Nametable[ol,],0))</f>
        <v>Morris</v>
      </c>
      <c r="D196" s="2" t="str">
        <f>INDEX(Gender[Gender],MATCH(Consolidatedtable[[#This Row],[Staff ID]],Gender[Staff ID],0))</f>
        <v>Male</v>
      </c>
      <c r="E196" t="str">
        <f>INDEX(Branches[Branch],MATCH(Consolidatedtable[[#This Row],[Staff ID]],Branches[Staff ID],0))</f>
        <v>New York</v>
      </c>
      <c r="F196" t="str">
        <f>INDEX(Department[Department],MATCH(Consolidatedtable[[#This Row],[Staff ID]],Department[Staff ID],0))</f>
        <v>Finance</v>
      </c>
      <c r="G196" t="str">
        <f>INDEX(Table10[Position],MATCH(Consolidatedtable[[#This Row],[Staff ID]],Table10[Staff ID],0))</f>
        <v>Level 5</v>
      </c>
      <c r="H196" t="e">
        <f>INDEX(reporting[Line Manager 1],MATCH(Consolidatedtable[[#This Row],[Position]],reporting[Reporting Line],0))</f>
        <v>#N/A</v>
      </c>
      <c r="I196" t="e">
        <f>INDEX(reporting[Line Manager 2],MATCH(Consolidatedtable[[#This Row],[Position]],reporting[Reporting Line],0))</f>
        <v>#N/A</v>
      </c>
      <c r="J196" t="e">
        <f>INDEX(reporting[Line Manager 3],MATCH(Consolidatedtable[[#This Row],[Position]],reporting[Reporting Line],0))</f>
        <v>#N/A</v>
      </c>
    </row>
    <row r="197" spans="1:10" x14ac:dyDescent="0.35">
      <c r="A197" s="1" t="s">
        <v>580</v>
      </c>
      <c r="B197" s="2" t="str">
        <f>INDEX(Nametable[First Name],MATCH(Consolidatedtable[[#This Row],[Staff ID]],Nametable[ol,],0))</f>
        <v>Nicole</v>
      </c>
      <c r="C197" s="1" t="str">
        <f>INDEX(Nametable[Last Name],MATCH(Consolidatedtable[[#This Row],[Staff ID]],Nametable[ol,],0))</f>
        <v>Obree</v>
      </c>
      <c r="D197" s="2" t="str">
        <f>INDEX(Gender[Gender],MATCH(Consolidatedtable[[#This Row],[Staff ID]],Gender[Staff ID],0))</f>
        <v>Female</v>
      </c>
      <c r="E197" t="str">
        <f>INDEX(Branches[Branch],MATCH(Consolidatedtable[[#This Row],[Staff ID]],Branches[Staff ID],0))</f>
        <v>Texas</v>
      </c>
      <c r="F197" t="str">
        <f>INDEX(Department[Department],MATCH(Consolidatedtable[[#This Row],[Staff ID]],Department[Staff ID],0))</f>
        <v>Sales</v>
      </c>
      <c r="G197" t="str">
        <f>INDEX(Table10[Position],MATCH(Consolidatedtable[[#This Row],[Staff ID]],Table10[Staff ID],0))</f>
        <v>Level 5</v>
      </c>
      <c r="H197" t="e">
        <f>INDEX(reporting[Line Manager 1],MATCH(Consolidatedtable[[#This Row],[Position]],reporting[Reporting Line],0))</f>
        <v>#N/A</v>
      </c>
      <c r="I197" t="e">
        <f>INDEX(reporting[Line Manager 2],MATCH(Consolidatedtable[[#This Row],[Position]],reporting[Reporting Line],0))</f>
        <v>#N/A</v>
      </c>
      <c r="J197" t="e">
        <f>INDEX(reporting[Line Manager 3],MATCH(Consolidatedtable[[#This Row],[Position]],reporting[Reporting Line],0))</f>
        <v>#N/A</v>
      </c>
    </row>
    <row r="198" spans="1:10" x14ac:dyDescent="0.35">
      <c r="A198" s="1" t="s">
        <v>588</v>
      </c>
      <c r="B198" s="2" t="str">
        <f>INDEX(Nametable[First Name],MATCH(Consolidatedtable[[#This Row],[Staff ID]],Nametable[ol,],0))</f>
        <v>Olivia</v>
      </c>
      <c r="C198" s="1" t="str">
        <f>INDEX(Nametable[Last Name],MATCH(Consolidatedtable[[#This Row],[Staff ID]],Nametable[ol,],0))</f>
        <v>Oxlar</v>
      </c>
      <c r="D198" s="2" t="str">
        <f>INDEX(Gender[Gender],MATCH(Consolidatedtable[[#This Row],[Staff ID]],Gender[Staff ID],0))</f>
        <v>Female</v>
      </c>
      <c r="E198" t="str">
        <f>INDEX(Branches[Branch],MATCH(Consolidatedtable[[#This Row],[Staff ID]],Branches[Staff ID],0))</f>
        <v>Utah</v>
      </c>
      <c r="F198" t="str">
        <f>INDEX(Department[Department],MATCH(Consolidatedtable[[#This Row],[Staff ID]],Department[Staff ID],0))</f>
        <v>Sales</v>
      </c>
      <c r="G198" t="str">
        <f>INDEX(Table10[Position],MATCH(Consolidatedtable[[#This Row],[Staff ID]],Table10[Staff ID],0))</f>
        <v>Level 5</v>
      </c>
      <c r="H198" t="e">
        <f>INDEX(reporting[Line Manager 1],MATCH(Consolidatedtable[[#This Row],[Position]],reporting[Reporting Line],0))</f>
        <v>#N/A</v>
      </c>
      <c r="I198" t="e">
        <f>INDEX(reporting[Line Manager 2],MATCH(Consolidatedtable[[#This Row],[Position]],reporting[Reporting Line],0))</f>
        <v>#N/A</v>
      </c>
      <c r="J198" t="e">
        <f>INDEX(reporting[Line Manager 3],MATCH(Consolidatedtable[[#This Row],[Position]],reporting[Reporting Line],0))</f>
        <v>#N/A</v>
      </c>
    </row>
    <row r="199" spans="1:10" x14ac:dyDescent="0.35">
      <c r="A199" s="1" t="s">
        <v>453</v>
      </c>
      <c r="B199" s="2" t="str">
        <f>INDEX(Nametable[First Name],MATCH(Consolidatedtable[[#This Row],[Staff ID]],Nametable[ol,],0))</f>
        <v>Helen</v>
      </c>
      <c r="C199" s="1" t="str">
        <f>INDEX(Nametable[Last Name],MATCH(Consolidatedtable[[#This Row],[Staff ID]],Nametable[ol,],0))</f>
        <v>Olmstead</v>
      </c>
      <c r="D199" s="2" t="str">
        <f>INDEX(Gender[Gender],MATCH(Consolidatedtable[[#This Row],[Staff ID]],Gender[Staff ID],0))</f>
        <v>Female</v>
      </c>
      <c r="E199" t="str">
        <f>INDEX(Branches[Branch],MATCH(Consolidatedtable[[#This Row],[Staff ID]],Branches[Staff ID],0))</f>
        <v>Washington DC</v>
      </c>
      <c r="F199" t="str">
        <f>INDEX(Department[Department],MATCH(Consolidatedtable[[#This Row],[Staff ID]],Department[Staff ID],0))</f>
        <v>Operations</v>
      </c>
      <c r="G199" t="str">
        <f>INDEX(Table10[Position],MATCH(Consolidatedtable[[#This Row],[Staff ID]],Table10[Staff ID],0))</f>
        <v>Level 5</v>
      </c>
      <c r="H199" t="e">
        <f>INDEX(reporting[Line Manager 1],MATCH(Consolidatedtable[[#This Row],[Position]],reporting[Reporting Line],0))</f>
        <v>#N/A</v>
      </c>
      <c r="I199" t="e">
        <f>INDEX(reporting[Line Manager 2],MATCH(Consolidatedtable[[#This Row],[Position]],reporting[Reporting Line],0))</f>
        <v>#N/A</v>
      </c>
      <c r="J199" t="e">
        <f>INDEX(reporting[Line Manager 3],MATCH(Consolidatedtable[[#This Row],[Position]],reporting[Reporting Line],0))</f>
        <v>#N/A</v>
      </c>
    </row>
    <row r="200" spans="1:10" x14ac:dyDescent="0.35">
      <c r="A200" s="1" t="s">
        <v>498</v>
      </c>
      <c r="B200" s="2" t="str">
        <f>INDEX(Nametable[First Name],MATCH(Consolidatedtable[[#This Row],[Staff ID]],Nametable[ol,],0))</f>
        <v>Kathryn</v>
      </c>
      <c r="C200" s="1" t="str">
        <f>INDEX(Nametable[Last Name],MATCH(Consolidatedtable[[#This Row],[Staff ID]],Nametable[ol,],0))</f>
        <v>Osswaldt</v>
      </c>
      <c r="D200" s="2" t="str">
        <f>INDEX(Gender[Gender],MATCH(Consolidatedtable[[#This Row],[Staff ID]],Gender[Staff ID],0))</f>
        <v>Female</v>
      </c>
      <c r="E200" t="str">
        <f>INDEX(Branches[Branch],MATCH(Consolidatedtable[[#This Row],[Staff ID]],Branches[Staff ID],0))</f>
        <v>Washington DC</v>
      </c>
      <c r="F200" t="str">
        <f>INDEX(Department[Department],MATCH(Consolidatedtable[[#This Row],[Staff ID]],Department[Staff ID],0))</f>
        <v>Sales</v>
      </c>
      <c r="G200" t="str">
        <f>INDEX(Table10[Position],MATCH(Consolidatedtable[[#This Row],[Staff ID]],Table10[Staff ID],0))</f>
        <v>Level 5</v>
      </c>
      <c r="H200" t="e">
        <f>INDEX(reporting[Line Manager 1],MATCH(Consolidatedtable[[#This Row],[Position]],reporting[Reporting Line],0))</f>
        <v>#N/A</v>
      </c>
      <c r="I200" t="e">
        <f>INDEX(reporting[Line Manager 2],MATCH(Consolidatedtable[[#This Row],[Position]],reporting[Reporting Line],0))</f>
        <v>#N/A</v>
      </c>
      <c r="J200" t="e">
        <f>INDEX(reporting[Line Manager 3],MATCH(Consolidatedtable[[#This Row],[Position]],reporting[Reporting Line],0))</f>
        <v>#N/A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F8A-7E5B-CD4F-A833-340A81E7A927}">
  <dimension ref="A1:C200"/>
  <sheetViews>
    <sheetView workbookViewId="0">
      <selection activeCell="L127" sqref="L127"/>
    </sheetView>
  </sheetViews>
  <sheetFormatPr defaultColWidth="10.6640625" defaultRowHeight="15.5" x14ac:dyDescent="0.35"/>
  <cols>
    <col min="1" max="3" width="16.5" customWidth="1"/>
  </cols>
  <sheetData>
    <row r="1" spans="1:3" x14ac:dyDescent="0.35">
      <c r="A1" s="3" t="s">
        <v>665</v>
      </c>
      <c r="B1" s="3" t="s">
        <v>199</v>
      </c>
      <c r="C1" s="3" t="s">
        <v>200</v>
      </c>
    </row>
    <row r="2" spans="1:3" x14ac:dyDescent="0.35">
      <c r="A2" s="1" t="s">
        <v>508</v>
      </c>
      <c r="B2" s="2" t="s">
        <v>102</v>
      </c>
      <c r="C2" s="1" t="s">
        <v>253</v>
      </c>
    </row>
    <row r="3" spans="1:3" x14ac:dyDescent="0.35">
      <c r="A3" s="1" t="s">
        <v>458</v>
      </c>
      <c r="B3" s="2" t="s">
        <v>153</v>
      </c>
      <c r="C3" s="1" t="s">
        <v>361</v>
      </c>
    </row>
    <row r="4" spans="1:3" x14ac:dyDescent="0.35">
      <c r="A4" s="1" t="s">
        <v>593</v>
      </c>
      <c r="B4" s="2" t="s">
        <v>106</v>
      </c>
      <c r="C4" s="1" t="s">
        <v>255</v>
      </c>
    </row>
    <row r="5" spans="1:3" x14ac:dyDescent="0.35">
      <c r="A5" s="1" t="s">
        <v>470</v>
      </c>
      <c r="B5" s="2" t="s">
        <v>168</v>
      </c>
      <c r="C5" s="1" t="s">
        <v>284</v>
      </c>
    </row>
    <row r="6" spans="1:3" x14ac:dyDescent="0.35">
      <c r="A6" s="1" t="s">
        <v>493</v>
      </c>
      <c r="B6" s="2" t="s">
        <v>172</v>
      </c>
      <c r="C6" s="1" t="s">
        <v>286</v>
      </c>
    </row>
    <row r="7" spans="1:3" x14ac:dyDescent="0.35">
      <c r="A7" s="1" t="s">
        <v>520</v>
      </c>
      <c r="B7" s="2" t="s">
        <v>86</v>
      </c>
      <c r="C7" s="1" t="s">
        <v>245</v>
      </c>
    </row>
    <row r="8" spans="1:3" x14ac:dyDescent="0.35">
      <c r="A8" s="1" t="s">
        <v>589</v>
      </c>
      <c r="B8" s="2" t="s">
        <v>195</v>
      </c>
      <c r="C8" s="1" t="s">
        <v>391</v>
      </c>
    </row>
    <row r="9" spans="1:3" x14ac:dyDescent="0.35">
      <c r="A9" s="1" t="s">
        <v>553</v>
      </c>
      <c r="B9" s="2" t="s">
        <v>161</v>
      </c>
      <c r="C9" s="1" t="s">
        <v>377</v>
      </c>
    </row>
    <row r="10" spans="1:3" x14ac:dyDescent="0.35">
      <c r="A10" s="1" t="s">
        <v>407</v>
      </c>
      <c r="B10" s="2" t="s">
        <v>43</v>
      </c>
      <c r="C10" s="1" t="s">
        <v>321</v>
      </c>
    </row>
    <row r="11" spans="1:3" x14ac:dyDescent="0.35">
      <c r="A11" s="1" t="s">
        <v>500</v>
      </c>
      <c r="B11" s="2" t="s">
        <v>171</v>
      </c>
      <c r="C11" s="1" t="s">
        <v>389</v>
      </c>
    </row>
    <row r="12" spans="1:3" x14ac:dyDescent="0.35">
      <c r="A12" s="1" t="s">
        <v>563</v>
      </c>
      <c r="B12" s="2" t="s">
        <v>61</v>
      </c>
      <c r="C12" s="1" t="s">
        <v>354</v>
      </c>
    </row>
    <row r="13" spans="1:3" x14ac:dyDescent="0.35">
      <c r="A13" s="1" t="s">
        <v>402</v>
      </c>
      <c r="B13" s="2" t="s">
        <v>127</v>
      </c>
      <c r="C13" s="1" t="s">
        <v>368</v>
      </c>
    </row>
    <row r="14" spans="1:3" x14ac:dyDescent="0.35">
      <c r="A14" s="1" t="s">
        <v>530</v>
      </c>
      <c r="B14" s="2" t="s">
        <v>34</v>
      </c>
      <c r="C14" s="1" t="s">
        <v>220</v>
      </c>
    </row>
    <row r="15" spans="1:3" x14ac:dyDescent="0.35">
      <c r="A15" s="1" t="s">
        <v>558</v>
      </c>
      <c r="B15" s="2" t="s">
        <v>65</v>
      </c>
      <c r="C15" s="1" t="s">
        <v>362</v>
      </c>
    </row>
    <row r="16" spans="1:3" x14ac:dyDescent="0.35">
      <c r="A16" s="1" t="s">
        <v>531</v>
      </c>
      <c r="B16" s="2" t="s">
        <v>149</v>
      </c>
      <c r="C16" s="1" t="s">
        <v>353</v>
      </c>
    </row>
    <row r="17" spans="1:3" x14ac:dyDescent="0.35">
      <c r="A17" s="1" t="s">
        <v>546</v>
      </c>
      <c r="B17" s="2" t="s">
        <v>73</v>
      </c>
      <c r="C17" s="1" t="s">
        <v>378</v>
      </c>
    </row>
    <row r="18" spans="1:3" x14ac:dyDescent="0.35">
      <c r="A18" s="1" t="s">
        <v>557</v>
      </c>
      <c r="B18" s="2" t="s">
        <v>26</v>
      </c>
      <c r="C18" s="1" t="s">
        <v>217</v>
      </c>
    </row>
    <row r="19" spans="1:3" x14ac:dyDescent="0.35">
      <c r="A19" s="1" t="s">
        <v>427</v>
      </c>
      <c r="B19" s="2" t="s">
        <v>148</v>
      </c>
      <c r="C19" s="1" t="s">
        <v>275</v>
      </c>
    </row>
    <row r="20" spans="1:3" x14ac:dyDescent="0.35">
      <c r="A20" s="1" t="s">
        <v>487</v>
      </c>
      <c r="B20" s="2" t="s">
        <v>31</v>
      </c>
      <c r="C20" s="1" t="s">
        <v>311</v>
      </c>
    </row>
    <row r="21" spans="1:3" x14ac:dyDescent="0.35">
      <c r="A21" s="1" t="s">
        <v>490</v>
      </c>
      <c r="B21" s="2" t="s">
        <v>136</v>
      </c>
      <c r="C21" s="1" t="s">
        <v>270</v>
      </c>
    </row>
    <row r="22" spans="1:3" x14ac:dyDescent="0.35">
      <c r="A22" s="1" t="s">
        <v>496</v>
      </c>
      <c r="B22" s="2" t="s">
        <v>11</v>
      </c>
      <c r="C22" s="1" t="s">
        <v>299</v>
      </c>
    </row>
    <row r="23" spans="1:3" x14ac:dyDescent="0.35">
      <c r="A23" s="1" t="s">
        <v>459</v>
      </c>
      <c r="B23" s="2" t="s">
        <v>80</v>
      </c>
      <c r="C23" s="1" t="s">
        <v>242</v>
      </c>
    </row>
    <row r="24" spans="1:3" x14ac:dyDescent="0.35">
      <c r="A24" s="1" t="s">
        <v>569</v>
      </c>
      <c r="B24" s="2" t="s">
        <v>25</v>
      </c>
      <c r="C24" s="1" t="s">
        <v>315</v>
      </c>
    </row>
    <row r="25" spans="1:3" x14ac:dyDescent="0.35">
      <c r="A25" s="1" t="s">
        <v>401</v>
      </c>
      <c r="B25" s="2" t="s">
        <v>179</v>
      </c>
      <c r="C25" s="1" t="s">
        <v>383</v>
      </c>
    </row>
    <row r="26" spans="1:3" x14ac:dyDescent="0.35">
      <c r="A26" s="1" t="s">
        <v>524</v>
      </c>
      <c r="B26" s="2" t="s">
        <v>158</v>
      </c>
      <c r="C26" s="1" t="s">
        <v>280</v>
      </c>
    </row>
    <row r="27" spans="1:3" x14ac:dyDescent="0.35">
      <c r="A27" s="1" t="s">
        <v>434</v>
      </c>
      <c r="B27" s="2" t="s">
        <v>190</v>
      </c>
      <c r="C27" s="1" t="s">
        <v>295</v>
      </c>
    </row>
    <row r="28" spans="1:3" x14ac:dyDescent="0.35">
      <c r="A28" s="1" t="s">
        <v>468</v>
      </c>
      <c r="B28" s="2" t="s">
        <v>194</v>
      </c>
      <c r="C28" s="1" t="s">
        <v>297</v>
      </c>
    </row>
    <row r="29" spans="1:3" x14ac:dyDescent="0.35">
      <c r="A29" s="1" t="s">
        <v>451</v>
      </c>
      <c r="B29" s="2" t="s">
        <v>78</v>
      </c>
      <c r="C29" s="1" t="s">
        <v>241</v>
      </c>
    </row>
    <row r="30" spans="1:3" x14ac:dyDescent="0.35">
      <c r="A30" s="1" t="s">
        <v>400</v>
      </c>
      <c r="B30" s="2" t="s">
        <v>69</v>
      </c>
      <c r="C30" s="1" t="s">
        <v>370</v>
      </c>
    </row>
    <row r="31" spans="1:3" x14ac:dyDescent="0.35">
      <c r="A31" s="1" t="s">
        <v>591</v>
      </c>
      <c r="B31" s="2" t="s">
        <v>44</v>
      </c>
      <c r="C31" s="1" t="s">
        <v>225</v>
      </c>
    </row>
    <row r="32" spans="1:3" x14ac:dyDescent="0.35">
      <c r="A32" s="1" t="s">
        <v>547</v>
      </c>
      <c r="B32" s="2" t="s">
        <v>189</v>
      </c>
      <c r="C32" s="1" t="s">
        <v>396</v>
      </c>
    </row>
    <row r="33" spans="1:3" x14ac:dyDescent="0.35">
      <c r="A33" s="1" t="s">
        <v>529</v>
      </c>
      <c r="B33" s="2" t="s">
        <v>160</v>
      </c>
      <c r="C33" s="1" t="s">
        <v>281</v>
      </c>
    </row>
    <row r="34" spans="1:3" x14ac:dyDescent="0.35">
      <c r="A34" s="1" t="s">
        <v>561</v>
      </c>
      <c r="B34" s="2" t="s">
        <v>156</v>
      </c>
      <c r="C34" s="1" t="s">
        <v>279</v>
      </c>
    </row>
    <row r="35" spans="1:3" x14ac:dyDescent="0.35">
      <c r="A35" s="1" t="s">
        <v>507</v>
      </c>
      <c r="B35" s="2" t="s">
        <v>142</v>
      </c>
      <c r="C35" s="1" t="s">
        <v>273</v>
      </c>
    </row>
    <row r="36" spans="1:3" x14ac:dyDescent="0.35">
      <c r="A36" s="1" t="s">
        <v>556</v>
      </c>
      <c r="B36" s="2" t="s">
        <v>41</v>
      </c>
      <c r="C36" s="1" t="s">
        <v>320</v>
      </c>
    </row>
    <row r="37" spans="1:3" x14ac:dyDescent="0.35">
      <c r="A37" s="1" t="s">
        <v>587</v>
      </c>
      <c r="B37" s="2" t="s">
        <v>91</v>
      </c>
      <c r="C37" s="1" t="s">
        <v>355</v>
      </c>
    </row>
    <row r="38" spans="1:3" x14ac:dyDescent="0.35">
      <c r="A38" s="1" t="s">
        <v>456</v>
      </c>
      <c r="B38" s="2" t="s">
        <v>97</v>
      </c>
      <c r="C38" s="1" t="s">
        <v>367</v>
      </c>
    </row>
    <row r="39" spans="1:3" x14ac:dyDescent="0.35">
      <c r="A39" s="1" t="s">
        <v>585</v>
      </c>
      <c r="B39" s="2" t="s">
        <v>20</v>
      </c>
      <c r="C39" s="1" t="s">
        <v>214</v>
      </c>
    </row>
    <row r="40" spans="1:3" x14ac:dyDescent="0.35">
      <c r="A40" s="1" t="s">
        <v>442</v>
      </c>
      <c r="B40" s="2" t="s">
        <v>181</v>
      </c>
      <c r="C40" s="1" t="s">
        <v>385</v>
      </c>
    </row>
    <row r="41" spans="1:3" x14ac:dyDescent="0.35">
      <c r="A41" s="1" t="s">
        <v>567</v>
      </c>
      <c r="B41" s="2" t="s">
        <v>133</v>
      </c>
      <c r="C41" s="1" t="s">
        <v>380</v>
      </c>
    </row>
    <row r="42" spans="1:3" x14ac:dyDescent="0.35">
      <c r="A42" s="1" t="s">
        <v>528</v>
      </c>
      <c r="B42" s="2" t="s">
        <v>128</v>
      </c>
      <c r="C42" s="1" t="s">
        <v>266</v>
      </c>
    </row>
    <row r="43" spans="1:3" x14ac:dyDescent="0.35">
      <c r="A43" s="1" t="s">
        <v>444</v>
      </c>
      <c r="B43" s="2" t="s">
        <v>119</v>
      </c>
      <c r="C43" s="1" t="s">
        <v>352</v>
      </c>
    </row>
    <row r="44" spans="1:3" x14ac:dyDescent="0.35">
      <c r="A44" s="1" t="s">
        <v>518</v>
      </c>
      <c r="B44" s="2" t="s">
        <v>83</v>
      </c>
      <c r="C44" s="1" t="s">
        <v>339</v>
      </c>
    </row>
    <row r="45" spans="1:3" x14ac:dyDescent="0.35">
      <c r="A45" s="1" t="s">
        <v>545</v>
      </c>
      <c r="B45" s="2" t="s">
        <v>18</v>
      </c>
      <c r="C45" s="1" t="s">
        <v>213</v>
      </c>
    </row>
    <row r="46" spans="1:3" x14ac:dyDescent="0.35">
      <c r="A46" s="1" t="s">
        <v>455</v>
      </c>
      <c r="B46" s="2" t="s">
        <v>59</v>
      </c>
      <c r="C46" s="1" t="s">
        <v>350</v>
      </c>
    </row>
    <row r="47" spans="1:3" x14ac:dyDescent="0.35">
      <c r="A47" s="1" t="s">
        <v>489</v>
      </c>
      <c r="B47" s="2" t="s">
        <v>22</v>
      </c>
      <c r="C47" s="1" t="s">
        <v>215</v>
      </c>
    </row>
    <row r="48" spans="1:3" x14ac:dyDescent="0.35">
      <c r="A48" s="1" t="s">
        <v>576</v>
      </c>
      <c r="B48" s="2" t="s">
        <v>175</v>
      </c>
      <c r="C48" s="1" t="s">
        <v>395</v>
      </c>
    </row>
    <row r="49" spans="1:3" x14ac:dyDescent="0.35">
      <c r="A49" s="1" t="s">
        <v>420</v>
      </c>
      <c r="B49" s="2" t="s">
        <v>8</v>
      </c>
      <c r="C49" s="1" t="s">
        <v>208</v>
      </c>
    </row>
    <row r="50" spans="1:3" x14ac:dyDescent="0.35">
      <c r="A50" s="1" t="s">
        <v>534</v>
      </c>
      <c r="B50" s="2" t="s">
        <v>47</v>
      </c>
      <c r="C50" s="1" t="s">
        <v>326</v>
      </c>
    </row>
    <row r="51" spans="1:3" x14ac:dyDescent="0.35">
      <c r="A51" s="1" t="s">
        <v>411</v>
      </c>
      <c r="B51" s="2" t="s">
        <v>87</v>
      </c>
      <c r="C51" s="1" t="s">
        <v>347</v>
      </c>
    </row>
    <row r="52" spans="1:3" x14ac:dyDescent="0.35">
      <c r="A52" s="1" t="s">
        <v>539</v>
      </c>
      <c r="B52" s="2" t="s">
        <v>173</v>
      </c>
      <c r="C52" s="1" t="s">
        <v>392</v>
      </c>
    </row>
    <row r="53" spans="1:3" x14ac:dyDescent="0.35">
      <c r="A53" s="1" t="s">
        <v>477</v>
      </c>
      <c r="B53" s="2" t="s">
        <v>96</v>
      </c>
      <c r="C53" s="1" t="s">
        <v>250</v>
      </c>
    </row>
    <row r="54" spans="1:3" x14ac:dyDescent="0.35">
      <c r="A54" s="1" t="s">
        <v>428</v>
      </c>
      <c r="B54" s="2" t="s">
        <v>187</v>
      </c>
      <c r="C54" s="1" t="s">
        <v>393</v>
      </c>
    </row>
    <row r="55" spans="1:3" x14ac:dyDescent="0.35">
      <c r="A55" s="1" t="s">
        <v>399</v>
      </c>
      <c r="B55" s="2" t="s">
        <v>101</v>
      </c>
      <c r="C55" s="1" t="s">
        <v>375</v>
      </c>
    </row>
    <row r="56" spans="1:3" x14ac:dyDescent="0.35">
      <c r="A56" s="1" t="s">
        <v>405</v>
      </c>
      <c r="B56" s="2" t="s">
        <v>30</v>
      </c>
      <c r="C56" s="1" t="s">
        <v>218</v>
      </c>
    </row>
    <row r="57" spans="1:3" x14ac:dyDescent="0.35">
      <c r="A57" s="1" t="s">
        <v>448</v>
      </c>
      <c r="B57" s="2" t="s">
        <v>37</v>
      </c>
      <c r="C57" s="1" t="s">
        <v>318</v>
      </c>
    </row>
    <row r="58" spans="1:3" x14ac:dyDescent="0.35">
      <c r="A58" s="1" t="s">
        <v>404</v>
      </c>
      <c r="B58" s="2" t="s">
        <v>191</v>
      </c>
      <c r="C58" s="1" t="s">
        <v>398</v>
      </c>
    </row>
    <row r="59" spans="1:3" x14ac:dyDescent="0.35">
      <c r="A59" s="1" t="s">
        <v>480</v>
      </c>
      <c r="B59" s="2" t="s">
        <v>51</v>
      </c>
      <c r="C59" s="1" t="s">
        <v>334</v>
      </c>
    </row>
    <row r="60" spans="1:3" x14ac:dyDescent="0.35">
      <c r="A60" s="1" t="s">
        <v>447</v>
      </c>
      <c r="B60" s="2" t="s">
        <v>114</v>
      </c>
      <c r="C60" s="1" t="s">
        <v>259</v>
      </c>
    </row>
    <row r="61" spans="1:3" x14ac:dyDescent="0.35">
      <c r="A61" s="1" t="s">
        <v>575</v>
      </c>
      <c r="B61" s="2" t="s">
        <v>146</v>
      </c>
      <c r="C61" s="1" t="s">
        <v>274</v>
      </c>
    </row>
    <row r="62" spans="1:3" x14ac:dyDescent="0.35">
      <c r="A62" s="1" t="s">
        <v>568</v>
      </c>
      <c r="B62" s="2" t="s">
        <v>54</v>
      </c>
      <c r="C62" s="1" t="s">
        <v>230</v>
      </c>
    </row>
    <row r="63" spans="1:3" x14ac:dyDescent="0.35">
      <c r="A63" s="1" t="s">
        <v>423</v>
      </c>
      <c r="B63" s="2" t="s">
        <v>176</v>
      </c>
      <c r="C63" s="1" t="s">
        <v>288</v>
      </c>
    </row>
    <row r="64" spans="1:3" x14ac:dyDescent="0.35">
      <c r="A64" s="1" t="s">
        <v>504</v>
      </c>
      <c r="B64" s="2" t="s">
        <v>9</v>
      </c>
      <c r="C64" s="1" t="s">
        <v>313</v>
      </c>
    </row>
    <row r="65" spans="1:3" x14ac:dyDescent="0.35">
      <c r="A65" s="1" t="s">
        <v>443</v>
      </c>
      <c r="B65" s="2" t="s">
        <v>35</v>
      </c>
      <c r="C65" s="1" t="s">
        <v>317</v>
      </c>
    </row>
    <row r="66" spans="1:3" x14ac:dyDescent="0.35">
      <c r="A66" s="1" t="s">
        <v>538</v>
      </c>
      <c r="B66" s="2" t="s">
        <v>71</v>
      </c>
      <c r="C66" s="1" t="s">
        <v>374</v>
      </c>
    </row>
    <row r="67" spans="1:3" x14ac:dyDescent="0.35">
      <c r="A67" s="1" t="s">
        <v>415</v>
      </c>
      <c r="B67" s="2" t="s">
        <v>66</v>
      </c>
      <c r="C67" s="1" t="s">
        <v>236</v>
      </c>
    </row>
    <row r="68" spans="1:3" x14ac:dyDescent="0.35">
      <c r="A68" s="1" t="s">
        <v>474</v>
      </c>
      <c r="B68" s="2" t="s">
        <v>122</v>
      </c>
      <c r="C68" s="1" t="s">
        <v>263</v>
      </c>
    </row>
    <row r="69" spans="1:3" x14ac:dyDescent="0.35">
      <c r="A69" s="1" t="s">
        <v>457</v>
      </c>
      <c r="B69" s="2" t="s">
        <v>198</v>
      </c>
      <c r="C69" s="1" t="s">
        <v>302</v>
      </c>
    </row>
    <row r="70" spans="1:3" x14ac:dyDescent="0.35">
      <c r="A70" s="1" t="s">
        <v>560</v>
      </c>
      <c r="B70" s="2" t="s">
        <v>123</v>
      </c>
      <c r="C70" s="1" t="s">
        <v>360</v>
      </c>
    </row>
    <row r="71" spans="1:3" x14ac:dyDescent="0.35">
      <c r="A71" s="1" t="s">
        <v>416</v>
      </c>
      <c r="B71" s="2" t="s">
        <v>157</v>
      </c>
      <c r="C71" s="1" t="s">
        <v>369</v>
      </c>
    </row>
    <row r="72" spans="1:3" x14ac:dyDescent="0.35">
      <c r="A72" s="1" t="s">
        <v>484</v>
      </c>
      <c r="B72" s="2" t="s">
        <v>90</v>
      </c>
      <c r="C72" s="1" t="s">
        <v>247</v>
      </c>
    </row>
    <row r="73" spans="1:3" x14ac:dyDescent="0.35">
      <c r="A73" s="1" t="s">
        <v>449</v>
      </c>
      <c r="B73" s="2" t="s">
        <v>162</v>
      </c>
      <c r="C73" s="1" t="s">
        <v>282</v>
      </c>
    </row>
    <row r="74" spans="1:3" x14ac:dyDescent="0.35">
      <c r="A74" s="1" t="s">
        <v>413</v>
      </c>
      <c r="B74" s="2" t="s">
        <v>62</v>
      </c>
      <c r="C74" s="1" t="s">
        <v>234</v>
      </c>
    </row>
    <row r="75" spans="1:3" x14ac:dyDescent="0.35">
      <c r="A75" s="1" t="s">
        <v>523</v>
      </c>
      <c r="B75" s="2" t="s">
        <v>46</v>
      </c>
      <c r="C75" s="1" t="s">
        <v>226</v>
      </c>
    </row>
    <row r="76" spans="1:3" x14ac:dyDescent="0.35">
      <c r="A76" s="1" t="s">
        <v>525</v>
      </c>
      <c r="B76" s="2" t="s">
        <v>140</v>
      </c>
      <c r="C76" s="1" t="s">
        <v>272</v>
      </c>
    </row>
    <row r="77" spans="1:3" x14ac:dyDescent="0.35">
      <c r="A77" s="1" t="s">
        <v>431</v>
      </c>
      <c r="B77" s="2" t="s">
        <v>143</v>
      </c>
      <c r="C77" s="1" t="s">
        <v>341</v>
      </c>
    </row>
    <row r="78" spans="1:3" x14ac:dyDescent="0.35">
      <c r="A78" s="1" t="s">
        <v>514</v>
      </c>
      <c r="B78" s="2" t="s">
        <v>169</v>
      </c>
      <c r="C78" s="1" t="s">
        <v>386</v>
      </c>
    </row>
    <row r="79" spans="1:3" x14ac:dyDescent="0.35">
      <c r="A79" s="1" t="s">
        <v>417</v>
      </c>
      <c r="B79" s="2" t="s">
        <v>84</v>
      </c>
      <c r="C79" s="1" t="s">
        <v>244</v>
      </c>
    </row>
    <row r="80" spans="1:3" x14ac:dyDescent="0.35">
      <c r="A80" s="1" t="s">
        <v>482</v>
      </c>
      <c r="B80" s="2" t="s">
        <v>129</v>
      </c>
      <c r="C80" s="1" t="s">
        <v>372</v>
      </c>
    </row>
    <row r="81" spans="1:3" x14ac:dyDescent="0.35">
      <c r="A81" s="1" t="s">
        <v>536</v>
      </c>
      <c r="B81" s="2" t="s">
        <v>144</v>
      </c>
      <c r="C81" s="1" t="s">
        <v>117</v>
      </c>
    </row>
    <row r="82" spans="1:3" x14ac:dyDescent="0.35">
      <c r="A82" s="1" t="s">
        <v>469</v>
      </c>
      <c r="B82" s="2" t="s">
        <v>99</v>
      </c>
      <c r="C82" s="1" t="s">
        <v>371</v>
      </c>
    </row>
    <row r="83" spans="1:3" x14ac:dyDescent="0.35">
      <c r="A83" s="1" t="s">
        <v>453</v>
      </c>
      <c r="B83" s="2" t="s">
        <v>85</v>
      </c>
      <c r="C83" s="1" t="s">
        <v>343</v>
      </c>
    </row>
    <row r="84" spans="1:3" x14ac:dyDescent="0.35">
      <c r="A84" s="1" t="s">
        <v>543</v>
      </c>
      <c r="B84" s="2" t="s">
        <v>110</v>
      </c>
      <c r="C84" s="1" t="s">
        <v>257</v>
      </c>
    </row>
    <row r="85" spans="1:3" x14ac:dyDescent="0.35">
      <c r="A85" s="1" t="s">
        <v>586</v>
      </c>
      <c r="B85" s="2" t="s">
        <v>165</v>
      </c>
      <c r="C85" s="1" t="s">
        <v>382</v>
      </c>
    </row>
    <row r="86" spans="1:3" x14ac:dyDescent="0.35">
      <c r="A86" s="1" t="s">
        <v>436</v>
      </c>
      <c r="B86" s="2" t="s">
        <v>94</v>
      </c>
      <c r="C86" s="1" t="s">
        <v>249</v>
      </c>
    </row>
    <row r="87" spans="1:3" x14ac:dyDescent="0.35">
      <c r="A87" s="1" t="s">
        <v>473</v>
      </c>
      <c r="B87" s="2" t="s">
        <v>60</v>
      </c>
      <c r="C87" s="1" t="s">
        <v>233</v>
      </c>
    </row>
    <row r="88" spans="1:3" x14ac:dyDescent="0.35">
      <c r="A88" s="1" t="s">
        <v>410</v>
      </c>
      <c r="B88" s="2" t="s">
        <v>135</v>
      </c>
      <c r="C88" s="1" t="s">
        <v>325</v>
      </c>
    </row>
    <row r="89" spans="1:3" x14ac:dyDescent="0.35">
      <c r="A89" s="1" t="s">
        <v>578</v>
      </c>
      <c r="B89" s="2" t="s">
        <v>0</v>
      </c>
      <c r="C89" s="1" t="s">
        <v>204</v>
      </c>
    </row>
    <row r="90" spans="1:3" x14ac:dyDescent="0.35">
      <c r="A90" s="1" t="s">
        <v>515</v>
      </c>
      <c r="B90" s="2" t="s">
        <v>93</v>
      </c>
      <c r="C90" s="1" t="s">
        <v>359</v>
      </c>
    </row>
    <row r="91" spans="1:3" x14ac:dyDescent="0.35">
      <c r="A91" s="1" t="s">
        <v>509</v>
      </c>
      <c r="B91" s="2" t="s">
        <v>147</v>
      </c>
      <c r="C91" s="1" t="s">
        <v>349</v>
      </c>
    </row>
    <row r="92" spans="1:3" x14ac:dyDescent="0.35">
      <c r="A92" s="1" t="s">
        <v>544</v>
      </c>
      <c r="B92" s="2" t="s">
        <v>52</v>
      </c>
      <c r="C92" s="1" t="s">
        <v>229</v>
      </c>
    </row>
    <row r="93" spans="1:3" x14ac:dyDescent="0.35">
      <c r="A93" s="1" t="s">
        <v>463</v>
      </c>
      <c r="B93" s="2" t="s">
        <v>159</v>
      </c>
      <c r="C93" s="1" t="s">
        <v>373</v>
      </c>
    </row>
    <row r="94" spans="1:3" x14ac:dyDescent="0.35">
      <c r="A94" s="1" t="s">
        <v>516</v>
      </c>
      <c r="B94" s="2" t="s">
        <v>56</v>
      </c>
      <c r="C94" s="1" t="s">
        <v>231</v>
      </c>
    </row>
    <row r="95" spans="1:3" x14ac:dyDescent="0.35">
      <c r="A95" s="1" t="s">
        <v>512</v>
      </c>
      <c r="B95" s="2" t="s">
        <v>5</v>
      </c>
      <c r="C95" s="1" t="s">
        <v>303</v>
      </c>
    </row>
    <row r="96" spans="1:3" x14ac:dyDescent="0.35">
      <c r="A96" s="1" t="s">
        <v>485</v>
      </c>
      <c r="B96" s="2" t="s">
        <v>124</v>
      </c>
      <c r="C96" s="1" t="s">
        <v>264</v>
      </c>
    </row>
    <row r="97" spans="1:3" x14ac:dyDescent="0.35">
      <c r="A97" s="1" t="s">
        <v>501</v>
      </c>
      <c r="B97" s="2" t="s">
        <v>98</v>
      </c>
      <c r="C97" s="1" t="s">
        <v>251</v>
      </c>
    </row>
    <row r="98" spans="1:3" x14ac:dyDescent="0.35">
      <c r="A98" s="1" t="s">
        <v>497</v>
      </c>
      <c r="B98" s="2" t="s">
        <v>154</v>
      </c>
      <c r="C98" s="1" t="s">
        <v>278</v>
      </c>
    </row>
    <row r="99" spans="1:3" x14ac:dyDescent="0.35">
      <c r="A99" s="1" t="s">
        <v>527</v>
      </c>
      <c r="B99" s="2" t="s">
        <v>15</v>
      </c>
      <c r="C99" s="1" t="s">
        <v>309</v>
      </c>
    </row>
    <row r="100" spans="1:3" x14ac:dyDescent="0.35">
      <c r="A100" s="1" t="s">
        <v>594</v>
      </c>
      <c r="B100" s="2" t="s">
        <v>121</v>
      </c>
      <c r="C100" s="1" t="s">
        <v>356</v>
      </c>
    </row>
    <row r="101" spans="1:3" x14ac:dyDescent="0.35">
      <c r="A101" s="1" t="s">
        <v>486</v>
      </c>
      <c r="B101" s="2" t="s">
        <v>164</v>
      </c>
      <c r="C101" s="1" t="s">
        <v>283</v>
      </c>
    </row>
    <row r="102" spans="1:3" x14ac:dyDescent="0.35">
      <c r="A102" s="1" t="s">
        <v>440</v>
      </c>
      <c r="B102" s="2" t="s">
        <v>4</v>
      </c>
      <c r="C102" s="1" t="s">
        <v>206</v>
      </c>
    </row>
    <row r="103" spans="1:3" x14ac:dyDescent="0.35">
      <c r="A103" s="1" t="s">
        <v>491</v>
      </c>
      <c r="B103" s="2" t="s">
        <v>68</v>
      </c>
      <c r="C103" s="1" t="s">
        <v>76</v>
      </c>
    </row>
    <row r="104" spans="1:3" x14ac:dyDescent="0.35">
      <c r="A104" s="1" t="s">
        <v>445</v>
      </c>
      <c r="B104" s="2" t="s">
        <v>152</v>
      </c>
      <c r="C104" s="1" t="s">
        <v>277</v>
      </c>
    </row>
    <row r="105" spans="1:3" x14ac:dyDescent="0.35">
      <c r="A105" s="1" t="s">
        <v>462</v>
      </c>
      <c r="B105" s="2" t="s">
        <v>104</v>
      </c>
      <c r="C105" s="1" t="s">
        <v>254</v>
      </c>
    </row>
    <row r="106" spans="1:3" x14ac:dyDescent="0.35">
      <c r="A106" s="1" t="s">
        <v>414</v>
      </c>
      <c r="B106" s="2" t="s">
        <v>14</v>
      </c>
      <c r="C106" s="1" t="s">
        <v>211</v>
      </c>
    </row>
    <row r="107" spans="1:3" x14ac:dyDescent="0.35">
      <c r="A107" s="1" t="s">
        <v>548</v>
      </c>
      <c r="B107" s="2" t="s">
        <v>38</v>
      </c>
      <c r="C107" s="1" t="s">
        <v>222</v>
      </c>
    </row>
    <row r="108" spans="1:3" x14ac:dyDescent="0.35">
      <c r="A108" s="1" t="s">
        <v>542</v>
      </c>
      <c r="B108" s="2" t="s">
        <v>107</v>
      </c>
      <c r="C108" s="1" t="s">
        <v>328</v>
      </c>
    </row>
    <row r="109" spans="1:3" x14ac:dyDescent="0.35">
      <c r="A109" s="1" t="s">
        <v>565</v>
      </c>
      <c r="B109" s="2" t="s">
        <v>170</v>
      </c>
      <c r="C109" s="1" t="s">
        <v>285</v>
      </c>
    </row>
    <row r="110" spans="1:3" x14ac:dyDescent="0.35">
      <c r="A110" s="1" t="s">
        <v>549</v>
      </c>
      <c r="B110" s="2" t="s">
        <v>125</v>
      </c>
      <c r="C110" s="1" t="s">
        <v>364</v>
      </c>
    </row>
    <row r="111" spans="1:3" x14ac:dyDescent="0.35">
      <c r="A111" s="1" t="s">
        <v>526</v>
      </c>
      <c r="B111" s="2" t="s">
        <v>163</v>
      </c>
      <c r="C111" s="1" t="s">
        <v>381</v>
      </c>
    </row>
    <row r="112" spans="1:3" x14ac:dyDescent="0.35">
      <c r="A112" s="1" t="s">
        <v>517</v>
      </c>
      <c r="B112" s="2" t="s">
        <v>167</v>
      </c>
      <c r="C112" s="1" t="s">
        <v>384</v>
      </c>
    </row>
    <row r="113" spans="1:3" x14ac:dyDescent="0.35">
      <c r="A113" s="1" t="s">
        <v>555</v>
      </c>
      <c r="B113" s="2" t="s">
        <v>105</v>
      </c>
      <c r="C113" s="1" t="s">
        <v>324</v>
      </c>
    </row>
    <row r="114" spans="1:3" x14ac:dyDescent="0.35">
      <c r="A114" s="1" t="s">
        <v>562</v>
      </c>
      <c r="B114" s="2" t="s">
        <v>74</v>
      </c>
      <c r="C114" s="1" t="s">
        <v>239</v>
      </c>
    </row>
    <row r="115" spans="1:3" x14ac:dyDescent="0.35">
      <c r="A115" s="1" t="s">
        <v>464</v>
      </c>
      <c r="B115" s="2" t="s">
        <v>19</v>
      </c>
      <c r="C115" s="1" t="s">
        <v>300</v>
      </c>
    </row>
    <row r="116" spans="1:3" x14ac:dyDescent="0.35">
      <c r="A116" s="1" t="s">
        <v>465</v>
      </c>
      <c r="B116" s="2" t="s">
        <v>81</v>
      </c>
      <c r="C116" s="1" t="s">
        <v>335</v>
      </c>
    </row>
    <row r="117" spans="1:3" x14ac:dyDescent="0.35">
      <c r="A117" s="1" t="s">
        <v>437</v>
      </c>
      <c r="B117" s="2" t="s">
        <v>63</v>
      </c>
      <c r="C117" s="1" t="s">
        <v>358</v>
      </c>
    </row>
    <row r="118" spans="1:3" x14ac:dyDescent="0.35">
      <c r="A118" s="1" t="s">
        <v>498</v>
      </c>
      <c r="B118" s="2" t="s">
        <v>151</v>
      </c>
      <c r="C118" s="1" t="s">
        <v>357</v>
      </c>
    </row>
    <row r="119" spans="1:3" x14ac:dyDescent="0.35">
      <c r="A119" s="1" t="s">
        <v>412</v>
      </c>
      <c r="B119" s="2" t="s">
        <v>193</v>
      </c>
      <c r="C119" s="1" t="s">
        <v>388</v>
      </c>
    </row>
    <row r="120" spans="1:3" x14ac:dyDescent="0.35">
      <c r="A120" s="1" t="s">
        <v>596</v>
      </c>
      <c r="B120" s="2" t="s">
        <v>130</v>
      </c>
      <c r="C120" s="1" t="s">
        <v>267</v>
      </c>
    </row>
    <row r="121" spans="1:3" x14ac:dyDescent="0.35">
      <c r="A121" s="1" t="s">
        <v>467</v>
      </c>
      <c r="B121" s="2" t="s">
        <v>117</v>
      </c>
      <c r="C121" s="1" t="s">
        <v>348</v>
      </c>
    </row>
    <row r="122" spans="1:3" x14ac:dyDescent="0.35">
      <c r="A122" s="1" t="s">
        <v>550</v>
      </c>
      <c r="B122" s="2" t="s">
        <v>40</v>
      </c>
      <c r="C122" s="1" t="s">
        <v>223</v>
      </c>
    </row>
    <row r="123" spans="1:3" x14ac:dyDescent="0.35">
      <c r="A123" s="1" t="s">
        <v>551</v>
      </c>
      <c r="B123" s="2" t="s">
        <v>42</v>
      </c>
      <c r="C123" s="1" t="s">
        <v>224</v>
      </c>
    </row>
    <row r="124" spans="1:3" x14ac:dyDescent="0.35">
      <c r="A124" s="1" t="s">
        <v>583</v>
      </c>
      <c r="B124" s="2" t="s">
        <v>33</v>
      </c>
      <c r="C124" s="1" t="s">
        <v>316</v>
      </c>
    </row>
    <row r="125" spans="1:3" x14ac:dyDescent="0.35">
      <c r="A125" s="1" t="s">
        <v>481</v>
      </c>
      <c r="B125" s="2" t="s">
        <v>118</v>
      </c>
      <c r="C125" s="1" t="s">
        <v>261</v>
      </c>
    </row>
    <row r="126" spans="1:3" x14ac:dyDescent="0.35">
      <c r="A126" s="1" t="s">
        <v>570</v>
      </c>
      <c r="B126" s="2" t="s">
        <v>72</v>
      </c>
      <c r="C126" s="1" t="s">
        <v>238</v>
      </c>
    </row>
    <row r="127" spans="1:3" x14ac:dyDescent="0.35">
      <c r="A127" s="1" t="s">
        <v>595</v>
      </c>
      <c r="B127" s="2" t="s">
        <v>57</v>
      </c>
      <c r="C127" s="1" t="s">
        <v>346</v>
      </c>
    </row>
    <row r="128" spans="1:3" x14ac:dyDescent="0.35">
      <c r="A128" s="1" t="s">
        <v>446</v>
      </c>
      <c r="B128" s="2" t="s">
        <v>115</v>
      </c>
      <c r="C128" s="1" t="s">
        <v>344</v>
      </c>
    </row>
    <row r="129" spans="1:3" x14ac:dyDescent="0.35">
      <c r="A129" s="1" t="s">
        <v>571</v>
      </c>
      <c r="B129" s="2" t="s">
        <v>150</v>
      </c>
      <c r="C129" s="1" t="s">
        <v>276</v>
      </c>
    </row>
    <row r="130" spans="1:3" x14ac:dyDescent="0.35">
      <c r="A130" s="1" t="s">
        <v>533</v>
      </c>
      <c r="B130" s="2" t="s">
        <v>7</v>
      </c>
      <c r="C130" s="1" t="s">
        <v>308</v>
      </c>
    </row>
    <row r="131" spans="1:3" x14ac:dyDescent="0.35">
      <c r="A131" s="1" t="s">
        <v>408</v>
      </c>
      <c r="B131" s="2" t="s">
        <v>21</v>
      </c>
      <c r="C131" s="1" t="s">
        <v>305</v>
      </c>
    </row>
    <row r="132" spans="1:3" x14ac:dyDescent="0.35">
      <c r="A132" s="1" t="s">
        <v>579</v>
      </c>
      <c r="B132" s="2" t="s">
        <v>166</v>
      </c>
      <c r="C132" s="1" t="s">
        <v>0</v>
      </c>
    </row>
    <row r="133" spans="1:3" x14ac:dyDescent="0.35">
      <c r="A133" s="1" t="s">
        <v>454</v>
      </c>
      <c r="B133" s="2" t="s">
        <v>197</v>
      </c>
      <c r="C133" s="1" t="s">
        <v>394</v>
      </c>
    </row>
    <row r="134" spans="1:3" x14ac:dyDescent="0.35">
      <c r="A134" s="1" t="s">
        <v>461</v>
      </c>
      <c r="B134" s="2" t="s">
        <v>139</v>
      </c>
      <c r="C134" s="1" t="s">
        <v>333</v>
      </c>
    </row>
    <row r="135" spans="1:3" x14ac:dyDescent="0.35">
      <c r="A135" s="1" t="s">
        <v>540</v>
      </c>
      <c r="B135" s="2" t="s">
        <v>29</v>
      </c>
      <c r="C135" s="1" t="s">
        <v>306</v>
      </c>
    </row>
    <row r="136" spans="1:3" x14ac:dyDescent="0.35">
      <c r="A136" s="1" t="s">
        <v>471</v>
      </c>
      <c r="B136" s="2" t="s">
        <v>95</v>
      </c>
      <c r="C136" s="1" t="s">
        <v>363</v>
      </c>
    </row>
    <row r="137" spans="1:3" x14ac:dyDescent="0.35">
      <c r="A137" s="1" t="s">
        <v>537</v>
      </c>
      <c r="B137" s="2" t="s">
        <v>177</v>
      </c>
      <c r="C137" s="1" t="s">
        <v>397</v>
      </c>
    </row>
    <row r="138" spans="1:3" x14ac:dyDescent="0.35">
      <c r="A138" s="1" t="s">
        <v>519</v>
      </c>
      <c r="B138" s="2" t="s">
        <v>28</v>
      </c>
      <c r="C138" s="1" t="s">
        <v>16</v>
      </c>
    </row>
    <row r="139" spans="1:3" x14ac:dyDescent="0.35">
      <c r="A139" s="1" t="s">
        <v>438</v>
      </c>
      <c r="B139" s="2" t="s">
        <v>137</v>
      </c>
      <c r="C139" s="1" t="s">
        <v>329</v>
      </c>
    </row>
    <row r="140" spans="1:3" x14ac:dyDescent="0.35">
      <c r="A140" s="1" t="s">
        <v>479</v>
      </c>
      <c r="B140" s="2" t="s">
        <v>1</v>
      </c>
      <c r="C140" s="1" t="s">
        <v>307</v>
      </c>
    </row>
    <row r="141" spans="1:3" x14ac:dyDescent="0.35">
      <c r="A141" s="1" t="s">
        <v>432</v>
      </c>
      <c r="B141" s="2" t="s">
        <v>184</v>
      </c>
      <c r="C141" s="1" t="s">
        <v>292</v>
      </c>
    </row>
    <row r="142" spans="1:3" x14ac:dyDescent="0.35">
      <c r="A142" s="1" t="s">
        <v>419</v>
      </c>
      <c r="B142" s="2" t="s">
        <v>24</v>
      </c>
      <c r="C142" s="1" t="s">
        <v>216</v>
      </c>
    </row>
    <row r="143" spans="1:3" x14ac:dyDescent="0.35">
      <c r="A143" s="1" t="s">
        <v>494</v>
      </c>
      <c r="B143" s="2" t="s">
        <v>131</v>
      </c>
      <c r="C143" s="1" t="s">
        <v>376</v>
      </c>
    </row>
    <row r="144" spans="1:3" x14ac:dyDescent="0.35">
      <c r="A144" s="1" t="s">
        <v>554</v>
      </c>
      <c r="B144" s="2" t="s">
        <v>45</v>
      </c>
      <c r="C144" s="1" t="s">
        <v>322</v>
      </c>
    </row>
    <row r="145" spans="1:3" x14ac:dyDescent="0.35">
      <c r="A145" s="1" t="s">
        <v>590</v>
      </c>
      <c r="B145" s="2" t="s">
        <v>6</v>
      </c>
      <c r="C145" s="1" t="s">
        <v>207</v>
      </c>
    </row>
    <row r="146" spans="1:3" x14ac:dyDescent="0.35">
      <c r="A146" s="1" t="s">
        <v>472</v>
      </c>
      <c r="B146" s="2" t="s">
        <v>39</v>
      </c>
      <c r="C146" s="1" t="s">
        <v>319</v>
      </c>
    </row>
    <row r="147" spans="1:3" x14ac:dyDescent="0.35">
      <c r="A147" s="1" t="s">
        <v>450</v>
      </c>
      <c r="B147" s="2" t="s">
        <v>23</v>
      </c>
      <c r="C147" s="1" t="s">
        <v>310</v>
      </c>
    </row>
    <row r="148" spans="1:3" x14ac:dyDescent="0.35">
      <c r="A148" s="1" t="s">
        <v>566</v>
      </c>
      <c r="B148" s="2" t="s">
        <v>183</v>
      </c>
      <c r="C148" s="1" t="s">
        <v>387</v>
      </c>
    </row>
    <row r="149" spans="1:3" x14ac:dyDescent="0.35">
      <c r="A149" s="1" t="s">
        <v>502</v>
      </c>
      <c r="B149" s="2" t="s">
        <v>108</v>
      </c>
      <c r="C149" s="1" t="s">
        <v>256</v>
      </c>
    </row>
    <row r="150" spans="1:3" x14ac:dyDescent="0.35">
      <c r="A150" s="1" t="s">
        <v>572</v>
      </c>
      <c r="B150" s="2" t="s">
        <v>64</v>
      </c>
      <c r="C150" s="1" t="s">
        <v>235</v>
      </c>
    </row>
    <row r="151" spans="1:3" x14ac:dyDescent="0.35">
      <c r="A151" s="1" t="s">
        <v>580</v>
      </c>
      <c r="B151" s="2" t="s">
        <v>77</v>
      </c>
      <c r="C151" s="1" t="s">
        <v>327</v>
      </c>
    </row>
    <row r="152" spans="1:3" x14ac:dyDescent="0.35">
      <c r="A152" s="1" t="s">
        <v>541</v>
      </c>
      <c r="B152" s="2" t="s">
        <v>120</v>
      </c>
      <c r="C152" s="1" t="s">
        <v>262</v>
      </c>
    </row>
    <row r="153" spans="1:3" x14ac:dyDescent="0.35">
      <c r="A153" s="1" t="s">
        <v>588</v>
      </c>
      <c r="B153" s="2" t="s">
        <v>103</v>
      </c>
      <c r="C153" s="1" t="s">
        <v>379</v>
      </c>
    </row>
    <row r="154" spans="1:3" x14ac:dyDescent="0.35">
      <c r="A154" s="1" t="s">
        <v>403</v>
      </c>
      <c r="B154" s="2" t="s">
        <v>75</v>
      </c>
      <c r="C154" s="1" t="s">
        <v>323</v>
      </c>
    </row>
    <row r="155" spans="1:3" x14ac:dyDescent="0.35">
      <c r="A155" s="1" t="s">
        <v>505</v>
      </c>
      <c r="B155" s="2" t="s">
        <v>3</v>
      </c>
      <c r="C155" s="1" t="s">
        <v>312</v>
      </c>
    </row>
    <row r="156" spans="1:3" x14ac:dyDescent="0.35">
      <c r="A156" s="1" t="s">
        <v>439</v>
      </c>
      <c r="B156" s="2" t="s">
        <v>88</v>
      </c>
      <c r="C156" s="1" t="s">
        <v>246</v>
      </c>
    </row>
    <row r="157" spans="1:3" x14ac:dyDescent="0.35">
      <c r="A157" s="1" t="s">
        <v>422</v>
      </c>
      <c r="B157" s="2" t="s">
        <v>36</v>
      </c>
      <c r="C157" s="1" t="s">
        <v>221</v>
      </c>
    </row>
    <row r="158" spans="1:3" x14ac:dyDescent="0.35">
      <c r="A158" s="1" t="s">
        <v>552</v>
      </c>
      <c r="B158" s="2" t="s">
        <v>116</v>
      </c>
      <c r="C158" s="1" t="s">
        <v>260</v>
      </c>
    </row>
    <row r="159" spans="1:3" x14ac:dyDescent="0.35">
      <c r="A159" s="1" t="s">
        <v>564</v>
      </c>
      <c r="B159" s="2" t="s">
        <v>196</v>
      </c>
      <c r="C159" s="1" t="s">
        <v>298</v>
      </c>
    </row>
    <row r="160" spans="1:3" x14ac:dyDescent="0.35">
      <c r="A160" s="1" t="s">
        <v>592</v>
      </c>
      <c r="B160" s="2" t="s">
        <v>89</v>
      </c>
      <c r="C160" s="1" t="s">
        <v>351</v>
      </c>
    </row>
    <row r="161" spans="1:3" x14ac:dyDescent="0.35">
      <c r="A161" s="1" t="s">
        <v>460</v>
      </c>
      <c r="B161" s="2" t="s">
        <v>188</v>
      </c>
      <c r="C161" s="1" t="s">
        <v>294</v>
      </c>
    </row>
    <row r="162" spans="1:3" x14ac:dyDescent="0.35">
      <c r="A162" s="1" t="s">
        <v>433</v>
      </c>
      <c r="B162" s="2" t="s">
        <v>180</v>
      </c>
      <c r="C162" s="1" t="s">
        <v>290</v>
      </c>
    </row>
    <row r="163" spans="1:3" x14ac:dyDescent="0.35">
      <c r="A163" s="1" t="s">
        <v>522</v>
      </c>
      <c r="B163" s="2" t="s">
        <v>92</v>
      </c>
      <c r="C163" s="1" t="s">
        <v>248</v>
      </c>
    </row>
    <row r="164" spans="1:3" x14ac:dyDescent="0.35">
      <c r="A164" s="1" t="s">
        <v>510</v>
      </c>
      <c r="B164" s="2" t="s">
        <v>53</v>
      </c>
      <c r="C164" s="1" t="s">
        <v>338</v>
      </c>
    </row>
    <row r="165" spans="1:3" x14ac:dyDescent="0.35">
      <c r="A165" s="1" t="s">
        <v>506</v>
      </c>
      <c r="B165" s="2" t="s">
        <v>12</v>
      </c>
      <c r="C165" s="1" t="s">
        <v>210</v>
      </c>
    </row>
    <row r="166" spans="1:3" x14ac:dyDescent="0.35">
      <c r="A166" s="1" t="s">
        <v>476</v>
      </c>
      <c r="B166" s="2" t="s">
        <v>2</v>
      </c>
      <c r="C166" s="1" t="s">
        <v>205</v>
      </c>
    </row>
    <row r="167" spans="1:3" x14ac:dyDescent="0.35">
      <c r="A167" s="1" t="s">
        <v>425</v>
      </c>
      <c r="B167" s="2" t="s">
        <v>132</v>
      </c>
      <c r="C167" s="1" t="s">
        <v>268</v>
      </c>
    </row>
    <row r="168" spans="1:3" x14ac:dyDescent="0.35">
      <c r="A168" s="1" t="s">
        <v>452</v>
      </c>
      <c r="B168" s="2" t="s">
        <v>50</v>
      </c>
      <c r="C168" s="1" t="s">
        <v>228</v>
      </c>
    </row>
    <row r="169" spans="1:3" x14ac:dyDescent="0.35">
      <c r="A169" s="1" t="s">
        <v>429</v>
      </c>
      <c r="B169" s="2" t="s">
        <v>186</v>
      </c>
      <c r="C169" s="1" t="s">
        <v>293</v>
      </c>
    </row>
    <row r="170" spans="1:3" x14ac:dyDescent="0.35">
      <c r="A170" s="1" t="s">
        <v>535</v>
      </c>
      <c r="B170" s="2" t="s">
        <v>192</v>
      </c>
      <c r="C170" s="1" t="s">
        <v>296</v>
      </c>
    </row>
    <row r="171" spans="1:3" x14ac:dyDescent="0.35">
      <c r="A171" s="1" t="s">
        <v>426</v>
      </c>
      <c r="B171" s="2" t="s">
        <v>111</v>
      </c>
      <c r="C171" s="1" t="s">
        <v>336</v>
      </c>
    </row>
    <row r="172" spans="1:3" x14ac:dyDescent="0.35">
      <c r="A172" s="1" t="s">
        <v>577</v>
      </c>
      <c r="B172" s="2" t="s">
        <v>58</v>
      </c>
      <c r="C172" s="1" t="s">
        <v>232</v>
      </c>
    </row>
    <row r="173" spans="1:3" x14ac:dyDescent="0.35">
      <c r="A173" s="1" t="s">
        <v>573</v>
      </c>
      <c r="B173" s="2" t="s">
        <v>79</v>
      </c>
      <c r="C173" s="1" t="s">
        <v>331</v>
      </c>
    </row>
    <row r="174" spans="1:3" x14ac:dyDescent="0.35">
      <c r="A174" s="1" t="s">
        <v>418</v>
      </c>
      <c r="B174" s="2" t="s">
        <v>82</v>
      </c>
      <c r="C174" s="1" t="s">
        <v>243</v>
      </c>
    </row>
    <row r="175" spans="1:3" x14ac:dyDescent="0.35">
      <c r="A175" s="1" t="s">
        <v>478</v>
      </c>
      <c r="B175" s="2" t="s">
        <v>27</v>
      </c>
      <c r="C175" s="1" t="s">
        <v>301</v>
      </c>
    </row>
    <row r="176" spans="1:3" x14ac:dyDescent="0.35">
      <c r="A176" s="1" t="s">
        <v>521</v>
      </c>
      <c r="B176" s="2" t="s">
        <v>145</v>
      </c>
      <c r="C176" s="1" t="s">
        <v>345</v>
      </c>
    </row>
    <row r="177" spans="1:3" x14ac:dyDescent="0.35">
      <c r="A177" s="1" t="s">
        <v>475</v>
      </c>
      <c r="B177" s="2" t="s">
        <v>17</v>
      </c>
      <c r="C177" s="1" t="s">
        <v>314</v>
      </c>
    </row>
    <row r="178" spans="1:3" x14ac:dyDescent="0.35">
      <c r="A178" s="1" t="s">
        <v>513</v>
      </c>
      <c r="B178" s="2" t="s">
        <v>76</v>
      </c>
      <c r="C178" s="1" t="s">
        <v>240</v>
      </c>
    </row>
    <row r="179" spans="1:3" x14ac:dyDescent="0.35">
      <c r="A179" s="1" t="s">
        <v>466</v>
      </c>
      <c r="B179" s="2" t="s">
        <v>138</v>
      </c>
      <c r="C179" s="1" t="s">
        <v>271</v>
      </c>
    </row>
    <row r="180" spans="1:3" x14ac:dyDescent="0.35">
      <c r="A180" s="1" t="s">
        <v>409</v>
      </c>
      <c r="B180" s="2" t="s">
        <v>55</v>
      </c>
      <c r="C180" s="1" t="s">
        <v>342</v>
      </c>
    </row>
    <row r="181" spans="1:3" x14ac:dyDescent="0.35">
      <c r="A181" s="1" t="s">
        <v>435</v>
      </c>
      <c r="B181" s="2" t="s">
        <v>67</v>
      </c>
      <c r="C181" s="1" t="s">
        <v>366</v>
      </c>
    </row>
    <row r="182" spans="1:3" x14ac:dyDescent="0.35">
      <c r="A182" s="1" t="s">
        <v>430</v>
      </c>
      <c r="B182" s="2" t="s">
        <v>155</v>
      </c>
      <c r="C182" s="1" t="s">
        <v>365</v>
      </c>
    </row>
    <row r="183" spans="1:3" x14ac:dyDescent="0.35">
      <c r="A183" s="1" t="s">
        <v>584</v>
      </c>
      <c r="B183" s="2" t="s">
        <v>49</v>
      </c>
      <c r="C183" s="1" t="s">
        <v>330</v>
      </c>
    </row>
    <row r="184" spans="1:3" x14ac:dyDescent="0.35">
      <c r="A184" s="1" t="s">
        <v>488</v>
      </c>
      <c r="B184" s="2" t="s">
        <v>70</v>
      </c>
      <c r="C184" s="1" t="s">
        <v>237</v>
      </c>
    </row>
    <row r="185" spans="1:3" x14ac:dyDescent="0.35">
      <c r="A185" s="1" t="s">
        <v>424</v>
      </c>
      <c r="B185" s="2" t="s">
        <v>32</v>
      </c>
      <c r="C185" s="1" t="s">
        <v>219</v>
      </c>
    </row>
    <row r="186" spans="1:3" x14ac:dyDescent="0.35">
      <c r="A186" s="1" t="s">
        <v>406</v>
      </c>
      <c r="B186" s="2" t="s">
        <v>13</v>
      </c>
      <c r="C186" s="1" t="s">
        <v>304</v>
      </c>
    </row>
    <row r="187" spans="1:3" x14ac:dyDescent="0.35">
      <c r="A187" s="1" t="s">
        <v>499</v>
      </c>
      <c r="B187" s="2" t="s">
        <v>141</v>
      </c>
      <c r="C187" s="1" t="s">
        <v>337</v>
      </c>
    </row>
    <row r="188" spans="1:3" x14ac:dyDescent="0.35">
      <c r="A188" s="1" t="s">
        <v>492</v>
      </c>
      <c r="B188" s="2" t="s">
        <v>134</v>
      </c>
      <c r="C188" s="1" t="s">
        <v>269</v>
      </c>
    </row>
    <row r="189" spans="1:3" x14ac:dyDescent="0.35">
      <c r="A189" s="1" t="s">
        <v>581</v>
      </c>
      <c r="B189" s="2" t="s">
        <v>185</v>
      </c>
      <c r="C189" s="1" t="s">
        <v>390</v>
      </c>
    </row>
    <row r="190" spans="1:3" x14ac:dyDescent="0.35">
      <c r="A190" s="1" t="s">
        <v>503</v>
      </c>
      <c r="B190" s="2" t="s">
        <v>16</v>
      </c>
      <c r="C190" s="1" t="s">
        <v>212</v>
      </c>
    </row>
    <row r="191" spans="1:3" x14ac:dyDescent="0.35">
      <c r="A191" s="1" t="s">
        <v>574</v>
      </c>
      <c r="B191" s="2" t="s">
        <v>48</v>
      </c>
      <c r="C191" s="1" t="s">
        <v>227</v>
      </c>
    </row>
    <row r="192" spans="1:3" x14ac:dyDescent="0.35">
      <c r="A192" s="1" t="s">
        <v>511</v>
      </c>
      <c r="B192" s="2" t="s">
        <v>100</v>
      </c>
      <c r="C192" s="1" t="s">
        <v>252</v>
      </c>
    </row>
    <row r="193" spans="1:3" x14ac:dyDescent="0.35">
      <c r="A193" s="1" t="s">
        <v>582</v>
      </c>
      <c r="B193" s="2" t="s">
        <v>109</v>
      </c>
      <c r="C193" s="1" t="s">
        <v>332</v>
      </c>
    </row>
    <row r="194" spans="1:3" x14ac:dyDescent="0.35">
      <c r="A194" s="1" t="s">
        <v>483</v>
      </c>
      <c r="B194" s="2" t="s">
        <v>182</v>
      </c>
      <c r="C194" s="1" t="s">
        <v>291</v>
      </c>
    </row>
    <row r="195" spans="1:3" x14ac:dyDescent="0.35">
      <c r="A195" s="1" t="s">
        <v>559</v>
      </c>
      <c r="B195" s="2" t="s">
        <v>113</v>
      </c>
      <c r="C195" s="1" t="s">
        <v>340</v>
      </c>
    </row>
    <row r="196" spans="1:3" x14ac:dyDescent="0.35">
      <c r="A196" s="1" t="s">
        <v>495</v>
      </c>
      <c r="B196" s="2" t="s">
        <v>126</v>
      </c>
      <c r="C196" s="1" t="s">
        <v>265</v>
      </c>
    </row>
    <row r="197" spans="1:3" x14ac:dyDescent="0.35">
      <c r="A197" s="1" t="s">
        <v>532</v>
      </c>
      <c r="B197" s="2" t="s">
        <v>178</v>
      </c>
      <c r="C197" s="1" t="s">
        <v>289</v>
      </c>
    </row>
    <row r="198" spans="1:3" x14ac:dyDescent="0.35">
      <c r="A198" s="1" t="s">
        <v>597</v>
      </c>
      <c r="B198" s="2" t="s">
        <v>10</v>
      </c>
      <c r="C198" s="1" t="s">
        <v>209</v>
      </c>
    </row>
    <row r="199" spans="1:3" x14ac:dyDescent="0.35">
      <c r="A199" s="1" t="s">
        <v>441</v>
      </c>
      <c r="B199" s="2" t="s">
        <v>174</v>
      </c>
      <c r="C199" s="1" t="s">
        <v>287</v>
      </c>
    </row>
    <row r="200" spans="1:3" x14ac:dyDescent="0.35">
      <c r="A200" s="1" t="s">
        <v>421</v>
      </c>
      <c r="B200" s="2" t="s">
        <v>112</v>
      </c>
      <c r="C200" s="1" t="s">
        <v>258</v>
      </c>
    </row>
  </sheetData>
  <sortState xmlns:xlrd2="http://schemas.microsoft.com/office/spreadsheetml/2017/richdata2" ref="A2:C200">
    <sortCondition ref="B2:B20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6944-3730-804B-B926-656A2EA00B50}">
  <dimension ref="A1:B200"/>
  <sheetViews>
    <sheetView workbookViewId="0">
      <selection activeCell="E23" sqref="E23"/>
    </sheetView>
  </sheetViews>
  <sheetFormatPr defaultColWidth="10.6640625" defaultRowHeight="15.5" x14ac:dyDescent="0.35"/>
  <cols>
    <col min="1" max="2" width="13.83203125" customWidth="1"/>
  </cols>
  <sheetData>
    <row r="1" spans="1:2" x14ac:dyDescent="0.35">
      <c r="A1" s="3" t="s">
        <v>598</v>
      </c>
      <c r="B1" s="3" t="s">
        <v>201</v>
      </c>
    </row>
    <row r="2" spans="1:2" x14ac:dyDescent="0.35">
      <c r="A2" s="1" t="s">
        <v>412</v>
      </c>
      <c r="B2" s="2" t="s">
        <v>203</v>
      </c>
    </row>
    <row r="3" spans="1:2" x14ac:dyDescent="0.35">
      <c r="A3" s="1" t="s">
        <v>428</v>
      </c>
      <c r="B3" s="2" t="s">
        <v>203</v>
      </c>
    </row>
    <row r="4" spans="1:2" x14ac:dyDescent="0.35">
      <c r="A4" s="1" t="s">
        <v>421</v>
      </c>
      <c r="B4" s="2" t="s">
        <v>202</v>
      </c>
    </row>
    <row r="5" spans="1:2" x14ac:dyDescent="0.35">
      <c r="A5" s="1" t="s">
        <v>425</v>
      </c>
      <c r="B5" s="2" t="s">
        <v>202</v>
      </c>
    </row>
    <row r="6" spans="1:2" x14ac:dyDescent="0.35">
      <c r="A6" s="1" t="s">
        <v>441</v>
      </c>
      <c r="B6" s="2" t="s">
        <v>202</v>
      </c>
    </row>
    <row r="7" spans="1:2" x14ac:dyDescent="0.35">
      <c r="A7" s="1" t="s">
        <v>595</v>
      </c>
      <c r="B7" s="2" t="s">
        <v>203</v>
      </c>
    </row>
    <row r="8" spans="1:2" x14ac:dyDescent="0.35">
      <c r="A8" s="1" t="s">
        <v>429</v>
      </c>
      <c r="B8" s="2" t="s">
        <v>202</v>
      </c>
    </row>
    <row r="9" spans="1:2" x14ac:dyDescent="0.35">
      <c r="A9" s="1" t="s">
        <v>437</v>
      </c>
      <c r="B9" s="2" t="s">
        <v>203</v>
      </c>
    </row>
    <row r="10" spans="1:2" x14ac:dyDescent="0.35">
      <c r="A10" s="1" t="s">
        <v>469</v>
      </c>
      <c r="B10" s="2" t="s">
        <v>203</v>
      </c>
    </row>
    <row r="11" spans="1:2" x14ac:dyDescent="0.35">
      <c r="A11" s="1" t="s">
        <v>500</v>
      </c>
      <c r="B11" s="2" t="s">
        <v>203</v>
      </c>
    </row>
    <row r="12" spans="1:2" x14ac:dyDescent="0.35">
      <c r="A12" s="1" t="s">
        <v>518</v>
      </c>
      <c r="B12" s="2" t="s">
        <v>203</v>
      </c>
    </row>
    <row r="13" spans="1:2" x14ac:dyDescent="0.35">
      <c r="A13" s="1" t="s">
        <v>519</v>
      </c>
      <c r="B13" s="2" t="s">
        <v>202</v>
      </c>
    </row>
    <row r="14" spans="1:2" x14ac:dyDescent="0.35">
      <c r="A14" s="1" t="s">
        <v>557</v>
      </c>
      <c r="B14" s="2" t="s">
        <v>202</v>
      </c>
    </row>
    <row r="15" spans="1:2" x14ac:dyDescent="0.35">
      <c r="A15" s="1" t="s">
        <v>582</v>
      </c>
      <c r="B15" s="2" t="s">
        <v>203</v>
      </c>
    </row>
    <row r="16" spans="1:2" x14ac:dyDescent="0.35">
      <c r="A16" s="1" t="s">
        <v>493</v>
      </c>
      <c r="B16" s="2" t="s">
        <v>202</v>
      </c>
    </row>
    <row r="17" spans="1:2" x14ac:dyDescent="0.35">
      <c r="A17" s="1" t="s">
        <v>522</v>
      </c>
      <c r="B17" s="2" t="s">
        <v>202</v>
      </c>
    </row>
    <row r="18" spans="1:2" x14ac:dyDescent="0.35">
      <c r="A18" s="1" t="s">
        <v>405</v>
      </c>
      <c r="B18" s="2" t="s">
        <v>202</v>
      </c>
    </row>
    <row r="19" spans="1:2" x14ac:dyDescent="0.35">
      <c r="A19" s="1" t="s">
        <v>414</v>
      </c>
      <c r="B19" s="2" t="s">
        <v>202</v>
      </c>
    </row>
    <row r="20" spans="1:2" x14ac:dyDescent="0.35">
      <c r="A20" s="1" t="s">
        <v>590</v>
      </c>
      <c r="B20" s="2" t="s">
        <v>202</v>
      </c>
    </row>
    <row r="21" spans="1:2" x14ac:dyDescent="0.35">
      <c r="A21" s="1" t="s">
        <v>424</v>
      </c>
      <c r="B21" s="2" t="s">
        <v>202</v>
      </c>
    </row>
    <row r="22" spans="1:2" x14ac:dyDescent="0.35">
      <c r="A22" s="1" t="s">
        <v>435</v>
      </c>
      <c r="B22" s="2" t="s">
        <v>203</v>
      </c>
    </row>
    <row r="23" spans="1:2" x14ac:dyDescent="0.35">
      <c r="A23" s="1" t="s">
        <v>467</v>
      </c>
      <c r="B23" s="2" t="s">
        <v>203</v>
      </c>
    </row>
    <row r="24" spans="1:2" x14ac:dyDescent="0.35">
      <c r="A24" s="1" t="s">
        <v>499</v>
      </c>
      <c r="B24" s="2" t="s">
        <v>203</v>
      </c>
    </row>
    <row r="25" spans="1:2" x14ac:dyDescent="0.35">
      <c r="A25" s="1" t="s">
        <v>517</v>
      </c>
      <c r="B25" s="2" t="s">
        <v>203</v>
      </c>
    </row>
    <row r="26" spans="1:2" x14ac:dyDescent="0.35">
      <c r="A26" s="1" t="s">
        <v>556</v>
      </c>
      <c r="B26" s="2" t="s">
        <v>203</v>
      </c>
    </row>
    <row r="27" spans="1:2" x14ac:dyDescent="0.35">
      <c r="A27" s="1" t="s">
        <v>399</v>
      </c>
      <c r="B27" s="2" t="s">
        <v>203</v>
      </c>
    </row>
    <row r="28" spans="1:2" x14ac:dyDescent="0.35">
      <c r="A28" s="1" t="s">
        <v>448</v>
      </c>
      <c r="B28" s="2" t="s">
        <v>203</v>
      </c>
    </row>
    <row r="29" spans="1:2" x14ac:dyDescent="0.35">
      <c r="A29" s="1" t="s">
        <v>562</v>
      </c>
      <c r="B29" s="2" t="s">
        <v>202</v>
      </c>
    </row>
    <row r="30" spans="1:2" x14ac:dyDescent="0.35">
      <c r="A30" s="1" t="s">
        <v>565</v>
      </c>
      <c r="B30" s="2" t="s">
        <v>202</v>
      </c>
    </row>
    <row r="31" spans="1:2" x14ac:dyDescent="0.35">
      <c r="A31" s="1" t="s">
        <v>410</v>
      </c>
      <c r="B31" s="2" t="s">
        <v>203</v>
      </c>
    </row>
    <row r="32" spans="1:2" x14ac:dyDescent="0.35">
      <c r="A32" s="1" t="s">
        <v>462</v>
      </c>
      <c r="B32" s="2" t="s">
        <v>202</v>
      </c>
    </row>
    <row r="33" spans="1:2" x14ac:dyDescent="0.35">
      <c r="A33" s="1" t="s">
        <v>520</v>
      </c>
      <c r="B33" s="2" t="s">
        <v>202</v>
      </c>
    </row>
    <row r="34" spans="1:2" x14ac:dyDescent="0.35">
      <c r="A34" s="1" t="s">
        <v>553</v>
      </c>
      <c r="B34" s="2" t="s">
        <v>203</v>
      </c>
    </row>
    <row r="35" spans="1:2" x14ac:dyDescent="0.35">
      <c r="A35" s="1" t="s">
        <v>576</v>
      </c>
      <c r="B35" s="2" t="s">
        <v>203</v>
      </c>
    </row>
    <row r="36" spans="1:2" x14ac:dyDescent="0.35">
      <c r="A36" s="1" t="s">
        <v>581</v>
      </c>
      <c r="B36" s="2" t="s">
        <v>203</v>
      </c>
    </row>
    <row r="37" spans="1:2" x14ac:dyDescent="0.35">
      <c r="A37" s="1" t="s">
        <v>491</v>
      </c>
      <c r="B37" s="2" t="s">
        <v>202</v>
      </c>
    </row>
    <row r="38" spans="1:2" x14ac:dyDescent="0.35">
      <c r="A38" s="1" t="s">
        <v>497</v>
      </c>
      <c r="B38" s="2" t="s">
        <v>202</v>
      </c>
    </row>
    <row r="39" spans="1:2" x14ac:dyDescent="0.35">
      <c r="A39" s="1" t="s">
        <v>434</v>
      </c>
      <c r="B39" s="2" t="s">
        <v>202</v>
      </c>
    </row>
    <row r="40" spans="1:2" x14ac:dyDescent="0.35">
      <c r="A40" s="1" t="s">
        <v>443</v>
      </c>
      <c r="B40" s="2" t="s">
        <v>203</v>
      </c>
    </row>
    <row r="41" spans="1:2" x14ac:dyDescent="0.35">
      <c r="A41" s="1" t="s">
        <v>444</v>
      </c>
      <c r="B41" s="2" t="s">
        <v>203</v>
      </c>
    </row>
    <row r="42" spans="1:2" x14ac:dyDescent="0.35">
      <c r="A42" s="1" t="s">
        <v>489</v>
      </c>
      <c r="B42" s="2" t="s">
        <v>202</v>
      </c>
    </row>
    <row r="43" spans="1:2" x14ac:dyDescent="0.35">
      <c r="A43" s="1" t="s">
        <v>494</v>
      </c>
      <c r="B43" s="2" t="s">
        <v>203</v>
      </c>
    </row>
    <row r="44" spans="1:2" x14ac:dyDescent="0.35">
      <c r="A44" s="1" t="s">
        <v>545</v>
      </c>
      <c r="B44" s="2" t="s">
        <v>202</v>
      </c>
    </row>
    <row r="45" spans="1:2" x14ac:dyDescent="0.35">
      <c r="A45" s="1" t="s">
        <v>548</v>
      </c>
      <c r="B45" s="2" t="s">
        <v>202</v>
      </c>
    </row>
    <row r="46" spans="1:2" x14ac:dyDescent="0.35">
      <c r="A46" s="1" t="s">
        <v>552</v>
      </c>
      <c r="B46" s="2" t="s">
        <v>202</v>
      </c>
    </row>
    <row r="47" spans="1:2" x14ac:dyDescent="0.35">
      <c r="A47" s="1" t="s">
        <v>460</v>
      </c>
      <c r="B47" s="2" t="s">
        <v>202</v>
      </c>
    </row>
    <row r="48" spans="1:2" x14ac:dyDescent="0.35">
      <c r="A48" s="1" t="s">
        <v>461</v>
      </c>
      <c r="B48" s="2" t="s">
        <v>203</v>
      </c>
    </row>
    <row r="49" spans="1:2" x14ac:dyDescent="0.35">
      <c r="A49" s="1" t="s">
        <v>468</v>
      </c>
      <c r="B49" s="2" t="s">
        <v>202</v>
      </c>
    </row>
    <row r="50" spans="1:2" x14ac:dyDescent="0.35">
      <c r="A50" s="1" t="s">
        <v>470</v>
      </c>
      <c r="B50" s="2" t="s">
        <v>202</v>
      </c>
    </row>
    <row r="51" spans="1:2" x14ac:dyDescent="0.35">
      <c r="A51" s="1" t="s">
        <v>471</v>
      </c>
      <c r="B51" s="2" t="s">
        <v>203</v>
      </c>
    </row>
    <row r="52" spans="1:2" x14ac:dyDescent="0.35">
      <c r="A52" s="1" t="s">
        <v>502</v>
      </c>
      <c r="B52" s="2" t="s">
        <v>202</v>
      </c>
    </row>
    <row r="53" spans="1:2" x14ac:dyDescent="0.35">
      <c r="A53" s="1" t="s">
        <v>407</v>
      </c>
      <c r="B53" s="2" t="s">
        <v>203</v>
      </c>
    </row>
    <row r="54" spans="1:2" x14ac:dyDescent="0.35">
      <c r="A54" s="1" t="s">
        <v>439</v>
      </c>
      <c r="B54" s="2" t="s">
        <v>202</v>
      </c>
    </row>
    <row r="55" spans="1:2" x14ac:dyDescent="0.35">
      <c r="A55" s="1" t="s">
        <v>466</v>
      </c>
      <c r="B55" s="2" t="s">
        <v>202</v>
      </c>
    </row>
    <row r="56" spans="1:2" x14ac:dyDescent="0.35">
      <c r="A56" s="1" t="s">
        <v>549</v>
      </c>
      <c r="B56" s="2" t="s">
        <v>203</v>
      </c>
    </row>
    <row r="57" spans="1:2" x14ac:dyDescent="0.35">
      <c r="A57" s="1" t="s">
        <v>591</v>
      </c>
      <c r="B57" s="2" t="s">
        <v>202</v>
      </c>
    </row>
    <row r="58" spans="1:2" x14ac:dyDescent="0.35">
      <c r="A58" s="1" t="s">
        <v>403</v>
      </c>
      <c r="B58" s="2" t="s">
        <v>203</v>
      </c>
    </row>
    <row r="59" spans="1:2" x14ac:dyDescent="0.35">
      <c r="A59" s="1" t="s">
        <v>406</v>
      </c>
      <c r="B59" s="2" t="s">
        <v>203</v>
      </c>
    </row>
    <row r="60" spans="1:2" x14ac:dyDescent="0.35">
      <c r="A60" s="1" t="s">
        <v>419</v>
      </c>
      <c r="B60" s="2" t="s">
        <v>202</v>
      </c>
    </row>
    <row r="61" spans="1:2" x14ac:dyDescent="0.35">
      <c r="A61" s="1" t="s">
        <v>438</v>
      </c>
      <c r="B61" s="2" t="s">
        <v>203</v>
      </c>
    </row>
    <row r="62" spans="1:2" x14ac:dyDescent="0.35">
      <c r="A62" s="1" t="s">
        <v>455</v>
      </c>
      <c r="B62" s="2" t="s">
        <v>203</v>
      </c>
    </row>
    <row r="63" spans="1:2" x14ac:dyDescent="0.35">
      <c r="A63" s="1" t="s">
        <v>507</v>
      </c>
      <c r="B63" s="2" t="s">
        <v>202</v>
      </c>
    </row>
    <row r="64" spans="1:2" x14ac:dyDescent="0.35">
      <c r="A64" s="1" t="s">
        <v>508</v>
      </c>
      <c r="B64" s="2" t="s">
        <v>202</v>
      </c>
    </row>
    <row r="65" spans="1:2" x14ac:dyDescent="0.35">
      <c r="A65" s="1" t="s">
        <v>512</v>
      </c>
      <c r="B65" s="2" t="s">
        <v>203</v>
      </c>
    </row>
    <row r="66" spans="1:2" x14ac:dyDescent="0.35">
      <c r="A66" s="1" t="s">
        <v>521</v>
      </c>
      <c r="B66" s="2" t="s">
        <v>203</v>
      </c>
    </row>
    <row r="67" spans="1:2" x14ac:dyDescent="0.35">
      <c r="A67" s="1" t="s">
        <v>523</v>
      </c>
      <c r="B67" s="2" t="s">
        <v>202</v>
      </c>
    </row>
    <row r="68" spans="1:2" x14ac:dyDescent="0.35">
      <c r="A68" s="1" t="s">
        <v>526</v>
      </c>
      <c r="B68" s="2" t="s">
        <v>203</v>
      </c>
    </row>
    <row r="69" spans="1:2" x14ac:dyDescent="0.35">
      <c r="A69" s="1" t="s">
        <v>529</v>
      </c>
      <c r="B69" s="2" t="s">
        <v>202</v>
      </c>
    </row>
    <row r="70" spans="1:2" x14ac:dyDescent="0.35">
      <c r="A70" s="1" t="s">
        <v>543</v>
      </c>
      <c r="B70" s="2" t="s">
        <v>202</v>
      </c>
    </row>
    <row r="71" spans="1:2" x14ac:dyDescent="0.35">
      <c r="A71" s="1" t="s">
        <v>547</v>
      </c>
      <c r="B71" s="2" t="s">
        <v>203</v>
      </c>
    </row>
    <row r="72" spans="1:2" x14ac:dyDescent="0.35">
      <c r="A72" s="1" t="s">
        <v>560</v>
      </c>
      <c r="B72" s="2" t="s">
        <v>203</v>
      </c>
    </row>
    <row r="73" spans="1:2" x14ac:dyDescent="0.35">
      <c r="A73" s="1" t="s">
        <v>579</v>
      </c>
      <c r="B73" s="2" t="s">
        <v>202</v>
      </c>
    </row>
    <row r="74" spans="1:2" x14ac:dyDescent="0.35">
      <c r="A74" s="1" t="s">
        <v>422</v>
      </c>
      <c r="B74" s="2" t="s">
        <v>202</v>
      </c>
    </row>
    <row r="75" spans="1:2" x14ac:dyDescent="0.35">
      <c r="A75" s="1" t="s">
        <v>436</v>
      </c>
      <c r="B75" s="2" t="s">
        <v>202</v>
      </c>
    </row>
    <row r="76" spans="1:2" x14ac:dyDescent="0.35">
      <c r="A76" s="1" t="s">
        <v>475</v>
      </c>
      <c r="B76" s="2" t="s">
        <v>203</v>
      </c>
    </row>
    <row r="77" spans="1:2" x14ac:dyDescent="0.35">
      <c r="A77" s="1" t="s">
        <v>495</v>
      </c>
      <c r="B77" s="2" t="s">
        <v>202</v>
      </c>
    </row>
    <row r="78" spans="1:2" x14ac:dyDescent="0.35">
      <c r="A78" s="1" t="s">
        <v>418</v>
      </c>
      <c r="B78" s="2" t="s">
        <v>202</v>
      </c>
    </row>
    <row r="79" spans="1:2" x14ac:dyDescent="0.35">
      <c r="A79" s="1" t="s">
        <v>452</v>
      </c>
      <c r="B79" s="2" t="s">
        <v>202</v>
      </c>
    </row>
    <row r="80" spans="1:2" x14ac:dyDescent="0.35">
      <c r="A80" s="1" t="s">
        <v>487</v>
      </c>
      <c r="B80" s="2" t="s">
        <v>203</v>
      </c>
    </row>
    <row r="81" spans="1:2" x14ac:dyDescent="0.35">
      <c r="A81" s="1" t="s">
        <v>490</v>
      </c>
      <c r="B81" s="2" t="s">
        <v>202</v>
      </c>
    </row>
    <row r="82" spans="1:2" x14ac:dyDescent="0.35">
      <c r="A82" s="1" t="s">
        <v>524</v>
      </c>
      <c r="B82" s="2" t="s">
        <v>202</v>
      </c>
    </row>
    <row r="83" spans="1:2" x14ac:dyDescent="0.35">
      <c r="A83" s="1" t="s">
        <v>536</v>
      </c>
      <c r="B83" s="2" t="s">
        <v>202</v>
      </c>
    </row>
    <row r="84" spans="1:2" x14ac:dyDescent="0.35">
      <c r="A84" s="1" t="s">
        <v>544</v>
      </c>
      <c r="B84" s="2" t="s">
        <v>202</v>
      </c>
    </row>
    <row r="85" spans="1:2" x14ac:dyDescent="0.35">
      <c r="A85" s="1" t="s">
        <v>568</v>
      </c>
      <c r="B85" s="2" t="s">
        <v>202</v>
      </c>
    </row>
    <row r="86" spans="1:2" x14ac:dyDescent="0.35">
      <c r="A86" s="1" t="s">
        <v>408</v>
      </c>
      <c r="B86" s="2" t="s">
        <v>203</v>
      </c>
    </row>
    <row r="87" spans="1:2" x14ac:dyDescent="0.35">
      <c r="A87" s="1" t="s">
        <v>450</v>
      </c>
      <c r="B87" s="2" t="s">
        <v>203</v>
      </c>
    </row>
    <row r="88" spans="1:2" x14ac:dyDescent="0.35">
      <c r="A88" s="1" t="s">
        <v>546</v>
      </c>
      <c r="B88" s="2" t="s">
        <v>203</v>
      </c>
    </row>
    <row r="89" spans="1:2" x14ac:dyDescent="0.35">
      <c r="A89" s="1" t="s">
        <v>597</v>
      </c>
      <c r="B89" s="2" t="s">
        <v>202</v>
      </c>
    </row>
    <row r="90" spans="1:2" x14ac:dyDescent="0.35">
      <c r="A90" s="1" t="s">
        <v>402</v>
      </c>
      <c r="B90" s="2" t="s">
        <v>203</v>
      </c>
    </row>
    <row r="91" spans="1:2" x14ac:dyDescent="0.35">
      <c r="A91" s="1" t="s">
        <v>420</v>
      </c>
      <c r="B91" s="2" t="s">
        <v>202</v>
      </c>
    </row>
    <row r="92" spans="1:2" x14ac:dyDescent="0.35">
      <c r="A92" s="1" t="s">
        <v>440</v>
      </c>
      <c r="B92" s="2" t="s">
        <v>202</v>
      </c>
    </row>
    <row r="93" spans="1:2" x14ac:dyDescent="0.35">
      <c r="A93" s="1" t="s">
        <v>509</v>
      </c>
      <c r="B93" s="2" t="s">
        <v>203</v>
      </c>
    </row>
    <row r="94" spans="1:2" x14ac:dyDescent="0.35">
      <c r="A94" s="1" t="s">
        <v>511</v>
      </c>
      <c r="B94" s="2" t="s">
        <v>202</v>
      </c>
    </row>
    <row r="95" spans="1:2" x14ac:dyDescent="0.35">
      <c r="A95" s="1" t="s">
        <v>409</v>
      </c>
      <c r="B95" s="2" t="s">
        <v>203</v>
      </c>
    </row>
    <row r="96" spans="1:2" x14ac:dyDescent="0.35">
      <c r="A96" s="1" t="s">
        <v>427</v>
      </c>
      <c r="B96" s="2" t="s">
        <v>202</v>
      </c>
    </row>
    <row r="97" spans="1:2" x14ac:dyDescent="0.35">
      <c r="A97" s="1" t="s">
        <v>431</v>
      </c>
      <c r="B97" s="2" t="s">
        <v>203</v>
      </c>
    </row>
    <row r="98" spans="1:2" x14ac:dyDescent="0.35">
      <c r="A98" s="1" t="s">
        <v>473</v>
      </c>
      <c r="B98" s="2" t="s">
        <v>202</v>
      </c>
    </row>
    <row r="99" spans="1:2" x14ac:dyDescent="0.35">
      <c r="A99" s="1" t="s">
        <v>533</v>
      </c>
      <c r="B99" s="2" t="s">
        <v>203</v>
      </c>
    </row>
    <row r="100" spans="1:2" x14ac:dyDescent="0.35">
      <c r="A100" s="1" t="s">
        <v>534</v>
      </c>
      <c r="B100" s="2" t="s">
        <v>203</v>
      </c>
    </row>
    <row r="101" spans="1:2" x14ac:dyDescent="0.35">
      <c r="A101" s="1" t="s">
        <v>561</v>
      </c>
      <c r="B101" s="2" t="s">
        <v>202</v>
      </c>
    </row>
    <row r="102" spans="1:2" x14ac:dyDescent="0.35">
      <c r="A102" s="1" t="s">
        <v>554</v>
      </c>
      <c r="B102" s="2" t="s">
        <v>203</v>
      </c>
    </row>
    <row r="103" spans="1:2" x14ac:dyDescent="0.35">
      <c r="A103" s="1" t="s">
        <v>563</v>
      </c>
      <c r="B103" s="2" t="s">
        <v>203</v>
      </c>
    </row>
    <row r="104" spans="1:2" x14ac:dyDescent="0.35">
      <c r="A104" s="1" t="s">
        <v>574</v>
      </c>
      <c r="B104" s="2" t="s">
        <v>202</v>
      </c>
    </row>
    <row r="105" spans="1:2" x14ac:dyDescent="0.35">
      <c r="A105" s="1" t="s">
        <v>504</v>
      </c>
      <c r="B105" s="2" t="s">
        <v>203</v>
      </c>
    </row>
    <row r="106" spans="1:2" x14ac:dyDescent="0.35">
      <c r="A106" s="1" t="s">
        <v>505</v>
      </c>
      <c r="B106" s="2" t="s">
        <v>203</v>
      </c>
    </row>
    <row r="107" spans="1:2" x14ac:dyDescent="0.35">
      <c r="A107" s="1" t="s">
        <v>514</v>
      </c>
      <c r="B107" s="2" t="s">
        <v>203</v>
      </c>
    </row>
    <row r="108" spans="1:2" x14ac:dyDescent="0.35">
      <c r="A108" s="1" t="s">
        <v>515</v>
      </c>
      <c r="B108" s="2" t="s">
        <v>203</v>
      </c>
    </row>
    <row r="109" spans="1:2" x14ac:dyDescent="0.35">
      <c r="A109" s="1" t="s">
        <v>542</v>
      </c>
      <c r="B109" s="2" t="s">
        <v>203</v>
      </c>
    </row>
    <row r="110" spans="1:2" x14ac:dyDescent="0.35">
      <c r="A110" s="1" t="s">
        <v>426</v>
      </c>
      <c r="B110" s="2" t="s">
        <v>203</v>
      </c>
    </row>
    <row r="111" spans="1:2" x14ac:dyDescent="0.35">
      <c r="A111" s="1" t="s">
        <v>458</v>
      </c>
      <c r="B111" s="2" t="s">
        <v>203</v>
      </c>
    </row>
    <row r="112" spans="1:2" x14ac:dyDescent="0.35">
      <c r="A112" s="1" t="s">
        <v>474</v>
      </c>
      <c r="B112" s="2" t="s">
        <v>202</v>
      </c>
    </row>
    <row r="113" spans="1:2" x14ac:dyDescent="0.35">
      <c r="A113" s="1" t="s">
        <v>527</v>
      </c>
      <c r="B113" s="2" t="s">
        <v>203</v>
      </c>
    </row>
    <row r="114" spans="1:2" x14ac:dyDescent="0.35">
      <c r="A114" s="1" t="s">
        <v>539</v>
      </c>
      <c r="B114" s="2" t="s">
        <v>203</v>
      </c>
    </row>
    <row r="115" spans="1:2" x14ac:dyDescent="0.35">
      <c r="A115" s="1" t="s">
        <v>551</v>
      </c>
      <c r="B115" s="2" t="s">
        <v>202</v>
      </c>
    </row>
    <row r="116" spans="1:2" x14ac:dyDescent="0.35">
      <c r="A116" s="1" t="s">
        <v>415</v>
      </c>
      <c r="B116" s="2" t="s">
        <v>202</v>
      </c>
    </row>
    <row r="117" spans="1:2" x14ac:dyDescent="0.35">
      <c r="A117" s="1" t="s">
        <v>416</v>
      </c>
      <c r="B117" s="2" t="s">
        <v>203</v>
      </c>
    </row>
    <row r="118" spans="1:2" x14ac:dyDescent="0.35">
      <c r="A118" s="1" t="s">
        <v>430</v>
      </c>
      <c r="B118" s="2" t="s">
        <v>203</v>
      </c>
    </row>
    <row r="119" spans="1:2" x14ac:dyDescent="0.35">
      <c r="A119" s="1" t="s">
        <v>454</v>
      </c>
      <c r="B119" s="2" t="s">
        <v>203</v>
      </c>
    </row>
    <row r="120" spans="1:2" x14ac:dyDescent="0.35">
      <c r="A120" s="1" t="s">
        <v>459</v>
      </c>
      <c r="B120" s="2" t="s">
        <v>202</v>
      </c>
    </row>
    <row r="121" spans="1:2" x14ac:dyDescent="0.35">
      <c r="A121" s="1" t="s">
        <v>483</v>
      </c>
      <c r="B121" s="2" t="s">
        <v>202</v>
      </c>
    </row>
    <row r="122" spans="1:2" x14ac:dyDescent="0.35">
      <c r="A122" s="1" t="s">
        <v>496</v>
      </c>
      <c r="B122" s="2" t="s">
        <v>203</v>
      </c>
    </row>
    <row r="123" spans="1:2" x14ac:dyDescent="0.35">
      <c r="A123" s="1" t="s">
        <v>530</v>
      </c>
      <c r="B123" s="2" t="s">
        <v>202</v>
      </c>
    </row>
    <row r="124" spans="1:2" x14ac:dyDescent="0.35">
      <c r="A124" s="1" t="s">
        <v>532</v>
      </c>
      <c r="B124" s="2" t="s">
        <v>202</v>
      </c>
    </row>
    <row r="125" spans="1:2" x14ac:dyDescent="0.35">
      <c r="A125" s="1" t="s">
        <v>535</v>
      </c>
      <c r="B125" s="2" t="s">
        <v>202</v>
      </c>
    </row>
    <row r="126" spans="1:2" x14ac:dyDescent="0.35">
      <c r="A126" s="1" t="s">
        <v>558</v>
      </c>
      <c r="B126" s="2" t="s">
        <v>203</v>
      </c>
    </row>
    <row r="127" spans="1:2" x14ac:dyDescent="0.35">
      <c r="A127" s="1" t="s">
        <v>566</v>
      </c>
      <c r="B127" s="2" t="s">
        <v>203</v>
      </c>
    </row>
    <row r="128" spans="1:2" x14ac:dyDescent="0.35">
      <c r="A128" s="1" t="s">
        <v>578</v>
      </c>
      <c r="B128" s="2" t="s">
        <v>202</v>
      </c>
    </row>
    <row r="129" spans="1:2" x14ac:dyDescent="0.35">
      <c r="A129" s="1" t="s">
        <v>423</v>
      </c>
      <c r="B129" s="2" t="s">
        <v>202</v>
      </c>
    </row>
    <row r="130" spans="1:2" x14ac:dyDescent="0.35">
      <c r="A130" s="1" t="s">
        <v>479</v>
      </c>
      <c r="B130" s="2" t="s">
        <v>203</v>
      </c>
    </row>
    <row r="131" spans="1:2" x14ac:dyDescent="0.35">
      <c r="A131" s="1" t="s">
        <v>513</v>
      </c>
      <c r="B131" s="2" t="s">
        <v>202</v>
      </c>
    </row>
    <row r="132" spans="1:2" x14ac:dyDescent="0.35">
      <c r="A132" s="1" t="s">
        <v>550</v>
      </c>
      <c r="B132" s="2" t="s">
        <v>202</v>
      </c>
    </row>
    <row r="133" spans="1:2" x14ac:dyDescent="0.35">
      <c r="A133" s="1" t="s">
        <v>516</v>
      </c>
      <c r="B133" s="2" t="s">
        <v>202</v>
      </c>
    </row>
    <row r="134" spans="1:2" x14ac:dyDescent="0.35">
      <c r="A134" s="1" t="s">
        <v>567</v>
      </c>
      <c r="B134" s="2" t="s">
        <v>203</v>
      </c>
    </row>
    <row r="135" spans="1:2" x14ac:dyDescent="0.35">
      <c r="A135" s="1" t="s">
        <v>594</v>
      </c>
      <c r="B135" s="2" t="s">
        <v>203</v>
      </c>
    </row>
    <row r="136" spans="1:2" x14ac:dyDescent="0.35">
      <c r="A136" s="1" t="s">
        <v>433</v>
      </c>
      <c r="B136" s="2" t="s">
        <v>202</v>
      </c>
    </row>
    <row r="137" spans="1:2" x14ac:dyDescent="0.35">
      <c r="A137" s="1" t="s">
        <v>445</v>
      </c>
      <c r="B137" s="2" t="s">
        <v>202</v>
      </c>
    </row>
    <row r="138" spans="1:2" x14ac:dyDescent="0.35">
      <c r="A138" s="1" t="s">
        <v>446</v>
      </c>
      <c r="B138" s="2" t="s">
        <v>203</v>
      </c>
    </row>
    <row r="139" spans="1:2" x14ac:dyDescent="0.35">
      <c r="A139" s="1" t="s">
        <v>510</v>
      </c>
      <c r="B139" s="2" t="s">
        <v>203</v>
      </c>
    </row>
    <row r="140" spans="1:2" x14ac:dyDescent="0.35">
      <c r="A140" s="1" t="s">
        <v>571</v>
      </c>
      <c r="B140" s="2" t="s">
        <v>202</v>
      </c>
    </row>
    <row r="141" spans="1:2" x14ac:dyDescent="0.35">
      <c r="A141" s="1" t="s">
        <v>572</v>
      </c>
      <c r="B141" s="2" t="s">
        <v>202</v>
      </c>
    </row>
    <row r="142" spans="1:2" x14ac:dyDescent="0.35">
      <c r="A142" s="1" t="s">
        <v>575</v>
      </c>
      <c r="B142" s="2" t="s">
        <v>202</v>
      </c>
    </row>
    <row r="143" spans="1:2" x14ac:dyDescent="0.35">
      <c r="A143" s="1" t="s">
        <v>480</v>
      </c>
      <c r="B143" s="2" t="s">
        <v>203</v>
      </c>
    </row>
    <row r="144" spans="1:2" x14ac:dyDescent="0.35">
      <c r="A144" s="1" t="s">
        <v>472</v>
      </c>
      <c r="B144" s="2" t="s">
        <v>203</v>
      </c>
    </row>
    <row r="145" spans="1:2" x14ac:dyDescent="0.35">
      <c r="A145" s="1" t="s">
        <v>482</v>
      </c>
      <c r="B145" s="2" t="s">
        <v>203</v>
      </c>
    </row>
    <row r="146" spans="1:2" x14ac:dyDescent="0.35">
      <c r="A146" s="1" t="s">
        <v>404</v>
      </c>
      <c r="B146" s="2" t="s">
        <v>203</v>
      </c>
    </row>
    <row r="147" spans="1:2" x14ac:dyDescent="0.35">
      <c r="A147" s="1" t="s">
        <v>589</v>
      </c>
      <c r="B147" s="2" t="s">
        <v>203</v>
      </c>
    </row>
    <row r="148" spans="1:2" x14ac:dyDescent="0.35">
      <c r="A148" s="1" t="s">
        <v>559</v>
      </c>
      <c r="B148" s="2" t="s">
        <v>203</v>
      </c>
    </row>
    <row r="149" spans="1:2" x14ac:dyDescent="0.35">
      <c r="A149" s="1" t="s">
        <v>569</v>
      </c>
      <c r="B149" s="2" t="s">
        <v>203</v>
      </c>
    </row>
    <row r="150" spans="1:2" x14ac:dyDescent="0.35">
      <c r="A150" s="1" t="s">
        <v>585</v>
      </c>
      <c r="B150" s="2" t="s">
        <v>202</v>
      </c>
    </row>
    <row r="151" spans="1:2" x14ac:dyDescent="0.35">
      <c r="A151" s="1" t="s">
        <v>400</v>
      </c>
      <c r="B151" s="2" t="s">
        <v>203</v>
      </c>
    </row>
    <row r="152" spans="1:2" x14ac:dyDescent="0.35">
      <c r="A152" s="1" t="s">
        <v>456</v>
      </c>
      <c r="B152" s="2" t="s">
        <v>203</v>
      </c>
    </row>
    <row r="153" spans="1:2" x14ac:dyDescent="0.35">
      <c r="A153" s="1" t="s">
        <v>485</v>
      </c>
      <c r="B153" s="2" t="s">
        <v>202</v>
      </c>
    </row>
    <row r="154" spans="1:2" x14ac:dyDescent="0.35">
      <c r="A154" s="1" t="s">
        <v>486</v>
      </c>
      <c r="B154" s="2" t="s">
        <v>202</v>
      </c>
    </row>
    <row r="155" spans="1:2" x14ac:dyDescent="0.35">
      <c r="A155" s="1" t="s">
        <v>555</v>
      </c>
      <c r="B155" s="2" t="s">
        <v>203</v>
      </c>
    </row>
    <row r="156" spans="1:2" x14ac:dyDescent="0.35">
      <c r="A156" s="1" t="s">
        <v>564</v>
      </c>
      <c r="B156" s="2" t="s">
        <v>202</v>
      </c>
    </row>
    <row r="157" spans="1:2" x14ac:dyDescent="0.35">
      <c r="A157" s="1" t="s">
        <v>417</v>
      </c>
      <c r="B157" s="2" t="s">
        <v>202</v>
      </c>
    </row>
    <row r="158" spans="1:2" x14ac:dyDescent="0.35">
      <c r="A158" s="1" t="s">
        <v>432</v>
      </c>
      <c r="B158" s="2" t="s">
        <v>202</v>
      </c>
    </row>
    <row r="159" spans="1:2" x14ac:dyDescent="0.35">
      <c r="A159" s="1" t="s">
        <v>503</v>
      </c>
      <c r="B159" s="2" t="s">
        <v>202</v>
      </c>
    </row>
    <row r="160" spans="1:2" x14ac:dyDescent="0.35">
      <c r="A160" s="1" t="s">
        <v>506</v>
      </c>
      <c r="B160" s="2" t="s">
        <v>202</v>
      </c>
    </row>
    <row r="161" spans="1:2" x14ac:dyDescent="0.35">
      <c r="A161" s="1" t="s">
        <v>537</v>
      </c>
      <c r="B161" s="2" t="s">
        <v>203</v>
      </c>
    </row>
    <row r="162" spans="1:2" x14ac:dyDescent="0.35">
      <c r="A162" s="1" t="s">
        <v>538</v>
      </c>
      <c r="B162" s="2" t="s">
        <v>203</v>
      </c>
    </row>
    <row r="163" spans="1:2" x14ac:dyDescent="0.35">
      <c r="A163" s="1" t="s">
        <v>570</v>
      </c>
      <c r="B163" s="2" t="s">
        <v>202</v>
      </c>
    </row>
    <row r="164" spans="1:2" x14ac:dyDescent="0.35">
      <c r="A164" s="1" t="s">
        <v>583</v>
      </c>
      <c r="B164" s="2" t="s">
        <v>203</v>
      </c>
    </row>
    <row r="165" spans="1:2" x14ac:dyDescent="0.35">
      <c r="A165" s="1" t="s">
        <v>413</v>
      </c>
      <c r="B165" s="2" t="s">
        <v>202</v>
      </c>
    </row>
    <row r="166" spans="1:2" x14ac:dyDescent="0.35">
      <c r="A166" s="1" t="s">
        <v>411</v>
      </c>
      <c r="B166" s="2" t="s">
        <v>203</v>
      </c>
    </row>
    <row r="167" spans="1:2" x14ac:dyDescent="0.35">
      <c r="A167" s="1" t="s">
        <v>531</v>
      </c>
      <c r="B167" s="2" t="s">
        <v>203</v>
      </c>
    </row>
    <row r="168" spans="1:2" x14ac:dyDescent="0.35">
      <c r="A168" s="1" t="s">
        <v>447</v>
      </c>
      <c r="B168" s="2" t="s">
        <v>202</v>
      </c>
    </row>
    <row r="169" spans="1:2" x14ac:dyDescent="0.35">
      <c r="A169" s="1" t="s">
        <v>477</v>
      </c>
      <c r="B169" s="2" t="s">
        <v>202</v>
      </c>
    </row>
    <row r="170" spans="1:2" x14ac:dyDescent="0.35">
      <c r="A170" s="1" t="s">
        <v>481</v>
      </c>
      <c r="B170" s="2" t="s">
        <v>202</v>
      </c>
    </row>
    <row r="171" spans="1:2" x14ac:dyDescent="0.35">
      <c r="A171" s="1" t="s">
        <v>577</v>
      </c>
      <c r="B171" s="2" t="s">
        <v>202</v>
      </c>
    </row>
    <row r="172" spans="1:2" x14ac:dyDescent="0.35">
      <c r="A172" s="1" t="s">
        <v>584</v>
      </c>
      <c r="B172" s="2" t="s">
        <v>203</v>
      </c>
    </row>
    <row r="173" spans="1:2" x14ac:dyDescent="0.35">
      <c r="A173" s="1" t="s">
        <v>478</v>
      </c>
      <c r="B173" s="2" t="s">
        <v>203</v>
      </c>
    </row>
    <row r="174" spans="1:2" x14ac:dyDescent="0.35">
      <c r="A174" s="1" t="s">
        <v>457</v>
      </c>
      <c r="B174" s="2" t="s">
        <v>202</v>
      </c>
    </row>
    <row r="175" spans="1:2" x14ac:dyDescent="0.35">
      <c r="A175" s="1" t="s">
        <v>465</v>
      </c>
      <c r="B175" s="2" t="s">
        <v>203</v>
      </c>
    </row>
    <row r="176" spans="1:2" x14ac:dyDescent="0.35">
      <c r="A176" s="1" t="s">
        <v>592</v>
      </c>
      <c r="B176" s="2" t="s">
        <v>203</v>
      </c>
    </row>
    <row r="177" spans="1:2" x14ac:dyDescent="0.35">
      <c r="A177" s="1" t="s">
        <v>401</v>
      </c>
      <c r="B177" s="2" t="s">
        <v>203</v>
      </c>
    </row>
    <row r="178" spans="1:2" x14ac:dyDescent="0.35">
      <c r="A178" s="1" t="s">
        <v>449</v>
      </c>
      <c r="B178" s="2" t="s">
        <v>202</v>
      </c>
    </row>
    <row r="179" spans="1:2" x14ac:dyDescent="0.35">
      <c r="A179" s="1" t="s">
        <v>525</v>
      </c>
      <c r="B179" s="2" t="s">
        <v>202</v>
      </c>
    </row>
    <row r="180" spans="1:2" x14ac:dyDescent="0.35">
      <c r="A180" s="1" t="s">
        <v>463</v>
      </c>
      <c r="B180" s="2" t="s">
        <v>203</v>
      </c>
    </row>
    <row r="181" spans="1:2" x14ac:dyDescent="0.35">
      <c r="A181" s="1" t="s">
        <v>464</v>
      </c>
      <c r="B181" s="2" t="s">
        <v>203</v>
      </c>
    </row>
    <row r="182" spans="1:2" x14ac:dyDescent="0.35">
      <c r="A182" s="1" t="s">
        <v>476</v>
      </c>
      <c r="B182" s="2" t="s">
        <v>202</v>
      </c>
    </row>
    <row r="183" spans="1:2" x14ac:dyDescent="0.35">
      <c r="A183" s="1" t="s">
        <v>540</v>
      </c>
      <c r="B183" s="2" t="s">
        <v>203</v>
      </c>
    </row>
    <row r="184" spans="1:2" x14ac:dyDescent="0.35">
      <c r="A184" s="1" t="s">
        <v>587</v>
      </c>
      <c r="B184" s="2" t="s">
        <v>203</v>
      </c>
    </row>
    <row r="185" spans="1:2" x14ac:dyDescent="0.35">
      <c r="A185" s="1" t="s">
        <v>492</v>
      </c>
      <c r="B185" s="2" t="s">
        <v>202</v>
      </c>
    </row>
    <row r="186" spans="1:2" x14ac:dyDescent="0.35">
      <c r="A186" s="1" t="s">
        <v>528</v>
      </c>
      <c r="B186" s="2" t="s">
        <v>202</v>
      </c>
    </row>
    <row r="187" spans="1:2" x14ac:dyDescent="0.35">
      <c r="A187" s="1" t="s">
        <v>593</v>
      </c>
      <c r="B187" s="2" t="s">
        <v>202</v>
      </c>
    </row>
    <row r="188" spans="1:2" x14ac:dyDescent="0.35">
      <c r="A188" s="1" t="s">
        <v>596</v>
      </c>
      <c r="B188" s="2" t="s">
        <v>202</v>
      </c>
    </row>
    <row r="189" spans="1:2" x14ac:dyDescent="0.35">
      <c r="A189" s="1" t="s">
        <v>442</v>
      </c>
      <c r="B189" s="2" t="s">
        <v>203</v>
      </c>
    </row>
    <row r="190" spans="1:2" x14ac:dyDescent="0.35">
      <c r="A190" s="1" t="s">
        <v>586</v>
      </c>
      <c r="B190" s="2" t="s">
        <v>203</v>
      </c>
    </row>
    <row r="191" spans="1:2" x14ac:dyDescent="0.35">
      <c r="A191" s="1" t="s">
        <v>573</v>
      </c>
      <c r="B191" s="2" t="s">
        <v>203</v>
      </c>
    </row>
    <row r="192" spans="1:2" x14ac:dyDescent="0.35">
      <c r="A192" s="1" t="s">
        <v>501</v>
      </c>
      <c r="B192" s="2" t="s">
        <v>202</v>
      </c>
    </row>
    <row r="193" spans="1:2" x14ac:dyDescent="0.35">
      <c r="A193" s="1" t="s">
        <v>488</v>
      </c>
      <c r="B193" s="2" t="s">
        <v>202</v>
      </c>
    </row>
    <row r="194" spans="1:2" x14ac:dyDescent="0.35">
      <c r="A194" s="1" t="s">
        <v>451</v>
      </c>
      <c r="B194" s="2" t="s">
        <v>202</v>
      </c>
    </row>
    <row r="195" spans="1:2" x14ac:dyDescent="0.35">
      <c r="A195" s="1" t="s">
        <v>541</v>
      </c>
      <c r="B195" s="2" t="s">
        <v>202</v>
      </c>
    </row>
    <row r="196" spans="1:2" x14ac:dyDescent="0.35">
      <c r="A196" s="1" t="s">
        <v>580</v>
      </c>
      <c r="B196" s="2" t="s">
        <v>203</v>
      </c>
    </row>
    <row r="197" spans="1:2" x14ac:dyDescent="0.35">
      <c r="A197" s="1" t="s">
        <v>588</v>
      </c>
      <c r="B197" s="2" t="s">
        <v>203</v>
      </c>
    </row>
    <row r="198" spans="1:2" x14ac:dyDescent="0.35">
      <c r="A198" s="1" t="s">
        <v>453</v>
      </c>
      <c r="B198" s="2" t="s">
        <v>203</v>
      </c>
    </row>
    <row r="199" spans="1:2" x14ac:dyDescent="0.35">
      <c r="A199" s="1" t="s">
        <v>498</v>
      </c>
      <c r="B199" s="2" t="s">
        <v>203</v>
      </c>
    </row>
    <row r="200" spans="1:2" x14ac:dyDescent="0.35">
      <c r="A200" s="1" t="s">
        <v>484</v>
      </c>
      <c r="B200" s="2" t="s">
        <v>202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1ABF-35D3-9848-A394-802A14147F08}">
  <dimension ref="A1:B200"/>
  <sheetViews>
    <sheetView workbookViewId="0">
      <selection activeCell="B11" sqref="B11"/>
    </sheetView>
  </sheetViews>
  <sheetFormatPr defaultColWidth="10.6640625" defaultRowHeight="15.5" x14ac:dyDescent="0.35"/>
  <cols>
    <col min="1" max="2" width="20.83203125" customWidth="1"/>
  </cols>
  <sheetData>
    <row r="1" spans="1:2" x14ac:dyDescent="0.35">
      <c r="A1" s="3" t="s">
        <v>598</v>
      </c>
      <c r="B1" s="3" t="s">
        <v>607</v>
      </c>
    </row>
    <row r="2" spans="1:2" x14ac:dyDescent="0.35">
      <c r="A2" s="1" t="s">
        <v>412</v>
      </c>
      <c r="B2" t="s">
        <v>599</v>
      </c>
    </row>
    <row r="3" spans="1:2" x14ac:dyDescent="0.35">
      <c r="A3" s="1" t="s">
        <v>428</v>
      </c>
      <c r="B3" t="s">
        <v>599</v>
      </c>
    </row>
    <row r="4" spans="1:2" x14ac:dyDescent="0.35">
      <c r="A4" s="1" t="s">
        <v>421</v>
      </c>
      <c r="B4" t="s">
        <v>599</v>
      </c>
    </row>
    <row r="5" spans="1:2" x14ac:dyDescent="0.35">
      <c r="A5" s="1" t="s">
        <v>425</v>
      </c>
      <c r="B5" t="s">
        <v>599</v>
      </c>
    </row>
    <row r="6" spans="1:2" x14ac:dyDescent="0.35">
      <c r="A6" s="1" t="s">
        <v>441</v>
      </c>
      <c r="B6" t="s">
        <v>599</v>
      </c>
    </row>
    <row r="7" spans="1:2" x14ac:dyDescent="0.35">
      <c r="A7" s="1" t="s">
        <v>595</v>
      </c>
      <c r="B7" t="s">
        <v>599</v>
      </c>
    </row>
    <row r="8" spans="1:2" x14ac:dyDescent="0.35">
      <c r="A8" s="1" t="s">
        <v>429</v>
      </c>
      <c r="B8" t="s">
        <v>599</v>
      </c>
    </row>
    <row r="9" spans="1:2" x14ac:dyDescent="0.35">
      <c r="A9" s="1" t="s">
        <v>437</v>
      </c>
      <c r="B9" t="s">
        <v>599</v>
      </c>
    </row>
    <row r="10" spans="1:2" x14ac:dyDescent="0.35">
      <c r="A10" s="1" t="s">
        <v>469</v>
      </c>
      <c r="B10" t="s">
        <v>599</v>
      </c>
    </row>
    <row r="11" spans="1:2" x14ac:dyDescent="0.35">
      <c r="A11" s="1" t="s">
        <v>500</v>
      </c>
      <c r="B11" t="s">
        <v>599</v>
      </c>
    </row>
    <row r="12" spans="1:2" x14ac:dyDescent="0.35">
      <c r="A12" s="1" t="s">
        <v>518</v>
      </c>
      <c r="B12" t="s">
        <v>599</v>
      </c>
    </row>
    <row r="13" spans="1:2" x14ac:dyDescent="0.35">
      <c r="A13" s="1" t="s">
        <v>519</v>
      </c>
      <c r="B13" t="s">
        <v>599</v>
      </c>
    </row>
    <row r="14" spans="1:2" x14ac:dyDescent="0.35">
      <c r="A14" s="1" t="s">
        <v>557</v>
      </c>
      <c r="B14" t="s">
        <v>599</v>
      </c>
    </row>
    <row r="15" spans="1:2" x14ac:dyDescent="0.35">
      <c r="A15" s="1" t="s">
        <v>582</v>
      </c>
      <c r="B15" t="s">
        <v>605</v>
      </c>
    </row>
    <row r="16" spans="1:2" x14ac:dyDescent="0.35">
      <c r="A16" s="1" t="s">
        <v>493</v>
      </c>
      <c r="B16" t="s">
        <v>599</v>
      </c>
    </row>
    <row r="17" spans="1:2" x14ac:dyDescent="0.35">
      <c r="A17" s="1" t="s">
        <v>522</v>
      </c>
      <c r="B17" t="s">
        <v>601</v>
      </c>
    </row>
    <row r="18" spans="1:2" x14ac:dyDescent="0.35">
      <c r="A18" s="1" t="s">
        <v>405</v>
      </c>
      <c r="B18" t="s">
        <v>599</v>
      </c>
    </row>
    <row r="19" spans="1:2" x14ac:dyDescent="0.35">
      <c r="A19" s="1" t="s">
        <v>414</v>
      </c>
      <c r="B19" t="s">
        <v>599</v>
      </c>
    </row>
    <row r="20" spans="1:2" x14ac:dyDescent="0.35">
      <c r="A20" s="1" t="s">
        <v>590</v>
      </c>
      <c r="B20" t="s">
        <v>599</v>
      </c>
    </row>
    <row r="21" spans="1:2" x14ac:dyDescent="0.35">
      <c r="A21" s="1" t="s">
        <v>424</v>
      </c>
      <c r="B21" t="s">
        <v>599</v>
      </c>
    </row>
    <row r="22" spans="1:2" x14ac:dyDescent="0.35">
      <c r="A22" s="1" t="s">
        <v>435</v>
      </c>
      <c r="B22" t="s">
        <v>599</v>
      </c>
    </row>
    <row r="23" spans="1:2" x14ac:dyDescent="0.35">
      <c r="A23" s="1" t="s">
        <v>467</v>
      </c>
      <c r="B23" t="s">
        <v>599</v>
      </c>
    </row>
    <row r="24" spans="1:2" x14ac:dyDescent="0.35">
      <c r="A24" s="1" t="s">
        <v>499</v>
      </c>
      <c r="B24" t="s">
        <v>599</v>
      </c>
    </row>
    <row r="25" spans="1:2" x14ac:dyDescent="0.35">
      <c r="A25" s="1" t="s">
        <v>517</v>
      </c>
      <c r="B25" t="s">
        <v>599</v>
      </c>
    </row>
    <row r="26" spans="1:2" x14ac:dyDescent="0.35">
      <c r="A26" s="1" t="s">
        <v>556</v>
      </c>
      <c r="B26" t="s">
        <v>599</v>
      </c>
    </row>
    <row r="27" spans="1:2" x14ac:dyDescent="0.35">
      <c r="A27" s="1" t="s">
        <v>399</v>
      </c>
      <c r="B27" t="s">
        <v>604</v>
      </c>
    </row>
    <row r="28" spans="1:2" x14ac:dyDescent="0.35">
      <c r="A28" s="1" t="s">
        <v>448</v>
      </c>
      <c r="B28" t="s">
        <v>604</v>
      </c>
    </row>
    <row r="29" spans="1:2" x14ac:dyDescent="0.35">
      <c r="A29" s="1" t="s">
        <v>562</v>
      </c>
      <c r="B29" t="s">
        <v>604</v>
      </c>
    </row>
    <row r="30" spans="1:2" x14ac:dyDescent="0.35">
      <c r="A30" s="1" t="s">
        <v>565</v>
      </c>
      <c r="B30" t="s">
        <v>604</v>
      </c>
    </row>
    <row r="31" spans="1:2" x14ac:dyDescent="0.35">
      <c r="A31" s="1" t="s">
        <v>410</v>
      </c>
      <c r="B31" t="s">
        <v>600</v>
      </c>
    </row>
    <row r="32" spans="1:2" x14ac:dyDescent="0.35">
      <c r="A32" s="1" t="s">
        <v>462</v>
      </c>
      <c r="B32" t="s">
        <v>600</v>
      </c>
    </row>
    <row r="33" spans="1:2" x14ac:dyDescent="0.35">
      <c r="A33" s="1" t="s">
        <v>520</v>
      </c>
      <c r="B33" t="s">
        <v>600</v>
      </c>
    </row>
    <row r="34" spans="1:2" x14ac:dyDescent="0.35">
      <c r="A34" s="1" t="s">
        <v>553</v>
      </c>
      <c r="B34" t="s">
        <v>600</v>
      </c>
    </row>
    <row r="35" spans="1:2" x14ac:dyDescent="0.35">
      <c r="A35" s="1" t="s">
        <v>576</v>
      </c>
      <c r="B35" t="s">
        <v>600</v>
      </c>
    </row>
    <row r="36" spans="1:2" x14ac:dyDescent="0.35">
      <c r="A36" s="1" t="s">
        <v>581</v>
      </c>
      <c r="B36" t="s">
        <v>600</v>
      </c>
    </row>
    <row r="37" spans="1:2" x14ac:dyDescent="0.35">
      <c r="A37" s="1" t="s">
        <v>491</v>
      </c>
      <c r="B37" t="s">
        <v>602</v>
      </c>
    </row>
    <row r="38" spans="1:2" x14ac:dyDescent="0.35">
      <c r="A38" s="1" t="s">
        <v>497</v>
      </c>
      <c r="B38" t="s">
        <v>602</v>
      </c>
    </row>
    <row r="39" spans="1:2" x14ac:dyDescent="0.35">
      <c r="A39" s="1" t="s">
        <v>434</v>
      </c>
      <c r="B39" t="s">
        <v>599</v>
      </c>
    </row>
    <row r="40" spans="1:2" x14ac:dyDescent="0.35">
      <c r="A40" s="1" t="s">
        <v>443</v>
      </c>
      <c r="B40" t="s">
        <v>599</v>
      </c>
    </row>
    <row r="41" spans="1:2" x14ac:dyDescent="0.35">
      <c r="A41" s="1" t="s">
        <v>444</v>
      </c>
      <c r="B41" t="s">
        <v>599</v>
      </c>
    </row>
    <row r="42" spans="1:2" x14ac:dyDescent="0.35">
      <c r="A42" s="1" t="s">
        <v>489</v>
      </c>
      <c r="B42" t="s">
        <v>599</v>
      </c>
    </row>
    <row r="43" spans="1:2" x14ac:dyDescent="0.35">
      <c r="A43" s="1" t="s">
        <v>494</v>
      </c>
      <c r="B43" t="s">
        <v>599</v>
      </c>
    </row>
    <row r="44" spans="1:2" x14ac:dyDescent="0.35">
      <c r="A44" s="1" t="s">
        <v>545</v>
      </c>
      <c r="B44" t="s">
        <v>599</v>
      </c>
    </row>
    <row r="45" spans="1:2" x14ac:dyDescent="0.35">
      <c r="A45" s="1" t="s">
        <v>548</v>
      </c>
      <c r="B45" t="s">
        <v>599</v>
      </c>
    </row>
    <row r="46" spans="1:2" x14ac:dyDescent="0.35">
      <c r="A46" s="1" t="s">
        <v>552</v>
      </c>
      <c r="B46" t="s">
        <v>599</v>
      </c>
    </row>
    <row r="47" spans="1:2" x14ac:dyDescent="0.35">
      <c r="A47" s="1" t="s">
        <v>460</v>
      </c>
      <c r="B47" t="s">
        <v>599</v>
      </c>
    </row>
    <row r="48" spans="1:2" x14ac:dyDescent="0.35">
      <c r="A48" s="1" t="s">
        <v>461</v>
      </c>
      <c r="B48" t="s">
        <v>599</v>
      </c>
    </row>
    <row r="49" spans="1:2" x14ac:dyDescent="0.35">
      <c r="A49" s="1" t="s">
        <v>468</v>
      </c>
      <c r="B49" t="s">
        <v>599</v>
      </c>
    </row>
    <row r="50" spans="1:2" x14ac:dyDescent="0.35">
      <c r="A50" s="1" t="s">
        <v>470</v>
      </c>
      <c r="B50" t="s">
        <v>599</v>
      </c>
    </row>
    <row r="51" spans="1:2" x14ac:dyDescent="0.35">
      <c r="A51" s="1" t="s">
        <v>471</v>
      </c>
      <c r="B51" t="s">
        <v>599</v>
      </c>
    </row>
    <row r="52" spans="1:2" x14ac:dyDescent="0.35">
      <c r="A52" s="1" t="s">
        <v>502</v>
      </c>
      <c r="B52" t="s">
        <v>599</v>
      </c>
    </row>
    <row r="53" spans="1:2" x14ac:dyDescent="0.35">
      <c r="A53" s="1" t="s">
        <v>407</v>
      </c>
      <c r="B53" t="s">
        <v>605</v>
      </c>
    </row>
    <row r="54" spans="1:2" x14ac:dyDescent="0.35">
      <c r="A54" s="1" t="s">
        <v>439</v>
      </c>
      <c r="B54" t="s">
        <v>605</v>
      </c>
    </row>
    <row r="55" spans="1:2" x14ac:dyDescent="0.35">
      <c r="A55" s="1" t="s">
        <v>466</v>
      </c>
      <c r="B55" t="s">
        <v>605</v>
      </c>
    </row>
    <row r="56" spans="1:2" x14ac:dyDescent="0.35">
      <c r="A56" s="1" t="s">
        <v>549</v>
      </c>
      <c r="B56" t="s">
        <v>605</v>
      </c>
    </row>
    <row r="57" spans="1:2" x14ac:dyDescent="0.35">
      <c r="A57" s="1" t="s">
        <v>591</v>
      </c>
      <c r="B57" t="s">
        <v>599</v>
      </c>
    </row>
    <row r="58" spans="1:2" x14ac:dyDescent="0.35">
      <c r="A58" s="1" t="s">
        <v>403</v>
      </c>
      <c r="B58" t="s">
        <v>599</v>
      </c>
    </row>
    <row r="59" spans="1:2" x14ac:dyDescent="0.35">
      <c r="A59" s="1" t="s">
        <v>406</v>
      </c>
      <c r="B59" t="s">
        <v>599</v>
      </c>
    </row>
    <row r="60" spans="1:2" x14ac:dyDescent="0.35">
      <c r="A60" s="1" t="s">
        <v>419</v>
      </c>
      <c r="B60" t="s">
        <v>599</v>
      </c>
    </row>
    <row r="61" spans="1:2" x14ac:dyDescent="0.35">
      <c r="A61" s="1" t="s">
        <v>438</v>
      </c>
      <c r="B61" t="s">
        <v>599</v>
      </c>
    </row>
    <row r="62" spans="1:2" x14ac:dyDescent="0.35">
      <c r="A62" s="1" t="s">
        <v>455</v>
      </c>
      <c r="B62" t="s">
        <v>599</v>
      </c>
    </row>
    <row r="63" spans="1:2" x14ac:dyDescent="0.35">
      <c r="A63" s="1" t="s">
        <v>507</v>
      </c>
      <c r="B63" t="s">
        <v>599</v>
      </c>
    </row>
    <row r="64" spans="1:2" x14ac:dyDescent="0.35">
      <c r="A64" s="1" t="s">
        <v>508</v>
      </c>
      <c r="B64" t="s">
        <v>599</v>
      </c>
    </row>
    <row r="65" spans="1:2" x14ac:dyDescent="0.35">
      <c r="A65" s="1" t="s">
        <v>512</v>
      </c>
      <c r="B65" t="s">
        <v>599</v>
      </c>
    </row>
    <row r="66" spans="1:2" x14ac:dyDescent="0.35">
      <c r="A66" s="1" t="s">
        <v>521</v>
      </c>
      <c r="B66" t="s">
        <v>599</v>
      </c>
    </row>
    <row r="67" spans="1:2" x14ac:dyDescent="0.35">
      <c r="A67" s="1" t="s">
        <v>523</v>
      </c>
      <c r="B67" t="s">
        <v>599</v>
      </c>
    </row>
    <row r="68" spans="1:2" x14ac:dyDescent="0.35">
      <c r="A68" s="1" t="s">
        <v>526</v>
      </c>
      <c r="B68" t="s">
        <v>599</v>
      </c>
    </row>
    <row r="69" spans="1:2" x14ac:dyDescent="0.35">
      <c r="A69" s="1" t="s">
        <v>529</v>
      </c>
      <c r="B69" t="s">
        <v>599</v>
      </c>
    </row>
    <row r="70" spans="1:2" x14ac:dyDescent="0.35">
      <c r="A70" s="1" t="s">
        <v>543</v>
      </c>
      <c r="B70" t="s">
        <v>599</v>
      </c>
    </row>
    <row r="71" spans="1:2" x14ac:dyDescent="0.35">
      <c r="A71" s="1" t="s">
        <v>547</v>
      </c>
      <c r="B71" t="s">
        <v>599</v>
      </c>
    </row>
    <row r="72" spans="1:2" x14ac:dyDescent="0.35">
      <c r="A72" s="1" t="s">
        <v>560</v>
      </c>
      <c r="B72" t="s">
        <v>599</v>
      </c>
    </row>
    <row r="73" spans="1:2" x14ac:dyDescent="0.35">
      <c r="A73" s="1" t="s">
        <v>579</v>
      </c>
      <c r="B73" t="s">
        <v>599</v>
      </c>
    </row>
    <row r="74" spans="1:2" x14ac:dyDescent="0.35">
      <c r="A74" s="1" t="s">
        <v>422</v>
      </c>
      <c r="B74" t="s">
        <v>606</v>
      </c>
    </row>
    <row r="75" spans="1:2" x14ac:dyDescent="0.35">
      <c r="A75" s="1" t="s">
        <v>436</v>
      </c>
      <c r="B75" t="s">
        <v>606</v>
      </c>
    </row>
    <row r="76" spans="1:2" x14ac:dyDescent="0.35">
      <c r="A76" s="1" t="s">
        <v>475</v>
      </c>
      <c r="B76" t="s">
        <v>603</v>
      </c>
    </row>
    <row r="77" spans="1:2" x14ac:dyDescent="0.35">
      <c r="A77" s="1" t="s">
        <v>495</v>
      </c>
      <c r="B77" t="s">
        <v>603</v>
      </c>
    </row>
    <row r="78" spans="1:2" x14ac:dyDescent="0.35">
      <c r="A78" s="1" t="s">
        <v>418</v>
      </c>
      <c r="B78" t="s">
        <v>601</v>
      </c>
    </row>
    <row r="79" spans="1:2" x14ac:dyDescent="0.35">
      <c r="A79" s="1" t="s">
        <v>452</v>
      </c>
      <c r="B79" t="s">
        <v>601</v>
      </c>
    </row>
    <row r="80" spans="1:2" x14ac:dyDescent="0.35">
      <c r="A80" s="1" t="s">
        <v>487</v>
      </c>
      <c r="B80" t="s">
        <v>601</v>
      </c>
    </row>
    <row r="81" spans="1:2" x14ac:dyDescent="0.35">
      <c r="A81" s="1" t="s">
        <v>490</v>
      </c>
      <c r="B81" t="s">
        <v>601</v>
      </c>
    </row>
    <row r="82" spans="1:2" x14ac:dyDescent="0.35">
      <c r="A82" s="1" t="s">
        <v>524</v>
      </c>
      <c r="B82" t="s">
        <v>601</v>
      </c>
    </row>
    <row r="83" spans="1:2" x14ac:dyDescent="0.35">
      <c r="A83" s="1" t="s">
        <v>536</v>
      </c>
      <c r="B83" t="s">
        <v>601</v>
      </c>
    </row>
    <row r="84" spans="1:2" x14ac:dyDescent="0.35">
      <c r="A84" s="1" t="s">
        <v>544</v>
      </c>
      <c r="B84" t="s">
        <v>601</v>
      </c>
    </row>
    <row r="85" spans="1:2" x14ac:dyDescent="0.35">
      <c r="A85" s="1" t="s">
        <v>568</v>
      </c>
      <c r="B85" t="s">
        <v>601</v>
      </c>
    </row>
    <row r="86" spans="1:2" x14ac:dyDescent="0.35">
      <c r="A86" s="1" t="s">
        <v>408</v>
      </c>
      <c r="B86" t="s">
        <v>604</v>
      </c>
    </row>
    <row r="87" spans="1:2" x14ac:dyDescent="0.35">
      <c r="A87" s="1" t="s">
        <v>450</v>
      </c>
      <c r="B87" t="s">
        <v>604</v>
      </c>
    </row>
    <row r="88" spans="1:2" x14ac:dyDescent="0.35">
      <c r="A88" s="1" t="s">
        <v>546</v>
      </c>
      <c r="B88" t="s">
        <v>604</v>
      </c>
    </row>
    <row r="89" spans="1:2" x14ac:dyDescent="0.35">
      <c r="A89" s="1" t="s">
        <v>597</v>
      </c>
      <c r="B89" t="s">
        <v>600</v>
      </c>
    </row>
    <row r="90" spans="1:2" x14ac:dyDescent="0.35">
      <c r="A90" s="1" t="s">
        <v>402</v>
      </c>
      <c r="B90" t="s">
        <v>600</v>
      </c>
    </row>
    <row r="91" spans="1:2" x14ac:dyDescent="0.35">
      <c r="A91" s="1" t="s">
        <v>420</v>
      </c>
      <c r="B91" t="s">
        <v>600</v>
      </c>
    </row>
    <row r="92" spans="1:2" x14ac:dyDescent="0.35">
      <c r="A92" s="1" t="s">
        <v>440</v>
      </c>
      <c r="B92" t="s">
        <v>600</v>
      </c>
    </row>
    <row r="93" spans="1:2" x14ac:dyDescent="0.35">
      <c r="A93" s="1" t="s">
        <v>509</v>
      </c>
      <c r="B93" t="s">
        <v>600</v>
      </c>
    </row>
    <row r="94" spans="1:2" x14ac:dyDescent="0.35">
      <c r="A94" s="1" t="s">
        <v>511</v>
      </c>
      <c r="B94" t="s">
        <v>600</v>
      </c>
    </row>
    <row r="95" spans="1:2" x14ac:dyDescent="0.35">
      <c r="A95" s="1" t="s">
        <v>409</v>
      </c>
      <c r="B95" t="s">
        <v>602</v>
      </c>
    </row>
    <row r="96" spans="1:2" x14ac:dyDescent="0.35">
      <c r="A96" s="1" t="s">
        <v>427</v>
      </c>
      <c r="B96" t="s">
        <v>602</v>
      </c>
    </row>
    <row r="97" spans="1:2" x14ac:dyDescent="0.35">
      <c r="A97" s="1" t="s">
        <v>431</v>
      </c>
      <c r="B97" t="s">
        <v>602</v>
      </c>
    </row>
    <row r="98" spans="1:2" x14ac:dyDescent="0.35">
      <c r="A98" s="1" t="s">
        <v>473</v>
      </c>
      <c r="B98" t="s">
        <v>602</v>
      </c>
    </row>
    <row r="99" spans="1:2" x14ac:dyDescent="0.35">
      <c r="A99" s="1" t="s">
        <v>533</v>
      </c>
      <c r="B99" t="s">
        <v>602</v>
      </c>
    </row>
    <row r="100" spans="1:2" x14ac:dyDescent="0.35">
      <c r="A100" s="1" t="s">
        <v>534</v>
      </c>
      <c r="B100" t="s">
        <v>602</v>
      </c>
    </row>
    <row r="101" spans="1:2" x14ac:dyDescent="0.35">
      <c r="A101" s="1" t="s">
        <v>561</v>
      </c>
      <c r="B101" t="s">
        <v>602</v>
      </c>
    </row>
    <row r="102" spans="1:2" x14ac:dyDescent="0.35">
      <c r="A102" s="1" t="s">
        <v>554</v>
      </c>
      <c r="B102" t="s">
        <v>599</v>
      </c>
    </row>
    <row r="103" spans="1:2" x14ac:dyDescent="0.35">
      <c r="A103" s="1" t="s">
        <v>563</v>
      </c>
      <c r="B103" t="s">
        <v>599</v>
      </c>
    </row>
    <row r="104" spans="1:2" x14ac:dyDescent="0.35">
      <c r="A104" s="1" t="s">
        <v>574</v>
      </c>
      <c r="B104" t="s">
        <v>599</v>
      </c>
    </row>
    <row r="105" spans="1:2" x14ac:dyDescent="0.35">
      <c r="A105" s="1" t="s">
        <v>504</v>
      </c>
      <c r="B105" t="s">
        <v>599</v>
      </c>
    </row>
    <row r="106" spans="1:2" x14ac:dyDescent="0.35">
      <c r="A106" s="1" t="s">
        <v>505</v>
      </c>
      <c r="B106" t="s">
        <v>599</v>
      </c>
    </row>
    <row r="107" spans="1:2" x14ac:dyDescent="0.35">
      <c r="A107" s="1" t="s">
        <v>514</v>
      </c>
      <c r="B107" t="s">
        <v>599</v>
      </c>
    </row>
    <row r="108" spans="1:2" x14ac:dyDescent="0.35">
      <c r="A108" s="1" t="s">
        <v>515</v>
      </c>
      <c r="B108" t="s">
        <v>599</v>
      </c>
    </row>
    <row r="109" spans="1:2" x14ac:dyDescent="0.35">
      <c r="A109" s="1" t="s">
        <v>542</v>
      </c>
      <c r="B109" t="s">
        <v>599</v>
      </c>
    </row>
    <row r="110" spans="1:2" x14ac:dyDescent="0.35">
      <c r="A110" s="1" t="s">
        <v>426</v>
      </c>
      <c r="B110" t="s">
        <v>605</v>
      </c>
    </row>
    <row r="111" spans="1:2" x14ac:dyDescent="0.35">
      <c r="A111" s="1" t="s">
        <v>458</v>
      </c>
      <c r="B111" t="s">
        <v>605</v>
      </c>
    </row>
    <row r="112" spans="1:2" x14ac:dyDescent="0.35">
      <c r="A112" s="1" t="s">
        <v>474</v>
      </c>
      <c r="B112" t="s">
        <v>605</v>
      </c>
    </row>
    <row r="113" spans="1:2" x14ac:dyDescent="0.35">
      <c r="A113" s="1" t="s">
        <v>527</v>
      </c>
      <c r="B113" t="s">
        <v>605</v>
      </c>
    </row>
    <row r="114" spans="1:2" x14ac:dyDescent="0.35">
      <c r="A114" s="1" t="s">
        <v>539</v>
      </c>
      <c r="B114" t="s">
        <v>605</v>
      </c>
    </row>
    <row r="115" spans="1:2" x14ac:dyDescent="0.35">
      <c r="A115" s="1" t="s">
        <v>551</v>
      </c>
      <c r="B115" t="s">
        <v>605</v>
      </c>
    </row>
    <row r="116" spans="1:2" x14ac:dyDescent="0.35">
      <c r="A116" s="1" t="s">
        <v>415</v>
      </c>
      <c r="B116" t="s">
        <v>599</v>
      </c>
    </row>
    <row r="117" spans="1:2" x14ac:dyDescent="0.35">
      <c r="A117" s="1" t="s">
        <v>416</v>
      </c>
      <c r="B117" t="s">
        <v>599</v>
      </c>
    </row>
    <row r="118" spans="1:2" x14ac:dyDescent="0.35">
      <c r="A118" s="1" t="s">
        <v>430</v>
      </c>
      <c r="B118" t="s">
        <v>599</v>
      </c>
    </row>
    <row r="119" spans="1:2" x14ac:dyDescent="0.35">
      <c r="A119" s="1" t="s">
        <v>454</v>
      </c>
      <c r="B119" t="s">
        <v>599</v>
      </c>
    </row>
    <row r="120" spans="1:2" x14ac:dyDescent="0.35">
      <c r="A120" s="1" t="s">
        <v>459</v>
      </c>
      <c r="B120" t="s">
        <v>599</v>
      </c>
    </row>
    <row r="121" spans="1:2" x14ac:dyDescent="0.35">
      <c r="A121" s="1" t="s">
        <v>483</v>
      </c>
      <c r="B121" t="s">
        <v>599</v>
      </c>
    </row>
    <row r="122" spans="1:2" x14ac:dyDescent="0.35">
      <c r="A122" s="1" t="s">
        <v>496</v>
      </c>
      <c r="B122" t="s">
        <v>599</v>
      </c>
    </row>
    <row r="123" spans="1:2" x14ac:dyDescent="0.35">
      <c r="A123" s="1" t="s">
        <v>530</v>
      </c>
      <c r="B123" t="s">
        <v>599</v>
      </c>
    </row>
    <row r="124" spans="1:2" x14ac:dyDescent="0.35">
      <c r="A124" s="1" t="s">
        <v>532</v>
      </c>
      <c r="B124" t="s">
        <v>599</v>
      </c>
    </row>
    <row r="125" spans="1:2" x14ac:dyDescent="0.35">
      <c r="A125" s="1" t="s">
        <v>535</v>
      </c>
      <c r="B125" t="s">
        <v>599</v>
      </c>
    </row>
    <row r="126" spans="1:2" x14ac:dyDescent="0.35">
      <c r="A126" s="1" t="s">
        <v>558</v>
      </c>
      <c r="B126" t="s">
        <v>599</v>
      </c>
    </row>
    <row r="127" spans="1:2" x14ac:dyDescent="0.35">
      <c r="A127" s="1" t="s">
        <v>566</v>
      </c>
      <c r="B127" t="s">
        <v>599</v>
      </c>
    </row>
    <row r="128" spans="1:2" x14ac:dyDescent="0.35">
      <c r="A128" s="1" t="s">
        <v>578</v>
      </c>
      <c r="B128" t="s">
        <v>599</v>
      </c>
    </row>
    <row r="129" spans="1:2" x14ac:dyDescent="0.35">
      <c r="A129" s="1" t="s">
        <v>423</v>
      </c>
      <c r="B129" t="s">
        <v>606</v>
      </c>
    </row>
    <row r="130" spans="1:2" x14ac:dyDescent="0.35">
      <c r="A130" s="1" t="s">
        <v>479</v>
      </c>
      <c r="B130" t="s">
        <v>606</v>
      </c>
    </row>
    <row r="131" spans="1:2" x14ac:dyDescent="0.35">
      <c r="A131" s="1" t="s">
        <v>513</v>
      </c>
      <c r="B131" t="s">
        <v>606</v>
      </c>
    </row>
    <row r="132" spans="1:2" x14ac:dyDescent="0.35">
      <c r="A132" s="1" t="s">
        <v>550</v>
      </c>
      <c r="B132" t="s">
        <v>606</v>
      </c>
    </row>
    <row r="133" spans="1:2" x14ac:dyDescent="0.35">
      <c r="A133" s="1" t="s">
        <v>516</v>
      </c>
      <c r="B133" t="s">
        <v>603</v>
      </c>
    </row>
    <row r="134" spans="1:2" x14ac:dyDescent="0.35">
      <c r="A134" s="1" t="s">
        <v>567</v>
      </c>
      <c r="B134" t="s">
        <v>603</v>
      </c>
    </row>
    <row r="135" spans="1:2" x14ac:dyDescent="0.35">
      <c r="A135" s="1" t="s">
        <v>594</v>
      </c>
      <c r="B135" t="s">
        <v>601</v>
      </c>
    </row>
    <row r="136" spans="1:2" x14ac:dyDescent="0.35">
      <c r="A136" s="1" t="s">
        <v>433</v>
      </c>
      <c r="B136" t="s">
        <v>601</v>
      </c>
    </row>
    <row r="137" spans="1:2" x14ac:dyDescent="0.35">
      <c r="A137" s="1" t="s">
        <v>445</v>
      </c>
      <c r="B137" t="s">
        <v>601</v>
      </c>
    </row>
    <row r="138" spans="1:2" x14ac:dyDescent="0.35">
      <c r="A138" s="1" t="s">
        <v>446</v>
      </c>
      <c r="B138" t="s">
        <v>601</v>
      </c>
    </row>
    <row r="139" spans="1:2" x14ac:dyDescent="0.35">
      <c r="A139" s="1" t="s">
        <v>510</v>
      </c>
      <c r="B139" t="s">
        <v>601</v>
      </c>
    </row>
    <row r="140" spans="1:2" x14ac:dyDescent="0.35">
      <c r="A140" s="1" t="s">
        <v>571</v>
      </c>
      <c r="B140" t="s">
        <v>601</v>
      </c>
    </row>
    <row r="141" spans="1:2" x14ac:dyDescent="0.35">
      <c r="A141" s="1" t="s">
        <v>572</v>
      </c>
      <c r="B141" t="s">
        <v>601</v>
      </c>
    </row>
    <row r="142" spans="1:2" x14ac:dyDescent="0.35">
      <c r="A142" s="1" t="s">
        <v>575</v>
      </c>
      <c r="B142" t="s">
        <v>601</v>
      </c>
    </row>
    <row r="143" spans="1:2" x14ac:dyDescent="0.35">
      <c r="A143" s="1" t="s">
        <v>480</v>
      </c>
      <c r="B143" t="s">
        <v>604</v>
      </c>
    </row>
    <row r="144" spans="1:2" x14ac:dyDescent="0.35">
      <c r="A144" s="1" t="s">
        <v>472</v>
      </c>
      <c r="B144" t="s">
        <v>600</v>
      </c>
    </row>
    <row r="145" spans="1:2" x14ac:dyDescent="0.35">
      <c r="A145" s="1" t="s">
        <v>482</v>
      </c>
      <c r="B145" t="s">
        <v>600</v>
      </c>
    </row>
    <row r="146" spans="1:2" x14ac:dyDescent="0.35">
      <c r="A146" s="1" t="s">
        <v>404</v>
      </c>
      <c r="B146" t="s">
        <v>602</v>
      </c>
    </row>
    <row r="147" spans="1:2" x14ac:dyDescent="0.35">
      <c r="A147" s="1" t="s">
        <v>589</v>
      </c>
      <c r="B147" t="s">
        <v>599</v>
      </c>
    </row>
    <row r="148" spans="1:2" x14ac:dyDescent="0.35">
      <c r="A148" s="1" t="s">
        <v>559</v>
      </c>
      <c r="B148" t="s">
        <v>599</v>
      </c>
    </row>
    <row r="149" spans="1:2" x14ac:dyDescent="0.35">
      <c r="A149" s="1" t="s">
        <v>569</v>
      </c>
      <c r="B149" t="s">
        <v>599</v>
      </c>
    </row>
    <row r="150" spans="1:2" x14ac:dyDescent="0.35">
      <c r="A150" s="1" t="s">
        <v>585</v>
      </c>
      <c r="B150" t="s">
        <v>599</v>
      </c>
    </row>
    <row r="151" spans="1:2" x14ac:dyDescent="0.35">
      <c r="A151" s="1" t="s">
        <v>400</v>
      </c>
      <c r="B151" t="s">
        <v>605</v>
      </c>
    </row>
    <row r="152" spans="1:2" x14ac:dyDescent="0.35">
      <c r="A152" s="1" t="s">
        <v>456</v>
      </c>
      <c r="B152" t="s">
        <v>605</v>
      </c>
    </row>
    <row r="153" spans="1:2" x14ac:dyDescent="0.35">
      <c r="A153" s="1" t="s">
        <v>485</v>
      </c>
      <c r="B153" t="s">
        <v>605</v>
      </c>
    </row>
    <row r="154" spans="1:2" x14ac:dyDescent="0.35">
      <c r="A154" s="1" t="s">
        <v>486</v>
      </c>
      <c r="B154" t="s">
        <v>605</v>
      </c>
    </row>
    <row r="155" spans="1:2" x14ac:dyDescent="0.35">
      <c r="A155" s="1" t="s">
        <v>555</v>
      </c>
      <c r="B155" t="s">
        <v>605</v>
      </c>
    </row>
    <row r="156" spans="1:2" x14ac:dyDescent="0.35">
      <c r="A156" s="1" t="s">
        <v>564</v>
      </c>
      <c r="B156" t="s">
        <v>605</v>
      </c>
    </row>
    <row r="157" spans="1:2" x14ac:dyDescent="0.35">
      <c r="A157" s="1" t="s">
        <v>417</v>
      </c>
      <c r="B157" t="s">
        <v>599</v>
      </c>
    </row>
    <row r="158" spans="1:2" x14ac:dyDescent="0.35">
      <c r="A158" s="1" t="s">
        <v>432</v>
      </c>
      <c r="B158" t="s">
        <v>599</v>
      </c>
    </row>
    <row r="159" spans="1:2" x14ac:dyDescent="0.35">
      <c r="A159" s="1" t="s">
        <v>503</v>
      </c>
      <c r="B159" t="s">
        <v>599</v>
      </c>
    </row>
    <row r="160" spans="1:2" x14ac:dyDescent="0.35">
      <c r="A160" s="1" t="s">
        <v>506</v>
      </c>
      <c r="B160" t="s">
        <v>599</v>
      </c>
    </row>
    <row r="161" spans="1:2" x14ac:dyDescent="0.35">
      <c r="A161" s="1" t="s">
        <v>537</v>
      </c>
      <c r="B161" t="s">
        <v>599</v>
      </c>
    </row>
    <row r="162" spans="1:2" x14ac:dyDescent="0.35">
      <c r="A162" s="1" t="s">
        <v>538</v>
      </c>
      <c r="B162" t="s">
        <v>599</v>
      </c>
    </row>
    <row r="163" spans="1:2" x14ac:dyDescent="0.35">
      <c r="A163" s="1" t="s">
        <v>570</v>
      </c>
      <c r="B163" t="s">
        <v>599</v>
      </c>
    </row>
    <row r="164" spans="1:2" x14ac:dyDescent="0.35">
      <c r="A164" s="1" t="s">
        <v>583</v>
      </c>
      <c r="B164" t="s">
        <v>599</v>
      </c>
    </row>
    <row r="165" spans="1:2" x14ac:dyDescent="0.35">
      <c r="A165" s="1" t="s">
        <v>413</v>
      </c>
      <c r="B165" t="s">
        <v>606</v>
      </c>
    </row>
    <row r="166" spans="1:2" x14ac:dyDescent="0.35">
      <c r="A166" s="1" t="s">
        <v>411</v>
      </c>
      <c r="B166" t="s">
        <v>603</v>
      </c>
    </row>
    <row r="167" spans="1:2" x14ac:dyDescent="0.35">
      <c r="A167" s="1" t="s">
        <v>531</v>
      </c>
      <c r="B167" t="s">
        <v>603</v>
      </c>
    </row>
    <row r="168" spans="1:2" x14ac:dyDescent="0.35">
      <c r="A168" s="1" t="s">
        <v>447</v>
      </c>
      <c r="B168" t="s">
        <v>601</v>
      </c>
    </row>
    <row r="169" spans="1:2" x14ac:dyDescent="0.35">
      <c r="A169" s="1" t="s">
        <v>477</v>
      </c>
      <c r="B169" t="s">
        <v>601</v>
      </c>
    </row>
    <row r="170" spans="1:2" x14ac:dyDescent="0.35">
      <c r="A170" s="1" t="s">
        <v>481</v>
      </c>
      <c r="B170" t="s">
        <v>601</v>
      </c>
    </row>
    <row r="171" spans="1:2" x14ac:dyDescent="0.35">
      <c r="A171" s="1" t="s">
        <v>577</v>
      </c>
      <c r="B171" t="s">
        <v>601</v>
      </c>
    </row>
    <row r="172" spans="1:2" x14ac:dyDescent="0.35">
      <c r="A172" s="1" t="s">
        <v>584</v>
      </c>
      <c r="B172" t="s">
        <v>601</v>
      </c>
    </row>
    <row r="173" spans="1:2" x14ac:dyDescent="0.35">
      <c r="A173" s="1" t="s">
        <v>478</v>
      </c>
      <c r="B173" t="s">
        <v>604</v>
      </c>
    </row>
    <row r="174" spans="1:2" x14ac:dyDescent="0.35">
      <c r="A174" s="1" t="s">
        <v>457</v>
      </c>
      <c r="B174" t="s">
        <v>600</v>
      </c>
    </row>
    <row r="175" spans="1:2" x14ac:dyDescent="0.35">
      <c r="A175" s="1" t="s">
        <v>465</v>
      </c>
      <c r="B175" t="s">
        <v>602</v>
      </c>
    </row>
    <row r="176" spans="1:2" x14ac:dyDescent="0.35">
      <c r="A176" s="1" t="s">
        <v>592</v>
      </c>
      <c r="B176" t="s">
        <v>599</v>
      </c>
    </row>
    <row r="177" spans="1:2" x14ac:dyDescent="0.35">
      <c r="A177" s="1" t="s">
        <v>401</v>
      </c>
      <c r="B177" t="s">
        <v>599</v>
      </c>
    </row>
    <row r="178" spans="1:2" x14ac:dyDescent="0.35">
      <c r="A178" s="1" t="s">
        <v>449</v>
      </c>
      <c r="B178" t="s">
        <v>605</v>
      </c>
    </row>
    <row r="179" spans="1:2" x14ac:dyDescent="0.35">
      <c r="A179" s="1" t="s">
        <v>525</v>
      </c>
      <c r="B179" t="s">
        <v>605</v>
      </c>
    </row>
    <row r="180" spans="1:2" x14ac:dyDescent="0.35">
      <c r="A180" s="1" t="s">
        <v>463</v>
      </c>
      <c r="B180" t="s">
        <v>599</v>
      </c>
    </row>
    <row r="181" spans="1:2" x14ac:dyDescent="0.35">
      <c r="A181" s="1" t="s">
        <v>464</v>
      </c>
      <c r="B181" t="s">
        <v>599</v>
      </c>
    </row>
    <row r="182" spans="1:2" x14ac:dyDescent="0.35">
      <c r="A182" s="1" t="s">
        <v>476</v>
      </c>
      <c r="B182" t="s">
        <v>599</v>
      </c>
    </row>
    <row r="183" spans="1:2" x14ac:dyDescent="0.35">
      <c r="A183" s="1" t="s">
        <v>540</v>
      </c>
      <c r="B183" t="s">
        <v>599</v>
      </c>
    </row>
    <row r="184" spans="1:2" x14ac:dyDescent="0.35">
      <c r="A184" s="1" t="s">
        <v>587</v>
      </c>
      <c r="B184" t="s">
        <v>599</v>
      </c>
    </row>
    <row r="185" spans="1:2" x14ac:dyDescent="0.35">
      <c r="A185" s="1" t="s">
        <v>492</v>
      </c>
      <c r="B185" t="s">
        <v>606</v>
      </c>
    </row>
    <row r="186" spans="1:2" x14ac:dyDescent="0.35">
      <c r="A186" s="1" t="s">
        <v>528</v>
      </c>
      <c r="B186" t="s">
        <v>603</v>
      </c>
    </row>
    <row r="187" spans="1:2" x14ac:dyDescent="0.35">
      <c r="A187" s="1" t="s">
        <v>593</v>
      </c>
      <c r="B187" t="s">
        <v>601</v>
      </c>
    </row>
    <row r="188" spans="1:2" x14ac:dyDescent="0.35">
      <c r="A188" s="1" t="s">
        <v>596</v>
      </c>
      <c r="B188" t="s">
        <v>601</v>
      </c>
    </row>
    <row r="189" spans="1:2" x14ac:dyDescent="0.35">
      <c r="A189" s="1" t="s">
        <v>442</v>
      </c>
      <c r="B189" t="s">
        <v>601</v>
      </c>
    </row>
    <row r="190" spans="1:2" x14ac:dyDescent="0.35">
      <c r="A190" s="1" t="s">
        <v>586</v>
      </c>
      <c r="B190" t="s">
        <v>601</v>
      </c>
    </row>
    <row r="191" spans="1:2" x14ac:dyDescent="0.35">
      <c r="A191" s="1" t="s">
        <v>573</v>
      </c>
      <c r="B191" t="s">
        <v>604</v>
      </c>
    </row>
    <row r="192" spans="1:2" x14ac:dyDescent="0.35">
      <c r="A192" s="1" t="s">
        <v>501</v>
      </c>
      <c r="B192" t="s">
        <v>600</v>
      </c>
    </row>
    <row r="193" spans="1:2" x14ac:dyDescent="0.35">
      <c r="A193" s="1" t="s">
        <v>488</v>
      </c>
      <c r="B193" t="s">
        <v>602</v>
      </c>
    </row>
    <row r="194" spans="1:2" x14ac:dyDescent="0.35">
      <c r="A194" s="1" t="s">
        <v>451</v>
      </c>
      <c r="B194" t="s">
        <v>599</v>
      </c>
    </row>
    <row r="195" spans="1:2" x14ac:dyDescent="0.35">
      <c r="A195" s="1" t="s">
        <v>541</v>
      </c>
      <c r="B195" t="s">
        <v>599</v>
      </c>
    </row>
    <row r="196" spans="1:2" x14ac:dyDescent="0.35">
      <c r="A196" s="1" t="s">
        <v>580</v>
      </c>
      <c r="B196" t="s">
        <v>606</v>
      </c>
    </row>
    <row r="197" spans="1:2" x14ac:dyDescent="0.35">
      <c r="A197" s="1" t="s">
        <v>588</v>
      </c>
      <c r="B197" t="s">
        <v>603</v>
      </c>
    </row>
    <row r="198" spans="1:2" x14ac:dyDescent="0.35">
      <c r="A198" s="1" t="s">
        <v>453</v>
      </c>
      <c r="B198" t="s">
        <v>601</v>
      </c>
    </row>
    <row r="199" spans="1:2" x14ac:dyDescent="0.35">
      <c r="A199" s="1" t="s">
        <v>498</v>
      </c>
      <c r="B199" t="s">
        <v>601</v>
      </c>
    </row>
    <row r="200" spans="1:2" x14ac:dyDescent="0.35">
      <c r="A200" s="1" t="s">
        <v>484</v>
      </c>
      <c r="B200" t="s">
        <v>599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100F-99FD-6143-9818-54C04E73BDC9}">
  <dimension ref="A1:B200"/>
  <sheetViews>
    <sheetView workbookViewId="0">
      <selection activeCell="A4" sqref="A4"/>
    </sheetView>
  </sheetViews>
  <sheetFormatPr defaultColWidth="10.6640625" defaultRowHeight="15.5" x14ac:dyDescent="0.35"/>
  <cols>
    <col min="1" max="2" width="18.33203125" customWidth="1"/>
  </cols>
  <sheetData>
    <row r="1" spans="1:2" x14ac:dyDescent="0.35">
      <c r="A1" s="3" t="s">
        <v>598</v>
      </c>
      <c r="B1" s="4" t="s">
        <v>608</v>
      </c>
    </row>
    <row r="2" spans="1:2" x14ac:dyDescent="0.35">
      <c r="A2" s="1" t="s">
        <v>412</v>
      </c>
      <c r="B2" t="s">
        <v>617</v>
      </c>
    </row>
    <row r="3" spans="1:2" x14ac:dyDescent="0.35">
      <c r="A3" s="1" t="s">
        <v>428</v>
      </c>
      <c r="B3" t="s">
        <v>617</v>
      </c>
    </row>
    <row r="4" spans="1:2" x14ac:dyDescent="0.35">
      <c r="A4" s="1" t="s">
        <v>421</v>
      </c>
      <c r="B4" t="s">
        <v>618</v>
      </c>
    </row>
    <row r="5" spans="1:2" x14ac:dyDescent="0.35">
      <c r="A5" s="1" t="s">
        <v>425</v>
      </c>
      <c r="B5" t="s">
        <v>618</v>
      </c>
    </row>
    <row r="6" spans="1:2" x14ac:dyDescent="0.35">
      <c r="A6" s="1" t="s">
        <v>441</v>
      </c>
      <c r="B6" t="s">
        <v>618</v>
      </c>
    </row>
    <row r="7" spans="1:2" x14ac:dyDescent="0.35">
      <c r="A7" s="1" t="s">
        <v>595</v>
      </c>
      <c r="B7" t="s">
        <v>612</v>
      </c>
    </row>
    <row r="8" spans="1:2" x14ac:dyDescent="0.35">
      <c r="A8" s="1" t="s">
        <v>429</v>
      </c>
      <c r="B8" t="s">
        <v>611</v>
      </c>
    </row>
    <row r="9" spans="1:2" x14ac:dyDescent="0.35">
      <c r="A9" s="1" t="s">
        <v>437</v>
      </c>
      <c r="B9" t="s">
        <v>610</v>
      </c>
    </row>
    <row r="10" spans="1:2" x14ac:dyDescent="0.35">
      <c r="A10" s="1" t="s">
        <v>469</v>
      </c>
      <c r="B10" t="s">
        <v>616</v>
      </c>
    </row>
    <row r="11" spans="1:2" x14ac:dyDescent="0.35">
      <c r="A11" s="1" t="s">
        <v>500</v>
      </c>
      <c r="B11" t="s">
        <v>613</v>
      </c>
    </row>
    <row r="12" spans="1:2" x14ac:dyDescent="0.35">
      <c r="A12" s="1" t="s">
        <v>518</v>
      </c>
      <c r="B12" t="s">
        <v>614</v>
      </c>
    </row>
    <row r="13" spans="1:2" x14ac:dyDescent="0.35">
      <c r="A13" s="1" t="s">
        <v>519</v>
      </c>
      <c r="B13" t="s">
        <v>614</v>
      </c>
    </row>
    <row r="14" spans="1:2" x14ac:dyDescent="0.35">
      <c r="A14" s="1" t="s">
        <v>557</v>
      </c>
      <c r="B14" t="s">
        <v>615</v>
      </c>
    </row>
    <row r="15" spans="1:2" x14ac:dyDescent="0.35">
      <c r="A15" s="1" t="s">
        <v>582</v>
      </c>
      <c r="B15" s="2" t="s">
        <v>618</v>
      </c>
    </row>
    <row r="16" spans="1:2" x14ac:dyDescent="0.35">
      <c r="A16" s="1" t="s">
        <v>493</v>
      </c>
      <c r="B16" t="s">
        <v>609</v>
      </c>
    </row>
    <row r="17" spans="1:2" x14ac:dyDescent="0.35">
      <c r="A17" s="1" t="s">
        <v>522</v>
      </c>
      <c r="B17" t="s">
        <v>617</v>
      </c>
    </row>
    <row r="18" spans="1:2" x14ac:dyDescent="0.35">
      <c r="A18" s="1" t="s">
        <v>405</v>
      </c>
      <c r="B18" t="s">
        <v>617</v>
      </c>
    </row>
    <row r="19" spans="1:2" x14ac:dyDescent="0.35">
      <c r="A19" s="1" t="s">
        <v>414</v>
      </c>
      <c r="B19" t="s">
        <v>618</v>
      </c>
    </row>
    <row r="20" spans="1:2" x14ac:dyDescent="0.35">
      <c r="A20" s="1" t="s">
        <v>590</v>
      </c>
      <c r="B20" t="s">
        <v>612</v>
      </c>
    </row>
    <row r="21" spans="1:2" x14ac:dyDescent="0.35">
      <c r="A21" s="1" t="s">
        <v>424</v>
      </c>
      <c r="B21" t="s">
        <v>611</v>
      </c>
    </row>
    <row r="22" spans="1:2" x14ac:dyDescent="0.35">
      <c r="A22" s="1" t="s">
        <v>435</v>
      </c>
      <c r="B22" t="s">
        <v>610</v>
      </c>
    </row>
    <row r="23" spans="1:2" x14ac:dyDescent="0.35">
      <c r="A23" s="1" t="s">
        <v>467</v>
      </c>
      <c r="B23" t="s">
        <v>616</v>
      </c>
    </row>
    <row r="24" spans="1:2" x14ac:dyDescent="0.35">
      <c r="A24" s="1" t="s">
        <v>499</v>
      </c>
      <c r="B24" t="s">
        <v>613</v>
      </c>
    </row>
    <row r="25" spans="1:2" x14ac:dyDescent="0.35">
      <c r="A25" s="1" t="s">
        <v>517</v>
      </c>
      <c r="B25" t="s">
        <v>614</v>
      </c>
    </row>
    <row r="26" spans="1:2" x14ac:dyDescent="0.35">
      <c r="A26" s="1" t="s">
        <v>556</v>
      </c>
      <c r="B26" t="s">
        <v>615</v>
      </c>
    </row>
    <row r="27" spans="1:2" x14ac:dyDescent="0.35">
      <c r="A27" s="1" t="s">
        <v>399</v>
      </c>
      <c r="B27" t="s">
        <v>615</v>
      </c>
    </row>
    <row r="28" spans="1:2" x14ac:dyDescent="0.35">
      <c r="A28" s="1" t="s">
        <v>448</v>
      </c>
      <c r="B28" t="s">
        <v>613</v>
      </c>
    </row>
    <row r="29" spans="1:2" x14ac:dyDescent="0.35">
      <c r="A29" s="1" t="s">
        <v>562</v>
      </c>
      <c r="B29" t="s">
        <v>618</v>
      </c>
    </row>
    <row r="30" spans="1:2" x14ac:dyDescent="0.35">
      <c r="A30" s="1" t="s">
        <v>565</v>
      </c>
      <c r="B30" t="s">
        <v>618</v>
      </c>
    </row>
    <row r="31" spans="1:2" x14ac:dyDescent="0.35">
      <c r="A31" s="1" t="s">
        <v>410</v>
      </c>
      <c r="B31" t="s">
        <v>613</v>
      </c>
    </row>
    <row r="32" spans="1:2" x14ac:dyDescent="0.35">
      <c r="A32" s="1" t="s">
        <v>462</v>
      </c>
      <c r="B32" t="s">
        <v>618</v>
      </c>
    </row>
    <row r="33" spans="1:2" x14ac:dyDescent="0.35">
      <c r="A33" s="1" t="s">
        <v>520</v>
      </c>
      <c r="B33" t="s">
        <v>609</v>
      </c>
    </row>
    <row r="34" spans="1:2" x14ac:dyDescent="0.35">
      <c r="A34" s="1" t="s">
        <v>553</v>
      </c>
      <c r="B34" t="s">
        <v>618</v>
      </c>
    </row>
    <row r="35" spans="1:2" x14ac:dyDescent="0.35">
      <c r="A35" s="1" t="s">
        <v>576</v>
      </c>
      <c r="B35" t="s">
        <v>618</v>
      </c>
    </row>
    <row r="36" spans="1:2" x14ac:dyDescent="0.35">
      <c r="A36" s="1" t="s">
        <v>581</v>
      </c>
      <c r="B36" t="s">
        <v>618</v>
      </c>
    </row>
    <row r="37" spans="1:2" x14ac:dyDescent="0.35">
      <c r="A37" s="1" t="s">
        <v>491</v>
      </c>
      <c r="B37" t="s">
        <v>618</v>
      </c>
    </row>
    <row r="38" spans="1:2" x14ac:dyDescent="0.35">
      <c r="A38" s="1" t="s">
        <v>497</v>
      </c>
      <c r="B38" t="s">
        <v>618</v>
      </c>
    </row>
    <row r="39" spans="1:2" x14ac:dyDescent="0.35">
      <c r="A39" s="1" t="s">
        <v>434</v>
      </c>
      <c r="B39" t="s">
        <v>617</v>
      </c>
    </row>
    <row r="40" spans="1:2" x14ac:dyDescent="0.35">
      <c r="A40" s="1" t="s">
        <v>443</v>
      </c>
      <c r="B40" t="s">
        <v>617</v>
      </c>
    </row>
    <row r="41" spans="1:2" x14ac:dyDescent="0.35">
      <c r="A41" s="1" t="s">
        <v>444</v>
      </c>
      <c r="B41" t="s">
        <v>617</v>
      </c>
    </row>
    <row r="42" spans="1:2" x14ac:dyDescent="0.35">
      <c r="A42" s="1" t="s">
        <v>489</v>
      </c>
      <c r="B42" t="s">
        <v>617</v>
      </c>
    </row>
    <row r="43" spans="1:2" x14ac:dyDescent="0.35">
      <c r="A43" s="1" t="s">
        <v>494</v>
      </c>
      <c r="B43" t="s">
        <v>617</v>
      </c>
    </row>
    <row r="44" spans="1:2" x14ac:dyDescent="0.35">
      <c r="A44" s="1" t="s">
        <v>545</v>
      </c>
      <c r="B44" t="s">
        <v>617</v>
      </c>
    </row>
    <row r="45" spans="1:2" x14ac:dyDescent="0.35">
      <c r="A45" s="1" t="s">
        <v>548</v>
      </c>
      <c r="B45" t="s">
        <v>617</v>
      </c>
    </row>
    <row r="46" spans="1:2" x14ac:dyDescent="0.35">
      <c r="A46" s="1" t="s">
        <v>552</v>
      </c>
      <c r="B46" t="s">
        <v>617</v>
      </c>
    </row>
    <row r="47" spans="1:2" x14ac:dyDescent="0.35">
      <c r="A47" s="1" t="s">
        <v>460</v>
      </c>
      <c r="B47" t="s">
        <v>618</v>
      </c>
    </row>
    <row r="48" spans="1:2" x14ac:dyDescent="0.35">
      <c r="A48" s="1" t="s">
        <v>461</v>
      </c>
      <c r="B48" t="s">
        <v>618</v>
      </c>
    </row>
    <row r="49" spans="1:2" x14ac:dyDescent="0.35">
      <c r="A49" s="1" t="s">
        <v>468</v>
      </c>
      <c r="B49" t="s">
        <v>618</v>
      </c>
    </row>
    <row r="50" spans="1:2" x14ac:dyDescent="0.35">
      <c r="A50" s="1" t="s">
        <v>470</v>
      </c>
      <c r="B50" t="s">
        <v>618</v>
      </c>
    </row>
    <row r="51" spans="1:2" x14ac:dyDescent="0.35">
      <c r="A51" s="1" t="s">
        <v>471</v>
      </c>
      <c r="B51" t="s">
        <v>618</v>
      </c>
    </row>
    <row r="52" spans="1:2" x14ac:dyDescent="0.35">
      <c r="A52" s="1" t="s">
        <v>502</v>
      </c>
      <c r="B52" t="s">
        <v>618</v>
      </c>
    </row>
    <row r="53" spans="1:2" x14ac:dyDescent="0.35">
      <c r="A53" s="1" t="s">
        <v>407</v>
      </c>
      <c r="B53" t="s">
        <v>615</v>
      </c>
    </row>
    <row r="54" spans="1:2" x14ac:dyDescent="0.35">
      <c r="A54" s="1" t="s">
        <v>439</v>
      </c>
      <c r="B54" t="s">
        <v>613</v>
      </c>
    </row>
    <row r="55" spans="1:2" x14ac:dyDescent="0.35">
      <c r="A55" s="1" t="s">
        <v>466</v>
      </c>
      <c r="B55" t="s">
        <v>617</v>
      </c>
    </row>
    <row r="56" spans="1:2" x14ac:dyDescent="0.35">
      <c r="A56" s="1" t="s">
        <v>549</v>
      </c>
      <c r="B56" t="s">
        <v>618</v>
      </c>
    </row>
    <row r="57" spans="1:2" x14ac:dyDescent="0.35">
      <c r="A57" s="1" t="s">
        <v>591</v>
      </c>
      <c r="B57" t="s">
        <v>612</v>
      </c>
    </row>
    <row r="58" spans="1:2" x14ac:dyDescent="0.35">
      <c r="A58" s="1" t="s">
        <v>403</v>
      </c>
      <c r="B58" t="s">
        <v>612</v>
      </c>
    </row>
    <row r="59" spans="1:2" x14ac:dyDescent="0.35">
      <c r="A59" s="1" t="s">
        <v>406</v>
      </c>
      <c r="B59" t="s">
        <v>612</v>
      </c>
    </row>
    <row r="60" spans="1:2" x14ac:dyDescent="0.35">
      <c r="A60" s="1" t="s">
        <v>419</v>
      </c>
      <c r="B60" t="s">
        <v>611</v>
      </c>
    </row>
    <row r="61" spans="1:2" x14ac:dyDescent="0.35">
      <c r="A61" s="1" t="s">
        <v>438</v>
      </c>
      <c r="B61" t="s">
        <v>610</v>
      </c>
    </row>
    <row r="62" spans="1:2" x14ac:dyDescent="0.35">
      <c r="A62" s="1" t="s">
        <v>455</v>
      </c>
      <c r="B62" t="s">
        <v>610</v>
      </c>
    </row>
    <row r="63" spans="1:2" x14ac:dyDescent="0.35">
      <c r="A63" s="1" t="s">
        <v>507</v>
      </c>
      <c r="B63" t="s">
        <v>613</v>
      </c>
    </row>
    <row r="64" spans="1:2" x14ac:dyDescent="0.35">
      <c r="A64" s="1" t="s">
        <v>508</v>
      </c>
      <c r="B64" t="s">
        <v>613</v>
      </c>
    </row>
    <row r="65" spans="1:2" x14ac:dyDescent="0.35">
      <c r="A65" s="1" t="s">
        <v>512</v>
      </c>
      <c r="B65" t="s">
        <v>614</v>
      </c>
    </row>
    <row r="66" spans="1:2" x14ac:dyDescent="0.35">
      <c r="A66" s="1" t="s">
        <v>521</v>
      </c>
      <c r="B66" t="s">
        <v>614</v>
      </c>
    </row>
    <row r="67" spans="1:2" x14ac:dyDescent="0.35">
      <c r="A67" s="1" t="s">
        <v>523</v>
      </c>
      <c r="B67" t="s">
        <v>614</v>
      </c>
    </row>
    <row r="68" spans="1:2" x14ac:dyDescent="0.35">
      <c r="A68" s="1" t="s">
        <v>526</v>
      </c>
      <c r="B68" t="s">
        <v>614</v>
      </c>
    </row>
    <row r="69" spans="1:2" x14ac:dyDescent="0.35">
      <c r="A69" s="1" t="s">
        <v>529</v>
      </c>
      <c r="B69" t="s">
        <v>614</v>
      </c>
    </row>
    <row r="70" spans="1:2" x14ac:dyDescent="0.35">
      <c r="A70" s="1" t="s">
        <v>543</v>
      </c>
      <c r="B70" t="s">
        <v>614</v>
      </c>
    </row>
    <row r="71" spans="1:2" x14ac:dyDescent="0.35">
      <c r="A71" s="1" t="s">
        <v>547</v>
      </c>
      <c r="B71" t="s">
        <v>615</v>
      </c>
    </row>
    <row r="72" spans="1:2" x14ac:dyDescent="0.35">
      <c r="A72" s="1" t="s">
        <v>560</v>
      </c>
      <c r="B72" t="s">
        <v>615</v>
      </c>
    </row>
    <row r="73" spans="1:2" x14ac:dyDescent="0.35">
      <c r="A73" s="1" t="s">
        <v>579</v>
      </c>
      <c r="B73" t="s">
        <v>615</v>
      </c>
    </row>
    <row r="74" spans="1:2" x14ac:dyDescent="0.35">
      <c r="A74" s="1" t="s">
        <v>422</v>
      </c>
      <c r="B74" t="s">
        <v>615</v>
      </c>
    </row>
    <row r="75" spans="1:2" x14ac:dyDescent="0.35">
      <c r="A75" s="1" t="s">
        <v>436</v>
      </c>
      <c r="B75" t="s">
        <v>613</v>
      </c>
    </row>
    <row r="76" spans="1:2" x14ac:dyDescent="0.35">
      <c r="A76" s="1" t="s">
        <v>475</v>
      </c>
      <c r="B76" t="s">
        <v>615</v>
      </c>
    </row>
    <row r="77" spans="1:2" x14ac:dyDescent="0.35">
      <c r="A77" s="1" t="s">
        <v>495</v>
      </c>
      <c r="B77" t="s">
        <v>614</v>
      </c>
    </row>
    <row r="78" spans="1:2" x14ac:dyDescent="0.35">
      <c r="A78" s="1" t="s">
        <v>418</v>
      </c>
      <c r="B78" t="s">
        <v>615</v>
      </c>
    </row>
    <row r="79" spans="1:2" x14ac:dyDescent="0.35">
      <c r="A79" s="1" t="s">
        <v>452</v>
      </c>
      <c r="B79" t="s">
        <v>613</v>
      </c>
    </row>
    <row r="80" spans="1:2" x14ac:dyDescent="0.35">
      <c r="A80" s="1" t="s">
        <v>487</v>
      </c>
      <c r="B80" t="s">
        <v>617</v>
      </c>
    </row>
    <row r="81" spans="1:2" x14ac:dyDescent="0.35">
      <c r="A81" s="1" t="s">
        <v>490</v>
      </c>
      <c r="B81" t="s">
        <v>617</v>
      </c>
    </row>
    <row r="82" spans="1:2" x14ac:dyDescent="0.35">
      <c r="A82" s="1" t="s">
        <v>524</v>
      </c>
      <c r="B82" t="s">
        <v>618</v>
      </c>
    </row>
    <row r="83" spans="1:2" x14ac:dyDescent="0.35">
      <c r="A83" s="1" t="s">
        <v>536</v>
      </c>
      <c r="B83" t="s">
        <v>618</v>
      </c>
    </row>
    <row r="84" spans="1:2" x14ac:dyDescent="0.35">
      <c r="A84" s="1" t="s">
        <v>544</v>
      </c>
      <c r="B84" t="s">
        <v>618</v>
      </c>
    </row>
    <row r="85" spans="1:2" x14ac:dyDescent="0.35">
      <c r="A85" s="1" t="s">
        <v>568</v>
      </c>
      <c r="B85" t="s">
        <v>618</v>
      </c>
    </row>
    <row r="86" spans="1:2" x14ac:dyDescent="0.35">
      <c r="A86" s="1" t="s">
        <v>408</v>
      </c>
      <c r="B86" t="s">
        <v>614</v>
      </c>
    </row>
    <row r="87" spans="1:2" x14ac:dyDescent="0.35">
      <c r="A87" s="1" t="s">
        <v>450</v>
      </c>
      <c r="B87" t="s">
        <v>617</v>
      </c>
    </row>
    <row r="88" spans="1:2" x14ac:dyDescent="0.35">
      <c r="A88" s="1" t="s">
        <v>546</v>
      </c>
      <c r="B88" t="s">
        <v>618</v>
      </c>
    </row>
    <row r="89" spans="1:2" x14ac:dyDescent="0.35">
      <c r="A89" s="1" t="s">
        <v>597</v>
      </c>
      <c r="B89" t="s">
        <v>615</v>
      </c>
    </row>
    <row r="90" spans="1:2" x14ac:dyDescent="0.35">
      <c r="A90" s="1" t="s">
        <v>402</v>
      </c>
      <c r="B90" t="s">
        <v>614</v>
      </c>
    </row>
    <row r="91" spans="1:2" x14ac:dyDescent="0.35">
      <c r="A91" s="1" t="s">
        <v>420</v>
      </c>
      <c r="B91" t="s">
        <v>617</v>
      </c>
    </row>
    <row r="92" spans="1:2" x14ac:dyDescent="0.35">
      <c r="A92" s="1" t="s">
        <v>440</v>
      </c>
      <c r="B92" t="s">
        <v>617</v>
      </c>
    </row>
    <row r="93" spans="1:2" x14ac:dyDescent="0.35">
      <c r="A93" s="1" t="s">
        <v>509</v>
      </c>
      <c r="B93" t="s">
        <v>618</v>
      </c>
    </row>
    <row r="94" spans="1:2" x14ac:dyDescent="0.35">
      <c r="A94" s="1" t="s">
        <v>511</v>
      </c>
      <c r="B94" t="s">
        <v>618</v>
      </c>
    </row>
    <row r="95" spans="1:2" x14ac:dyDescent="0.35">
      <c r="A95" s="1" t="s">
        <v>409</v>
      </c>
      <c r="B95" t="s">
        <v>615</v>
      </c>
    </row>
    <row r="96" spans="1:2" x14ac:dyDescent="0.35">
      <c r="A96" s="1" t="s">
        <v>427</v>
      </c>
      <c r="B96" t="s">
        <v>614</v>
      </c>
    </row>
    <row r="97" spans="1:2" x14ac:dyDescent="0.35">
      <c r="A97" s="1" t="s">
        <v>431</v>
      </c>
      <c r="B97" t="s">
        <v>613</v>
      </c>
    </row>
    <row r="98" spans="1:2" x14ac:dyDescent="0.35">
      <c r="A98" s="1" t="s">
        <v>473</v>
      </c>
      <c r="B98" t="s">
        <v>617</v>
      </c>
    </row>
    <row r="99" spans="1:2" x14ac:dyDescent="0.35">
      <c r="A99" s="1" t="s">
        <v>533</v>
      </c>
      <c r="B99" t="s">
        <v>618</v>
      </c>
    </row>
    <row r="100" spans="1:2" x14ac:dyDescent="0.35">
      <c r="A100" s="1" t="s">
        <v>534</v>
      </c>
      <c r="B100" t="s">
        <v>618</v>
      </c>
    </row>
    <row r="101" spans="1:2" x14ac:dyDescent="0.35">
      <c r="A101" s="1" t="s">
        <v>561</v>
      </c>
      <c r="B101" t="s">
        <v>618</v>
      </c>
    </row>
    <row r="102" spans="1:2" x14ac:dyDescent="0.35">
      <c r="A102" s="1" t="s">
        <v>554</v>
      </c>
      <c r="B102" t="s">
        <v>617</v>
      </c>
    </row>
    <row r="103" spans="1:2" x14ac:dyDescent="0.35">
      <c r="A103" s="1" t="s">
        <v>563</v>
      </c>
      <c r="B103" t="s">
        <v>617</v>
      </c>
    </row>
    <row r="104" spans="1:2" x14ac:dyDescent="0.35">
      <c r="A104" s="1" t="s">
        <v>574</v>
      </c>
      <c r="B104" t="s">
        <v>617</v>
      </c>
    </row>
    <row r="105" spans="1:2" x14ac:dyDescent="0.35">
      <c r="A105" s="1" t="s">
        <v>504</v>
      </c>
      <c r="B105" t="s">
        <v>618</v>
      </c>
    </row>
    <row r="106" spans="1:2" x14ac:dyDescent="0.35">
      <c r="A106" s="1" t="s">
        <v>505</v>
      </c>
      <c r="B106" t="s">
        <v>618</v>
      </c>
    </row>
    <row r="107" spans="1:2" x14ac:dyDescent="0.35">
      <c r="A107" s="1" t="s">
        <v>514</v>
      </c>
      <c r="B107" t="s">
        <v>618</v>
      </c>
    </row>
    <row r="108" spans="1:2" x14ac:dyDescent="0.35">
      <c r="A108" s="1" t="s">
        <v>515</v>
      </c>
      <c r="B108" t="s">
        <v>618</v>
      </c>
    </row>
    <row r="109" spans="1:2" x14ac:dyDescent="0.35">
      <c r="A109" s="1" t="s">
        <v>542</v>
      </c>
      <c r="B109" t="s">
        <v>618</v>
      </c>
    </row>
    <row r="110" spans="1:2" x14ac:dyDescent="0.35">
      <c r="A110" s="1" t="s">
        <v>426</v>
      </c>
      <c r="B110" t="s">
        <v>614</v>
      </c>
    </row>
    <row r="111" spans="1:2" x14ac:dyDescent="0.35">
      <c r="A111" s="1" t="s">
        <v>458</v>
      </c>
      <c r="B111" t="s">
        <v>617</v>
      </c>
    </row>
    <row r="112" spans="1:2" x14ac:dyDescent="0.35">
      <c r="A112" s="1" t="s">
        <v>474</v>
      </c>
      <c r="B112" t="s">
        <v>615</v>
      </c>
    </row>
    <row r="113" spans="1:2" x14ac:dyDescent="0.35">
      <c r="A113" s="1" t="s">
        <v>527</v>
      </c>
      <c r="B113" t="s">
        <v>618</v>
      </c>
    </row>
    <row r="114" spans="1:2" x14ac:dyDescent="0.35">
      <c r="A114" s="1" t="s">
        <v>539</v>
      </c>
      <c r="B114" t="s">
        <v>618</v>
      </c>
    </row>
    <row r="115" spans="1:2" x14ac:dyDescent="0.35">
      <c r="A115" s="1" t="s">
        <v>551</v>
      </c>
      <c r="B115" t="s">
        <v>618</v>
      </c>
    </row>
    <row r="116" spans="1:2" x14ac:dyDescent="0.35">
      <c r="A116" s="1" t="s">
        <v>415</v>
      </c>
      <c r="B116" t="s">
        <v>612</v>
      </c>
    </row>
    <row r="117" spans="1:2" x14ac:dyDescent="0.35">
      <c r="A117" s="1" t="s">
        <v>416</v>
      </c>
      <c r="B117" t="s">
        <v>612</v>
      </c>
    </row>
    <row r="118" spans="1:2" x14ac:dyDescent="0.35">
      <c r="A118" s="1" t="s">
        <v>430</v>
      </c>
      <c r="B118" t="s">
        <v>611</v>
      </c>
    </row>
    <row r="119" spans="1:2" x14ac:dyDescent="0.35">
      <c r="A119" s="1" t="s">
        <v>454</v>
      </c>
      <c r="B119" t="s">
        <v>610</v>
      </c>
    </row>
    <row r="120" spans="1:2" x14ac:dyDescent="0.35">
      <c r="A120" s="1" t="s">
        <v>459</v>
      </c>
      <c r="B120" t="s">
        <v>610</v>
      </c>
    </row>
    <row r="121" spans="1:2" x14ac:dyDescent="0.35">
      <c r="A121" s="1" t="s">
        <v>483</v>
      </c>
      <c r="B121" t="s">
        <v>616</v>
      </c>
    </row>
    <row r="122" spans="1:2" x14ac:dyDescent="0.35">
      <c r="A122" s="1" t="s">
        <v>496</v>
      </c>
      <c r="B122" t="s">
        <v>613</v>
      </c>
    </row>
    <row r="123" spans="1:2" x14ac:dyDescent="0.35">
      <c r="A123" s="1" t="s">
        <v>530</v>
      </c>
      <c r="B123" t="s">
        <v>614</v>
      </c>
    </row>
    <row r="124" spans="1:2" x14ac:dyDescent="0.35">
      <c r="A124" s="1" t="s">
        <v>532</v>
      </c>
      <c r="B124" t="s">
        <v>614</v>
      </c>
    </row>
    <row r="125" spans="1:2" x14ac:dyDescent="0.35">
      <c r="A125" s="1" t="s">
        <v>535</v>
      </c>
      <c r="B125" t="s">
        <v>614</v>
      </c>
    </row>
    <row r="126" spans="1:2" x14ac:dyDescent="0.35">
      <c r="A126" s="1" t="s">
        <v>558</v>
      </c>
      <c r="B126" t="s">
        <v>615</v>
      </c>
    </row>
    <row r="127" spans="1:2" x14ac:dyDescent="0.35">
      <c r="A127" s="1" t="s">
        <v>566</v>
      </c>
      <c r="B127" t="s">
        <v>615</v>
      </c>
    </row>
    <row r="128" spans="1:2" x14ac:dyDescent="0.35">
      <c r="A128" s="1" t="s">
        <v>578</v>
      </c>
      <c r="B128" t="s">
        <v>615</v>
      </c>
    </row>
    <row r="129" spans="1:2" x14ac:dyDescent="0.35">
      <c r="A129" s="1" t="s">
        <v>423</v>
      </c>
      <c r="B129" t="s">
        <v>614</v>
      </c>
    </row>
    <row r="130" spans="1:2" x14ac:dyDescent="0.35">
      <c r="A130" s="1" t="s">
        <v>479</v>
      </c>
      <c r="B130" t="s">
        <v>617</v>
      </c>
    </row>
    <row r="131" spans="1:2" x14ac:dyDescent="0.35">
      <c r="A131" s="1" t="s">
        <v>513</v>
      </c>
      <c r="B131" t="s">
        <v>618</v>
      </c>
    </row>
    <row r="132" spans="1:2" x14ac:dyDescent="0.35">
      <c r="A132" s="1" t="s">
        <v>550</v>
      </c>
      <c r="B132" t="s">
        <v>618</v>
      </c>
    </row>
    <row r="133" spans="1:2" x14ac:dyDescent="0.35">
      <c r="A133" s="1" t="s">
        <v>516</v>
      </c>
      <c r="B133" t="s">
        <v>613</v>
      </c>
    </row>
    <row r="134" spans="1:2" x14ac:dyDescent="0.35">
      <c r="A134" s="1" t="s">
        <v>567</v>
      </c>
      <c r="B134" t="s">
        <v>618</v>
      </c>
    </row>
    <row r="135" spans="1:2" x14ac:dyDescent="0.35">
      <c r="A135" s="1" t="s">
        <v>594</v>
      </c>
      <c r="B135" t="s">
        <v>616</v>
      </c>
    </row>
    <row r="136" spans="1:2" x14ac:dyDescent="0.35">
      <c r="A136" s="1" t="s">
        <v>433</v>
      </c>
      <c r="B136" t="s">
        <v>615</v>
      </c>
    </row>
    <row r="137" spans="1:2" x14ac:dyDescent="0.35">
      <c r="A137" s="1" t="s">
        <v>445</v>
      </c>
      <c r="B137" t="s">
        <v>614</v>
      </c>
    </row>
    <row r="138" spans="1:2" x14ac:dyDescent="0.35">
      <c r="A138" s="1" t="s">
        <v>446</v>
      </c>
      <c r="B138" t="s">
        <v>614</v>
      </c>
    </row>
    <row r="139" spans="1:2" x14ac:dyDescent="0.35">
      <c r="A139" s="1" t="s">
        <v>510</v>
      </c>
      <c r="B139" t="s">
        <v>618</v>
      </c>
    </row>
    <row r="140" spans="1:2" x14ac:dyDescent="0.35">
      <c r="A140" s="1" t="s">
        <v>571</v>
      </c>
      <c r="B140" t="s">
        <v>618</v>
      </c>
    </row>
    <row r="141" spans="1:2" x14ac:dyDescent="0.35">
      <c r="A141" s="1" t="s">
        <v>572</v>
      </c>
      <c r="B141" t="s">
        <v>618</v>
      </c>
    </row>
    <row r="142" spans="1:2" x14ac:dyDescent="0.35">
      <c r="A142" s="1" t="s">
        <v>575</v>
      </c>
      <c r="B142" t="s">
        <v>618</v>
      </c>
    </row>
    <row r="143" spans="1:2" x14ac:dyDescent="0.35">
      <c r="A143" s="1" t="s">
        <v>480</v>
      </c>
      <c r="B143" t="s">
        <v>616</v>
      </c>
    </row>
    <row r="144" spans="1:2" x14ac:dyDescent="0.35">
      <c r="A144" s="1" t="s">
        <v>472</v>
      </c>
      <c r="B144" t="s">
        <v>616</v>
      </c>
    </row>
    <row r="145" spans="1:2" x14ac:dyDescent="0.35">
      <c r="A145" s="1" t="s">
        <v>482</v>
      </c>
      <c r="B145" t="s">
        <v>618</v>
      </c>
    </row>
    <row r="146" spans="1:2" x14ac:dyDescent="0.35">
      <c r="A146" s="1" t="s">
        <v>404</v>
      </c>
      <c r="B146" t="s">
        <v>616</v>
      </c>
    </row>
    <row r="147" spans="1:2" x14ac:dyDescent="0.35">
      <c r="A147" s="1" t="s">
        <v>589</v>
      </c>
      <c r="B147" t="s">
        <v>617</v>
      </c>
    </row>
    <row r="148" spans="1:2" x14ac:dyDescent="0.35">
      <c r="A148" s="1" t="s">
        <v>559</v>
      </c>
      <c r="B148" t="s">
        <v>618</v>
      </c>
    </row>
    <row r="149" spans="1:2" x14ac:dyDescent="0.35">
      <c r="A149" s="1" t="s">
        <v>569</v>
      </c>
      <c r="B149" t="s">
        <v>618</v>
      </c>
    </row>
    <row r="150" spans="1:2" x14ac:dyDescent="0.35">
      <c r="A150" s="1" t="s">
        <v>585</v>
      </c>
      <c r="B150" t="s">
        <v>618</v>
      </c>
    </row>
    <row r="151" spans="1:2" x14ac:dyDescent="0.35">
      <c r="A151" s="1" t="s">
        <v>400</v>
      </c>
      <c r="B151" t="s">
        <v>616</v>
      </c>
    </row>
    <row r="152" spans="1:2" x14ac:dyDescent="0.35">
      <c r="A152" s="1" t="s">
        <v>456</v>
      </c>
      <c r="B152" t="s">
        <v>617</v>
      </c>
    </row>
    <row r="153" spans="1:2" x14ac:dyDescent="0.35">
      <c r="A153" s="1" t="s">
        <v>485</v>
      </c>
      <c r="B153" t="s">
        <v>614</v>
      </c>
    </row>
    <row r="154" spans="1:2" x14ac:dyDescent="0.35">
      <c r="A154" s="1" t="s">
        <v>486</v>
      </c>
      <c r="B154" t="s">
        <v>613</v>
      </c>
    </row>
    <row r="155" spans="1:2" x14ac:dyDescent="0.35">
      <c r="A155" s="1" t="s">
        <v>555</v>
      </c>
      <c r="B155" t="s">
        <v>618</v>
      </c>
    </row>
    <row r="156" spans="1:2" x14ac:dyDescent="0.35">
      <c r="A156" s="1" t="s">
        <v>564</v>
      </c>
      <c r="B156" t="s">
        <v>618</v>
      </c>
    </row>
    <row r="157" spans="1:2" x14ac:dyDescent="0.35">
      <c r="A157" s="1" t="s">
        <v>417</v>
      </c>
      <c r="B157" t="s">
        <v>612</v>
      </c>
    </row>
    <row r="158" spans="1:2" x14ac:dyDescent="0.35">
      <c r="A158" s="1" t="s">
        <v>432</v>
      </c>
      <c r="B158" t="s">
        <v>611</v>
      </c>
    </row>
    <row r="159" spans="1:2" x14ac:dyDescent="0.35">
      <c r="A159" s="1" t="s">
        <v>503</v>
      </c>
      <c r="B159" t="s">
        <v>613</v>
      </c>
    </row>
    <row r="160" spans="1:2" x14ac:dyDescent="0.35">
      <c r="A160" s="1" t="s">
        <v>506</v>
      </c>
      <c r="B160" t="s">
        <v>613</v>
      </c>
    </row>
    <row r="161" spans="1:2" x14ac:dyDescent="0.35">
      <c r="A161" s="1" t="s">
        <v>537</v>
      </c>
      <c r="B161" t="s">
        <v>614</v>
      </c>
    </row>
    <row r="162" spans="1:2" x14ac:dyDescent="0.35">
      <c r="A162" s="1" t="s">
        <v>538</v>
      </c>
      <c r="B162" t="s">
        <v>614</v>
      </c>
    </row>
    <row r="163" spans="1:2" x14ac:dyDescent="0.35">
      <c r="A163" s="1" t="s">
        <v>570</v>
      </c>
      <c r="B163" t="s">
        <v>615</v>
      </c>
    </row>
    <row r="164" spans="1:2" x14ac:dyDescent="0.35">
      <c r="A164" s="1" t="s">
        <v>583</v>
      </c>
      <c r="B164" t="s">
        <v>617</v>
      </c>
    </row>
    <row r="165" spans="1:2" x14ac:dyDescent="0.35">
      <c r="A165" s="1" t="s">
        <v>413</v>
      </c>
      <c r="B165" t="s">
        <v>616</v>
      </c>
    </row>
    <row r="166" spans="1:2" x14ac:dyDescent="0.35">
      <c r="A166" s="1" t="s">
        <v>411</v>
      </c>
      <c r="B166" t="s">
        <v>616</v>
      </c>
    </row>
    <row r="167" spans="1:2" x14ac:dyDescent="0.35">
      <c r="A167" s="1" t="s">
        <v>531</v>
      </c>
      <c r="B167" t="s">
        <v>618</v>
      </c>
    </row>
    <row r="168" spans="1:2" x14ac:dyDescent="0.35">
      <c r="A168" s="1" t="s">
        <v>447</v>
      </c>
      <c r="B168" t="s">
        <v>613</v>
      </c>
    </row>
    <row r="169" spans="1:2" x14ac:dyDescent="0.35">
      <c r="A169" s="1" t="s">
        <v>477</v>
      </c>
      <c r="B169" t="s">
        <v>617</v>
      </c>
    </row>
    <row r="170" spans="1:2" x14ac:dyDescent="0.35">
      <c r="A170" s="1" t="s">
        <v>481</v>
      </c>
      <c r="B170" t="s">
        <v>617</v>
      </c>
    </row>
    <row r="171" spans="1:2" x14ac:dyDescent="0.35">
      <c r="A171" s="1" t="s">
        <v>577</v>
      </c>
      <c r="B171" t="s">
        <v>618</v>
      </c>
    </row>
    <row r="172" spans="1:2" x14ac:dyDescent="0.35">
      <c r="A172" s="1" t="s">
        <v>584</v>
      </c>
      <c r="B172" t="s">
        <v>618</v>
      </c>
    </row>
    <row r="173" spans="1:2" x14ac:dyDescent="0.35">
      <c r="A173" s="1" t="s">
        <v>478</v>
      </c>
      <c r="B173" t="s">
        <v>617</v>
      </c>
    </row>
    <row r="174" spans="1:2" x14ac:dyDescent="0.35">
      <c r="A174" s="1" t="s">
        <v>457</v>
      </c>
      <c r="B174" t="s">
        <v>617</v>
      </c>
    </row>
    <row r="175" spans="1:2" x14ac:dyDescent="0.35">
      <c r="A175" s="1" t="s">
        <v>465</v>
      </c>
      <c r="B175" t="s">
        <v>617</v>
      </c>
    </row>
    <row r="176" spans="1:2" x14ac:dyDescent="0.35">
      <c r="A176" s="1" t="s">
        <v>592</v>
      </c>
      <c r="B176" t="s">
        <v>618</v>
      </c>
    </row>
    <row r="177" spans="1:2" x14ac:dyDescent="0.35">
      <c r="A177" s="1" t="s">
        <v>401</v>
      </c>
      <c r="B177" t="s">
        <v>618</v>
      </c>
    </row>
    <row r="178" spans="1:2" x14ac:dyDescent="0.35">
      <c r="A178" s="1" t="s">
        <v>449</v>
      </c>
      <c r="B178" t="s">
        <v>617</v>
      </c>
    </row>
    <row r="179" spans="1:2" x14ac:dyDescent="0.35">
      <c r="A179" s="1" t="s">
        <v>525</v>
      </c>
      <c r="B179" t="s">
        <v>618</v>
      </c>
    </row>
    <row r="180" spans="1:2" x14ac:dyDescent="0.35">
      <c r="A180" s="1" t="s">
        <v>463</v>
      </c>
      <c r="B180" t="s">
        <v>610</v>
      </c>
    </row>
    <row r="181" spans="1:2" x14ac:dyDescent="0.35">
      <c r="A181" s="1" t="s">
        <v>464</v>
      </c>
      <c r="B181" t="s">
        <v>616</v>
      </c>
    </row>
    <row r="182" spans="1:2" x14ac:dyDescent="0.35">
      <c r="A182" s="1" t="s">
        <v>476</v>
      </c>
      <c r="B182" t="s">
        <v>616</v>
      </c>
    </row>
    <row r="183" spans="1:2" x14ac:dyDescent="0.35">
      <c r="A183" s="1" t="s">
        <v>540</v>
      </c>
      <c r="B183" t="s">
        <v>614</v>
      </c>
    </row>
    <row r="184" spans="1:2" x14ac:dyDescent="0.35">
      <c r="A184" s="1" t="s">
        <v>587</v>
      </c>
      <c r="B184" t="s">
        <v>617</v>
      </c>
    </row>
    <row r="185" spans="1:2" x14ac:dyDescent="0.35">
      <c r="A185" s="1" t="s">
        <v>492</v>
      </c>
      <c r="B185" t="s">
        <v>617</v>
      </c>
    </row>
    <row r="186" spans="1:2" x14ac:dyDescent="0.35">
      <c r="A186" s="1" t="s">
        <v>528</v>
      </c>
      <c r="B186" t="s">
        <v>617</v>
      </c>
    </row>
    <row r="187" spans="1:2" x14ac:dyDescent="0.35">
      <c r="A187" s="1" t="s">
        <v>593</v>
      </c>
      <c r="B187" t="s">
        <v>616</v>
      </c>
    </row>
    <row r="188" spans="1:2" x14ac:dyDescent="0.35">
      <c r="A188" s="1" t="s">
        <v>596</v>
      </c>
      <c r="B188" t="s">
        <v>615</v>
      </c>
    </row>
    <row r="189" spans="1:2" x14ac:dyDescent="0.35">
      <c r="A189" s="1" t="s">
        <v>442</v>
      </c>
      <c r="B189" t="s">
        <v>614</v>
      </c>
    </row>
    <row r="190" spans="1:2" x14ac:dyDescent="0.35">
      <c r="A190" s="1" t="s">
        <v>586</v>
      </c>
      <c r="B190" t="s">
        <v>618</v>
      </c>
    </row>
    <row r="191" spans="1:2" x14ac:dyDescent="0.35">
      <c r="A191" s="1" t="s">
        <v>573</v>
      </c>
      <c r="B191" t="s">
        <v>618</v>
      </c>
    </row>
    <row r="192" spans="1:2" x14ac:dyDescent="0.35">
      <c r="A192" s="1" t="s">
        <v>501</v>
      </c>
      <c r="B192" t="s">
        <v>618</v>
      </c>
    </row>
    <row r="193" spans="1:2" x14ac:dyDescent="0.35">
      <c r="A193" s="1" t="s">
        <v>488</v>
      </c>
      <c r="B193" t="s">
        <v>618</v>
      </c>
    </row>
    <row r="194" spans="1:2" x14ac:dyDescent="0.35">
      <c r="A194" s="1" t="s">
        <v>451</v>
      </c>
      <c r="B194" t="s">
        <v>618</v>
      </c>
    </row>
    <row r="195" spans="1:2" x14ac:dyDescent="0.35">
      <c r="A195" s="1" t="s">
        <v>541</v>
      </c>
      <c r="B195" t="s">
        <v>614</v>
      </c>
    </row>
    <row r="196" spans="1:2" x14ac:dyDescent="0.35">
      <c r="A196" s="1" t="s">
        <v>580</v>
      </c>
      <c r="B196" t="s">
        <v>618</v>
      </c>
    </row>
    <row r="197" spans="1:2" x14ac:dyDescent="0.35">
      <c r="A197" s="1" t="s">
        <v>588</v>
      </c>
      <c r="B197" t="s">
        <v>618</v>
      </c>
    </row>
    <row r="198" spans="1:2" x14ac:dyDescent="0.35">
      <c r="A198" s="1" t="s">
        <v>453</v>
      </c>
      <c r="B198" t="s">
        <v>617</v>
      </c>
    </row>
    <row r="199" spans="1:2" x14ac:dyDescent="0.35">
      <c r="A199" s="1" t="s">
        <v>498</v>
      </c>
      <c r="B199" t="s">
        <v>618</v>
      </c>
    </row>
    <row r="200" spans="1:2" x14ac:dyDescent="0.35">
      <c r="A200" s="1" t="s">
        <v>484</v>
      </c>
      <c r="B200" t="s">
        <v>609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C48F-ABBA-CB4A-8DB4-AD859935AF8D}">
  <dimension ref="A1:D12"/>
  <sheetViews>
    <sheetView workbookViewId="0">
      <selection activeCell="F13" sqref="F13"/>
    </sheetView>
  </sheetViews>
  <sheetFormatPr defaultColWidth="10.6640625" defaultRowHeight="15.5" x14ac:dyDescent="0.35"/>
  <cols>
    <col min="1" max="4" width="13" customWidth="1"/>
  </cols>
  <sheetData>
    <row r="1" spans="1:4" x14ac:dyDescent="0.3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5">
      <c r="A2" s="1" t="s">
        <v>582</v>
      </c>
      <c r="B2" s="2" t="s">
        <v>109</v>
      </c>
      <c r="C2" s="1" t="s">
        <v>332</v>
      </c>
      <c r="D2" t="s">
        <v>627</v>
      </c>
    </row>
    <row r="3" spans="1:4" x14ac:dyDescent="0.35">
      <c r="A3" s="1" t="s">
        <v>493</v>
      </c>
      <c r="B3" s="2" t="s">
        <v>172</v>
      </c>
      <c r="C3" s="1" t="s">
        <v>286</v>
      </c>
      <c r="D3" t="s">
        <v>635</v>
      </c>
    </row>
    <row r="4" spans="1:4" x14ac:dyDescent="0.35">
      <c r="A4" s="1" t="s">
        <v>522</v>
      </c>
      <c r="B4" s="2" t="s">
        <v>92</v>
      </c>
      <c r="C4" s="1" t="s">
        <v>248</v>
      </c>
      <c r="D4" t="s">
        <v>627</v>
      </c>
    </row>
    <row r="5" spans="1:4" x14ac:dyDescent="0.35">
      <c r="A5" s="1" t="s">
        <v>590</v>
      </c>
      <c r="B5" s="2" t="s">
        <v>6</v>
      </c>
      <c r="C5" s="1" t="s">
        <v>207</v>
      </c>
      <c r="D5" t="s">
        <v>624</v>
      </c>
    </row>
    <row r="6" spans="1:4" x14ac:dyDescent="0.35">
      <c r="A6" s="1" t="s">
        <v>424</v>
      </c>
      <c r="B6" s="2" t="s">
        <v>32</v>
      </c>
      <c r="C6" s="1" t="s">
        <v>219</v>
      </c>
      <c r="D6" t="s">
        <v>624</v>
      </c>
    </row>
    <row r="7" spans="1:4" x14ac:dyDescent="0.35">
      <c r="A7" s="1" t="s">
        <v>435</v>
      </c>
      <c r="B7" s="2" t="s">
        <v>67</v>
      </c>
      <c r="C7" s="1" t="s">
        <v>366</v>
      </c>
      <c r="D7" t="s">
        <v>624</v>
      </c>
    </row>
    <row r="8" spans="1:4" x14ac:dyDescent="0.35">
      <c r="A8" s="1" t="s">
        <v>467</v>
      </c>
      <c r="B8" s="2" t="s">
        <v>117</v>
      </c>
      <c r="C8" s="1" t="s">
        <v>348</v>
      </c>
      <c r="D8" t="s">
        <v>624</v>
      </c>
    </row>
    <row r="9" spans="1:4" x14ac:dyDescent="0.35">
      <c r="A9" s="1" t="s">
        <v>499</v>
      </c>
      <c r="B9" s="2" t="s">
        <v>141</v>
      </c>
      <c r="C9" s="1" t="s">
        <v>337</v>
      </c>
      <c r="D9" t="s">
        <v>624</v>
      </c>
    </row>
    <row r="10" spans="1:4" x14ac:dyDescent="0.35">
      <c r="A10" s="1" t="s">
        <v>517</v>
      </c>
      <c r="B10" s="2" t="s">
        <v>167</v>
      </c>
      <c r="C10" s="1" t="s">
        <v>384</v>
      </c>
      <c r="D10" t="s">
        <v>624</v>
      </c>
    </row>
    <row r="11" spans="1:4" x14ac:dyDescent="0.35">
      <c r="A11" s="1" t="s">
        <v>556</v>
      </c>
      <c r="B11" s="2" t="s">
        <v>41</v>
      </c>
      <c r="C11" s="1" t="s">
        <v>320</v>
      </c>
      <c r="D11" t="s">
        <v>624</v>
      </c>
    </row>
    <row r="12" spans="1:4" x14ac:dyDescent="0.35">
      <c r="A12" s="1" t="s">
        <v>484</v>
      </c>
      <c r="B12" s="2" t="s">
        <v>90</v>
      </c>
      <c r="C12" s="1" t="s">
        <v>247</v>
      </c>
      <c r="D12" t="s">
        <v>626</v>
      </c>
    </row>
  </sheetData>
  <sortState xmlns:xlrd2="http://schemas.microsoft.com/office/spreadsheetml/2017/richdata2" ref="A2:D12">
    <sortCondition ref="D2:D12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7B0-E03D-DF4B-A0B0-729958928974}">
  <dimension ref="A1:D200"/>
  <sheetViews>
    <sheetView workbookViewId="0">
      <selection sqref="A1:D147"/>
    </sheetView>
  </sheetViews>
  <sheetFormatPr defaultColWidth="10.6640625" defaultRowHeight="15.5" x14ac:dyDescent="0.35"/>
  <cols>
    <col min="1" max="4" width="15.33203125" customWidth="1"/>
  </cols>
  <sheetData>
    <row r="1" spans="1:4" x14ac:dyDescent="0.3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5">
      <c r="A2" s="1" t="s">
        <v>399</v>
      </c>
      <c r="B2" s="2" t="s">
        <v>101</v>
      </c>
      <c r="C2" s="1" t="s">
        <v>375</v>
      </c>
      <c r="D2" t="s">
        <v>620</v>
      </c>
    </row>
    <row r="3" spans="1:4" x14ac:dyDescent="0.35">
      <c r="A3" s="1" t="s">
        <v>448</v>
      </c>
      <c r="B3" s="2" t="s">
        <v>37</v>
      </c>
      <c r="C3" s="1" t="s">
        <v>318</v>
      </c>
      <c r="D3" t="s">
        <v>620</v>
      </c>
    </row>
    <row r="4" spans="1:4" x14ac:dyDescent="0.35">
      <c r="A4" s="1" t="s">
        <v>562</v>
      </c>
      <c r="B4" s="2" t="s">
        <v>74</v>
      </c>
      <c r="C4" s="1" t="s">
        <v>239</v>
      </c>
      <c r="D4" t="s">
        <v>620</v>
      </c>
    </row>
    <row r="5" spans="1:4" x14ac:dyDescent="0.35">
      <c r="A5" s="1" t="s">
        <v>565</v>
      </c>
      <c r="B5" s="2" t="s">
        <v>170</v>
      </c>
      <c r="C5" s="1" t="s">
        <v>285</v>
      </c>
      <c r="D5" t="s">
        <v>620</v>
      </c>
    </row>
    <row r="6" spans="1:4" x14ac:dyDescent="0.35">
      <c r="A6" s="1" t="s">
        <v>410</v>
      </c>
      <c r="B6" s="2" t="s">
        <v>135</v>
      </c>
      <c r="C6" s="1" t="s">
        <v>325</v>
      </c>
      <c r="D6" t="s">
        <v>620</v>
      </c>
    </row>
    <row r="7" spans="1:4" x14ac:dyDescent="0.35">
      <c r="A7" s="1" t="s">
        <v>462</v>
      </c>
      <c r="B7" s="2" t="s">
        <v>104</v>
      </c>
      <c r="C7" s="1" t="s">
        <v>254</v>
      </c>
      <c r="D7" t="s">
        <v>620</v>
      </c>
    </row>
    <row r="8" spans="1:4" x14ac:dyDescent="0.35">
      <c r="A8" s="1" t="s">
        <v>520</v>
      </c>
      <c r="B8" s="2" t="s">
        <v>86</v>
      </c>
      <c r="C8" s="1" t="s">
        <v>245</v>
      </c>
      <c r="D8" t="s">
        <v>620</v>
      </c>
    </row>
    <row r="9" spans="1:4" x14ac:dyDescent="0.35">
      <c r="A9" s="1" t="s">
        <v>553</v>
      </c>
      <c r="B9" s="2" t="s">
        <v>161</v>
      </c>
      <c r="C9" s="1" t="s">
        <v>377</v>
      </c>
      <c r="D9" t="s">
        <v>620</v>
      </c>
    </row>
    <row r="10" spans="1:4" x14ac:dyDescent="0.35">
      <c r="A10" s="1" t="s">
        <v>576</v>
      </c>
      <c r="B10" s="2" t="s">
        <v>175</v>
      </c>
      <c r="C10" s="1" t="s">
        <v>395</v>
      </c>
      <c r="D10" t="s">
        <v>620</v>
      </c>
    </row>
    <row r="11" spans="1:4" x14ac:dyDescent="0.35">
      <c r="A11" s="1" t="s">
        <v>581</v>
      </c>
      <c r="B11" s="2" t="s">
        <v>185</v>
      </c>
      <c r="C11" s="1" t="s">
        <v>390</v>
      </c>
      <c r="D11" t="s">
        <v>620</v>
      </c>
    </row>
    <row r="12" spans="1:4" x14ac:dyDescent="0.35">
      <c r="A12" s="1" t="s">
        <v>491</v>
      </c>
      <c r="B12" s="2" t="s">
        <v>68</v>
      </c>
      <c r="C12" s="1" t="s">
        <v>76</v>
      </c>
      <c r="D12" t="s">
        <v>620</v>
      </c>
    </row>
    <row r="13" spans="1:4" x14ac:dyDescent="0.35">
      <c r="A13" s="1" t="s">
        <v>497</v>
      </c>
      <c r="B13" s="2" t="s">
        <v>154</v>
      </c>
      <c r="C13" s="1" t="s">
        <v>278</v>
      </c>
      <c r="D13" t="s">
        <v>620</v>
      </c>
    </row>
    <row r="14" spans="1:4" x14ac:dyDescent="0.35">
      <c r="A14" s="1" t="s">
        <v>434</v>
      </c>
      <c r="B14" s="2" t="s">
        <v>190</v>
      </c>
      <c r="C14" s="1" t="s">
        <v>295</v>
      </c>
      <c r="D14" t="s">
        <v>620</v>
      </c>
    </row>
    <row r="15" spans="1:4" x14ac:dyDescent="0.35">
      <c r="A15" s="1" t="s">
        <v>443</v>
      </c>
      <c r="B15" s="2" t="s">
        <v>35</v>
      </c>
      <c r="C15" s="1" t="s">
        <v>317</v>
      </c>
      <c r="D15" t="s">
        <v>620</v>
      </c>
    </row>
    <row r="16" spans="1:4" x14ac:dyDescent="0.35">
      <c r="A16" s="1" t="s">
        <v>444</v>
      </c>
      <c r="B16" s="2" t="s">
        <v>119</v>
      </c>
      <c r="C16" s="1" t="s">
        <v>352</v>
      </c>
      <c r="D16" t="s">
        <v>620</v>
      </c>
    </row>
    <row r="17" spans="1:4" x14ac:dyDescent="0.35">
      <c r="A17" s="1" t="s">
        <v>489</v>
      </c>
      <c r="B17" s="2" t="s">
        <v>22</v>
      </c>
      <c r="C17" s="1" t="s">
        <v>215</v>
      </c>
      <c r="D17" t="s">
        <v>620</v>
      </c>
    </row>
    <row r="18" spans="1:4" x14ac:dyDescent="0.35">
      <c r="A18" s="1" t="s">
        <v>494</v>
      </c>
      <c r="B18" s="2" t="s">
        <v>131</v>
      </c>
      <c r="C18" s="1" t="s">
        <v>376</v>
      </c>
      <c r="D18" t="s">
        <v>620</v>
      </c>
    </row>
    <row r="19" spans="1:4" x14ac:dyDescent="0.35">
      <c r="A19" s="1" t="s">
        <v>545</v>
      </c>
      <c r="B19" s="2" t="s">
        <v>18</v>
      </c>
      <c r="C19" s="1" t="s">
        <v>213</v>
      </c>
      <c r="D19" t="s">
        <v>620</v>
      </c>
    </row>
    <row r="20" spans="1:4" x14ac:dyDescent="0.35">
      <c r="A20" s="1" t="s">
        <v>548</v>
      </c>
      <c r="B20" s="2" t="s">
        <v>38</v>
      </c>
      <c r="C20" s="1" t="s">
        <v>222</v>
      </c>
      <c r="D20" t="s">
        <v>620</v>
      </c>
    </row>
    <row r="21" spans="1:4" x14ac:dyDescent="0.35">
      <c r="A21" s="1" t="s">
        <v>552</v>
      </c>
      <c r="B21" s="2" t="s">
        <v>116</v>
      </c>
      <c r="C21" s="1" t="s">
        <v>260</v>
      </c>
      <c r="D21" t="s">
        <v>620</v>
      </c>
    </row>
    <row r="22" spans="1:4" x14ac:dyDescent="0.35">
      <c r="A22" s="1" t="s">
        <v>460</v>
      </c>
      <c r="B22" s="2" t="s">
        <v>188</v>
      </c>
      <c r="C22" s="1" t="s">
        <v>294</v>
      </c>
      <c r="D22" t="s">
        <v>620</v>
      </c>
    </row>
    <row r="23" spans="1:4" x14ac:dyDescent="0.35">
      <c r="A23" s="1" t="s">
        <v>461</v>
      </c>
      <c r="B23" s="2" t="s">
        <v>139</v>
      </c>
      <c r="C23" s="1" t="s">
        <v>333</v>
      </c>
      <c r="D23" t="s">
        <v>620</v>
      </c>
    </row>
    <row r="24" spans="1:4" x14ac:dyDescent="0.35">
      <c r="A24" s="1" t="s">
        <v>468</v>
      </c>
      <c r="B24" s="2" t="s">
        <v>194</v>
      </c>
      <c r="C24" s="1" t="s">
        <v>297</v>
      </c>
      <c r="D24" t="s">
        <v>620</v>
      </c>
    </row>
    <row r="25" spans="1:4" x14ac:dyDescent="0.35">
      <c r="A25" s="1" t="s">
        <v>470</v>
      </c>
      <c r="B25" s="2" t="s">
        <v>168</v>
      </c>
      <c r="C25" s="1" t="s">
        <v>284</v>
      </c>
      <c r="D25" t="s">
        <v>620</v>
      </c>
    </row>
    <row r="26" spans="1:4" x14ac:dyDescent="0.35">
      <c r="A26" s="1" t="s">
        <v>471</v>
      </c>
      <c r="B26" s="2" t="s">
        <v>95</v>
      </c>
      <c r="C26" s="1" t="s">
        <v>363</v>
      </c>
      <c r="D26" t="s">
        <v>620</v>
      </c>
    </row>
    <row r="27" spans="1:4" x14ac:dyDescent="0.35">
      <c r="A27" s="1" t="s">
        <v>502</v>
      </c>
      <c r="B27" s="2" t="s">
        <v>108</v>
      </c>
      <c r="C27" s="1" t="s">
        <v>256</v>
      </c>
      <c r="D27" t="s">
        <v>620</v>
      </c>
    </row>
    <row r="28" spans="1:4" x14ac:dyDescent="0.35">
      <c r="A28" s="1" t="s">
        <v>407</v>
      </c>
      <c r="B28" s="2" t="s">
        <v>43</v>
      </c>
      <c r="C28" s="1" t="s">
        <v>321</v>
      </c>
      <c r="D28" t="s">
        <v>620</v>
      </c>
    </row>
    <row r="29" spans="1:4" x14ac:dyDescent="0.35">
      <c r="A29" s="1" t="s">
        <v>439</v>
      </c>
      <c r="B29" s="2" t="s">
        <v>88</v>
      </c>
      <c r="C29" s="1" t="s">
        <v>246</v>
      </c>
      <c r="D29" t="s">
        <v>620</v>
      </c>
    </row>
    <row r="30" spans="1:4" x14ac:dyDescent="0.35">
      <c r="A30" s="1" t="s">
        <v>466</v>
      </c>
      <c r="B30" s="2" t="s">
        <v>138</v>
      </c>
      <c r="C30" s="1" t="s">
        <v>271</v>
      </c>
      <c r="D30" t="s">
        <v>620</v>
      </c>
    </row>
    <row r="31" spans="1:4" x14ac:dyDescent="0.35">
      <c r="A31" s="1" t="s">
        <v>549</v>
      </c>
      <c r="B31" s="2" t="s">
        <v>125</v>
      </c>
      <c r="C31" s="1" t="s">
        <v>364</v>
      </c>
      <c r="D31" t="s">
        <v>620</v>
      </c>
    </row>
    <row r="32" spans="1:4" x14ac:dyDescent="0.35">
      <c r="A32" s="1" t="s">
        <v>591</v>
      </c>
      <c r="B32" s="2" t="s">
        <v>44</v>
      </c>
      <c r="C32" s="1" t="s">
        <v>225</v>
      </c>
      <c r="D32" t="s">
        <v>620</v>
      </c>
    </row>
    <row r="33" spans="1:4" x14ac:dyDescent="0.35">
      <c r="A33" s="1" t="s">
        <v>403</v>
      </c>
      <c r="B33" s="2" t="s">
        <v>75</v>
      </c>
      <c r="C33" s="1" t="s">
        <v>323</v>
      </c>
      <c r="D33" t="s">
        <v>620</v>
      </c>
    </row>
    <row r="34" spans="1:4" x14ac:dyDescent="0.35">
      <c r="A34" s="1" t="s">
        <v>406</v>
      </c>
      <c r="B34" s="2" t="s">
        <v>13</v>
      </c>
      <c r="C34" s="1" t="s">
        <v>304</v>
      </c>
      <c r="D34" t="s">
        <v>620</v>
      </c>
    </row>
    <row r="35" spans="1:4" x14ac:dyDescent="0.35">
      <c r="A35" s="1" t="s">
        <v>419</v>
      </c>
      <c r="B35" s="2" t="s">
        <v>24</v>
      </c>
      <c r="C35" s="1" t="s">
        <v>216</v>
      </c>
      <c r="D35" t="s">
        <v>620</v>
      </c>
    </row>
    <row r="36" spans="1:4" x14ac:dyDescent="0.35">
      <c r="A36" s="1" t="s">
        <v>438</v>
      </c>
      <c r="B36" s="2" t="s">
        <v>137</v>
      </c>
      <c r="C36" s="1" t="s">
        <v>329</v>
      </c>
      <c r="D36" t="s">
        <v>620</v>
      </c>
    </row>
    <row r="37" spans="1:4" x14ac:dyDescent="0.35">
      <c r="A37" s="1" t="s">
        <v>455</v>
      </c>
      <c r="B37" s="2" t="s">
        <v>59</v>
      </c>
      <c r="C37" s="1" t="s">
        <v>350</v>
      </c>
      <c r="D37" t="s">
        <v>620</v>
      </c>
    </row>
    <row r="38" spans="1:4" x14ac:dyDescent="0.35">
      <c r="A38" s="1" t="s">
        <v>507</v>
      </c>
      <c r="B38" s="2" t="s">
        <v>142</v>
      </c>
      <c r="C38" s="1" t="s">
        <v>273</v>
      </c>
      <c r="D38" t="s">
        <v>620</v>
      </c>
    </row>
    <row r="39" spans="1:4" x14ac:dyDescent="0.35">
      <c r="A39" s="1" t="s">
        <v>508</v>
      </c>
      <c r="B39" s="2" t="s">
        <v>102</v>
      </c>
      <c r="C39" s="1" t="s">
        <v>253</v>
      </c>
      <c r="D39" t="s">
        <v>620</v>
      </c>
    </row>
    <row r="40" spans="1:4" x14ac:dyDescent="0.35">
      <c r="A40" s="1" t="s">
        <v>512</v>
      </c>
      <c r="B40" s="2" t="s">
        <v>5</v>
      </c>
      <c r="C40" s="1" t="s">
        <v>303</v>
      </c>
      <c r="D40" t="s">
        <v>620</v>
      </c>
    </row>
    <row r="41" spans="1:4" x14ac:dyDescent="0.35">
      <c r="A41" s="1" t="s">
        <v>521</v>
      </c>
      <c r="B41" s="2" t="s">
        <v>145</v>
      </c>
      <c r="C41" s="1" t="s">
        <v>345</v>
      </c>
      <c r="D41" t="s">
        <v>620</v>
      </c>
    </row>
    <row r="42" spans="1:4" x14ac:dyDescent="0.35">
      <c r="A42" s="1" t="s">
        <v>523</v>
      </c>
      <c r="B42" s="2" t="s">
        <v>46</v>
      </c>
      <c r="C42" s="1" t="s">
        <v>226</v>
      </c>
      <c r="D42" t="s">
        <v>620</v>
      </c>
    </row>
    <row r="43" spans="1:4" x14ac:dyDescent="0.35">
      <c r="A43" s="1" t="s">
        <v>526</v>
      </c>
      <c r="B43" s="2" t="s">
        <v>163</v>
      </c>
      <c r="C43" s="1" t="s">
        <v>381</v>
      </c>
      <c r="D43" t="s">
        <v>620</v>
      </c>
    </row>
    <row r="44" spans="1:4" x14ac:dyDescent="0.35">
      <c r="A44" s="1" t="s">
        <v>529</v>
      </c>
      <c r="B44" s="2" t="s">
        <v>160</v>
      </c>
      <c r="C44" s="1" t="s">
        <v>281</v>
      </c>
      <c r="D44" t="s">
        <v>620</v>
      </c>
    </row>
    <row r="45" spans="1:4" x14ac:dyDescent="0.35">
      <c r="A45" s="1" t="s">
        <v>543</v>
      </c>
      <c r="B45" s="2" t="s">
        <v>110</v>
      </c>
      <c r="C45" s="1" t="s">
        <v>257</v>
      </c>
      <c r="D45" t="s">
        <v>620</v>
      </c>
    </row>
    <row r="46" spans="1:4" x14ac:dyDescent="0.35">
      <c r="A46" s="1" t="s">
        <v>547</v>
      </c>
      <c r="B46" s="2" t="s">
        <v>189</v>
      </c>
      <c r="C46" s="1" t="s">
        <v>396</v>
      </c>
      <c r="D46" t="s">
        <v>620</v>
      </c>
    </row>
    <row r="47" spans="1:4" x14ac:dyDescent="0.35">
      <c r="A47" s="1" t="s">
        <v>560</v>
      </c>
      <c r="B47" s="2" t="s">
        <v>123</v>
      </c>
      <c r="C47" s="1" t="s">
        <v>360</v>
      </c>
      <c r="D47" t="s">
        <v>620</v>
      </c>
    </row>
    <row r="48" spans="1:4" x14ac:dyDescent="0.35">
      <c r="A48" s="1" t="s">
        <v>579</v>
      </c>
      <c r="B48" s="2" t="s">
        <v>166</v>
      </c>
      <c r="C48" s="1" t="s">
        <v>0</v>
      </c>
      <c r="D48" t="s">
        <v>620</v>
      </c>
    </row>
    <row r="49" spans="1:4" x14ac:dyDescent="0.35">
      <c r="A49" s="1" t="s">
        <v>422</v>
      </c>
      <c r="B49" s="2" t="s">
        <v>36</v>
      </c>
      <c r="C49" s="1" t="s">
        <v>221</v>
      </c>
      <c r="D49" t="s">
        <v>620</v>
      </c>
    </row>
    <row r="50" spans="1:4" x14ac:dyDescent="0.35">
      <c r="A50" s="1" t="s">
        <v>436</v>
      </c>
      <c r="B50" s="2" t="s">
        <v>94</v>
      </c>
      <c r="C50" s="1" t="s">
        <v>249</v>
      </c>
      <c r="D50" t="s">
        <v>620</v>
      </c>
    </row>
    <row r="51" spans="1:4" x14ac:dyDescent="0.35">
      <c r="A51" s="1" t="s">
        <v>475</v>
      </c>
      <c r="B51" s="2" t="s">
        <v>17</v>
      </c>
      <c r="C51" s="1" t="s">
        <v>314</v>
      </c>
      <c r="D51" t="s">
        <v>620</v>
      </c>
    </row>
    <row r="52" spans="1:4" x14ac:dyDescent="0.35">
      <c r="A52" s="1" t="s">
        <v>495</v>
      </c>
      <c r="B52" s="2" t="s">
        <v>126</v>
      </c>
      <c r="C52" s="1" t="s">
        <v>265</v>
      </c>
      <c r="D52" t="s">
        <v>620</v>
      </c>
    </row>
    <row r="53" spans="1:4" x14ac:dyDescent="0.35">
      <c r="A53" s="1" t="s">
        <v>418</v>
      </c>
      <c r="B53" s="2" t="s">
        <v>82</v>
      </c>
      <c r="C53" s="1" t="s">
        <v>243</v>
      </c>
      <c r="D53" t="s">
        <v>620</v>
      </c>
    </row>
    <row r="54" spans="1:4" x14ac:dyDescent="0.35">
      <c r="A54" s="1" t="s">
        <v>452</v>
      </c>
      <c r="B54" s="2" t="s">
        <v>50</v>
      </c>
      <c r="C54" s="1" t="s">
        <v>228</v>
      </c>
      <c r="D54" t="s">
        <v>620</v>
      </c>
    </row>
    <row r="55" spans="1:4" x14ac:dyDescent="0.35">
      <c r="A55" s="1" t="s">
        <v>487</v>
      </c>
      <c r="B55" s="2" t="s">
        <v>31</v>
      </c>
      <c r="C55" s="1" t="s">
        <v>311</v>
      </c>
      <c r="D55" t="s">
        <v>620</v>
      </c>
    </row>
    <row r="56" spans="1:4" x14ac:dyDescent="0.35">
      <c r="A56" s="1" t="s">
        <v>490</v>
      </c>
      <c r="B56" s="2" t="s">
        <v>136</v>
      </c>
      <c r="C56" s="1" t="s">
        <v>270</v>
      </c>
      <c r="D56" t="s">
        <v>620</v>
      </c>
    </row>
    <row r="57" spans="1:4" x14ac:dyDescent="0.35">
      <c r="A57" s="1" t="s">
        <v>524</v>
      </c>
      <c r="B57" s="2" t="s">
        <v>158</v>
      </c>
      <c r="C57" s="1" t="s">
        <v>280</v>
      </c>
      <c r="D57" t="s">
        <v>620</v>
      </c>
    </row>
    <row r="58" spans="1:4" x14ac:dyDescent="0.35">
      <c r="A58" s="1" t="s">
        <v>536</v>
      </c>
      <c r="B58" s="2" t="s">
        <v>144</v>
      </c>
      <c r="C58" s="1" t="s">
        <v>117</v>
      </c>
      <c r="D58" t="s">
        <v>620</v>
      </c>
    </row>
    <row r="59" spans="1:4" x14ac:dyDescent="0.35">
      <c r="A59" s="1" t="s">
        <v>544</v>
      </c>
      <c r="B59" s="2" t="s">
        <v>52</v>
      </c>
      <c r="C59" s="1" t="s">
        <v>229</v>
      </c>
      <c r="D59" t="s">
        <v>620</v>
      </c>
    </row>
    <row r="60" spans="1:4" x14ac:dyDescent="0.35">
      <c r="A60" s="1" t="s">
        <v>568</v>
      </c>
      <c r="B60" s="2" t="s">
        <v>54</v>
      </c>
      <c r="C60" s="1" t="s">
        <v>230</v>
      </c>
      <c r="D60" t="s">
        <v>620</v>
      </c>
    </row>
    <row r="61" spans="1:4" x14ac:dyDescent="0.35">
      <c r="A61" s="1" t="s">
        <v>408</v>
      </c>
      <c r="B61" s="2" t="s">
        <v>21</v>
      </c>
      <c r="C61" s="1" t="s">
        <v>305</v>
      </c>
      <c r="D61" t="s">
        <v>621</v>
      </c>
    </row>
    <row r="62" spans="1:4" x14ac:dyDescent="0.35">
      <c r="A62" s="1" t="s">
        <v>450</v>
      </c>
      <c r="B62" s="2" t="s">
        <v>23</v>
      </c>
      <c r="C62" s="1" t="s">
        <v>310</v>
      </c>
      <c r="D62" t="s">
        <v>621</v>
      </c>
    </row>
    <row r="63" spans="1:4" x14ac:dyDescent="0.35">
      <c r="A63" s="1" t="s">
        <v>546</v>
      </c>
      <c r="B63" s="2" t="s">
        <v>73</v>
      </c>
      <c r="C63" s="1" t="s">
        <v>378</v>
      </c>
      <c r="D63" t="s">
        <v>621</v>
      </c>
    </row>
    <row r="64" spans="1:4" x14ac:dyDescent="0.35">
      <c r="A64" s="1" t="s">
        <v>597</v>
      </c>
      <c r="B64" s="2" t="s">
        <v>10</v>
      </c>
      <c r="C64" s="1" t="s">
        <v>209</v>
      </c>
      <c r="D64" t="s">
        <v>621</v>
      </c>
    </row>
    <row r="65" spans="1:4" x14ac:dyDescent="0.35">
      <c r="A65" s="1" t="s">
        <v>402</v>
      </c>
      <c r="B65" s="2" t="s">
        <v>127</v>
      </c>
      <c r="C65" s="1" t="s">
        <v>368</v>
      </c>
      <c r="D65" t="s">
        <v>621</v>
      </c>
    </row>
    <row r="66" spans="1:4" x14ac:dyDescent="0.35">
      <c r="A66" s="1" t="s">
        <v>420</v>
      </c>
      <c r="B66" s="2" t="s">
        <v>8</v>
      </c>
      <c r="C66" s="1" t="s">
        <v>208</v>
      </c>
      <c r="D66" t="s">
        <v>621</v>
      </c>
    </row>
    <row r="67" spans="1:4" x14ac:dyDescent="0.35">
      <c r="A67" s="1" t="s">
        <v>440</v>
      </c>
      <c r="B67" s="2" t="s">
        <v>4</v>
      </c>
      <c r="C67" s="1" t="s">
        <v>206</v>
      </c>
      <c r="D67" t="s">
        <v>621</v>
      </c>
    </row>
    <row r="68" spans="1:4" x14ac:dyDescent="0.35">
      <c r="A68" s="1" t="s">
        <v>509</v>
      </c>
      <c r="B68" s="2" t="s">
        <v>147</v>
      </c>
      <c r="C68" s="1" t="s">
        <v>349</v>
      </c>
      <c r="D68" t="s">
        <v>621</v>
      </c>
    </row>
    <row r="69" spans="1:4" x14ac:dyDescent="0.35">
      <c r="A69" s="1" t="s">
        <v>511</v>
      </c>
      <c r="B69" s="2" t="s">
        <v>100</v>
      </c>
      <c r="C69" s="1" t="s">
        <v>252</v>
      </c>
      <c r="D69" t="s">
        <v>621</v>
      </c>
    </row>
    <row r="70" spans="1:4" x14ac:dyDescent="0.35">
      <c r="A70" s="1" t="s">
        <v>409</v>
      </c>
      <c r="B70" s="2" t="s">
        <v>55</v>
      </c>
      <c r="C70" s="1" t="s">
        <v>342</v>
      </c>
      <c r="D70" t="s">
        <v>621</v>
      </c>
    </row>
    <row r="71" spans="1:4" x14ac:dyDescent="0.35">
      <c r="A71" s="1" t="s">
        <v>427</v>
      </c>
      <c r="B71" s="2" t="s">
        <v>148</v>
      </c>
      <c r="C71" s="1" t="s">
        <v>275</v>
      </c>
      <c r="D71" t="s">
        <v>621</v>
      </c>
    </row>
    <row r="72" spans="1:4" x14ac:dyDescent="0.35">
      <c r="A72" s="1" t="s">
        <v>431</v>
      </c>
      <c r="B72" s="2" t="s">
        <v>143</v>
      </c>
      <c r="C72" s="1" t="s">
        <v>341</v>
      </c>
      <c r="D72" t="s">
        <v>621</v>
      </c>
    </row>
    <row r="73" spans="1:4" x14ac:dyDescent="0.35">
      <c r="A73" s="1" t="s">
        <v>473</v>
      </c>
      <c r="B73" s="2" t="s">
        <v>60</v>
      </c>
      <c r="C73" s="1" t="s">
        <v>233</v>
      </c>
      <c r="D73" t="s">
        <v>621</v>
      </c>
    </row>
    <row r="74" spans="1:4" x14ac:dyDescent="0.35">
      <c r="A74" s="1" t="s">
        <v>533</v>
      </c>
      <c r="B74" s="2" t="s">
        <v>7</v>
      </c>
      <c r="C74" s="1" t="s">
        <v>308</v>
      </c>
      <c r="D74" t="s">
        <v>621</v>
      </c>
    </row>
    <row r="75" spans="1:4" x14ac:dyDescent="0.35">
      <c r="A75" s="1" t="s">
        <v>534</v>
      </c>
      <c r="B75" s="2" t="s">
        <v>47</v>
      </c>
      <c r="C75" s="1" t="s">
        <v>326</v>
      </c>
      <c r="D75" t="s">
        <v>621</v>
      </c>
    </row>
    <row r="76" spans="1:4" x14ac:dyDescent="0.35">
      <c r="A76" s="1" t="s">
        <v>561</v>
      </c>
      <c r="B76" s="2" t="s">
        <v>156</v>
      </c>
      <c r="C76" s="1" t="s">
        <v>279</v>
      </c>
      <c r="D76" t="s">
        <v>621</v>
      </c>
    </row>
    <row r="77" spans="1:4" x14ac:dyDescent="0.35">
      <c r="A77" s="1" t="s">
        <v>554</v>
      </c>
      <c r="B77" s="2" t="s">
        <v>45</v>
      </c>
      <c r="C77" s="1" t="s">
        <v>322</v>
      </c>
      <c r="D77" t="s">
        <v>621</v>
      </c>
    </row>
    <row r="78" spans="1:4" x14ac:dyDescent="0.35">
      <c r="A78" s="1" t="s">
        <v>563</v>
      </c>
      <c r="B78" s="2" t="s">
        <v>61</v>
      </c>
      <c r="C78" s="1" t="s">
        <v>354</v>
      </c>
      <c r="D78" t="s">
        <v>621</v>
      </c>
    </row>
    <row r="79" spans="1:4" x14ac:dyDescent="0.35">
      <c r="A79" s="1" t="s">
        <v>574</v>
      </c>
      <c r="B79" s="2" t="s">
        <v>48</v>
      </c>
      <c r="C79" s="1" t="s">
        <v>227</v>
      </c>
      <c r="D79" t="s">
        <v>621</v>
      </c>
    </row>
    <row r="80" spans="1:4" x14ac:dyDescent="0.35">
      <c r="A80" s="1" t="s">
        <v>504</v>
      </c>
      <c r="B80" s="2" t="s">
        <v>9</v>
      </c>
      <c r="C80" s="1" t="s">
        <v>313</v>
      </c>
      <c r="D80" t="s">
        <v>621</v>
      </c>
    </row>
    <row r="81" spans="1:4" x14ac:dyDescent="0.35">
      <c r="A81" s="1" t="s">
        <v>505</v>
      </c>
      <c r="B81" s="2" t="s">
        <v>3</v>
      </c>
      <c r="C81" s="1" t="s">
        <v>312</v>
      </c>
      <c r="D81" t="s">
        <v>621</v>
      </c>
    </row>
    <row r="82" spans="1:4" x14ac:dyDescent="0.35">
      <c r="A82" s="1" t="s">
        <v>514</v>
      </c>
      <c r="B82" s="2" t="s">
        <v>169</v>
      </c>
      <c r="C82" s="1" t="s">
        <v>386</v>
      </c>
      <c r="D82" t="s">
        <v>621</v>
      </c>
    </row>
    <row r="83" spans="1:4" x14ac:dyDescent="0.35">
      <c r="A83" s="1" t="s">
        <v>515</v>
      </c>
      <c r="B83" s="2" t="s">
        <v>93</v>
      </c>
      <c r="C83" s="1" t="s">
        <v>359</v>
      </c>
      <c r="D83" t="s">
        <v>621</v>
      </c>
    </row>
    <row r="84" spans="1:4" x14ac:dyDescent="0.35">
      <c r="A84" s="1" t="s">
        <v>542</v>
      </c>
      <c r="B84" s="2" t="s">
        <v>107</v>
      </c>
      <c r="C84" s="1" t="s">
        <v>328</v>
      </c>
      <c r="D84" t="s">
        <v>621</v>
      </c>
    </row>
    <row r="85" spans="1:4" x14ac:dyDescent="0.35">
      <c r="A85" s="1" t="s">
        <v>426</v>
      </c>
      <c r="B85" s="2" t="s">
        <v>111</v>
      </c>
      <c r="C85" s="1" t="s">
        <v>336</v>
      </c>
      <c r="D85" t="s">
        <v>621</v>
      </c>
    </row>
    <row r="86" spans="1:4" x14ac:dyDescent="0.35">
      <c r="A86" s="1" t="s">
        <v>458</v>
      </c>
      <c r="B86" s="2" t="s">
        <v>153</v>
      </c>
      <c r="C86" s="1" t="s">
        <v>361</v>
      </c>
      <c r="D86" t="s">
        <v>621</v>
      </c>
    </row>
    <row r="87" spans="1:4" x14ac:dyDescent="0.35">
      <c r="A87" s="1" t="s">
        <v>474</v>
      </c>
      <c r="B87" s="2" t="s">
        <v>122</v>
      </c>
      <c r="C87" s="1" t="s">
        <v>263</v>
      </c>
      <c r="D87" t="s">
        <v>621</v>
      </c>
    </row>
    <row r="88" spans="1:4" x14ac:dyDescent="0.35">
      <c r="A88" s="1" t="s">
        <v>527</v>
      </c>
      <c r="B88" s="2" t="s">
        <v>15</v>
      </c>
      <c r="C88" s="1" t="s">
        <v>309</v>
      </c>
      <c r="D88" t="s">
        <v>621</v>
      </c>
    </row>
    <row r="89" spans="1:4" x14ac:dyDescent="0.35">
      <c r="A89" s="1" t="s">
        <v>539</v>
      </c>
      <c r="B89" s="2" t="s">
        <v>173</v>
      </c>
      <c r="C89" s="1" t="s">
        <v>392</v>
      </c>
      <c r="D89" t="s">
        <v>621</v>
      </c>
    </row>
    <row r="90" spans="1:4" x14ac:dyDescent="0.35">
      <c r="A90" s="1" t="s">
        <v>551</v>
      </c>
      <c r="B90" s="2" t="s">
        <v>42</v>
      </c>
      <c r="C90" s="1" t="s">
        <v>224</v>
      </c>
      <c r="D90" t="s">
        <v>621</v>
      </c>
    </row>
    <row r="91" spans="1:4" x14ac:dyDescent="0.35">
      <c r="A91" s="1" t="s">
        <v>415</v>
      </c>
      <c r="B91" s="2" t="s">
        <v>66</v>
      </c>
      <c r="C91" s="1" t="s">
        <v>236</v>
      </c>
      <c r="D91" t="s">
        <v>621</v>
      </c>
    </row>
    <row r="92" spans="1:4" x14ac:dyDescent="0.35">
      <c r="A92" s="1" t="s">
        <v>416</v>
      </c>
      <c r="B92" s="2" t="s">
        <v>157</v>
      </c>
      <c r="C92" s="1" t="s">
        <v>369</v>
      </c>
      <c r="D92" t="s">
        <v>621</v>
      </c>
    </row>
    <row r="93" spans="1:4" x14ac:dyDescent="0.35">
      <c r="A93" s="1" t="s">
        <v>430</v>
      </c>
      <c r="B93" s="2" t="s">
        <v>155</v>
      </c>
      <c r="C93" s="1" t="s">
        <v>365</v>
      </c>
      <c r="D93" t="s">
        <v>621</v>
      </c>
    </row>
    <row r="94" spans="1:4" x14ac:dyDescent="0.35">
      <c r="A94" s="1" t="s">
        <v>454</v>
      </c>
      <c r="B94" s="2" t="s">
        <v>197</v>
      </c>
      <c r="C94" s="1" t="s">
        <v>394</v>
      </c>
      <c r="D94" t="s">
        <v>621</v>
      </c>
    </row>
    <row r="95" spans="1:4" x14ac:dyDescent="0.35">
      <c r="A95" s="1" t="s">
        <v>459</v>
      </c>
      <c r="B95" s="2" t="s">
        <v>80</v>
      </c>
      <c r="C95" s="1" t="s">
        <v>242</v>
      </c>
      <c r="D95" t="s">
        <v>621</v>
      </c>
    </row>
    <row r="96" spans="1:4" x14ac:dyDescent="0.35">
      <c r="A96" s="1" t="s">
        <v>483</v>
      </c>
      <c r="B96" s="2" t="s">
        <v>182</v>
      </c>
      <c r="C96" s="1" t="s">
        <v>291</v>
      </c>
      <c r="D96" t="s">
        <v>621</v>
      </c>
    </row>
    <row r="97" spans="1:4" x14ac:dyDescent="0.35">
      <c r="A97" s="1" t="s">
        <v>496</v>
      </c>
      <c r="B97" s="2" t="s">
        <v>11</v>
      </c>
      <c r="C97" s="1" t="s">
        <v>299</v>
      </c>
      <c r="D97" t="s">
        <v>621</v>
      </c>
    </row>
    <row r="98" spans="1:4" x14ac:dyDescent="0.35">
      <c r="A98" s="1" t="s">
        <v>530</v>
      </c>
      <c r="B98" s="2" t="s">
        <v>34</v>
      </c>
      <c r="C98" s="1" t="s">
        <v>220</v>
      </c>
      <c r="D98" t="s">
        <v>621</v>
      </c>
    </row>
    <row r="99" spans="1:4" x14ac:dyDescent="0.35">
      <c r="A99" s="1" t="s">
        <v>532</v>
      </c>
      <c r="B99" s="2" t="s">
        <v>178</v>
      </c>
      <c r="C99" s="1" t="s">
        <v>289</v>
      </c>
      <c r="D99" t="s">
        <v>621</v>
      </c>
    </row>
    <row r="100" spans="1:4" x14ac:dyDescent="0.35">
      <c r="A100" s="1" t="s">
        <v>535</v>
      </c>
      <c r="B100" s="2" t="s">
        <v>192</v>
      </c>
      <c r="C100" s="1" t="s">
        <v>296</v>
      </c>
      <c r="D100" t="s">
        <v>621</v>
      </c>
    </row>
    <row r="101" spans="1:4" x14ac:dyDescent="0.35">
      <c r="A101" s="1" t="s">
        <v>558</v>
      </c>
      <c r="B101" s="2" t="s">
        <v>65</v>
      </c>
      <c r="C101" s="1" t="s">
        <v>362</v>
      </c>
      <c r="D101" t="s">
        <v>621</v>
      </c>
    </row>
    <row r="102" spans="1:4" x14ac:dyDescent="0.35">
      <c r="A102" s="1" t="s">
        <v>566</v>
      </c>
      <c r="B102" s="2" t="s">
        <v>183</v>
      </c>
      <c r="C102" s="1" t="s">
        <v>387</v>
      </c>
      <c r="D102" t="s">
        <v>621</v>
      </c>
    </row>
    <row r="103" spans="1:4" x14ac:dyDescent="0.35">
      <c r="A103" s="1" t="s">
        <v>578</v>
      </c>
      <c r="B103" s="2" t="s">
        <v>0</v>
      </c>
      <c r="C103" s="1" t="s">
        <v>204</v>
      </c>
      <c r="D103" t="s">
        <v>621</v>
      </c>
    </row>
    <row r="104" spans="1:4" x14ac:dyDescent="0.35">
      <c r="A104" s="1" t="s">
        <v>423</v>
      </c>
      <c r="B104" s="2" t="s">
        <v>176</v>
      </c>
      <c r="C104" s="1" t="s">
        <v>288</v>
      </c>
      <c r="D104" t="s">
        <v>621</v>
      </c>
    </row>
    <row r="105" spans="1:4" x14ac:dyDescent="0.35">
      <c r="A105" s="1" t="s">
        <v>479</v>
      </c>
      <c r="B105" s="2" t="s">
        <v>1</v>
      </c>
      <c r="C105" s="1" t="s">
        <v>307</v>
      </c>
      <c r="D105" t="s">
        <v>621</v>
      </c>
    </row>
    <row r="106" spans="1:4" x14ac:dyDescent="0.35">
      <c r="A106" s="1" t="s">
        <v>513</v>
      </c>
      <c r="B106" s="2" t="s">
        <v>76</v>
      </c>
      <c r="C106" s="1" t="s">
        <v>240</v>
      </c>
      <c r="D106" t="s">
        <v>621</v>
      </c>
    </row>
    <row r="107" spans="1:4" x14ac:dyDescent="0.35">
      <c r="A107" s="1" t="s">
        <v>550</v>
      </c>
      <c r="B107" s="2" t="s">
        <v>40</v>
      </c>
      <c r="C107" s="1" t="s">
        <v>223</v>
      </c>
      <c r="D107" t="s">
        <v>621</v>
      </c>
    </row>
    <row r="108" spans="1:4" x14ac:dyDescent="0.35">
      <c r="A108" s="1" t="s">
        <v>516</v>
      </c>
      <c r="B108" s="2" t="s">
        <v>56</v>
      </c>
      <c r="C108" s="1" t="s">
        <v>231</v>
      </c>
      <c r="D108" t="s">
        <v>621</v>
      </c>
    </row>
    <row r="109" spans="1:4" x14ac:dyDescent="0.35">
      <c r="A109" s="1" t="s">
        <v>567</v>
      </c>
      <c r="B109" s="2" t="s">
        <v>133</v>
      </c>
      <c r="C109" s="1" t="s">
        <v>380</v>
      </c>
      <c r="D109" t="s">
        <v>621</v>
      </c>
    </row>
    <row r="110" spans="1:4" x14ac:dyDescent="0.35">
      <c r="A110" s="1" t="s">
        <v>594</v>
      </c>
      <c r="B110" s="2" t="s">
        <v>121</v>
      </c>
      <c r="C110" s="1" t="s">
        <v>356</v>
      </c>
      <c r="D110" t="s">
        <v>621</v>
      </c>
    </row>
    <row r="111" spans="1:4" x14ac:dyDescent="0.35">
      <c r="A111" s="1" t="s">
        <v>433</v>
      </c>
      <c r="B111" s="2" t="s">
        <v>180</v>
      </c>
      <c r="C111" s="1" t="s">
        <v>290</v>
      </c>
      <c r="D111" t="s">
        <v>621</v>
      </c>
    </row>
    <row r="112" spans="1:4" x14ac:dyDescent="0.35">
      <c r="A112" s="1" t="s">
        <v>445</v>
      </c>
      <c r="B112" s="2" t="s">
        <v>152</v>
      </c>
      <c r="C112" s="1" t="s">
        <v>277</v>
      </c>
      <c r="D112" t="s">
        <v>621</v>
      </c>
    </row>
    <row r="113" spans="1:4" x14ac:dyDescent="0.35">
      <c r="A113" s="1" t="s">
        <v>446</v>
      </c>
      <c r="B113" s="2" t="s">
        <v>115</v>
      </c>
      <c r="C113" s="1" t="s">
        <v>344</v>
      </c>
      <c r="D113" t="s">
        <v>621</v>
      </c>
    </row>
    <row r="114" spans="1:4" x14ac:dyDescent="0.35">
      <c r="A114" s="1" t="s">
        <v>510</v>
      </c>
      <c r="B114" s="2" t="s">
        <v>53</v>
      </c>
      <c r="C114" s="1" t="s">
        <v>338</v>
      </c>
      <c r="D114" t="s">
        <v>621</v>
      </c>
    </row>
    <row r="115" spans="1:4" x14ac:dyDescent="0.35">
      <c r="A115" s="1" t="s">
        <v>571</v>
      </c>
      <c r="B115" s="2" t="s">
        <v>150</v>
      </c>
      <c r="C115" s="1" t="s">
        <v>276</v>
      </c>
      <c r="D115" t="s">
        <v>621</v>
      </c>
    </row>
    <row r="116" spans="1:4" x14ac:dyDescent="0.35">
      <c r="A116" s="1" t="s">
        <v>572</v>
      </c>
      <c r="B116" s="2" t="s">
        <v>64</v>
      </c>
      <c r="C116" s="1" t="s">
        <v>235</v>
      </c>
      <c r="D116" t="s">
        <v>621</v>
      </c>
    </row>
    <row r="117" spans="1:4" x14ac:dyDescent="0.35">
      <c r="A117" s="1" t="s">
        <v>575</v>
      </c>
      <c r="B117" s="2" t="s">
        <v>146</v>
      </c>
      <c r="C117" s="1" t="s">
        <v>274</v>
      </c>
      <c r="D117" t="s">
        <v>621</v>
      </c>
    </row>
    <row r="118" spans="1:4" x14ac:dyDescent="0.35">
      <c r="A118" s="1" t="s">
        <v>480</v>
      </c>
      <c r="B118" s="2" t="s">
        <v>51</v>
      </c>
      <c r="C118" s="1" t="s">
        <v>334</v>
      </c>
      <c r="D118" t="s">
        <v>622</v>
      </c>
    </row>
    <row r="119" spans="1:4" x14ac:dyDescent="0.35">
      <c r="A119" s="1" t="s">
        <v>472</v>
      </c>
      <c r="B119" s="2" t="s">
        <v>39</v>
      </c>
      <c r="C119" s="1" t="s">
        <v>319</v>
      </c>
      <c r="D119" t="s">
        <v>622</v>
      </c>
    </row>
    <row r="120" spans="1:4" x14ac:dyDescent="0.35">
      <c r="A120" s="1" t="s">
        <v>482</v>
      </c>
      <c r="B120" s="2" t="s">
        <v>129</v>
      </c>
      <c r="C120" s="1" t="s">
        <v>372</v>
      </c>
      <c r="D120" t="s">
        <v>622</v>
      </c>
    </row>
    <row r="121" spans="1:4" x14ac:dyDescent="0.35">
      <c r="A121" s="1" t="s">
        <v>404</v>
      </c>
      <c r="B121" s="2" t="s">
        <v>191</v>
      </c>
      <c r="C121" s="1" t="s">
        <v>398</v>
      </c>
      <c r="D121" t="s">
        <v>622</v>
      </c>
    </row>
    <row r="122" spans="1:4" x14ac:dyDescent="0.35">
      <c r="A122" s="1" t="s">
        <v>589</v>
      </c>
      <c r="B122" s="2" t="s">
        <v>195</v>
      </c>
      <c r="C122" s="1" t="s">
        <v>391</v>
      </c>
      <c r="D122" t="s">
        <v>622</v>
      </c>
    </row>
    <row r="123" spans="1:4" x14ac:dyDescent="0.35">
      <c r="A123" s="1" t="s">
        <v>559</v>
      </c>
      <c r="B123" s="2" t="s">
        <v>113</v>
      </c>
      <c r="C123" s="1" t="s">
        <v>340</v>
      </c>
      <c r="D123" t="s">
        <v>622</v>
      </c>
    </row>
    <row r="124" spans="1:4" x14ac:dyDescent="0.35">
      <c r="A124" s="1" t="s">
        <v>569</v>
      </c>
      <c r="B124" s="2" t="s">
        <v>25</v>
      </c>
      <c r="C124" s="1" t="s">
        <v>315</v>
      </c>
      <c r="D124" t="s">
        <v>622</v>
      </c>
    </row>
    <row r="125" spans="1:4" x14ac:dyDescent="0.35">
      <c r="A125" s="1" t="s">
        <v>585</v>
      </c>
      <c r="B125" s="2" t="s">
        <v>20</v>
      </c>
      <c r="C125" s="1" t="s">
        <v>214</v>
      </c>
      <c r="D125" t="s">
        <v>622</v>
      </c>
    </row>
    <row r="126" spans="1:4" x14ac:dyDescent="0.35">
      <c r="A126" s="1" t="s">
        <v>400</v>
      </c>
      <c r="B126" s="2" t="s">
        <v>69</v>
      </c>
      <c r="C126" s="1" t="s">
        <v>370</v>
      </c>
      <c r="D126" t="s">
        <v>622</v>
      </c>
    </row>
    <row r="127" spans="1:4" x14ac:dyDescent="0.35">
      <c r="A127" s="1" t="s">
        <v>456</v>
      </c>
      <c r="B127" s="2" t="s">
        <v>97</v>
      </c>
      <c r="C127" s="1" t="s">
        <v>367</v>
      </c>
      <c r="D127" t="s">
        <v>622</v>
      </c>
    </row>
    <row r="128" spans="1:4" x14ac:dyDescent="0.35">
      <c r="A128" s="1" t="s">
        <v>485</v>
      </c>
      <c r="B128" s="2" t="s">
        <v>124</v>
      </c>
      <c r="C128" s="1" t="s">
        <v>264</v>
      </c>
      <c r="D128" t="s">
        <v>622</v>
      </c>
    </row>
    <row r="129" spans="1:4" x14ac:dyDescent="0.35">
      <c r="A129" s="1" t="s">
        <v>486</v>
      </c>
      <c r="B129" s="2" t="s">
        <v>164</v>
      </c>
      <c r="C129" s="1" t="s">
        <v>283</v>
      </c>
      <c r="D129" t="s">
        <v>622</v>
      </c>
    </row>
    <row r="130" spans="1:4" x14ac:dyDescent="0.35">
      <c r="A130" s="1" t="s">
        <v>555</v>
      </c>
      <c r="B130" s="2" t="s">
        <v>105</v>
      </c>
      <c r="C130" s="1" t="s">
        <v>324</v>
      </c>
      <c r="D130" t="s">
        <v>622</v>
      </c>
    </row>
    <row r="131" spans="1:4" x14ac:dyDescent="0.35">
      <c r="A131" s="1" t="s">
        <v>564</v>
      </c>
      <c r="B131" s="2" t="s">
        <v>196</v>
      </c>
      <c r="C131" s="1" t="s">
        <v>298</v>
      </c>
      <c r="D131" t="s">
        <v>622</v>
      </c>
    </row>
    <row r="132" spans="1:4" x14ac:dyDescent="0.35">
      <c r="A132" s="1" t="s">
        <v>417</v>
      </c>
      <c r="B132" s="2" t="s">
        <v>84</v>
      </c>
      <c r="C132" s="1" t="s">
        <v>244</v>
      </c>
      <c r="D132" t="s">
        <v>622</v>
      </c>
    </row>
    <row r="133" spans="1:4" x14ac:dyDescent="0.35">
      <c r="A133" s="1" t="s">
        <v>432</v>
      </c>
      <c r="B133" s="2" t="s">
        <v>184</v>
      </c>
      <c r="C133" s="1" t="s">
        <v>292</v>
      </c>
      <c r="D133" t="s">
        <v>622</v>
      </c>
    </row>
    <row r="134" spans="1:4" x14ac:dyDescent="0.35">
      <c r="A134" s="1" t="s">
        <v>503</v>
      </c>
      <c r="B134" s="2" t="s">
        <v>16</v>
      </c>
      <c r="C134" s="1" t="s">
        <v>212</v>
      </c>
      <c r="D134" t="s">
        <v>622</v>
      </c>
    </row>
    <row r="135" spans="1:4" x14ac:dyDescent="0.35">
      <c r="A135" s="1" t="s">
        <v>506</v>
      </c>
      <c r="B135" s="2" t="s">
        <v>12</v>
      </c>
      <c r="C135" s="1" t="s">
        <v>210</v>
      </c>
      <c r="D135" t="s">
        <v>622</v>
      </c>
    </row>
    <row r="136" spans="1:4" x14ac:dyDescent="0.35">
      <c r="A136" s="1" t="s">
        <v>537</v>
      </c>
      <c r="B136" s="2" t="s">
        <v>177</v>
      </c>
      <c r="C136" s="1" t="s">
        <v>397</v>
      </c>
      <c r="D136" t="s">
        <v>622</v>
      </c>
    </row>
    <row r="137" spans="1:4" x14ac:dyDescent="0.35">
      <c r="A137" s="1" t="s">
        <v>538</v>
      </c>
      <c r="B137" s="2" t="s">
        <v>71</v>
      </c>
      <c r="C137" s="1" t="s">
        <v>374</v>
      </c>
      <c r="D137" t="s">
        <v>622</v>
      </c>
    </row>
    <row r="138" spans="1:4" x14ac:dyDescent="0.35">
      <c r="A138" s="1" t="s">
        <v>570</v>
      </c>
      <c r="B138" s="2" t="s">
        <v>72</v>
      </c>
      <c r="C138" s="1" t="s">
        <v>238</v>
      </c>
      <c r="D138" t="s">
        <v>622</v>
      </c>
    </row>
    <row r="139" spans="1:4" x14ac:dyDescent="0.35">
      <c r="A139" s="1" t="s">
        <v>583</v>
      </c>
      <c r="B139" s="2" t="s">
        <v>33</v>
      </c>
      <c r="C139" s="1" t="s">
        <v>316</v>
      </c>
      <c r="D139" t="s">
        <v>622</v>
      </c>
    </row>
    <row r="140" spans="1:4" x14ac:dyDescent="0.35">
      <c r="A140" s="1" t="s">
        <v>413</v>
      </c>
      <c r="B140" s="2" t="s">
        <v>62</v>
      </c>
      <c r="C140" s="1" t="s">
        <v>234</v>
      </c>
      <c r="D140" t="s">
        <v>622</v>
      </c>
    </row>
    <row r="141" spans="1:4" x14ac:dyDescent="0.35">
      <c r="A141" s="1" t="s">
        <v>411</v>
      </c>
      <c r="B141" s="2" t="s">
        <v>87</v>
      </c>
      <c r="C141" s="1" t="s">
        <v>347</v>
      </c>
      <c r="D141" t="s">
        <v>622</v>
      </c>
    </row>
    <row r="142" spans="1:4" x14ac:dyDescent="0.35">
      <c r="A142" s="1" t="s">
        <v>531</v>
      </c>
      <c r="B142" s="2" t="s">
        <v>149</v>
      </c>
      <c r="C142" s="1" t="s">
        <v>353</v>
      </c>
      <c r="D142" t="s">
        <v>622</v>
      </c>
    </row>
    <row r="143" spans="1:4" x14ac:dyDescent="0.35">
      <c r="A143" s="1" t="s">
        <v>447</v>
      </c>
      <c r="B143" s="2" t="s">
        <v>114</v>
      </c>
      <c r="C143" s="1" t="s">
        <v>259</v>
      </c>
      <c r="D143" t="s">
        <v>622</v>
      </c>
    </row>
    <row r="144" spans="1:4" x14ac:dyDescent="0.35">
      <c r="A144" s="1" t="s">
        <v>477</v>
      </c>
      <c r="B144" s="2" t="s">
        <v>96</v>
      </c>
      <c r="C144" s="1" t="s">
        <v>250</v>
      </c>
      <c r="D144" t="s">
        <v>622</v>
      </c>
    </row>
    <row r="145" spans="1:4" x14ac:dyDescent="0.35">
      <c r="A145" s="1" t="s">
        <v>481</v>
      </c>
      <c r="B145" s="2" t="s">
        <v>118</v>
      </c>
      <c r="C145" s="1" t="s">
        <v>261</v>
      </c>
      <c r="D145" t="s">
        <v>622</v>
      </c>
    </row>
    <row r="146" spans="1:4" x14ac:dyDescent="0.35">
      <c r="A146" s="1" t="s">
        <v>577</v>
      </c>
      <c r="B146" s="2" t="s">
        <v>58</v>
      </c>
      <c r="C146" s="1" t="s">
        <v>232</v>
      </c>
      <c r="D146" t="s">
        <v>622</v>
      </c>
    </row>
    <row r="147" spans="1:4" x14ac:dyDescent="0.35">
      <c r="A147" s="1" t="s">
        <v>584</v>
      </c>
      <c r="B147" s="2" t="s">
        <v>49</v>
      </c>
      <c r="C147" s="1" t="s">
        <v>330</v>
      </c>
      <c r="D147" t="s">
        <v>622</v>
      </c>
    </row>
    <row r="148" spans="1:4" x14ac:dyDescent="0.35">
      <c r="A148" s="1"/>
      <c r="B148" s="2"/>
      <c r="C148" s="1"/>
    </row>
    <row r="149" spans="1:4" x14ac:dyDescent="0.35">
      <c r="A149" s="1"/>
      <c r="B149" s="2"/>
      <c r="C149" s="1"/>
    </row>
    <row r="150" spans="1:4" x14ac:dyDescent="0.35">
      <c r="A150" s="1"/>
      <c r="B150" s="2"/>
      <c r="C150" s="1"/>
    </row>
    <row r="151" spans="1:4" x14ac:dyDescent="0.35">
      <c r="A151" s="1"/>
      <c r="B151" s="2"/>
      <c r="C151" s="1"/>
    </row>
    <row r="152" spans="1:4" x14ac:dyDescent="0.35">
      <c r="A152" s="1"/>
      <c r="B152" s="2"/>
      <c r="C152" s="1"/>
    </row>
    <row r="153" spans="1:4" x14ac:dyDescent="0.35">
      <c r="A153" s="1"/>
      <c r="B153" s="2"/>
      <c r="C153" s="1"/>
    </row>
    <row r="154" spans="1:4" x14ac:dyDescent="0.35">
      <c r="A154" s="1"/>
      <c r="B154" s="2"/>
      <c r="C154" s="1"/>
    </row>
    <row r="155" spans="1:4" x14ac:dyDescent="0.35">
      <c r="A155" s="1"/>
      <c r="B155" s="2"/>
      <c r="C155" s="1"/>
    </row>
    <row r="156" spans="1:4" x14ac:dyDescent="0.35">
      <c r="A156" s="1"/>
      <c r="B156" s="2"/>
      <c r="C156" s="1"/>
    </row>
    <row r="157" spans="1:4" x14ac:dyDescent="0.35">
      <c r="A157" s="1"/>
      <c r="B157" s="2"/>
      <c r="C157" s="1"/>
    </row>
    <row r="158" spans="1:4" x14ac:dyDescent="0.35">
      <c r="A158" s="1"/>
      <c r="B158" s="2"/>
      <c r="C158" s="1"/>
    </row>
    <row r="159" spans="1:4" x14ac:dyDescent="0.35">
      <c r="A159" s="1"/>
      <c r="B159" s="2"/>
      <c r="C159" s="1"/>
    </row>
    <row r="160" spans="1:4" x14ac:dyDescent="0.35">
      <c r="A160" s="1"/>
      <c r="B160" s="2"/>
      <c r="C160" s="1"/>
    </row>
    <row r="161" spans="1:3" x14ac:dyDescent="0.35">
      <c r="A161" s="1"/>
      <c r="B161" s="2"/>
      <c r="C161" s="1"/>
    </row>
    <row r="162" spans="1:3" x14ac:dyDescent="0.35">
      <c r="A162" s="1"/>
      <c r="B162" s="2"/>
      <c r="C162" s="1"/>
    </row>
    <row r="163" spans="1:3" x14ac:dyDescent="0.35">
      <c r="A163" s="1"/>
      <c r="B163" s="2"/>
      <c r="C163" s="1"/>
    </row>
    <row r="164" spans="1:3" x14ac:dyDescent="0.35">
      <c r="A164" s="1"/>
      <c r="B164" s="2"/>
      <c r="C164" s="1"/>
    </row>
    <row r="165" spans="1:3" x14ac:dyDescent="0.35">
      <c r="A165" s="1"/>
      <c r="B165" s="2"/>
      <c r="C165" s="1"/>
    </row>
    <row r="166" spans="1:3" x14ac:dyDescent="0.35">
      <c r="A166" s="1"/>
      <c r="B166" s="2"/>
      <c r="C166" s="1"/>
    </row>
    <row r="167" spans="1:3" x14ac:dyDescent="0.35">
      <c r="A167" s="1"/>
      <c r="B167" s="2"/>
      <c r="C167" s="1"/>
    </row>
    <row r="168" spans="1:3" x14ac:dyDescent="0.35">
      <c r="A168" s="1"/>
      <c r="B168" s="2"/>
      <c r="C168" s="1"/>
    </row>
    <row r="169" spans="1:3" x14ac:dyDescent="0.35">
      <c r="A169" s="1"/>
      <c r="B169" s="2"/>
      <c r="C169" s="1"/>
    </row>
    <row r="170" spans="1:3" x14ac:dyDescent="0.35">
      <c r="A170" s="1"/>
      <c r="B170" s="2"/>
      <c r="C170" s="1"/>
    </row>
    <row r="171" spans="1:3" x14ac:dyDescent="0.35">
      <c r="A171" s="1"/>
      <c r="B171" s="2"/>
      <c r="C171" s="1"/>
    </row>
    <row r="172" spans="1:3" x14ac:dyDescent="0.35">
      <c r="A172" s="1"/>
      <c r="B172" s="2"/>
      <c r="C172" s="1"/>
    </row>
    <row r="173" spans="1:3" x14ac:dyDescent="0.35">
      <c r="A173" s="1"/>
      <c r="B173" s="2"/>
      <c r="C173" s="1"/>
    </row>
    <row r="174" spans="1:3" x14ac:dyDescent="0.35">
      <c r="A174" s="1"/>
      <c r="B174" s="2"/>
      <c r="C174" s="1"/>
    </row>
    <row r="175" spans="1:3" x14ac:dyDescent="0.35">
      <c r="A175" s="1"/>
      <c r="B175" s="2"/>
      <c r="C175" s="1"/>
    </row>
    <row r="176" spans="1:3" x14ac:dyDescent="0.35">
      <c r="A176" s="1"/>
      <c r="B176" s="2"/>
      <c r="C176" s="1"/>
    </row>
    <row r="177" spans="1:3" x14ac:dyDescent="0.35">
      <c r="A177" s="1"/>
      <c r="B177" s="2"/>
      <c r="C177" s="1"/>
    </row>
    <row r="178" spans="1:3" x14ac:dyDescent="0.35">
      <c r="A178" s="1"/>
      <c r="B178" s="2"/>
      <c r="C178" s="1"/>
    </row>
    <row r="179" spans="1:3" x14ac:dyDescent="0.35">
      <c r="A179" s="1"/>
      <c r="B179" s="2"/>
      <c r="C179" s="1"/>
    </row>
    <row r="180" spans="1:3" x14ac:dyDescent="0.35">
      <c r="A180" s="1"/>
      <c r="B180" s="2"/>
      <c r="C180" s="1"/>
    </row>
    <row r="181" spans="1:3" x14ac:dyDescent="0.35">
      <c r="A181" s="1"/>
      <c r="B181" s="2"/>
      <c r="C181" s="1"/>
    </row>
    <row r="182" spans="1:3" x14ac:dyDescent="0.35">
      <c r="A182" s="1"/>
      <c r="B182" s="2"/>
      <c r="C182" s="1"/>
    </row>
    <row r="183" spans="1:3" x14ac:dyDescent="0.35">
      <c r="A183" s="1"/>
      <c r="B183" s="2"/>
      <c r="C183" s="1"/>
    </row>
    <row r="184" spans="1:3" x14ac:dyDescent="0.35">
      <c r="A184" s="1"/>
      <c r="B184" s="2"/>
      <c r="C184" s="1"/>
    </row>
    <row r="185" spans="1:3" x14ac:dyDescent="0.35">
      <c r="A185" s="1"/>
      <c r="B185" s="2"/>
      <c r="C185" s="1"/>
    </row>
    <row r="186" spans="1:3" x14ac:dyDescent="0.35">
      <c r="A186" s="1"/>
      <c r="B186" s="2"/>
      <c r="C186" s="1"/>
    </row>
    <row r="187" spans="1:3" x14ac:dyDescent="0.35">
      <c r="A187" s="1"/>
      <c r="B187" s="2"/>
      <c r="C187" s="1"/>
    </row>
    <row r="188" spans="1:3" x14ac:dyDescent="0.35">
      <c r="A188" s="1"/>
      <c r="B188" s="2"/>
      <c r="C188" s="1"/>
    </row>
    <row r="189" spans="1:3" x14ac:dyDescent="0.35">
      <c r="A189" s="1"/>
      <c r="B189" s="2"/>
      <c r="C189" s="1"/>
    </row>
    <row r="190" spans="1:3" x14ac:dyDescent="0.35">
      <c r="A190" s="1"/>
      <c r="B190" s="2"/>
      <c r="C190" s="1"/>
    </row>
    <row r="191" spans="1:3" x14ac:dyDescent="0.35">
      <c r="A191" s="1"/>
      <c r="B191" s="2"/>
      <c r="C191" s="1"/>
    </row>
    <row r="192" spans="1:3" x14ac:dyDescent="0.35">
      <c r="A192" s="1"/>
      <c r="B192" s="2"/>
      <c r="C192" s="1"/>
    </row>
    <row r="193" spans="1:3" x14ac:dyDescent="0.35">
      <c r="A193" s="1"/>
      <c r="B193" s="2"/>
      <c r="C193" s="1"/>
    </row>
    <row r="194" spans="1:3" x14ac:dyDescent="0.35">
      <c r="A194" s="1"/>
      <c r="B194" s="2"/>
      <c r="C194" s="1"/>
    </row>
    <row r="195" spans="1:3" x14ac:dyDescent="0.35">
      <c r="A195" s="1"/>
      <c r="B195" s="2"/>
      <c r="C195" s="1"/>
    </row>
    <row r="196" spans="1:3" x14ac:dyDescent="0.35">
      <c r="A196" s="1"/>
      <c r="B196" s="2"/>
      <c r="C196" s="1"/>
    </row>
    <row r="197" spans="1:3" x14ac:dyDescent="0.35">
      <c r="A197" s="1"/>
      <c r="B197" s="2"/>
      <c r="C197" s="1"/>
    </row>
    <row r="198" spans="1:3" x14ac:dyDescent="0.35">
      <c r="A198" s="1"/>
      <c r="B198" s="2"/>
      <c r="C198" s="1"/>
    </row>
    <row r="199" spans="1:3" x14ac:dyDescent="0.35">
      <c r="A199" s="1"/>
      <c r="B199" s="2"/>
      <c r="C199" s="1"/>
    </row>
    <row r="200" spans="1:3" x14ac:dyDescent="0.35">
      <c r="A200" s="1"/>
      <c r="B200" s="2"/>
      <c r="C200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58F7-72A7-D946-A673-B680A9D8296E}">
  <dimension ref="A1:D200"/>
  <sheetViews>
    <sheetView workbookViewId="0">
      <selection sqref="A1:D43"/>
    </sheetView>
  </sheetViews>
  <sheetFormatPr defaultColWidth="10.6640625" defaultRowHeight="15.5" x14ac:dyDescent="0.35"/>
  <cols>
    <col min="1" max="4" width="14.83203125" customWidth="1"/>
  </cols>
  <sheetData>
    <row r="1" spans="1:4" x14ac:dyDescent="0.3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5">
      <c r="A2" s="1" t="s">
        <v>412</v>
      </c>
      <c r="B2" s="2" t="s">
        <v>193</v>
      </c>
      <c r="C2" s="1" t="s">
        <v>388</v>
      </c>
      <c r="D2" t="s">
        <v>625</v>
      </c>
    </row>
    <row r="3" spans="1:4" x14ac:dyDescent="0.35">
      <c r="A3" s="1" t="s">
        <v>428</v>
      </c>
      <c r="B3" s="2" t="s">
        <v>187</v>
      </c>
      <c r="C3" s="1" t="s">
        <v>393</v>
      </c>
      <c r="D3" t="s">
        <v>625</v>
      </c>
    </row>
    <row r="4" spans="1:4" x14ac:dyDescent="0.35">
      <c r="A4" s="1" t="s">
        <v>421</v>
      </c>
      <c r="B4" s="2" t="s">
        <v>112</v>
      </c>
      <c r="C4" s="1" t="s">
        <v>258</v>
      </c>
      <c r="D4" t="s">
        <v>625</v>
      </c>
    </row>
    <row r="5" spans="1:4" x14ac:dyDescent="0.35">
      <c r="A5" s="1" t="s">
        <v>425</v>
      </c>
      <c r="B5" s="2" t="s">
        <v>132</v>
      </c>
      <c r="C5" s="1" t="s">
        <v>268</v>
      </c>
      <c r="D5" t="s">
        <v>625</v>
      </c>
    </row>
    <row r="6" spans="1:4" x14ac:dyDescent="0.35">
      <c r="A6" s="1" t="s">
        <v>441</v>
      </c>
      <c r="B6" s="2" t="s">
        <v>174</v>
      </c>
      <c r="C6" s="1" t="s">
        <v>287</v>
      </c>
      <c r="D6" t="s">
        <v>625</v>
      </c>
    </row>
    <row r="7" spans="1:4" x14ac:dyDescent="0.35">
      <c r="A7" s="1" t="s">
        <v>595</v>
      </c>
      <c r="B7" s="2" t="s">
        <v>57</v>
      </c>
      <c r="C7" s="1" t="s">
        <v>346</v>
      </c>
      <c r="D7" t="s">
        <v>625</v>
      </c>
    </row>
    <row r="8" spans="1:4" x14ac:dyDescent="0.35">
      <c r="A8" s="1" t="s">
        <v>429</v>
      </c>
      <c r="B8" s="2" t="s">
        <v>186</v>
      </c>
      <c r="C8" s="1" t="s">
        <v>293</v>
      </c>
      <c r="D8" t="s">
        <v>625</v>
      </c>
    </row>
    <row r="9" spans="1:4" x14ac:dyDescent="0.35">
      <c r="A9" s="1" t="s">
        <v>437</v>
      </c>
      <c r="B9" s="2" t="s">
        <v>63</v>
      </c>
      <c r="C9" s="1" t="s">
        <v>358</v>
      </c>
      <c r="D9" t="s">
        <v>625</v>
      </c>
    </row>
    <row r="10" spans="1:4" x14ac:dyDescent="0.35">
      <c r="A10" s="1" t="s">
        <v>469</v>
      </c>
      <c r="B10" s="2" t="s">
        <v>99</v>
      </c>
      <c r="C10" s="1" t="s">
        <v>371</v>
      </c>
      <c r="D10" t="s">
        <v>625</v>
      </c>
    </row>
    <row r="11" spans="1:4" x14ac:dyDescent="0.35">
      <c r="A11" s="1" t="s">
        <v>500</v>
      </c>
      <c r="B11" s="2" t="s">
        <v>171</v>
      </c>
      <c r="C11" s="1" t="s">
        <v>389</v>
      </c>
      <c r="D11" t="s">
        <v>625</v>
      </c>
    </row>
    <row r="12" spans="1:4" x14ac:dyDescent="0.35">
      <c r="A12" s="1" t="s">
        <v>518</v>
      </c>
      <c r="B12" s="2" t="s">
        <v>83</v>
      </c>
      <c r="C12" s="1" t="s">
        <v>339</v>
      </c>
      <c r="D12" t="s">
        <v>625</v>
      </c>
    </row>
    <row r="13" spans="1:4" x14ac:dyDescent="0.35">
      <c r="A13" s="1" t="s">
        <v>519</v>
      </c>
      <c r="B13" s="2" t="s">
        <v>28</v>
      </c>
      <c r="C13" s="1" t="s">
        <v>16</v>
      </c>
      <c r="D13" t="s">
        <v>625</v>
      </c>
    </row>
    <row r="14" spans="1:4" x14ac:dyDescent="0.35">
      <c r="A14" s="1" t="s">
        <v>557</v>
      </c>
      <c r="B14" s="2" t="s">
        <v>26</v>
      </c>
      <c r="C14" s="1" t="s">
        <v>217</v>
      </c>
      <c r="D14" t="s">
        <v>625</v>
      </c>
    </row>
    <row r="15" spans="1:4" x14ac:dyDescent="0.35">
      <c r="A15" s="1" t="s">
        <v>405</v>
      </c>
      <c r="B15" s="2" t="s">
        <v>30</v>
      </c>
      <c r="C15" s="1" t="s">
        <v>218</v>
      </c>
      <c r="D15" t="s">
        <v>625</v>
      </c>
    </row>
    <row r="16" spans="1:4" x14ac:dyDescent="0.35">
      <c r="A16" s="1" t="s">
        <v>414</v>
      </c>
      <c r="B16" s="2" t="s">
        <v>14</v>
      </c>
      <c r="C16" s="1" t="s">
        <v>211</v>
      </c>
      <c r="D16" t="s">
        <v>625</v>
      </c>
    </row>
    <row r="17" spans="1:4" x14ac:dyDescent="0.35">
      <c r="A17" s="1" t="s">
        <v>478</v>
      </c>
      <c r="B17" s="2" t="s">
        <v>27</v>
      </c>
      <c r="C17" s="1" t="s">
        <v>301</v>
      </c>
      <c r="D17" t="s">
        <v>623</v>
      </c>
    </row>
    <row r="18" spans="1:4" x14ac:dyDescent="0.35">
      <c r="A18" s="1" t="s">
        <v>457</v>
      </c>
      <c r="B18" s="2" t="s">
        <v>198</v>
      </c>
      <c r="C18" s="1" t="s">
        <v>302</v>
      </c>
      <c r="D18" t="s">
        <v>623</v>
      </c>
    </row>
    <row r="19" spans="1:4" x14ac:dyDescent="0.35">
      <c r="A19" s="1" t="s">
        <v>465</v>
      </c>
      <c r="B19" s="2" t="s">
        <v>81</v>
      </c>
      <c r="C19" s="1" t="s">
        <v>335</v>
      </c>
      <c r="D19" t="s">
        <v>623</v>
      </c>
    </row>
    <row r="20" spans="1:4" x14ac:dyDescent="0.35">
      <c r="A20" s="1" t="s">
        <v>592</v>
      </c>
      <c r="B20" s="2" t="s">
        <v>89</v>
      </c>
      <c r="C20" s="1" t="s">
        <v>351</v>
      </c>
      <c r="D20" t="s">
        <v>623</v>
      </c>
    </row>
    <row r="21" spans="1:4" x14ac:dyDescent="0.35">
      <c r="A21" s="1" t="s">
        <v>401</v>
      </c>
      <c r="B21" s="2" t="s">
        <v>179</v>
      </c>
      <c r="C21" s="1" t="s">
        <v>383</v>
      </c>
      <c r="D21" t="s">
        <v>623</v>
      </c>
    </row>
    <row r="22" spans="1:4" x14ac:dyDescent="0.35">
      <c r="A22" s="1" t="s">
        <v>449</v>
      </c>
      <c r="B22" s="2" t="s">
        <v>162</v>
      </c>
      <c r="C22" s="1" t="s">
        <v>282</v>
      </c>
      <c r="D22" t="s">
        <v>623</v>
      </c>
    </row>
    <row r="23" spans="1:4" x14ac:dyDescent="0.35">
      <c r="A23" s="1" t="s">
        <v>525</v>
      </c>
      <c r="B23" s="2" t="s">
        <v>140</v>
      </c>
      <c r="C23" s="1" t="s">
        <v>272</v>
      </c>
      <c r="D23" t="s">
        <v>623</v>
      </c>
    </row>
    <row r="24" spans="1:4" x14ac:dyDescent="0.35">
      <c r="A24" s="1" t="s">
        <v>463</v>
      </c>
      <c r="B24" s="2" t="s">
        <v>159</v>
      </c>
      <c r="C24" s="1" t="s">
        <v>373</v>
      </c>
      <c r="D24" t="s">
        <v>623</v>
      </c>
    </row>
    <row r="25" spans="1:4" x14ac:dyDescent="0.35">
      <c r="A25" s="1" t="s">
        <v>464</v>
      </c>
      <c r="B25" s="2" t="s">
        <v>19</v>
      </c>
      <c r="C25" s="1" t="s">
        <v>300</v>
      </c>
      <c r="D25" t="s">
        <v>623</v>
      </c>
    </row>
    <row r="26" spans="1:4" x14ac:dyDescent="0.35">
      <c r="A26" s="1" t="s">
        <v>476</v>
      </c>
      <c r="B26" s="2" t="s">
        <v>2</v>
      </c>
      <c r="C26" s="1" t="s">
        <v>205</v>
      </c>
      <c r="D26" t="s">
        <v>623</v>
      </c>
    </row>
    <row r="27" spans="1:4" x14ac:dyDescent="0.35">
      <c r="A27" s="1" t="s">
        <v>540</v>
      </c>
      <c r="B27" s="2" t="s">
        <v>29</v>
      </c>
      <c r="C27" s="1" t="s">
        <v>306</v>
      </c>
      <c r="D27" t="s">
        <v>623</v>
      </c>
    </row>
    <row r="28" spans="1:4" x14ac:dyDescent="0.35">
      <c r="A28" s="1" t="s">
        <v>587</v>
      </c>
      <c r="B28" s="2" t="s">
        <v>91</v>
      </c>
      <c r="C28" s="1" t="s">
        <v>355</v>
      </c>
      <c r="D28" t="s">
        <v>623</v>
      </c>
    </row>
    <row r="29" spans="1:4" x14ac:dyDescent="0.35">
      <c r="A29" s="1" t="s">
        <v>492</v>
      </c>
      <c r="B29" s="2" t="s">
        <v>134</v>
      </c>
      <c r="C29" s="1" t="s">
        <v>269</v>
      </c>
      <c r="D29" t="s">
        <v>623</v>
      </c>
    </row>
    <row r="30" spans="1:4" x14ac:dyDescent="0.35">
      <c r="A30" s="1" t="s">
        <v>528</v>
      </c>
      <c r="B30" s="2" t="s">
        <v>128</v>
      </c>
      <c r="C30" s="1" t="s">
        <v>266</v>
      </c>
      <c r="D30" t="s">
        <v>623</v>
      </c>
    </row>
    <row r="31" spans="1:4" x14ac:dyDescent="0.35">
      <c r="A31" s="1" t="s">
        <v>593</v>
      </c>
      <c r="B31" s="2" t="s">
        <v>106</v>
      </c>
      <c r="C31" s="1" t="s">
        <v>255</v>
      </c>
      <c r="D31" t="s">
        <v>623</v>
      </c>
    </row>
    <row r="32" spans="1:4" x14ac:dyDescent="0.35">
      <c r="A32" s="1" t="s">
        <v>596</v>
      </c>
      <c r="B32" s="2" t="s">
        <v>130</v>
      </c>
      <c r="C32" s="1" t="s">
        <v>267</v>
      </c>
      <c r="D32" t="s">
        <v>623</v>
      </c>
    </row>
    <row r="33" spans="1:4" x14ac:dyDescent="0.35">
      <c r="A33" s="1" t="s">
        <v>442</v>
      </c>
      <c r="B33" s="2" t="s">
        <v>181</v>
      </c>
      <c r="C33" s="1" t="s">
        <v>385</v>
      </c>
      <c r="D33" t="s">
        <v>623</v>
      </c>
    </row>
    <row r="34" spans="1:4" x14ac:dyDescent="0.35">
      <c r="A34" s="1" t="s">
        <v>586</v>
      </c>
      <c r="B34" s="2" t="s">
        <v>165</v>
      </c>
      <c r="C34" s="1" t="s">
        <v>382</v>
      </c>
      <c r="D34" t="s">
        <v>623</v>
      </c>
    </row>
    <row r="35" spans="1:4" x14ac:dyDescent="0.35">
      <c r="A35" s="1" t="s">
        <v>573</v>
      </c>
      <c r="B35" s="2" t="s">
        <v>79</v>
      </c>
      <c r="C35" s="1" t="s">
        <v>331</v>
      </c>
      <c r="D35" t="s">
        <v>628</v>
      </c>
    </row>
    <row r="36" spans="1:4" x14ac:dyDescent="0.35">
      <c r="A36" s="1" t="s">
        <v>501</v>
      </c>
      <c r="B36" s="2" t="s">
        <v>98</v>
      </c>
      <c r="C36" s="1" t="s">
        <v>251</v>
      </c>
      <c r="D36" t="s">
        <v>628</v>
      </c>
    </row>
    <row r="37" spans="1:4" x14ac:dyDescent="0.35">
      <c r="A37" s="1" t="s">
        <v>488</v>
      </c>
      <c r="B37" s="2" t="s">
        <v>70</v>
      </c>
      <c r="C37" s="1" t="s">
        <v>237</v>
      </c>
      <c r="D37" t="s">
        <v>628</v>
      </c>
    </row>
    <row r="38" spans="1:4" x14ac:dyDescent="0.35">
      <c r="A38" s="1" t="s">
        <v>451</v>
      </c>
      <c r="B38" s="2" t="s">
        <v>78</v>
      </c>
      <c r="C38" s="1" t="s">
        <v>241</v>
      </c>
      <c r="D38" t="s">
        <v>628</v>
      </c>
    </row>
    <row r="39" spans="1:4" x14ac:dyDescent="0.35">
      <c r="A39" s="1" t="s">
        <v>541</v>
      </c>
      <c r="B39" s="2" t="s">
        <v>120</v>
      </c>
      <c r="C39" s="1" t="s">
        <v>262</v>
      </c>
      <c r="D39" t="s">
        <v>628</v>
      </c>
    </row>
    <row r="40" spans="1:4" x14ac:dyDescent="0.35">
      <c r="A40" s="1" t="s">
        <v>580</v>
      </c>
      <c r="B40" s="2" t="s">
        <v>77</v>
      </c>
      <c r="C40" s="1" t="s">
        <v>327</v>
      </c>
      <c r="D40" t="s">
        <v>628</v>
      </c>
    </row>
    <row r="41" spans="1:4" x14ac:dyDescent="0.35">
      <c r="A41" s="1" t="s">
        <v>588</v>
      </c>
      <c r="B41" s="2" t="s">
        <v>103</v>
      </c>
      <c r="C41" s="1" t="s">
        <v>379</v>
      </c>
      <c r="D41" t="s">
        <v>628</v>
      </c>
    </row>
    <row r="42" spans="1:4" x14ac:dyDescent="0.35">
      <c r="A42" s="1" t="s">
        <v>453</v>
      </c>
      <c r="B42" s="2" t="s">
        <v>85</v>
      </c>
      <c r="C42" s="1" t="s">
        <v>343</v>
      </c>
      <c r="D42" t="s">
        <v>628</v>
      </c>
    </row>
    <row r="43" spans="1:4" x14ac:dyDescent="0.35">
      <c r="A43" s="1" t="s">
        <v>498</v>
      </c>
      <c r="B43" s="2" t="s">
        <v>151</v>
      </c>
      <c r="C43" s="1" t="s">
        <v>357</v>
      </c>
      <c r="D43" t="s">
        <v>628</v>
      </c>
    </row>
    <row r="44" spans="1:4" x14ac:dyDescent="0.35">
      <c r="A44" s="1"/>
      <c r="B44" s="2"/>
      <c r="C44" s="1"/>
    </row>
    <row r="45" spans="1:4" x14ac:dyDescent="0.35">
      <c r="A45" s="1"/>
      <c r="B45" s="2"/>
      <c r="C45" s="1"/>
    </row>
    <row r="46" spans="1:4" x14ac:dyDescent="0.35">
      <c r="A46" s="1"/>
      <c r="B46" s="2"/>
      <c r="C46" s="1"/>
    </row>
    <row r="47" spans="1:4" x14ac:dyDescent="0.35">
      <c r="A47" s="1"/>
      <c r="B47" s="2"/>
      <c r="C47" s="1"/>
    </row>
    <row r="48" spans="1:4" x14ac:dyDescent="0.35">
      <c r="A48" s="1"/>
      <c r="B48" s="2"/>
      <c r="C48" s="1"/>
    </row>
    <row r="49" spans="1:3" x14ac:dyDescent="0.35">
      <c r="A49" s="1"/>
      <c r="B49" s="2"/>
      <c r="C49" s="1"/>
    </row>
    <row r="50" spans="1:3" x14ac:dyDescent="0.35">
      <c r="A50" s="1"/>
      <c r="B50" s="2"/>
      <c r="C50" s="1"/>
    </row>
    <row r="51" spans="1:3" x14ac:dyDescent="0.35">
      <c r="A51" s="1"/>
      <c r="B51" s="2"/>
      <c r="C51" s="1"/>
    </row>
    <row r="52" spans="1:3" x14ac:dyDescent="0.35">
      <c r="A52" s="1"/>
      <c r="B52" s="2"/>
      <c r="C52" s="1"/>
    </row>
    <row r="53" spans="1:3" x14ac:dyDescent="0.35">
      <c r="A53" s="1"/>
      <c r="B53" s="2"/>
      <c r="C53" s="1"/>
    </row>
    <row r="54" spans="1:3" x14ac:dyDescent="0.35">
      <c r="A54" s="1"/>
      <c r="B54" s="2"/>
      <c r="C54" s="1"/>
    </row>
    <row r="55" spans="1:3" x14ac:dyDescent="0.35">
      <c r="A55" s="1"/>
      <c r="B55" s="2"/>
      <c r="C55" s="1"/>
    </row>
    <row r="56" spans="1:3" x14ac:dyDescent="0.35">
      <c r="A56" s="1"/>
      <c r="B56" s="2"/>
      <c r="C56" s="1"/>
    </row>
    <row r="57" spans="1:3" x14ac:dyDescent="0.35">
      <c r="A57" s="1"/>
      <c r="B57" s="2"/>
      <c r="C57" s="1"/>
    </row>
    <row r="58" spans="1:3" x14ac:dyDescent="0.35">
      <c r="A58" s="1"/>
      <c r="B58" s="2"/>
      <c r="C58" s="1"/>
    </row>
    <row r="59" spans="1:3" x14ac:dyDescent="0.35">
      <c r="A59" s="1"/>
      <c r="B59" s="2"/>
      <c r="C59" s="1"/>
    </row>
    <row r="60" spans="1:3" x14ac:dyDescent="0.35">
      <c r="A60" s="1"/>
      <c r="B60" s="2"/>
      <c r="C60" s="1"/>
    </row>
    <row r="61" spans="1:3" x14ac:dyDescent="0.35">
      <c r="A61" s="1"/>
      <c r="B61" s="2"/>
      <c r="C61" s="1"/>
    </row>
    <row r="62" spans="1:3" x14ac:dyDescent="0.35">
      <c r="A62" s="1"/>
      <c r="B62" s="2"/>
      <c r="C62" s="1"/>
    </row>
    <row r="63" spans="1:3" x14ac:dyDescent="0.35">
      <c r="A63" s="1"/>
      <c r="B63" s="2"/>
      <c r="C63" s="1"/>
    </row>
    <row r="64" spans="1:3" x14ac:dyDescent="0.35">
      <c r="A64" s="1"/>
      <c r="B64" s="2"/>
      <c r="C64" s="1"/>
    </row>
    <row r="65" spans="1:3" x14ac:dyDescent="0.35">
      <c r="A65" s="1"/>
      <c r="B65" s="2"/>
      <c r="C65" s="1"/>
    </row>
    <row r="66" spans="1:3" x14ac:dyDescent="0.35">
      <c r="A66" s="1"/>
      <c r="B66" s="2"/>
      <c r="C66" s="1"/>
    </row>
    <row r="67" spans="1:3" x14ac:dyDescent="0.35">
      <c r="A67" s="1"/>
      <c r="B67" s="2"/>
      <c r="C67" s="1"/>
    </row>
    <row r="68" spans="1:3" x14ac:dyDescent="0.35">
      <c r="A68" s="1"/>
      <c r="B68" s="2"/>
      <c r="C68" s="1"/>
    </row>
    <row r="69" spans="1:3" x14ac:dyDescent="0.35">
      <c r="A69" s="1"/>
      <c r="B69" s="2"/>
      <c r="C69" s="1"/>
    </row>
    <row r="70" spans="1:3" x14ac:dyDescent="0.35">
      <c r="A70" s="1"/>
      <c r="B70" s="2"/>
      <c r="C70" s="1"/>
    </row>
    <row r="71" spans="1:3" x14ac:dyDescent="0.35">
      <c r="A71" s="1"/>
      <c r="B71" s="2"/>
      <c r="C71" s="1"/>
    </row>
    <row r="72" spans="1:3" x14ac:dyDescent="0.35">
      <c r="A72" s="1"/>
      <c r="B72" s="2"/>
      <c r="C72" s="1"/>
    </row>
    <row r="73" spans="1:3" x14ac:dyDescent="0.35">
      <c r="A73" s="1"/>
      <c r="B73" s="2"/>
      <c r="C73" s="1"/>
    </row>
    <row r="74" spans="1:3" x14ac:dyDescent="0.35">
      <c r="A74" s="1"/>
      <c r="B74" s="2"/>
      <c r="C74" s="1"/>
    </row>
    <row r="75" spans="1:3" x14ac:dyDescent="0.35">
      <c r="A75" s="1"/>
      <c r="B75" s="2"/>
      <c r="C75" s="1"/>
    </row>
    <row r="76" spans="1:3" x14ac:dyDescent="0.35">
      <c r="A76" s="1"/>
      <c r="B76" s="2"/>
      <c r="C76" s="1"/>
    </row>
    <row r="77" spans="1:3" x14ac:dyDescent="0.35">
      <c r="A77" s="1"/>
      <c r="B77" s="2"/>
      <c r="C77" s="1"/>
    </row>
    <row r="78" spans="1:3" x14ac:dyDescent="0.35">
      <c r="A78" s="1"/>
      <c r="B78" s="2"/>
      <c r="C78" s="1"/>
    </row>
    <row r="79" spans="1:3" x14ac:dyDescent="0.35">
      <c r="A79" s="1"/>
      <c r="B79" s="2"/>
      <c r="C79" s="1"/>
    </row>
    <row r="80" spans="1:3" x14ac:dyDescent="0.35">
      <c r="A80" s="1"/>
      <c r="B80" s="2"/>
      <c r="C80" s="1"/>
    </row>
    <row r="81" spans="1:3" x14ac:dyDescent="0.35">
      <c r="A81" s="1"/>
      <c r="B81" s="2"/>
      <c r="C81" s="1"/>
    </row>
    <row r="82" spans="1:3" x14ac:dyDescent="0.35">
      <c r="A82" s="1"/>
      <c r="B82" s="2"/>
      <c r="C82" s="1"/>
    </row>
    <row r="83" spans="1:3" x14ac:dyDescent="0.35">
      <c r="A83" s="1"/>
      <c r="B83" s="2"/>
      <c r="C83" s="1"/>
    </row>
    <row r="84" spans="1:3" x14ac:dyDescent="0.35">
      <c r="A84" s="1"/>
      <c r="B84" s="2"/>
      <c r="C84" s="1"/>
    </row>
    <row r="85" spans="1:3" x14ac:dyDescent="0.35">
      <c r="A85" s="1"/>
      <c r="B85" s="2"/>
      <c r="C85" s="1"/>
    </row>
    <row r="86" spans="1:3" x14ac:dyDescent="0.35">
      <c r="A86" s="1"/>
      <c r="B86" s="2"/>
      <c r="C86" s="1"/>
    </row>
    <row r="87" spans="1:3" x14ac:dyDescent="0.35">
      <c r="A87" s="1"/>
      <c r="B87" s="2"/>
      <c r="C87" s="1"/>
    </row>
    <row r="88" spans="1:3" x14ac:dyDescent="0.35">
      <c r="A88" s="1"/>
      <c r="B88" s="2"/>
      <c r="C88" s="1"/>
    </row>
    <row r="89" spans="1:3" x14ac:dyDescent="0.35">
      <c r="A89" s="1"/>
      <c r="B89" s="2"/>
      <c r="C89" s="1"/>
    </row>
    <row r="90" spans="1:3" x14ac:dyDescent="0.35">
      <c r="A90" s="1"/>
      <c r="B90" s="2"/>
      <c r="C90" s="1"/>
    </row>
    <row r="91" spans="1:3" x14ac:dyDescent="0.35">
      <c r="A91" s="1"/>
      <c r="B91" s="2"/>
      <c r="C91" s="1"/>
    </row>
    <row r="92" spans="1:3" x14ac:dyDescent="0.35">
      <c r="A92" s="1"/>
      <c r="B92" s="2"/>
      <c r="C92" s="1"/>
    </row>
    <row r="93" spans="1:3" x14ac:dyDescent="0.35">
      <c r="A93" s="1"/>
      <c r="B93" s="2"/>
      <c r="C93" s="1"/>
    </row>
    <row r="94" spans="1:3" x14ac:dyDescent="0.35">
      <c r="A94" s="1"/>
      <c r="B94" s="2"/>
      <c r="C94" s="1"/>
    </row>
    <row r="95" spans="1:3" x14ac:dyDescent="0.35">
      <c r="A95" s="1"/>
      <c r="B95" s="2"/>
      <c r="C95" s="1"/>
    </row>
    <row r="96" spans="1:3" x14ac:dyDescent="0.35">
      <c r="A96" s="1"/>
      <c r="B96" s="2"/>
      <c r="C96" s="1"/>
    </row>
    <row r="97" spans="1:3" x14ac:dyDescent="0.35">
      <c r="A97" s="1"/>
      <c r="B97" s="2"/>
      <c r="C97" s="1"/>
    </row>
    <row r="98" spans="1:3" x14ac:dyDescent="0.35">
      <c r="A98" s="1"/>
      <c r="B98" s="2"/>
      <c r="C98" s="1"/>
    </row>
    <row r="99" spans="1:3" x14ac:dyDescent="0.35">
      <c r="A99" s="1"/>
      <c r="B99" s="2"/>
      <c r="C99" s="1"/>
    </row>
    <row r="100" spans="1:3" x14ac:dyDescent="0.35">
      <c r="A100" s="1"/>
      <c r="B100" s="2"/>
      <c r="C100" s="1"/>
    </row>
    <row r="101" spans="1:3" x14ac:dyDescent="0.35">
      <c r="A101" s="1"/>
      <c r="B101" s="2"/>
      <c r="C101" s="1"/>
    </row>
    <row r="102" spans="1:3" x14ac:dyDescent="0.35">
      <c r="A102" s="1"/>
      <c r="B102" s="2"/>
      <c r="C102" s="1"/>
    </row>
    <row r="103" spans="1:3" x14ac:dyDescent="0.35">
      <c r="A103" s="1"/>
      <c r="B103" s="2"/>
      <c r="C103" s="1"/>
    </row>
    <row r="104" spans="1:3" x14ac:dyDescent="0.35">
      <c r="A104" s="1"/>
      <c r="B104" s="2"/>
      <c r="C104" s="1"/>
    </row>
    <row r="105" spans="1:3" x14ac:dyDescent="0.35">
      <c r="A105" s="1"/>
      <c r="B105" s="2"/>
      <c r="C105" s="1"/>
    </row>
    <row r="106" spans="1:3" x14ac:dyDescent="0.35">
      <c r="A106" s="1"/>
      <c r="B106" s="2"/>
      <c r="C106" s="1"/>
    </row>
    <row r="107" spans="1:3" x14ac:dyDescent="0.35">
      <c r="A107" s="1"/>
      <c r="B107" s="2"/>
      <c r="C107" s="1"/>
    </row>
    <row r="108" spans="1:3" x14ac:dyDescent="0.35">
      <c r="A108" s="1"/>
      <c r="B108" s="2"/>
      <c r="C108" s="1"/>
    </row>
    <row r="109" spans="1:3" x14ac:dyDescent="0.35">
      <c r="A109" s="1"/>
      <c r="B109" s="2"/>
      <c r="C109" s="1"/>
    </row>
    <row r="110" spans="1:3" x14ac:dyDescent="0.35">
      <c r="A110" s="1"/>
      <c r="B110" s="2"/>
      <c r="C110" s="1"/>
    </row>
    <row r="111" spans="1:3" x14ac:dyDescent="0.35">
      <c r="A111" s="1"/>
      <c r="B111" s="2"/>
      <c r="C111" s="1"/>
    </row>
    <row r="112" spans="1:3" x14ac:dyDescent="0.35">
      <c r="A112" s="1"/>
      <c r="B112" s="2"/>
      <c r="C112" s="1"/>
    </row>
    <row r="113" spans="1:3" x14ac:dyDescent="0.35">
      <c r="A113" s="1"/>
      <c r="B113" s="2"/>
      <c r="C113" s="1"/>
    </row>
    <row r="114" spans="1:3" x14ac:dyDescent="0.35">
      <c r="A114" s="1"/>
      <c r="B114" s="2"/>
      <c r="C114" s="1"/>
    </row>
    <row r="115" spans="1:3" x14ac:dyDescent="0.35">
      <c r="A115" s="1"/>
      <c r="B115" s="2"/>
      <c r="C115" s="1"/>
    </row>
    <row r="116" spans="1:3" x14ac:dyDescent="0.35">
      <c r="A116" s="1"/>
      <c r="B116" s="2"/>
      <c r="C116" s="1"/>
    </row>
    <row r="117" spans="1:3" x14ac:dyDescent="0.35">
      <c r="A117" s="1"/>
      <c r="B117" s="2"/>
      <c r="C117" s="1"/>
    </row>
    <row r="118" spans="1:3" x14ac:dyDescent="0.35">
      <c r="A118" s="1"/>
      <c r="B118" s="2"/>
      <c r="C118" s="1"/>
    </row>
    <row r="119" spans="1:3" x14ac:dyDescent="0.35">
      <c r="A119" s="1"/>
      <c r="B119" s="2"/>
      <c r="C119" s="1"/>
    </row>
    <row r="120" spans="1:3" x14ac:dyDescent="0.35">
      <c r="A120" s="1"/>
      <c r="B120" s="2"/>
      <c r="C120" s="1"/>
    </row>
    <row r="121" spans="1:3" x14ac:dyDescent="0.35">
      <c r="A121" s="1"/>
      <c r="B121" s="2"/>
      <c r="C121" s="1"/>
    </row>
    <row r="122" spans="1:3" x14ac:dyDescent="0.35">
      <c r="A122" s="1"/>
      <c r="B122" s="2"/>
      <c r="C122" s="1"/>
    </row>
    <row r="123" spans="1:3" x14ac:dyDescent="0.35">
      <c r="A123" s="1"/>
      <c r="B123" s="2"/>
      <c r="C123" s="1"/>
    </row>
    <row r="124" spans="1:3" x14ac:dyDescent="0.35">
      <c r="A124" s="1"/>
      <c r="B124" s="2"/>
      <c r="C124" s="1"/>
    </row>
    <row r="125" spans="1:3" x14ac:dyDescent="0.35">
      <c r="A125" s="1"/>
      <c r="B125" s="2"/>
      <c r="C125" s="1"/>
    </row>
    <row r="126" spans="1:3" x14ac:dyDescent="0.35">
      <c r="A126" s="1"/>
      <c r="B126" s="2"/>
      <c r="C126" s="1"/>
    </row>
    <row r="127" spans="1:3" x14ac:dyDescent="0.35">
      <c r="A127" s="1"/>
      <c r="B127" s="2"/>
      <c r="C127" s="1"/>
    </row>
    <row r="128" spans="1:3" x14ac:dyDescent="0.35">
      <c r="A128" s="1"/>
      <c r="B128" s="2"/>
      <c r="C128" s="1"/>
    </row>
    <row r="129" spans="1:3" x14ac:dyDescent="0.35">
      <c r="A129" s="1"/>
      <c r="B129" s="2"/>
      <c r="C129" s="1"/>
    </row>
    <row r="130" spans="1:3" x14ac:dyDescent="0.35">
      <c r="A130" s="1"/>
      <c r="B130" s="2"/>
      <c r="C130" s="1"/>
    </row>
    <row r="131" spans="1:3" x14ac:dyDescent="0.35">
      <c r="A131" s="1"/>
      <c r="B131" s="2"/>
      <c r="C131" s="1"/>
    </row>
    <row r="132" spans="1:3" x14ac:dyDescent="0.35">
      <c r="A132" s="1"/>
      <c r="B132" s="2"/>
      <c r="C132" s="1"/>
    </row>
    <row r="133" spans="1:3" x14ac:dyDescent="0.35">
      <c r="A133" s="1"/>
      <c r="B133" s="2"/>
      <c r="C133" s="1"/>
    </row>
    <row r="134" spans="1:3" x14ac:dyDescent="0.35">
      <c r="A134" s="1"/>
      <c r="B134" s="2"/>
      <c r="C134" s="1"/>
    </row>
    <row r="135" spans="1:3" x14ac:dyDescent="0.35">
      <c r="A135" s="1"/>
      <c r="B135" s="2"/>
      <c r="C135" s="1"/>
    </row>
    <row r="136" spans="1:3" x14ac:dyDescent="0.35">
      <c r="A136" s="1"/>
      <c r="B136" s="2"/>
      <c r="C136" s="1"/>
    </row>
    <row r="137" spans="1:3" x14ac:dyDescent="0.35">
      <c r="A137" s="1"/>
      <c r="B137" s="2"/>
      <c r="C137" s="1"/>
    </row>
    <row r="138" spans="1:3" x14ac:dyDescent="0.35">
      <c r="A138" s="1"/>
      <c r="B138" s="2"/>
      <c r="C138" s="1"/>
    </row>
    <row r="139" spans="1:3" x14ac:dyDescent="0.35">
      <c r="A139" s="1"/>
      <c r="B139" s="2"/>
      <c r="C139" s="1"/>
    </row>
    <row r="140" spans="1:3" x14ac:dyDescent="0.35">
      <c r="A140" s="1"/>
      <c r="B140" s="2"/>
      <c r="C140" s="1"/>
    </row>
    <row r="141" spans="1:3" x14ac:dyDescent="0.35">
      <c r="A141" s="1"/>
      <c r="B141" s="2"/>
      <c r="C141" s="1"/>
    </row>
    <row r="142" spans="1:3" x14ac:dyDescent="0.35">
      <c r="A142" s="1"/>
      <c r="B142" s="2"/>
      <c r="C142" s="1"/>
    </row>
    <row r="143" spans="1:3" x14ac:dyDescent="0.35">
      <c r="A143" s="1"/>
      <c r="B143" s="2"/>
      <c r="C143" s="1"/>
    </row>
    <row r="144" spans="1:3" x14ac:dyDescent="0.35">
      <c r="A144" s="1"/>
      <c r="B144" s="2"/>
      <c r="C144" s="1"/>
    </row>
    <row r="145" spans="1:3" x14ac:dyDescent="0.35">
      <c r="A145" s="1"/>
      <c r="B145" s="2"/>
      <c r="C145" s="1"/>
    </row>
    <row r="146" spans="1:3" x14ac:dyDescent="0.35">
      <c r="A146" s="1"/>
      <c r="B146" s="2"/>
      <c r="C146" s="1"/>
    </row>
    <row r="147" spans="1:3" x14ac:dyDescent="0.35">
      <c r="A147" s="1"/>
      <c r="B147" s="2"/>
      <c r="C147" s="1"/>
    </row>
    <row r="148" spans="1:3" x14ac:dyDescent="0.35">
      <c r="A148" s="1"/>
      <c r="B148" s="2"/>
      <c r="C148" s="1"/>
    </row>
    <row r="149" spans="1:3" x14ac:dyDescent="0.35">
      <c r="A149" s="1"/>
      <c r="B149" s="2"/>
      <c r="C149" s="1"/>
    </row>
    <row r="150" spans="1:3" x14ac:dyDescent="0.35">
      <c r="A150" s="1"/>
      <c r="B150" s="2"/>
      <c r="C150" s="1"/>
    </row>
    <row r="151" spans="1:3" x14ac:dyDescent="0.35">
      <c r="A151" s="1"/>
      <c r="B151" s="2"/>
      <c r="C151" s="1"/>
    </row>
    <row r="152" spans="1:3" x14ac:dyDescent="0.35">
      <c r="A152" s="1"/>
      <c r="B152" s="2"/>
      <c r="C152" s="1"/>
    </row>
    <row r="153" spans="1:3" x14ac:dyDescent="0.35">
      <c r="A153" s="1"/>
      <c r="B153" s="2"/>
      <c r="C153" s="1"/>
    </row>
    <row r="154" spans="1:3" x14ac:dyDescent="0.35">
      <c r="A154" s="1"/>
      <c r="B154" s="2"/>
      <c r="C154" s="1"/>
    </row>
    <row r="155" spans="1:3" x14ac:dyDescent="0.35">
      <c r="A155" s="1"/>
      <c r="B155" s="2"/>
      <c r="C155" s="1"/>
    </row>
    <row r="156" spans="1:3" x14ac:dyDescent="0.35">
      <c r="A156" s="1"/>
      <c r="B156" s="2"/>
      <c r="C156" s="1"/>
    </row>
    <row r="157" spans="1:3" x14ac:dyDescent="0.35">
      <c r="A157" s="1"/>
      <c r="B157" s="2"/>
      <c r="C157" s="1"/>
    </row>
    <row r="158" spans="1:3" x14ac:dyDescent="0.35">
      <c r="A158" s="1"/>
      <c r="B158" s="2"/>
      <c r="C158" s="1"/>
    </row>
    <row r="159" spans="1:3" x14ac:dyDescent="0.35">
      <c r="A159" s="1"/>
      <c r="B159" s="2"/>
      <c r="C159" s="1"/>
    </row>
    <row r="160" spans="1:3" x14ac:dyDescent="0.35">
      <c r="A160" s="1"/>
      <c r="B160" s="2"/>
      <c r="C160" s="1"/>
    </row>
    <row r="161" spans="1:3" x14ac:dyDescent="0.35">
      <c r="A161" s="1"/>
      <c r="B161" s="2"/>
      <c r="C161" s="1"/>
    </row>
    <row r="162" spans="1:3" x14ac:dyDescent="0.35">
      <c r="A162" s="1"/>
      <c r="B162" s="2"/>
      <c r="C162" s="1"/>
    </row>
    <row r="163" spans="1:3" x14ac:dyDescent="0.35">
      <c r="A163" s="1"/>
      <c r="B163" s="2"/>
      <c r="C163" s="1"/>
    </row>
    <row r="164" spans="1:3" x14ac:dyDescent="0.35">
      <c r="A164" s="1"/>
      <c r="B164" s="2"/>
      <c r="C164" s="1"/>
    </row>
    <row r="165" spans="1:3" x14ac:dyDescent="0.35">
      <c r="A165" s="1"/>
      <c r="B165" s="2"/>
      <c r="C165" s="1"/>
    </row>
    <row r="166" spans="1:3" x14ac:dyDescent="0.35">
      <c r="A166" s="1"/>
      <c r="B166" s="2"/>
      <c r="C166" s="1"/>
    </row>
    <row r="167" spans="1:3" x14ac:dyDescent="0.35">
      <c r="A167" s="1"/>
      <c r="B167" s="2"/>
      <c r="C167" s="1"/>
    </row>
    <row r="168" spans="1:3" x14ac:dyDescent="0.35">
      <c r="A168" s="1"/>
      <c r="B168" s="2"/>
      <c r="C168" s="1"/>
    </row>
    <row r="169" spans="1:3" x14ac:dyDescent="0.35">
      <c r="A169" s="1"/>
      <c r="B169" s="2"/>
      <c r="C169" s="1"/>
    </row>
    <row r="170" spans="1:3" x14ac:dyDescent="0.35">
      <c r="A170" s="1"/>
      <c r="B170" s="2"/>
      <c r="C170" s="1"/>
    </row>
    <row r="171" spans="1:3" x14ac:dyDescent="0.35">
      <c r="A171" s="1"/>
      <c r="B171" s="2"/>
      <c r="C171" s="1"/>
    </row>
    <row r="172" spans="1:3" x14ac:dyDescent="0.35">
      <c r="A172" s="1"/>
      <c r="B172" s="2"/>
      <c r="C172" s="1"/>
    </row>
    <row r="173" spans="1:3" x14ac:dyDescent="0.35">
      <c r="A173" s="1"/>
      <c r="B173" s="2"/>
      <c r="C173" s="1"/>
    </row>
    <row r="174" spans="1:3" x14ac:dyDescent="0.35">
      <c r="A174" s="1"/>
      <c r="B174" s="2"/>
      <c r="C174" s="1"/>
    </row>
    <row r="175" spans="1:3" x14ac:dyDescent="0.35">
      <c r="A175" s="1"/>
      <c r="B175" s="2"/>
      <c r="C175" s="1"/>
    </row>
    <row r="176" spans="1:3" x14ac:dyDescent="0.35">
      <c r="A176" s="1"/>
      <c r="B176" s="2"/>
      <c r="C176" s="1"/>
    </row>
    <row r="177" spans="1:3" x14ac:dyDescent="0.35">
      <c r="A177" s="1"/>
      <c r="B177" s="2"/>
      <c r="C177" s="1"/>
    </row>
    <row r="178" spans="1:3" x14ac:dyDescent="0.35">
      <c r="A178" s="1"/>
      <c r="B178" s="2"/>
      <c r="C178" s="1"/>
    </row>
    <row r="179" spans="1:3" x14ac:dyDescent="0.35">
      <c r="A179" s="1"/>
      <c r="B179" s="2"/>
      <c r="C179" s="1"/>
    </row>
    <row r="180" spans="1:3" x14ac:dyDescent="0.35">
      <c r="A180" s="1"/>
      <c r="B180" s="2"/>
      <c r="C180" s="1"/>
    </row>
    <row r="181" spans="1:3" x14ac:dyDescent="0.35">
      <c r="A181" s="1"/>
      <c r="B181" s="2"/>
      <c r="C181" s="1"/>
    </row>
    <row r="182" spans="1:3" x14ac:dyDescent="0.35">
      <c r="A182" s="1"/>
      <c r="B182" s="2"/>
      <c r="C182" s="1"/>
    </row>
    <row r="183" spans="1:3" x14ac:dyDescent="0.35">
      <c r="A183" s="1"/>
      <c r="B183" s="2"/>
      <c r="C183" s="1"/>
    </row>
    <row r="184" spans="1:3" x14ac:dyDescent="0.35">
      <c r="A184" s="1"/>
      <c r="B184" s="2"/>
      <c r="C184" s="1"/>
    </row>
    <row r="185" spans="1:3" x14ac:dyDescent="0.35">
      <c r="A185" s="1"/>
      <c r="B185" s="2"/>
      <c r="C185" s="1"/>
    </row>
    <row r="186" spans="1:3" x14ac:dyDescent="0.35">
      <c r="A186" s="1"/>
      <c r="B186" s="2"/>
      <c r="C186" s="1"/>
    </row>
    <row r="187" spans="1:3" x14ac:dyDescent="0.35">
      <c r="A187" s="1"/>
      <c r="B187" s="2"/>
      <c r="C187" s="1"/>
    </row>
    <row r="188" spans="1:3" x14ac:dyDescent="0.35">
      <c r="A188" s="1"/>
      <c r="B188" s="2"/>
      <c r="C188" s="1"/>
    </row>
    <row r="189" spans="1:3" x14ac:dyDescent="0.35">
      <c r="A189" s="1"/>
      <c r="B189" s="2"/>
      <c r="C189" s="1"/>
    </row>
    <row r="190" spans="1:3" x14ac:dyDescent="0.35">
      <c r="A190" s="1"/>
      <c r="B190" s="2"/>
      <c r="C190" s="1"/>
    </row>
    <row r="191" spans="1:3" x14ac:dyDescent="0.35">
      <c r="A191" s="1"/>
      <c r="B191" s="2"/>
      <c r="C191" s="1"/>
    </row>
    <row r="192" spans="1:3" x14ac:dyDescent="0.35">
      <c r="A192" s="1"/>
      <c r="B192" s="2"/>
      <c r="C192" s="1"/>
    </row>
    <row r="193" spans="1:3" x14ac:dyDescent="0.35">
      <c r="A193" s="1"/>
      <c r="B193" s="2"/>
      <c r="C193" s="1"/>
    </row>
    <row r="194" spans="1:3" x14ac:dyDescent="0.35">
      <c r="A194" s="1"/>
      <c r="B194" s="2"/>
      <c r="C194" s="1"/>
    </row>
    <row r="195" spans="1:3" x14ac:dyDescent="0.35">
      <c r="A195" s="1"/>
      <c r="B195" s="2"/>
      <c r="C195" s="1"/>
    </row>
    <row r="196" spans="1:3" x14ac:dyDescent="0.35">
      <c r="A196" s="1"/>
      <c r="B196" s="2"/>
      <c r="C196" s="1"/>
    </row>
    <row r="197" spans="1:3" x14ac:dyDescent="0.35">
      <c r="A197" s="1"/>
      <c r="B197" s="2"/>
      <c r="C197" s="1"/>
    </row>
    <row r="198" spans="1:3" x14ac:dyDescent="0.35">
      <c r="A198" s="1"/>
      <c r="B198" s="2"/>
      <c r="C198" s="1"/>
    </row>
    <row r="199" spans="1:3" x14ac:dyDescent="0.35">
      <c r="A199" s="1"/>
      <c r="B199" s="2"/>
      <c r="C199" s="1"/>
    </row>
    <row r="200" spans="1:3" x14ac:dyDescent="0.35">
      <c r="A200" s="1"/>
      <c r="B200" s="2"/>
      <c r="C20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Questions</vt:lpstr>
      <vt:lpstr>Consolidated Table</vt:lpstr>
      <vt:lpstr>Staff Names</vt:lpstr>
      <vt:lpstr>Gender</vt:lpstr>
      <vt:lpstr>Branches</vt:lpstr>
      <vt:lpstr>Department</vt:lpstr>
      <vt:lpstr>Management</vt:lpstr>
      <vt:lpstr>Level 1 - 3</vt:lpstr>
      <vt:lpstr>Level 4 - DH</vt:lpstr>
      <vt:lpstr>Reporting Line</vt:lpstr>
      <vt:lpstr>Performance Scoring</vt:lpstr>
      <vt:lpstr>Performance Score</vt:lpstr>
      <vt:lpstr>Sales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Fiyinfoluwa Oyeduntan</dc:creator>
  <cp:lastModifiedBy>Glutton</cp:lastModifiedBy>
  <dcterms:created xsi:type="dcterms:W3CDTF">2023-05-30T10:26:59Z</dcterms:created>
  <dcterms:modified xsi:type="dcterms:W3CDTF">2024-10-07T11:59:12Z</dcterms:modified>
</cp:coreProperties>
</file>