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Jan\"/>
    </mc:Choice>
  </mc:AlternateContent>
  <xr:revisionPtr revIDLastSave="0" documentId="13_ncr:40009_{371A140E-1BF7-41E6-9193-377C05017B2A}" xr6:coauthVersionLast="46" xr6:coauthVersionMax="46" xr10:uidLastSave="{00000000-0000-0000-0000-000000000000}"/>
  <bookViews>
    <workbookView xWindow="-28898" yWindow="-8137" windowWidth="28996" windowHeight="15795" tabRatio="661" activeTab="6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Data!$AD$12:$AH$277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A18" i="23"/>
  <c r="F24" i="23"/>
  <c r="E25" i="23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G29" i="52" s="1"/>
  <c r="F29" i="52"/>
  <c r="I29" i="52"/>
  <c r="K29" i="52" s="1"/>
  <c r="J29" i="52"/>
  <c r="E43" i="52"/>
  <c r="G43" i="52" s="1"/>
  <c r="F43" i="52"/>
  <c r="I43" i="52"/>
  <c r="K43" i="52" s="1"/>
  <c r="J43" i="52"/>
  <c r="E53" i="52"/>
  <c r="G53" i="52" s="1"/>
  <c r="F53" i="52"/>
  <c r="I53" i="52"/>
  <c r="K53" i="52" s="1"/>
  <c r="J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K18" i="53" s="1"/>
  <c r="E29" i="53"/>
  <c r="F29" i="53"/>
  <c r="G29" i="53"/>
  <c r="I29" i="53"/>
  <c r="J29" i="53"/>
  <c r="K29" i="53" s="1"/>
  <c r="E43" i="53"/>
  <c r="F43" i="53"/>
  <c r="I43" i="53"/>
  <c r="J43" i="53"/>
  <c r="K43" i="53" s="1"/>
  <c r="E53" i="53"/>
  <c r="F53" i="53"/>
  <c r="G53" i="53"/>
  <c r="I53" i="53"/>
  <c r="J53" i="53"/>
  <c r="K53" i="53" s="1"/>
  <c r="E68" i="53"/>
  <c r="G68" i="53" s="1"/>
  <c r="F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K18" i="54"/>
  <c r="E29" i="54"/>
  <c r="F29" i="54"/>
  <c r="G29" i="54"/>
  <c r="I29" i="54"/>
  <c r="K29" i="54" s="1"/>
  <c r="J29" i="54"/>
  <c r="E43" i="54"/>
  <c r="F43" i="54"/>
  <c r="G43" i="54"/>
  <c r="I43" i="54"/>
  <c r="J43" i="54"/>
  <c r="K43" i="54"/>
  <c r="E53" i="54"/>
  <c r="F53" i="54"/>
  <c r="G53" i="54"/>
  <c r="I53" i="54"/>
  <c r="K53" i="54" s="1"/>
  <c r="J53" i="54"/>
  <c r="E68" i="54"/>
  <c r="F68" i="54"/>
  <c r="G68" i="54"/>
  <c r="I68" i="54"/>
  <c r="J68" i="54"/>
  <c r="K68" i="54"/>
  <c r="D70" i="54"/>
  <c r="E70" i="54"/>
  <c r="F70" i="54"/>
  <c r="G70" i="54"/>
  <c r="H70" i="54"/>
  <c r="I70" i="54"/>
  <c r="J70" i="54"/>
  <c r="K70" i="54"/>
  <c r="P21" i="11"/>
  <c r="B49" i="59"/>
  <c r="F53" i="59"/>
  <c r="B57" i="59"/>
  <c r="B60" i="59"/>
  <c r="B68" i="59"/>
  <c r="A6" i="57"/>
  <c r="B6" i="57" s="1"/>
  <c r="AI13" i="57"/>
  <c r="A42" i="59" s="1"/>
  <c r="AJ13" i="57"/>
  <c r="B42" i="59" s="1"/>
  <c r="AK13" i="57"/>
  <c r="C42" i="59" s="1"/>
  <c r="AL13" i="57"/>
  <c r="D42" i="59" s="1"/>
  <c r="AM13" i="57"/>
  <c r="E42" i="59" s="1"/>
  <c r="AN13" i="57"/>
  <c r="F42" i="59" s="1"/>
  <c r="AI14" i="57"/>
  <c r="A43" i="59" s="1"/>
  <c r="AJ14" i="57"/>
  <c r="B43" i="59" s="1"/>
  <c r="AK14" i="57"/>
  <c r="C43" i="59" s="1"/>
  <c r="AL14" i="57"/>
  <c r="D43" i="59" s="1"/>
  <c r="AM14" i="57"/>
  <c r="E43" i="59" s="1"/>
  <c r="AN14" i="57"/>
  <c r="F43" i="59" s="1"/>
  <c r="AI15" i="57"/>
  <c r="A44" i="59" s="1"/>
  <c r="AJ15" i="57"/>
  <c r="B44" i="59" s="1"/>
  <c r="AK15" i="57"/>
  <c r="C44" i="59" s="1"/>
  <c r="AL15" i="57"/>
  <c r="D44" i="59" s="1"/>
  <c r="AM15" i="57"/>
  <c r="E44" i="59" s="1"/>
  <c r="AN15" i="57"/>
  <c r="F44" i="59" s="1"/>
  <c r="AI16" i="57"/>
  <c r="A45" i="59" s="1"/>
  <c r="AJ16" i="57"/>
  <c r="B45" i="59" s="1"/>
  <c r="AK16" i="57"/>
  <c r="C45" i="59" s="1"/>
  <c r="AL16" i="57"/>
  <c r="D45" i="59" s="1"/>
  <c r="AM16" i="57"/>
  <c r="E45" i="59" s="1"/>
  <c r="AN16" i="57"/>
  <c r="F45" i="59" s="1"/>
  <c r="AI17" i="57"/>
  <c r="A46" i="59" s="1"/>
  <c r="AJ17" i="57"/>
  <c r="B46" i="59" s="1"/>
  <c r="AK17" i="57"/>
  <c r="C46" i="59" s="1"/>
  <c r="AL17" i="57"/>
  <c r="D46" i="59" s="1"/>
  <c r="AM17" i="57"/>
  <c r="E46" i="59" s="1"/>
  <c r="AN17" i="57"/>
  <c r="F46" i="59" s="1"/>
  <c r="AI18" i="57"/>
  <c r="A47" i="59" s="1"/>
  <c r="AJ18" i="57"/>
  <c r="B47" i="59" s="1"/>
  <c r="AK18" i="57"/>
  <c r="C47" i="59" s="1"/>
  <c r="AL18" i="57"/>
  <c r="D47" i="59" s="1"/>
  <c r="AM18" i="57"/>
  <c r="E47" i="59" s="1"/>
  <c r="AN18" i="57"/>
  <c r="F47" i="59" s="1"/>
  <c r="AI19" i="57"/>
  <c r="A48" i="59" s="1"/>
  <c r="AJ19" i="57"/>
  <c r="B48" i="59" s="1"/>
  <c r="AK19" i="57"/>
  <c r="C48" i="59" s="1"/>
  <c r="AL19" i="57"/>
  <c r="D48" i="59" s="1"/>
  <c r="AM19" i="57"/>
  <c r="E48" i="59" s="1"/>
  <c r="AN19" i="57"/>
  <c r="F48" i="59" s="1"/>
  <c r="AI20" i="57"/>
  <c r="A49" i="59" s="1"/>
  <c r="AJ20" i="57"/>
  <c r="AK20" i="57"/>
  <c r="C49" i="59" s="1"/>
  <c r="AL20" i="57"/>
  <c r="D49" i="59" s="1"/>
  <c r="AM20" i="57"/>
  <c r="E49" i="59" s="1"/>
  <c r="AN20" i="57"/>
  <c r="F49" i="59" s="1"/>
  <c r="AI21" i="57"/>
  <c r="A50" i="59" s="1"/>
  <c r="AJ21" i="57"/>
  <c r="B50" i="59" s="1"/>
  <c r="AK21" i="57"/>
  <c r="C50" i="59" s="1"/>
  <c r="AL21" i="57"/>
  <c r="D50" i="59" s="1"/>
  <c r="AM21" i="57"/>
  <c r="E50" i="59" s="1"/>
  <c r="AN21" i="57"/>
  <c r="F50" i="59" s="1"/>
  <c r="AI22" i="57"/>
  <c r="A51" i="59" s="1"/>
  <c r="AJ22" i="57"/>
  <c r="B51" i="59" s="1"/>
  <c r="AK22" i="57"/>
  <c r="C51" i="59" s="1"/>
  <c r="AL22" i="57"/>
  <c r="D51" i="59" s="1"/>
  <c r="AM22" i="57"/>
  <c r="E51" i="59" s="1"/>
  <c r="AN22" i="57"/>
  <c r="F51" i="59" s="1"/>
  <c r="AI23" i="57"/>
  <c r="A52" i="59" s="1"/>
  <c r="AJ23" i="57"/>
  <c r="B52" i="59" s="1"/>
  <c r="AK23" i="57"/>
  <c r="C52" i="59" s="1"/>
  <c r="AL23" i="57"/>
  <c r="D52" i="59" s="1"/>
  <c r="AM23" i="57"/>
  <c r="E52" i="59" s="1"/>
  <c r="AN23" i="57"/>
  <c r="F52" i="59" s="1"/>
  <c r="AI24" i="57"/>
  <c r="A53" i="59" s="1"/>
  <c r="AJ24" i="57"/>
  <c r="B53" i="59" s="1"/>
  <c r="AK24" i="57"/>
  <c r="C53" i="59" s="1"/>
  <c r="AL24" i="57"/>
  <c r="D53" i="59" s="1"/>
  <c r="AM24" i="57"/>
  <c r="E53" i="59" s="1"/>
  <c r="AN24" i="57"/>
  <c r="AI25" i="57"/>
  <c r="A54" i="59" s="1"/>
  <c r="AJ25" i="57"/>
  <c r="B54" i="59" s="1"/>
  <c r="AK25" i="57"/>
  <c r="C54" i="59" s="1"/>
  <c r="AL25" i="57"/>
  <c r="D54" i="59" s="1"/>
  <c r="AM25" i="57"/>
  <c r="E54" i="59" s="1"/>
  <c r="AN25" i="57"/>
  <c r="F54" i="59" s="1"/>
  <c r="AI26" i="57"/>
  <c r="A55" i="59" s="1"/>
  <c r="AJ26" i="57"/>
  <c r="B55" i="59" s="1"/>
  <c r="AK26" i="57"/>
  <c r="C55" i="59" s="1"/>
  <c r="AL26" i="57"/>
  <c r="D55" i="59" s="1"/>
  <c r="AM26" i="57"/>
  <c r="E55" i="59" s="1"/>
  <c r="AN26" i="57"/>
  <c r="F55" i="59" s="1"/>
  <c r="AI27" i="57"/>
  <c r="A56" i="59" s="1"/>
  <c r="AJ27" i="57"/>
  <c r="B56" i="59" s="1"/>
  <c r="AK27" i="57"/>
  <c r="C56" i="59" s="1"/>
  <c r="AL27" i="57"/>
  <c r="D56" i="59" s="1"/>
  <c r="AM27" i="57"/>
  <c r="E56" i="59" s="1"/>
  <c r="AN27" i="57"/>
  <c r="F56" i="59" s="1"/>
  <c r="AI28" i="57"/>
  <c r="A57" i="59" s="1"/>
  <c r="AJ28" i="57"/>
  <c r="AK28" i="57"/>
  <c r="C57" i="59" s="1"/>
  <c r="AL28" i="57"/>
  <c r="D57" i="59" s="1"/>
  <c r="AM28" i="57"/>
  <c r="E57" i="59" s="1"/>
  <c r="AN28" i="57"/>
  <c r="F57" i="59" s="1"/>
  <c r="AI29" i="57"/>
  <c r="A58" i="59" s="1"/>
  <c r="AJ29" i="57"/>
  <c r="B58" i="59" s="1"/>
  <c r="AK29" i="57"/>
  <c r="C58" i="59" s="1"/>
  <c r="AL29" i="57"/>
  <c r="D58" i="59" s="1"/>
  <c r="AM29" i="57"/>
  <c r="E58" i="59" s="1"/>
  <c r="AN29" i="57"/>
  <c r="F58" i="59" s="1"/>
  <c r="AI30" i="57"/>
  <c r="A59" i="59" s="1"/>
  <c r="AJ30" i="57"/>
  <c r="B59" i="59" s="1"/>
  <c r="AK30" i="57"/>
  <c r="C59" i="59" s="1"/>
  <c r="AL30" i="57"/>
  <c r="D59" i="59" s="1"/>
  <c r="AM30" i="57"/>
  <c r="E59" i="59" s="1"/>
  <c r="AN30" i="57"/>
  <c r="F59" i="59" s="1"/>
  <c r="AI31" i="57"/>
  <c r="A60" i="59" s="1"/>
  <c r="AJ31" i="57"/>
  <c r="AK31" i="57"/>
  <c r="C60" i="59" s="1"/>
  <c r="AL31" i="57"/>
  <c r="D60" i="59" s="1"/>
  <c r="AM31" i="57"/>
  <c r="E60" i="59" s="1"/>
  <c r="AN31" i="57"/>
  <c r="F60" i="59" s="1"/>
  <c r="AI32" i="57"/>
  <c r="A61" i="59" s="1"/>
  <c r="AJ32" i="57"/>
  <c r="B61" i="59" s="1"/>
  <c r="AK32" i="57"/>
  <c r="C61" i="59" s="1"/>
  <c r="AL32" i="57"/>
  <c r="D61" i="59" s="1"/>
  <c r="AM32" i="57"/>
  <c r="E61" i="59" s="1"/>
  <c r="AN32" i="57"/>
  <c r="F61" i="59" s="1"/>
  <c r="AI33" i="57"/>
  <c r="A62" i="59" s="1"/>
  <c r="AJ33" i="57"/>
  <c r="B62" i="59" s="1"/>
  <c r="AK33" i="57"/>
  <c r="C62" i="59" s="1"/>
  <c r="AL33" i="57"/>
  <c r="D62" i="59" s="1"/>
  <c r="AM33" i="57"/>
  <c r="E62" i="59" s="1"/>
  <c r="AN33" i="57"/>
  <c r="F62" i="59" s="1"/>
  <c r="AI34" i="57"/>
  <c r="A63" i="59" s="1"/>
  <c r="AJ34" i="57"/>
  <c r="B63" i="59" s="1"/>
  <c r="AK34" i="57"/>
  <c r="C63" i="59" s="1"/>
  <c r="AL34" i="57"/>
  <c r="D63" i="59" s="1"/>
  <c r="AM34" i="57"/>
  <c r="E63" i="59" s="1"/>
  <c r="AN34" i="57"/>
  <c r="F63" i="59" s="1"/>
  <c r="AI35" i="57"/>
  <c r="A64" i="59" s="1"/>
  <c r="AJ35" i="57"/>
  <c r="B64" i="59" s="1"/>
  <c r="AK35" i="57"/>
  <c r="C64" i="59" s="1"/>
  <c r="AL35" i="57"/>
  <c r="D64" i="59" s="1"/>
  <c r="AM35" i="57"/>
  <c r="E64" i="59" s="1"/>
  <c r="AN35" i="57"/>
  <c r="F64" i="59" s="1"/>
  <c r="AI36" i="57"/>
  <c r="A65" i="59" s="1"/>
  <c r="AJ36" i="57"/>
  <c r="B65" i="59" s="1"/>
  <c r="AK36" i="57"/>
  <c r="C65" i="59" s="1"/>
  <c r="AL36" i="57"/>
  <c r="D65" i="59" s="1"/>
  <c r="AM36" i="57"/>
  <c r="E65" i="59" s="1"/>
  <c r="AN36" i="57"/>
  <c r="F65" i="59" s="1"/>
  <c r="AI37" i="57"/>
  <c r="A66" i="59" s="1"/>
  <c r="AJ37" i="57"/>
  <c r="B66" i="59" s="1"/>
  <c r="AK37" i="57"/>
  <c r="C66" i="59" s="1"/>
  <c r="AL37" i="57"/>
  <c r="D66" i="59" s="1"/>
  <c r="AM37" i="57"/>
  <c r="E66" i="59" s="1"/>
  <c r="AN37" i="57"/>
  <c r="F66" i="59" s="1"/>
  <c r="AI38" i="57"/>
  <c r="A67" i="59" s="1"/>
  <c r="AJ38" i="57"/>
  <c r="B67" i="59" s="1"/>
  <c r="AK38" i="57"/>
  <c r="C67" i="59" s="1"/>
  <c r="AL38" i="57"/>
  <c r="D67" i="59" s="1"/>
  <c r="AM38" i="57"/>
  <c r="E67" i="59" s="1"/>
  <c r="AN38" i="57"/>
  <c r="F67" i="59" s="1"/>
  <c r="AI39" i="57"/>
  <c r="A68" i="59" s="1"/>
  <c r="AJ39" i="57"/>
  <c r="AK39" i="57"/>
  <c r="C68" i="59" s="1"/>
  <c r="AL39" i="57"/>
  <c r="D68" i="59" s="1"/>
  <c r="AM39" i="57"/>
  <c r="E68" i="59" s="1"/>
  <c r="AN39" i="57"/>
  <c r="F68" i="59" s="1"/>
  <c r="AI40" i="57"/>
  <c r="A69" i="59" s="1"/>
  <c r="AJ40" i="57"/>
  <c r="B69" i="59" s="1"/>
  <c r="AK40" i="57"/>
  <c r="C69" i="59" s="1"/>
  <c r="AL40" i="57"/>
  <c r="D69" i="59" s="1"/>
  <c r="AM40" i="57"/>
  <c r="E69" i="59" s="1"/>
  <c r="AN40" i="57"/>
  <c r="F69" i="59" s="1"/>
  <c r="AI41" i="57"/>
  <c r="A70" i="59" s="1"/>
  <c r="AJ41" i="57"/>
  <c r="B70" i="59" s="1"/>
  <c r="AK41" i="57"/>
  <c r="C70" i="59" s="1"/>
  <c r="AL41" i="57"/>
  <c r="D70" i="59" s="1"/>
  <c r="AM41" i="57"/>
  <c r="E70" i="59" s="1"/>
  <c r="AN41" i="57"/>
  <c r="F70" i="59" s="1"/>
  <c r="G42" i="57"/>
  <c r="J42" i="57" s="1"/>
  <c r="H42" i="57" s="1"/>
  <c r="I42" i="57"/>
  <c r="N2" i="22" s="1"/>
  <c r="S42" i="57"/>
  <c r="T42" i="57"/>
  <c r="U42" i="57"/>
  <c r="P4" i="11" s="1"/>
  <c r="AI42" i="57"/>
  <c r="A71" i="59" s="1"/>
  <c r="AJ42" i="57"/>
  <c r="B71" i="59" s="1"/>
  <c r="AK42" i="57"/>
  <c r="C71" i="59" s="1"/>
  <c r="AL42" i="57"/>
  <c r="D71" i="59" s="1"/>
  <c r="AM42" i="57"/>
  <c r="E71" i="59" s="1"/>
  <c r="AN42" i="57"/>
  <c r="F71" i="59" s="1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AI43" i="57"/>
  <c r="A72" i="59" s="1"/>
  <c r="AJ43" i="57"/>
  <c r="B72" i="59" s="1"/>
  <c r="AK43" i="57"/>
  <c r="C72" i="59" s="1"/>
  <c r="AL43" i="57"/>
  <c r="D72" i="59" s="1"/>
  <c r="AM43" i="57"/>
  <c r="E72" i="59" s="1"/>
  <c r="AN43" i="57"/>
  <c r="F72" i="59" s="1"/>
  <c r="G44" i="57"/>
  <c r="H44" i="57"/>
  <c r="I44" i="57"/>
  <c r="N4" i="22" s="1"/>
  <c r="J44" i="57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AI44" i="57"/>
  <c r="A73" i="59" s="1"/>
  <c r="AJ44" i="57"/>
  <c r="B73" i="59" s="1"/>
  <c r="AK44" i="57"/>
  <c r="C73" i="59" s="1"/>
  <c r="AL44" i="57"/>
  <c r="D73" i="59" s="1"/>
  <c r="AM44" i="57"/>
  <c r="E73" i="59" s="1"/>
  <c r="AN44" i="57"/>
  <c r="F73" i="59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AI45" i="57"/>
  <c r="A74" i="59" s="1"/>
  <c r="AJ45" i="57"/>
  <c r="B74" i="59" s="1"/>
  <c r="AK45" i="57"/>
  <c r="C74" i="59" s="1"/>
  <c r="AL45" i="57"/>
  <c r="D74" i="59" s="1"/>
  <c r="AM45" i="57"/>
  <c r="E74" i="59" s="1"/>
  <c r="AN45" i="57"/>
  <c r="F74" i="59" s="1"/>
  <c r="G46" i="57"/>
  <c r="H46" i="57"/>
  <c r="I46" i="57"/>
  <c r="N6" i="22" s="1"/>
  <c r="J46" i="57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AI46" i="57"/>
  <c r="A75" i="59" s="1"/>
  <c r="AJ46" i="57"/>
  <c r="B75" i="59" s="1"/>
  <c r="AK46" i="57"/>
  <c r="C75" i="59" s="1"/>
  <c r="AL46" i="57"/>
  <c r="D75" i="59" s="1"/>
  <c r="AM46" i="57"/>
  <c r="E75" i="59" s="1"/>
  <c r="AN46" i="57"/>
  <c r="F75" i="59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AI47" i="57"/>
  <c r="A76" i="59" s="1"/>
  <c r="AJ47" i="57"/>
  <c r="B76" i="59" s="1"/>
  <c r="AK47" i="57"/>
  <c r="C76" i="59" s="1"/>
  <c r="AL47" i="57"/>
  <c r="D76" i="59" s="1"/>
  <c r="AM47" i="57"/>
  <c r="E76" i="59" s="1"/>
  <c r="AN47" i="57"/>
  <c r="F76" i="59" s="1"/>
  <c r="G48" i="57"/>
  <c r="H48" i="57"/>
  <c r="I48" i="57"/>
  <c r="N8" i="22" s="1"/>
  <c r="J48" i="57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AI48" i="57"/>
  <c r="A77" i="59" s="1"/>
  <c r="AJ48" i="57"/>
  <c r="B77" i="59" s="1"/>
  <c r="AK48" i="57"/>
  <c r="C77" i="59" s="1"/>
  <c r="AL48" i="57"/>
  <c r="D77" i="59" s="1"/>
  <c r="AM48" i="57"/>
  <c r="E77" i="59" s="1"/>
  <c r="AN48" i="57"/>
  <c r="F77" i="59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AI49" i="57"/>
  <c r="A78" i="59" s="1"/>
  <c r="AJ49" i="57"/>
  <c r="B78" i="59" s="1"/>
  <c r="AK49" i="57"/>
  <c r="C78" i="59" s="1"/>
  <c r="AL49" i="57"/>
  <c r="D78" i="59" s="1"/>
  <c r="AM49" i="57"/>
  <c r="E78" i="59" s="1"/>
  <c r="AN49" i="57"/>
  <c r="F78" i="59" s="1"/>
  <c r="G50" i="57"/>
  <c r="H50" i="57"/>
  <c r="I50" i="57"/>
  <c r="N10" i="22" s="1"/>
  <c r="J50" i="57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AI50" i="57"/>
  <c r="A79" i="59" s="1"/>
  <c r="AJ50" i="57"/>
  <c r="B79" i="59" s="1"/>
  <c r="AK50" i="57"/>
  <c r="C79" i="59" s="1"/>
  <c r="AL50" i="57"/>
  <c r="D79" i="59" s="1"/>
  <c r="AM50" i="57"/>
  <c r="E79" i="59" s="1"/>
  <c r="AN50" i="57"/>
  <c r="F79" i="59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AI51" i="57"/>
  <c r="A80" i="59" s="1"/>
  <c r="AJ51" i="57"/>
  <c r="B80" i="59" s="1"/>
  <c r="AK51" i="57"/>
  <c r="C80" i="59" s="1"/>
  <c r="AL51" i="57"/>
  <c r="D80" i="59" s="1"/>
  <c r="AM51" i="57"/>
  <c r="E80" i="59" s="1"/>
  <c r="AN51" i="57"/>
  <c r="F80" i="59" s="1"/>
  <c r="G52" i="57"/>
  <c r="H52" i="57"/>
  <c r="I52" i="57"/>
  <c r="N12" i="22" s="1"/>
  <c r="J52" i="57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AI52" i="57"/>
  <c r="A81" i="59" s="1"/>
  <c r="AJ52" i="57"/>
  <c r="B81" i="59" s="1"/>
  <c r="AK52" i="57"/>
  <c r="C81" i="59" s="1"/>
  <c r="AL52" i="57"/>
  <c r="D81" i="59" s="1"/>
  <c r="AM52" i="57"/>
  <c r="E81" i="59" s="1"/>
  <c r="AN52" i="57"/>
  <c r="F81" i="59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AI53" i="57"/>
  <c r="A82" i="59" s="1"/>
  <c r="AJ53" i="57"/>
  <c r="B82" i="59" s="1"/>
  <c r="AK53" i="57"/>
  <c r="C82" i="59" s="1"/>
  <c r="AL53" i="57"/>
  <c r="D82" i="59" s="1"/>
  <c r="AM53" i="57"/>
  <c r="E82" i="59" s="1"/>
  <c r="AN53" i="57"/>
  <c r="F82" i="59" s="1"/>
  <c r="G54" i="57"/>
  <c r="H54" i="57"/>
  <c r="I54" i="57"/>
  <c r="N14" i="22" s="1"/>
  <c r="J54" i="57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AI54" i="57"/>
  <c r="A83" i="59" s="1"/>
  <c r="AJ54" i="57"/>
  <c r="B83" i="59" s="1"/>
  <c r="AK54" i="57"/>
  <c r="C83" i="59" s="1"/>
  <c r="AL54" i="57"/>
  <c r="D83" i="59" s="1"/>
  <c r="AM54" i="57"/>
  <c r="E83" i="59" s="1"/>
  <c r="AN54" i="57"/>
  <c r="F83" i="59" s="1"/>
  <c r="G55" i="57"/>
  <c r="I55" i="57"/>
  <c r="N15" i="22" s="1"/>
  <c r="J55" i="57"/>
  <c r="H55" i="57" s="1"/>
  <c r="AI55" i="57"/>
  <c r="A84" i="59" s="1"/>
  <c r="AJ55" i="57"/>
  <c r="B84" i="59" s="1"/>
  <c r="AK55" i="57"/>
  <c r="C84" i="59" s="1"/>
  <c r="AL55" i="57"/>
  <c r="D84" i="59" s="1"/>
  <c r="AM55" i="57"/>
  <c r="E84" i="59" s="1"/>
  <c r="AN55" i="57"/>
  <c r="F84" i="59" s="1"/>
  <c r="G56" i="57"/>
  <c r="H56" i="57"/>
  <c r="I56" i="57"/>
  <c r="N16" i="22" s="1"/>
  <c r="J56" i="57"/>
  <c r="AI56" i="57"/>
  <c r="A85" i="59" s="1"/>
  <c r="AJ56" i="57"/>
  <c r="B85" i="59" s="1"/>
  <c r="AK56" i="57"/>
  <c r="C85" i="59" s="1"/>
  <c r="AL56" i="57"/>
  <c r="D85" i="59" s="1"/>
  <c r="AM56" i="57"/>
  <c r="E85" i="59" s="1"/>
  <c r="AN56" i="57"/>
  <c r="F85" i="59" s="1"/>
  <c r="G57" i="57"/>
  <c r="I57" i="57"/>
  <c r="N17" i="22" s="1"/>
  <c r="J57" i="57"/>
  <c r="H57" i="57" s="1"/>
  <c r="AI57" i="57"/>
  <c r="A86" i="59" s="1"/>
  <c r="AJ57" i="57"/>
  <c r="B86" i="59" s="1"/>
  <c r="AK57" i="57"/>
  <c r="C86" i="59" s="1"/>
  <c r="AL57" i="57"/>
  <c r="D86" i="59" s="1"/>
  <c r="AM57" i="57"/>
  <c r="E86" i="59" s="1"/>
  <c r="AN57" i="57"/>
  <c r="F86" i="59" s="1"/>
  <c r="G58" i="57"/>
  <c r="H58" i="57"/>
  <c r="I58" i="57"/>
  <c r="N18" i="22" s="1"/>
  <c r="J58" i="57"/>
  <c r="AI58" i="57"/>
  <c r="A87" i="59" s="1"/>
  <c r="AJ58" i="57"/>
  <c r="B87" i="59" s="1"/>
  <c r="AK58" i="57"/>
  <c r="C87" i="59" s="1"/>
  <c r="AL58" i="57"/>
  <c r="D87" i="59" s="1"/>
  <c r="AM58" i="57"/>
  <c r="E87" i="59" s="1"/>
  <c r="AN58" i="57"/>
  <c r="F87" i="59" s="1"/>
  <c r="G59" i="57"/>
  <c r="I59" i="57"/>
  <c r="N19" i="22" s="1"/>
  <c r="J59" i="57"/>
  <c r="H59" i="57" s="1"/>
  <c r="AI59" i="57"/>
  <c r="A88" i="59" s="1"/>
  <c r="AJ59" i="57"/>
  <c r="B88" i="59" s="1"/>
  <c r="AK59" i="57"/>
  <c r="C88" i="59" s="1"/>
  <c r="AL59" i="57"/>
  <c r="D88" i="59" s="1"/>
  <c r="AM59" i="57"/>
  <c r="E88" i="59" s="1"/>
  <c r="AN59" i="57"/>
  <c r="F88" i="59" s="1"/>
  <c r="G60" i="57"/>
  <c r="H60" i="57"/>
  <c r="I60" i="57"/>
  <c r="N20" i="22" s="1"/>
  <c r="J60" i="57"/>
  <c r="AI60" i="57"/>
  <c r="A89" i="59" s="1"/>
  <c r="AJ60" i="57"/>
  <c r="B89" i="59" s="1"/>
  <c r="AK60" i="57"/>
  <c r="C89" i="59" s="1"/>
  <c r="AL60" i="57"/>
  <c r="D89" i="59" s="1"/>
  <c r="AM60" i="57"/>
  <c r="E89" i="59" s="1"/>
  <c r="AN60" i="57"/>
  <c r="F89" i="59" s="1"/>
  <c r="G61" i="57"/>
  <c r="I61" i="57"/>
  <c r="N21" i="22" s="1"/>
  <c r="J61" i="57"/>
  <c r="H61" i="57" s="1"/>
  <c r="AI61" i="57"/>
  <c r="A90" i="59" s="1"/>
  <c r="AJ61" i="57"/>
  <c r="B90" i="59" s="1"/>
  <c r="AK61" i="57"/>
  <c r="C90" i="59" s="1"/>
  <c r="AL61" i="57"/>
  <c r="D90" i="59" s="1"/>
  <c r="AM61" i="57"/>
  <c r="E90" i="59" s="1"/>
  <c r="AN61" i="57"/>
  <c r="F90" i="59" s="1"/>
  <c r="G62" i="57"/>
  <c r="H62" i="57"/>
  <c r="I62" i="57"/>
  <c r="N22" i="22" s="1"/>
  <c r="J62" i="57"/>
  <c r="AI62" i="57"/>
  <c r="A91" i="59" s="1"/>
  <c r="AJ62" i="57"/>
  <c r="B91" i="59" s="1"/>
  <c r="AK62" i="57"/>
  <c r="C91" i="59" s="1"/>
  <c r="AL62" i="57"/>
  <c r="D91" i="59" s="1"/>
  <c r="AM62" i="57"/>
  <c r="E91" i="59" s="1"/>
  <c r="AN62" i="57"/>
  <c r="F91" i="59" s="1"/>
  <c r="G63" i="57"/>
  <c r="I63" i="57"/>
  <c r="N23" i="22" s="1"/>
  <c r="J63" i="57"/>
  <c r="H63" i="57" s="1"/>
  <c r="AI63" i="57"/>
  <c r="A92" i="59" s="1"/>
  <c r="AJ63" i="57"/>
  <c r="B92" i="59" s="1"/>
  <c r="AK63" i="57"/>
  <c r="C92" i="59" s="1"/>
  <c r="AL63" i="57"/>
  <c r="D92" i="59" s="1"/>
  <c r="AM63" i="57"/>
  <c r="E92" i="59" s="1"/>
  <c r="AN63" i="57"/>
  <c r="F92" i="59" s="1"/>
  <c r="G64" i="57"/>
  <c r="H64" i="57"/>
  <c r="I64" i="57"/>
  <c r="N24" i="22" s="1"/>
  <c r="J64" i="57"/>
  <c r="AI64" i="57"/>
  <c r="A93" i="59" s="1"/>
  <c r="AJ64" i="57"/>
  <c r="B93" i="59" s="1"/>
  <c r="AK64" i="57"/>
  <c r="C93" i="59" s="1"/>
  <c r="AL64" i="57"/>
  <c r="D93" i="59" s="1"/>
  <c r="AM64" i="57"/>
  <c r="E93" i="59" s="1"/>
  <c r="AN64" i="57"/>
  <c r="F93" i="59" s="1"/>
  <c r="G65" i="57"/>
  <c r="I65" i="57"/>
  <c r="N25" i="22" s="1"/>
  <c r="J65" i="57"/>
  <c r="H65" i="57" s="1"/>
  <c r="AI65" i="57"/>
  <c r="A94" i="59" s="1"/>
  <c r="AJ65" i="57"/>
  <c r="B94" i="59" s="1"/>
  <c r="AK65" i="57"/>
  <c r="C94" i="59" s="1"/>
  <c r="AL65" i="57"/>
  <c r="D94" i="59" s="1"/>
  <c r="AM65" i="57"/>
  <c r="E94" i="59" s="1"/>
  <c r="AN65" i="57"/>
  <c r="F94" i="59" s="1"/>
  <c r="G66" i="57"/>
  <c r="H66" i="57"/>
  <c r="I66" i="57"/>
  <c r="N26" i="22" s="1"/>
  <c r="J66" i="57"/>
  <c r="AI66" i="57"/>
  <c r="A95" i="59" s="1"/>
  <c r="AJ66" i="57"/>
  <c r="B95" i="59" s="1"/>
  <c r="AK66" i="57"/>
  <c r="C95" i="59" s="1"/>
  <c r="AL66" i="57"/>
  <c r="D95" i="59" s="1"/>
  <c r="AM66" i="57"/>
  <c r="E95" i="59" s="1"/>
  <c r="AN66" i="57"/>
  <c r="F95" i="59" s="1"/>
  <c r="G67" i="57"/>
  <c r="I67" i="57"/>
  <c r="N27" i="22" s="1"/>
  <c r="J67" i="57"/>
  <c r="H67" i="57" s="1"/>
  <c r="AI67" i="57"/>
  <c r="A96" i="59" s="1"/>
  <c r="AJ67" i="57"/>
  <c r="B96" i="59" s="1"/>
  <c r="AK67" i="57"/>
  <c r="C96" i="59" s="1"/>
  <c r="AL67" i="57"/>
  <c r="D96" i="59" s="1"/>
  <c r="AM67" i="57"/>
  <c r="E96" i="59" s="1"/>
  <c r="AN67" i="57"/>
  <c r="F96" i="59" s="1"/>
  <c r="G68" i="57"/>
  <c r="H68" i="57"/>
  <c r="I68" i="57"/>
  <c r="N28" i="22" s="1"/>
  <c r="J68" i="57"/>
  <c r="AI68" i="57"/>
  <c r="A97" i="59" s="1"/>
  <c r="AJ68" i="57"/>
  <c r="B97" i="59" s="1"/>
  <c r="AK68" i="57"/>
  <c r="C97" i="59" s="1"/>
  <c r="AL68" i="57"/>
  <c r="D97" i="59" s="1"/>
  <c r="AM68" i="57"/>
  <c r="E97" i="59" s="1"/>
  <c r="AN68" i="57"/>
  <c r="F97" i="59" s="1"/>
  <c r="G69" i="57"/>
  <c r="I69" i="57"/>
  <c r="N29" i="22" s="1"/>
  <c r="J69" i="57"/>
  <c r="H69" i="57" s="1"/>
  <c r="AI69" i="57"/>
  <c r="A98" i="59" s="1"/>
  <c r="AJ69" i="57"/>
  <c r="B98" i="59" s="1"/>
  <c r="AK69" i="57"/>
  <c r="C98" i="59" s="1"/>
  <c r="AL69" i="57"/>
  <c r="D98" i="59" s="1"/>
  <c r="AM69" i="57"/>
  <c r="E98" i="59" s="1"/>
  <c r="AN69" i="57"/>
  <c r="F98" i="59" s="1"/>
  <c r="G70" i="57"/>
  <c r="H70" i="57"/>
  <c r="I70" i="57"/>
  <c r="N30" i="22" s="1"/>
  <c r="J70" i="57"/>
  <c r="AI70" i="57"/>
  <c r="A99" i="59" s="1"/>
  <c r="AJ70" i="57"/>
  <c r="B99" i="59" s="1"/>
  <c r="AK70" i="57"/>
  <c r="C99" i="59" s="1"/>
  <c r="AL70" i="57"/>
  <c r="D99" i="59" s="1"/>
  <c r="AM70" i="57"/>
  <c r="E99" i="59" s="1"/>
  <c r="AN70" i="57"/>
  <c r="F99" i="59" s="1"/>
  <c r="G71" i="57"/>
  <c r="I71" i="57"/>
  <c r="N31" i="22" s="1"/>
  <c r="J71" i="57"/>
  <c r="H71" i="57" s="1"/>
  <c r="AI71" i="57"/>
  <c r="A100" i="59" s="1"/>
  <c r="AJ71" i="57"/>
  <c r="B100" i="59" s="1"/>
  <c r="AK71" i="57"/>
  <c r="C100" i="59" s="1"/>
  <c r="AL71" i="57"/>
  <c r="D100" i="59" s="1"/>
  <c r="AM71" i="57"/>
  <c r="E100" i="59" s="1"/>
  <c r="AN71" i="57"/>
  <c r="F100" i="59" s="1"/>
  <c r="G72" i="57"/>
  <c r="H72" i="57"/>
  <c r="I72" i="57"/>
  <c r="N32" i="22" s="1"/>
  <c r="J72" i="57"/>
  <c r="AI72" i="57"/>
  <c r="A101" i="59" s="1"/>
  <c r="AJ72" i="57"/>
  <c r="B101" i="59" s="1"/>
  <c r="AK72" i="57"/>
  <c r="C101" i="59" s="1"/>
  <c r="AL72" i="57"/>
  <c r="D101" i="59" s="1"/>
  <c r="AM72" i="57"/>
  <c r="E101" i="59" s="1"/>
  <c r="AN72" i="57"/>
  <c r="F101" i="59" s="1"/>
  <c r="G73" i="57"/>
  <c r="I73" i="57"/>
  <c r="N33" i="22" s="1"/>
  <c r="J73" i="57"/>
  <c r="H73" i="57" s="1"/>
  <c r="AI73" i="57"/>
  <c r="A102" i="59" s="1"/>
  <c r="AJ73" i="57"/>
  <c r="B102" i="59" s="1"/>
  <c r="AK73" i="57"/>
  <c r="C102" i="59" s="1"/>
  <c r="AL73" i="57"/>
  <c r="D102" i="59" s="1"/>
  <c r="AM73" i="57"/>
  <c r="E102" i="59" s="1"/>
  <c r="AN73" i="57"/>
  <c r="F102" i="59" s="1"/>
  <c r="G74" i="57"/>
  <c r="H74" i="57"/>
  <c r="I74" i="57"/>
  <c r="N34" i="22" s="1"/>
  <c r="J74" i="57"/>
  <c r="AI74" i="57"/>
  <c r="A103" i="59" s="1"/>
  <c r="AJ74" i="57"/>
  <c r="B103" i="59" s="1"/>
  <c r="AK74" i="57"/>
  <c r="C103" i="59" s="1"/>
  <c r="AL74" i="57"/>
  <c r="D103" i="59" s="1"/>
  <c r="AM74" i="57"/>
  <c r="E103" i="59" s="1"/>
  <c r="AN74" i="57"/>
  <c r="F103" i="59" s="1"/>
  <c r="G75" i="57"/>
  <c r="I75" i="57"/>
  <c r="N35" i="22" s="1"/>
  <c r="J75" i="57"/>
  <c r="H75" i="57" s="1"/>
  <c r="AI75" i="57"/>
  <c r="A104" i="59" s="1"/>
  <c r="AJ75" i="57"/>
  <c r="B104" i="59" s="1"/>
  <c r="AK75" i="57"/>
  <c r="C104" i="59" s="1"/>
  <c r="AL75" i="57"/>
  <c r="D104" i="59" s="1"/>
  <c r="AM75" i="57"/>
  <c r="E104" i="59" s="1"/>
  <c r="AN75" i="57"/>
  <c r="F104" i="59" s="1"/>
  <c r="G76" i="57"/>
  <c r="H76" i="57"/>
  <c r="I76" i="57"/>
  <c r="N36" i="22" s="1"/>
  <c r="J76" i="57"/>
  <c r="AI76" i="57"/>
  <c r="A105" i="59" s="1"/>
  <c r="AJ76" i="57"/>
  <c r="B105" i="59" s="1"/>
  <c r="AK76" i="57"/>
  <c r="C105" i="59" s="1"/>
  <c r="AL76" i="57"/>
  <c r="D105" i="59" s="1"/>
  <c r="AM76" i="57"/>
  <c r="E105" i="59" s="1"/>
  <c r="AN76" i="57"/>
  <c r="F105" i="59" s="1"/>
  <c r="G77" i="57"/>
  <c r="I77" i="57"/>
  <c r="N37" i="22" s="1"/>
  <c r="J77" i="57"/>
  <c r="H77" i="57" s="1"/>
  <c r="AI77" i="57"/>
  <c r="A106" i="59" s="1"/>
  <c r="AJ77" i="57"/>
  <c r="B106" i="59" s="1"/>
  <c r="AK77" i="57"/>
  <c r="C106" i="59" s="1"/>
  <c r="AL77" i="57"/>
  <c r="D106" i="59" s="1"/>
  <c r="AM77" i="57"/>
  <c r="E106" i="59" s="1"/>
  <c r="AN77" i="57"/>
  <c r="F106" i="59" s="1"/>
  <c r="G78" i="57"/>
  <c r="H78" i="57"/>
  <c r="I78" i="57"/>
  <c r="N38" i="22" s="1"/>
  <c r="J78" i="57"/>
  <c r="AI78" i="57"/>
  <c r="A107" i="59" s="1"/>
  <c r="AJ78" i="57"/>
  <c r="B107" i="59" s="1"/>
  <c r="AK78" i="57"/>
  <c r="C107" i="59" s="1"/>
  <c r="AL78" i="57"/>
  <c r="D107" i="59" s="1"/>
  <c r="AM78" i="57"/>
  <c r="E107" i="59" s="1"/>
  <c r="AN78" i="57"/>
  <c r="F107" i="59" s="1"/>
  <c r="G79" i="57"/>
  <c r="I79" i="57"/>
  <c r="N39" i="22" s="1"/>
  <c r="J79" i="57"/>
  <c r="H79" i="57" s="1"/>
  <c r="AI79" i="57"/>
  <c r="A108" i="59" s="1"/>
  <c r="AJ79" i="57"/>
  <c r="B108" i="59" s="1"/>
  <c r="AK79" i="57"/>
  <c r="C108" i="59" s="1"/>
  <c r="AL79" i="57"/>
  <c r="D108" i="59" s="1"/>
  <c r="AM79" i="57"/>
  <c r="E108" i="59" s="1"/>
  <c r="AN79" i="57"/>
  <c r="F108" i="59" s="1"/>
  <c r="G80" i="57"/>
  <c r="H80" i="57"/>
  <c r="I80" i="57"/>
  <c r="N40" i="22" s="1"/>
  <c r="J80" i="57"/>
  <c r="AI80" i="57"/>
  <c r="A109" i="59" s="1"/>
  <c r="AJ80" i="57"/>
  <c r="B109" i="59" s="1"/>
  <c r="AK80" i="57"/>
  <c r="C109" i="59" s="1"/>
  <c r="AL80" i="57"/>
  <c r="D109" i="59" s="1"/>
  <c r="AM80" i="57"/>
  <c r="E109" i="59" s="1"/>
  <c r="AN80" i="57"/>
  <c r="F109" i="59" s="1"/>
  <c r="G81" i="57"/>
  <c r="I81" i="57"/>
  <c r="N41" i="22" s="1"/>
  <c r="J81" i="57"/>
  <c r="H81" i="57" s="1"/>
  <c r="AI81" i="57"/>
  <c r="A110" i="59" s="1"/>
  <c r="AJ81" i="57"/>
  <c r="B110" i="59" s="1"/>
  <c r="AK81" i="57"/>
  <c r="C110" i="59" s="1"/>
  <c r="AL81" i="57"/>
  <c r="D110" i="59" s="1"/>
  <c r="AM81" i="57"/>
  <c r="E110" i="59" s="1"/>
  <c r="AN81" i="57"/>
  <c r="F110" i="59" s="1"/>
  <c r="G82" i="57"/>
  <c r="H82" i="57"/>
  <c r="I82" i="57"/>
  <c r="N42" i="22" s="1"/>
  <c r="J82" i="57"/>
  <c r="AI82" i="57"/>
  <c r="A111" i="59" s="1"/>
  <c r="AJ82" i="57"/>
  <c r="B111" i="59" s="1"/>
  <c r="AK82" i="57"/>
  <c r="C111" i="59" s="1"/>
  <c r="AL82" i="57"/>
  <c r="D111" i="59" s="1"/>
  <c r="AM82" i="57"/>
  <c r="E111" i="59" s="1"/>
  <c r="AN82" i="57"/>
  <c r="F111" i="59" s="1"/>
  <c r="G83" i="57"/>
  <c r="I83" i="57"/>
  <c r="N43" i="22" s="1"/>
  <c r="J83" i="57"/>
  <c r="H83" i="57" s="1"/>
  <c r="AI83" i="57"/>
  <c r="A112" i="59" s="1"/>
  <c r="AJ83" i="57"/>
  <c r="B112" i="59" s="1"/>
  <c r="AK83" i="57"/>
  <c r="C112" i="59" s="1"/>
  <c r="AL83" i="57"/>
  <c r="D112" i="59" s="1"/>
  <c r="AM83" i="57"/>
  <c r="E112" i="59" s="1"/>
  <c r="AN83" i="57"/>
  <c r="F112" i="59" s="1"/>
  <c r="G84" i="57"/>
  <c r="H84" i="57"/>
  <c r="I84" i="57"/>
  <c r="N44" i="22" s="1"/>
  <c r="J84" i="57"/>
  <c r="AI84" i="57"/>
  <c r="A113" i="59" s="1"/>
  <c r="AJ84" i="57"/>
  <c r="B113" i="59" s="1"/>
  <c r="AK84" i="57"/>
  <c r="C113" i="59" s="1"/>
  <c r="AL84" i="57"/>
  <c r="D113" i="59" s="1"/>
  <c r="AM84" i="57"/>
  <c r="E113" i="59" s="1"/>
  <c r="AN84" i="57"/>
  <c r="F113" i="59" s="1"/>
  <c r="G85" i="57"/>
  <c r="I85" i="57"/>
  <c r="N45" i="22" s="1"/>
  <c r="J85" i="57"/>
  <c r="H85" i="57" s="1"/>
  <c r="AI85" i="57"/>
  <c r="A114" i="59" s="1"/>
  <c r="AJ85" i="57"/>
  <c r="B114" i="59" s="1"/>
  <c r="AK85" i="57"/>
  <c r="C114" i="59" s="1"/>
  <c r="AL85" i="57"/>
  <c r="D114" i="59" s="1"/>
  <c r="AM85" i="57"/>
  <c r="E114" i="59" s="1"/>
  <c r="AN85" i="57"/>
  <c r="F114" i="59" s="1"/>
  <c r="G86" i="57"/>
  <c r="H86" i="57"/>
  <c r="I86" i="57"/>
  <c r="N46" i="22" s="1"/>
  <c r="J86" i="57"/>
  <c r="AI86" i="57"/>
  <c r="A115" i="59" s="1"/>
  <c r="AJ86" i="57"/>
  <c r="B115" i="59" s="1"/>
  <c r="AK86" i="57"/>
  <c r="C115" i="59" s="1"/>
  <c r="AL86" i="57"/>
  <c r="D115" i="59" s="1"/>
  <c r="AM86" i="57"/>
  <c r="E115" i="59" s="1"/>
  <c r="AN86" i="57"/>
  <c r="F115" i="59" s="1"/>
  <c r="G87" i="57"/>
  <c r="I87" i="57"/>
  <c r="N47" i="22" s="1"/>
  <c r="J87" i="57"/>
  <c r="H87" i="57" s="1"/>
  <c r="AI87" i="57"/>
  <c r="A116" i="59" s="1"/>
  <c r="AJ87" i="57"/>
  <c r="B116" i="59" s="1"/>
  <c r="AK87" i="57"/>
  <c r="C116" i="59" s="1"/>
  <c r="AL87" i="57"/>
  <c r="D116" i="59" s="1"/>
  <c r="AM87" i="57"/>
  <c r="E116" i="59" s="1"/>
  <c r="AN87" i="57"/>
  <c r="F116" i="59" s="1"/>
  <c r="G88" i="57"/>
  <c r="H88" i="57"/>
  <c r="I88" i="57"/>
  <c r="N48" i="22" s="1"/>
  <c r="J88" i="57"/>
  <c r="AI88" i="57"/>
  <c r="A117" i="59" s="1"/>
  <c r="AJ88" i="57"/>
  <c r="B117" i="59" s="1"/>
  <c r="AK88" i="57"/>
  <c r="C117" i="59" s="1"/>
  <c r="AL88" i="57"/>
  <c r="D117" i="59" s="1"/>
  <c r="AM88" i="57"/>
  <c r="E117" i="59" s="1"/>
  <c r="AN88" i="57"/>
  <c r="F117" i="59" s="1"/>
  <c r="G89" i="57"/>
  <c r="J89" i="57" s="1"/>
  <c r="H89" i="57" s="1"/>
  <c r="I89" i="57"/>
  <c r="N49" i="22" s="1"/>
  <c r="AI89" i="57"/>
  <c r="A118" i="59" s="1"/>
  <c r="AJ89" i="57"/>
  <c r="B118" i="59" s="1"/>
  <c r="AK89" i="57"/>
  <c r="C118" i="59" s="1"/>
  <c r="AL89" i="57"/>
  <c r="D118" i="59" s="1"/>
  <c r="AM89" i="57"/>
  <c r="E118" i="59" s="1"/>
  <c r="AN89" i="57"/>
  <c r="F118" i="59" s="1"/>
  <c r="G90" i="57"/>
  <c r="H90" i="57"/>
  <c r="I90" i="57"/>
  <c r="N50" i="22" s="1"/>
  <c r="J90" i="57"/>
  <c r="AI90" i="57"/>
  <c r="A119" i="59" s="1"/>
  <c r="AJ90" i="57"/>
  <c r="B119" i="59" s="1"/>
  <c r="AK90" i="57"/>
  <c r="C119" i="59" s="1"/>
  <c r="AL90" i="57"/>
  <c r="D119" i="59" s="1"/>
  <c r="AM90" i="57"/>
  <c r="E119" i="59" s="1"/>
  <c r="AN90" i="57"/>
  <c r="F119" i="59" s="1"/>
  <c r="G91" i="57"/>
  <c r="I91" i="57"/>
  <c r="N51" i="22" s="1"/>
  <c r="J91" i="57"/>
  <c r="H91" i="57" s="1"/>
  <c r="AI91" i="57"/>
  <c r="A120" i="59" s="1"/>
  <c r="AJ91" i="57"/>
  <c r="B120" i="59" s="1"/>
  <c r="AK91" i="57"/>
  <c r="C120" i="59" s="1"/>
  <c r="AL91" i="57"/>
  <c r="D120" i="59" s="1"/>
  <c r="AM91" i="57"/>
  <c r="E120" i="59" s="1"/>
  <c r="AN91" i="57"/>
  <c r="F120" i="59" s="1"/>
  <c r="G92" i="57"/>
  <c r="H92" i="57"/>
  <c r="I92" i="57"/>
  <c r="N52" i="22" s="1"/>
  <c r="J92" i="57"/>
  <c r="AI92" i="57"/>
  <c r="A121" i="59" s="1"/>
  <c r="AJ92" i="57"/>
  <c r="B121" i="59" s="1"/>
  <c r="AK92" i="57"/>
  <c r="C121" i="59" s="1"/>
  <c r="AL92" i="57"/>
  <c r="D121" i="59" s="1"/>
  <c r="AM92" i="57"/>
  <c r="E121" i="59" s="1"/>
  <c r="AN92" i="57"/>
  <c r="F121" i="59" s="1"/>
  <c r="G93" i="57"/>
  <c r="I93" i="57"/>
  <c r="N53" i="22" s="1"/>
  <c r="J93" i="57"/>
  <c r="H93" i="57" s="1"/>
  <c r="AI93" i="57"/>
  <c r="A122" i="59" s="1"/>
  <c r="AJ93" i="57"/>
  <c r="B122" i="59" s="1"/>
  <c r="AK93" i="57"/>
  <c r="C122" i="59" s="1"/>
  <c r="AL93" i="57"/>
  <c r="D122" i="59" s="1"/>
  <c r="AM93" i="57"/>
  <c r="E122" i="59" s="1"/>
  <c r="AN93" i="57"/>
  <c r="F122" i="59" s="1"/>
  <c r="G94" i="57"/>
  <c r="H94" i="57"/>
  <c r="I94" i="57"/>
  <c r="N54" i="22" s="1"/>
  <c r="J94" i="57"/>
  <c r="AI94" i="57"/>
  <c r="A123" i="59" s="1"/>
  <c r="AJ94" i="57"/>
  <c r="B123" i="59" s="1"/>
  <c r="AK94" i="57"/>
  <c r="C123" i="59" s="1"/>
  <c r="AL94" i="57"/>
  <c r="D123" i="59" s="1"/>
  <c r="AM94" i="57"/>
  <c r="E123" i="59" s="1"/>
  <c r="AN94" i="57"/>
  <c r="F123" i="59" s="1"/>
  <c r="G95" i="57"/>
  <c r="J95" i="57" s="1"/>
  <c r="H95" i="57" s="1"/>
  <c r="I95" i="57"/>
  <c r="N55" i="22" s="1"/>
  <c r="AI95" i="57"/>
  <c r="A124" i="59" s="1"/>
  <c r="AJ95" i="57"/>
  <c r="B124" i="59" s="1"/>
  <c r="AK95" i="57"/>
  <c r="C124" i="59" s="1"/>
  <c r="AL95" i="57"/>
  <c r="D124" i="59" s="1"/>
  <c r="AM95" i="57"/>
  <c r="E124" i="59" s="1"/>
  <c r="AN95" i="57"/>
  <c r="F124" i="59" s="1"/>
  <c r="G96" i="57"/>
  <c r="H96" i="57"/>
  <c r="I96" i="57"/>
  <c r="N56" i="22" s="1"/>
  <c r="J96" i="57"/>
  <c r="AI96" i="57"/>
  <c r="A125" i="59" s="1"/>
  <c r="AJ96" i="57"/>
  <c r="B125" i="59" s="1"/>
  <c r="AK96" i="57"/>
  <c r="C125" i="59" s="1"/>
  <c r="AL96" i="57"/>
  <c r="D125" i="59" s="1"/>
  <c r="AM96" i="57"/>
  <c r="E125" i="59" s="1"/>
  <c r="AN96" i="57"/>
  <c r="F125" i="59" s="1"/>
  <c r="G97" i="57"/>
  <c r="I97" i="57"/>
  <c r="N57" i="22" s="1"/>
  <c r="J97" i="57"/>
  <c r="H97" i="57" s="1"/>
  <c r="AI97" i="57"/>
  <c r="A126" i="59" s="1"/>
  <c r="AJ97" i="57"/>
  <c r="B126" i="59" s="1"/>
  <c r="AK97" i="57"/>
  <c r="C126" i="59" s="1"/>
  <c r="AL97" i="57"/>
  <c r="D126" i="59" s="1"/>
  <c r="AM97" i="57"/>
  <c r="E126" i="59" s="1"/>
  <c r="AN97" i="57"/>
  <c r="F126" i="59" s="1"/>
  <c r="G98" i="57"/>
  <c r="H98" i="57"/>
  <c r="I98" i="57"/>
  <c r="N58" i="22" s="1"/>
  <c r="J98" i="57"/>
  <c r="AI98" i="57"/>
  <c r="A127" i="59" s="1"/>
  <c r="AJ98" i="57"/>
  <c r="B127" i="59" s="1"/>
  <c r="AK98" i="57"/>
  <c r="C127" i="59" s="1"/>
  <c r="AL98" i="57"/>
  <c r="D127" i="59" s="1"/>
  <c r="AM98" i="57"/>
  <c r="E127" i="59" s="1"/>
  <c r="AN98" i="57"/>
  <c r="F127" i="59" s="1"/>
  <c r="G99" i="57"/>
  <c r="I99" i="57"/>
  <c r="N59" i="22" s="1"/>
  <c r="J99" i="57"/>
  <c r="H99" i="57" s="1"/>
  <c r="AI99" i="57"/>
  <c r="A128" i="59" s="1"/>
  <c r="AJ99" i="57"/>
  <c r="B128" i="59" s="1"/>
  <c r="AK99" i="57"/>
  <c r="C128" i="59" s="1"/>
  <c r="AL99" i="57"/>
  <c r="D128" i="59" s="1"/>
  <c r="AM99" i="57"/>
  <c r="E128" i="59" s="1"/>
  <c r="AN99" i="57"/>
  <c r="F128" i="59" s="1"/>
  <c r="G100" i="57"/>
  <c r="H100" i="57"/>
  <c r="I100" i="57"/>
  <c r="N60" i="22" s="1"/>
  <c r="J100" i="57"/>
  <c r="AI100" i="57"/>
  <c r="A129" i="59" s="1"/>
  <c r="AJ100" i="57"/>
  <c r="B129" i="59" s="1"/>
  <c r="AK100" i="57"/>
  <c r="C129" i="59" s="1"/>
  <c r="AL100" i="57"/>
  <c r="D129" i="59" s="1"/>
  <c r="AM100" i="57"/>
  <c r="E129" i="59" s="1"/>
  <c r="AN100" i="57"/>
  <c r="F129" i="59" s="1"/>
  <c r="G101" i="57"/>
  <c r="I101" i="57"/>
  <c r="N61" i="22" s="1"/>
  <c r="J101" i="57"/>
  <c r="H101" i="57" s="1"/>
  <c r="AI101" i="57"/>
  <c r="A130" i="59" s="1"/>
  <c r="AJ101" i="57"/>
  <c r="B130" i="59" s="1"/>
  <c r="AK101" i="57"/>
  <c r="C130" i="59" s="1"/>
  <c r="AL101" i="57"/>
  <c r="D130" i="59" s="1"/>
  <c r="AM101" i="57"/>
  <c r="E130" i="59" s="1"/>
  <c r="AN101" i="57"/>
  <c r="F130" i="59" s="1"/>
  <c r="G102" i="57"/>
  <c r="H102" i="57"/>
  <c r="I102" i="57"/>
  <c r="N62" i="22" s="1"/>
  <c r="J102" i="57"/>
  <c r="AI102" i="57"/>
  <c r="A131" i="59" s="1"/>
  <c r="AJ102" i="57"/>
  <c r="B131" i="59" s="1"/>
  <c r="AK102" i="57"/>
  <c r="C131" i="59" s="1"/>
  <c r="AL102" i="57"/>
  <c r="D131" i="59" s="1"/>
  <c r="AM102" i="57"/>
  <c r="E131" i="59" s="1"/>
  <c r="AN102" i="57"/>
  <c r="F131" i="59" s="1"/>
  <c r="G103" i="57"/>
  <c r="I103" i="57"/>
  <c r="N63" i="22" s="1"/>
  <c r="J103" i="57"/>
  <c r="H103" i="57" s="1"/>
  <c r="AI103" i="57"/>
  <c r="A132" i="59" s="1"/>
  <c r="AJ103" i="57"/>
  <c r="B132" i="59" s="1"/>
  <c r="AK103" i="57"/>
  <c r="C132" i="59" s="1"/>
  <c r="AL103" i="57"/>
  <c r="D132" i="59" s="1"/>
  <c r="AM103" i="57"/>
  <c r="E132" i="59" s="1"/>
  <c r="AN103" i="57"/>
  <c r="F132" i="59" s="1"/>
  <c r="G104" i="57"/>
  <c r="H104" i="57"/>
  <c r="I104" i="57"/>
  <c r="N64" i="22" s="1"/>
  <c r="J104" i="57"/>
  <c r="AI104" i="57"/>
  <c r="A133" i="59" s="1"/>
  <c r="AJ104" i="57"/>
  <c r="B133" i="59" s="1"/>
  <c r="AK104" i="57"/>
  <c r="C133" i="59" s="1"/>
  <c r="AL104" i="57"/>
  <c r="D133" i="59" s="1"/>
  <c r="AM104" i="57"/>
  <c r="E133" i="59" s="1"/>
  <c r="AN104" i="57"/>
  <c r="F133" i="59" s="1"/>
  <c r="G105" i="57"/>
  <c r="I105" i="57"/>
  <c r="N65" i="22" s="1"/>
  <c r="J105" i="57"/>
  <c r="H105" i="57" s="1"/>
  <c r="AI105" i="57"/>
  <c r="A134" i="59" s="1"/>
  <c r="AJ105" i="57"/>
  <c r="B134" i="59" s="1"/>
  <c r="AK105" i="57"/>
  <c r="C134" i="59" s="1"/>
  <c r="AL105" i="57"/>
  <c r="D134" i="59" s="1"/>
  <c r="AM105" i="57"/>
  <c r="E134" i="59" s="1"/>
  <c r="AN105" i="57"/>
  <c r="F134" i="59" s="1"/>
  <c r="G106" i="57"/>
  <c r="H106" i="57"/>
  <c r="I106" i="57"/>
  <c r="N66" i="22" s="1"/>
  <c r="J106" i="57"/>
  <c r="AI106" i="57"/>
  <c r="A135" i="59" s="1"/>
  <c r="AJ106" i="57"/>
  <c r="B135" i="59" s="1"/>
  <c r="AK106" i="57"/>
  <c r="C135" i="59" s="1"/>
  <c r="AL106" i="57"/>
  <c r="D135" i="59" s="1"/>
  <c r="AM106" i="57"/>
  <c r="E135" i="59" s="1"/>
  <c r="AN106" i="57"/>
  <c r="F135" i="59" s="1"/>
  <c r="G107" i="57"/>
  <c r="J107" i="57" s="1"/>
  <c r="H107" i="57" s="1"/>
  <c r="I107" i="57"/>
  <c r="N67" i="22" s="1"/>
  <c r="AI107" i="57"/>
  <c r="A136" i="59" s="1"/>
  <c r="AJ107" i="57"/>
  <c r="B136" i="59" s="1"/>
  <c r="AK107" i="57"/>
  <c r="C136" i="59" s="1"/>
  <c r="AL107" i="57"/>
  <c r="D136" i="59" s="1"/>
  <c r="AM107" i="57"/>
  <c r="E136" i="59" s="1"/>
  <c r="AN107" i="57"/>
  <c r="F136" i="59" s="1"/>
  <c r="G108" i="57"/>
  <c r="H108" i="57"/>
  <c r="I108" i="57"/>
  <c r="N68" i="22" s="1"/>
  <c r="J108" i="57"/>
  <c r="AI108" i="57"/>
  <c r="A137" i="59" s="1"/>
  <c r="AJ108" i="57"/>
  <c r="B137" i="59" s="1"/>
  <c r="AK108" i="57"/>
  <c r="C137" i="59" s="1"/>
  <c r="AL108" i="57"/>
  <c r="D137" i="59" s="1"/>
  <c r="AM108" i="57"/>
  <c r="E137" i="59" s="1"/>
  <c r="AN108" i="57"/>
  <c r="F137" i="59" s="1"/>
  <c r="G109" i="57"/>
  <c r="I109" i="57"/>
  <c r="N69" i="22" s="1"/>
  <c r="J109" i="57"/>
  <c r="H109" i="57" s="1"/>
  <c r="AI109" i="57"/>
  <c r="A138" i="59" s="1"/>
  <c r="AJ109" i="57"/>
  <c r="B138" i="59" s="1"/>
  <c r="AK109" i="57"/>
  <c r="C138" i="59" s="1"/>
  <c r="AL109" i="57"/>
  <c r="D138" i="59" s="1"/>
  <c r="AM109" i="57"/>
  <c r="E138" i="59" s="1"/>
  <c r="AN109" i="57"/>
  <c r="F138" i="59" s="1"/>
  <c r="G110" i="57"/>
  <c r="H110" i="57"/>
  <c r="I110" i="57"/>
  <c r="N70" i="22" s="1"/>
  <c r="J110" i="57"/>
  <c r="AI110" i="57"/>
  <c r="A139" i="59" s="1"/>
  <c r="AJ110" i="57"/>
  <c r="B139" i="59" s="1"/>
  <c r="AK110" i="57"/>
  <c r="C139" i="59" s="1"/>
  <c r="AL110" i="57"/>
  <c r="D139" i="59" s="1"/>
  <c r="AM110" i="57"/>
  <c r="E139" i="59" s="1"/>
  <c r="AN110" i="57"/>
  <c r="F139" i="59" s="1"/>
  <c r="G111" i="57"/>
  <c r="I111" i="57"/>
  <c r="N71" i="22" s="1"/>
  <c r="J111" i="57"/>
  <c r="H111" i="57" s="1"/>
  <c r="AI111" i="57"/>
  <c r="A140" i="59" s="1"/>
  <c r="AJ111" i="57"/>
  <c r="B140" i="59" s="1"/>
  <c r="AK111" i="57"/>
  <c r="C140" i="59" s="1"/>
  <c r="AL111" i="57"/>
  <c r="D140" i="59" s="1"/>
  <c r="AM111" i="57"/>
  <c r="E140" i="59" s="1"/>
  <c r="AN111" i="57"/>
  <c r="F140" i="59" s="1"/>
  <c r="G112" i="57"/>
  <c r="H112" i="57"/>
  <c r="I112" i="57"/>
  <c r="N72" i="22" s="1"/>
  <c r="J112" i="57"/>
  <c r="AI112" i="57"/>
  <c r="A141" i="59" s="1"/>
  <c r="AJ112" i="57"/>
  <c r="B141" i="59" s="1"/>
  <c r="AK112" i="57"/>
  <c r="C141" i="59" s="1"/>
  <c r="AL112" i="57"/>
  <c r="D141" i="59" s="1"/>
  <c r="AM112" i="57"/>
  <c r="E141" i="59" s="1"/>
  <c r="AN112" i="57"/>
  <c r="F141" i="59" s="1"/>
  <c r="G113" i="57"/>
  <c r="J113" i="57" s="1"/>
  <c r="H113" i="57" s="1"/>
  <c r="I113" i="57"/>
  <c r="N73" i="22" s="1"/>
  <c r="AI113" i="57"/>
  <c r="A142" i="59" s="1"/>
  <c r="AJ113" i="57"/>
  <c r="B142" i="59" s="1"/>
  <c r="AK113" i="57"/>
  <c r="C142" i="59" s="1"/>
  <c r="AL113" i="57"/>
  <c r="D142" i="59" s="1"/>
  <c r="AM113" i="57"/>
  <c r="E142" i="59" s="1"/>
  <c r="AN113" i="57"/>
  <c r="F142" i="59" s="1"/>
  <c r="G114" i="57"/>
  <c r="H114" i="57"/>
  <c r="I114" i="57"/>
  <c r="N74" i="22" s="1"/>
  <c r="J114" i="57"/>
  <c r="AI114" i="57"/>
  <c r="A143" i="59" s="1"/>
  <c r="AJ114" i="57"/>
  <c r="B143" i="59" s="1"/>
  <c r="AK114" i="57"/>
  <c r="C143" i="59" s="1"/>
  <c r="AL114" i="57"/>
  <c r="D143" i="59" s="1"/>
  <c r="AM114" i="57"/>
  <c r="E143" i="59" s="1"/>
  <c r="AN114" i="57"/>
  <c r="F143" i="59" s="1"/>
  <c r="G115" i="57"/>
  <c r="I115" i="57"/>
  <c r="N75" i="22" s="1"/>
  <c r="J115" i="57"/>
  <c r="H115" i="57" s="1"/>
  <c r="AI115" i="57"/>
  <c r="A144" i="59" s="1"/>
  <c r="AJ115" i="57"/>
  <c r="B144" i="59" s="1"/>
  <c r="AK115" i="57"/>
  <c r="C144" i="59" s="1"/>
  <c r="AL115" i="57"/>
  <c r="D144" i="59" s="1"/>
  <c r="AM115" i="57"/>
  <c r="E144" i="59" s="1"/>
  <c r="AN115" i="57"/>
  <c r="F144" i="59" s="1"/>
  <c r="G116" i="57"/>
  <c r="H116" i="57"/>
  <c r="I116" i="57"/>
  <c r="N76" i="22" s="1"/>
  <c r="J116" i="57"/>
  <c r="AI116" i="57"/>
  <c r="A145" i="59" s="1"/>
  <c r="AJ116" i="57"/>
  <c r="B145" i="59" s="1"/>
  <c r="AK116" i="57"/>
  <c r="C145" i="59" s="1"/>
  <c r="AL116" i="57"/>
  <c r="D145" i="59" s="1"/>
  <c r="AM116" i="57"/>
  <c r="E145" i="59" s="1"/>
  <c r="AN116" i="57"/>
  <c r="F145" i="59" s="1"/>
  <c r="G117" i="57"/>
  <c r="H117" i="57"/>
  <c r="I117" i="57"/>
  <c r="N77" i="22" s="1"/>
  <c r="J117" i="57"/>
  <c r="AI117" i="57"/>
  <c r="A146" i="59" s="1"/>
  <c r="AJ117" i="57"/>
  <c r="B146" i="59" s="1"/>
  <c r="AK117" i="57"/>
  <c r="C146" i="59" s="1"/>
  <c r="AL117" i="57"/>
  <c r="D146" i="59" s="1"/>
  <c r="AM117" i="57"/>
  <c r="E146" i="59" s="1"/>
  <c r="AN117" i="57"/>
  <c r="F146" i="59" s="1"/>
  <c r="G118" i="57"/>
  <c r="I118" i="57"/>
  <c r="N78" i="22" s="1"/>
  <c r="J118" i="57"/>
  <c r="H118" i="57" s="1"/>
  <c r="AI118" i="57"/>
  <c r="A147" i="59" s="1"/>
  <c r="AJ118" i="57"/>
  <c r="B147" i="59" s="1"/>
  <c r="AK118" i="57"/>
  <c r="C147" i="59" s="1"/>
  <c r="AL118" i="57"/>
  <c r="D147" i="59" s="1"/>
  <c r="AM118" i="57"/>
  <c r="E147" i="59" s="1"/>
  <c r="AN118" i="57"/>
  <c r="F147" i="59" s="1"/>
  <c r="G119" i="57"/>
  <c r="J119" i="57" s="1"/>
  <c r="H119" i="57" s="1"/>
  <c r="I119" i="57"/>
  <c r="N79" i="22" s="1"/>
  <c r="AI119" i="57"/>
  <c r="A148" i="59" s="1"/>
  <c r="AJ119" i="57"/>
  <c r="B148" i="59" s="1"/>
  <c r="AK119" i="57"/>
  <c r="C148" i="59" s="1"/>
  <c r="AL119" i="57"/>
  <c r="D148" i="59" s="1"/>
  <c r="AM119" i="57"/>
  <c r="E148" i="59" s="1"/>
  <c r="AN119" i="57"/>
  <c r="F148" i="59" s="1"/>
  <c r="G120" i="57"/>
  <c r="H120" i="57"/>
  <c r="I120" i="57"/>
  <c r="N80" i="22" s="1"/>
  <c r="J120" i="57"/>
  <c r="AI120" i="57"/>
  <c r="A149" i="59" s="1"/>
  <c r="AJ120" i="57"/>
  <c r="B149" i="59" s="1"/>
  <c r="AK120" i="57"/>
  <c r="C149" i="59" s="1"/>
  <c r="AL120" i="57"/>
  <c r="D149" i="59" s="1"/>
  <c r="AM120" i="57"/>
  <c r="E149" i="59" s="1"/>
  <c r="AN120" i="57"/>
  <c r="F149" i="59" s="1"/>
  <c r="G121" i="57"/>
  <c r="I121" i="57"/>
  <c r="N81" i="22" s="1"/>
  <c r="J121" i="57"/>
  <c r="H121" i="57" s="1"/>
  <c r="AI121" i="57"/>
  <c r="A150" i="59" s="1"/>
  <c r="AJ121" i="57"/>
  <c r="B150" i="59" s="1"/>
  <c r="AK121" i="57"/>
  <c r="C150" i="59" s="1"/>
  <c r="AL121" i="57"/>
  <c r="D150" i="59" s="1"/>
  <c r="AM121" i="57"/>
  <c r="E150" i="59" s="1"/>
  <c r="AN121" i="57"/>
  <c r="F150" i="59" s="1"/>
  <c r="G122" i="57"/>
  <c r="H122" i="57"/>
  <c r="I122" i="57"/>
  <c r="N82" i="22" s="1"/>
  <c r="J122" i="57"/>
  <c r="AI122" i="57"/>
  <c r="A151" i="59" s="1"/>
  <c r="AJ122" i="57"/>
  <c r="B151" i="59" s="1"/>
  <c r="AK122" i="57"/>
  <c r="C151" i="59" s="1"/>
  <c r="AL122" i="57"/>
  <c r="D151" i="59" s="1"/>
  <c r="AM122" i="57"/>
  <c r="E151" i="59" s="1"/>
  <c r="AN122" i="57"/>
  <c r="F151" i="59" s="1"/>
  <c r="G123" i="57"/>
  <c r="I123" i="57"/>
  <c r="N83" i="22" s="1"/>
  <c r="J123" i="57"/>
  <c r="H123" i="57" s="1"/>
  <c r="AI123" i="57"/>
  <c r="A152" i="59" s="1"/>
  <c r="AJ123" i="57"/>
  <c r="B152" i="59" s="1"/>
  <c r="AK123" i="57"/>
  <c r="C152" i="59" s="1"/>
  <c r="AL123" i="57"/>
  <c r="D152" i="59" s="1"/>
  <c r="AM123" i="57"/>
  <c r="E152" i="59" s="1"/>
  <c r="AN123" i="57"/>
  <c r="F152" i="59" s="1"/>
  <c r="G124" i="57"/>
  <c r="H124" i="57"/>
  <c r="I124" i="57"/>
  <c r="N84" i="22" s="1"/>
  <c r="J124" i="57"/>
  <c r="AI124" i="57"/>
  <c r="A153" i="59" s="1"/>
  <c r="AJ124" i="57"/>
  <c r="B153" i="59" s="1"/>
  <c r="AK124" i="57"/>
  <c r="C153" i="59" s="1"/>
  <c r="AL124" i="57"/>
  <c r="D153" i="59" s="1"/>
  <c r="AM124" i="57"/>
  <c r="E153" i="59" s="1"/>
  <c r="AN124" i="57"/>
  <c r="F153" i="59" s="1"/>
  <c r="G125" i="57"/>
  <c r="J125" i="57" s="1"/>
  <c r="H125" i="57" s="1"/>
  <c r="I125" i="57"/>
  <c r="N85" i="22" s="1"/>
  <c r="AI125" i="57"/>
  <c r="A154" i="59" s="1"/>
  <c r="AJ125" i="57"/>
  <c r="B154" i="59" s="1"/>
  <c r="AK125" i="57"/>
  <c r="C154" i="59" s="1"/>
  <c r="AL125" i="57"/>
  <c r="D154" i="59" s="1"/>
  <c r="AM125" i="57"/>
  <c r="E154" i="59" s="1"/>
  <c r="AN125" i="57"/>
  <c r="F154" i="59" s="1"/>
  <c r="G126" i="57"/>
  <c r="H126" i="57"/>
  <c r="I126" i="57"/>
  <c r="N86" i="22" s="1"/>
  <c r="J126" i="57"/>
  <c r="AI126" i="57"/>
  <c r="A155" i="59" s="1"/>
  <c r="AJ126" i="57"/>
  <c r="B155" i="59" s="1"/>
  <c r="AK126" i="57"/>
  <c r="C155" i="59" s="1"/>
  <c r="AL126" i="57"/>
  <c r="D155" i="59" s="1"/>
  <c r="AM126" i="57"/>
  <c r="E155" i="59" s="1"/>
  <c r="AN126" i="57"/>
  <c r="F155" i="59" s="1"/>
  <c r="G127" i="57"/>
  <c r="I127" i="57"/>
  <c r="N87" i="22" s="1"/>
  <c r="J127" i="57"/>
  <c r="H127" i="57" s="1"/>
  <c r="AI127" i="57"/>
  <c r="A156" i="59" s="1"/>
  <c r="AJ127" i="57"/>
  <c r="B156" i="59" s="1"/>
  <c r="AK127" i="57"/>
  <c r="C156" i="59" s="1"/>
  <c r="AL127" i="57"/>
  <c r="D156" i="59" s="1"/>
  <c r="AM127" i="57"/>
  <c r="E156" i="59" s="1"/>
  <c r="AN127" i="57"/>
  <c r="F156" i="59" s="1"/>
  <c r="G128" i="57"/>
  <c r="H128" i="57"/>
  <c r="I128" i="57"/>
  <c r="N88" i="22" s="1"/>
  <c r="J128" i="57"/>
  <c r="AI128" i="57"/>
  <c r="A157" i="59" s="1"/>
  <c r="AJ128" i="57"/>
  <c r="B157" i="59" s="1"/>
  <c r="AK128" i="57"/>
  <c r="C157" i="59" s="1"/>
  <c r="AL128" i="57"/>
  <c r="D157" i="59" s="1"/>
  <c r="AM128" i="57"/>
  <c r="E157" i="59" s="1"/>
  <c r="AN128" i="57"/>
  <c r="F157" i="59" s="1"/>
  <c r="G129" i="57"/>
  <c r="I129" i="57"/>
  <c r="N89" i="22" s="1"/>
  <c r="J129" i="57"/>
  <c r="H129" i="57" s="1"/>
  <c r="AI129" i="57"/>
  <c r="A158" i="59" s="1"/>
  <c r="AJ129" i="57"/>
  <c r="B158" i="59" s="1"/>
  <c r="AK129" i="57"/>
  <c r="C158" i="59" s="1"/>
  <c r="AL129" i="57"/>
  <c r="D158" i="59" s="1"/>
  <c r="AM129" i="57"/>
  <c r="E158" i="59" s="1"/>
  <c r="AN129" i="57"/>
  <c r="F158" i="59" s="1"/>
  <c r="G130" i="57"/>
  <c r="I130" i="57"/>
  <c r="N90" i="22" s="1"/>
  <c r="J130" i="57"/>
  <c r="H130" i="57" s="1"/>
  <c r="AI130" i="57"/>
  <c r="A159" i="59" s="1"/>
  <c r="AJ130" i="57"/>
  <c r="B159" i="59" s="1"/>
  <c r="AK130" i="57"/>
  <c r="C159" i="59" s="1"/>
  <c r="AL130" i="57"/>
  <c r="D159" i="59" s="1"/>
  <c r="AM130" i="57"/>
  <c r="E159" i="59" s="1"/>
  <c r="AN130" i="57"/>
  <c r="F159" i="59" s="1"/>
  <c r="G131" i="57"/>
  <c r="J131" i="57" s="1"/>
  <c r="H131" i="57" s="1"/>
  <c r="I131" i="57"/>
  <c r="N91" i="22" s="1"/>
  <c r="AI131" i="57"/>
  <c r="A160" i="59" s="1"/>
  <c r="AJ131" i="57"/>
  <c r="B160" i="59" s="1"/>
  <c r="AK131" i="57"/>
  <c r="C160" i="59" s="1"/>
  <c r="AL131" i="57"/>
  <c r="D160" i="59" s="1"/>
  <c r="AM131" i="57"/>
  <c r="E160" i="59" s="1"/>
  <c r="AN131" i="57"/>
  <c r="F160" i="59" s="1"/>
  <c r="G132" i="57"/>
  <c r="H132" i="57"/>
  <c r="I132" i="57"/>
  <c r="N92" i="22" s="1"/>
  <c r="J132" i="57"/>
  <c r="AI132" i="57"/>
  <c r="A161" i="59" s="1"/>
  <c r="AJ132" i="57"/>
  <c r="B161" i="59" s="1"/>
  <c r="AK132" i="57"/>
  <c r="C161" i="59" s="1"/>
  <c r="AL132" i="57"/>
  <c r="D161" i="59" s="1"/>
  <c r="AM132" i="57"/>
  <c r="E161" i="59" s="1"/>
  <c r="AN132" i="57"/>
  <c r="F161" i="59" s="1"/>
  <c r="G133" i="57"/>
  <c r="I133" i="57"/>
  <c r="N93" i="22" s="1"/>
  <c r="J133" i="57"/>
  <c r="H133" i="57" s="1"/>
  <c r="AI133" i="57"/>
  <c r="A162" i="59" s="1"/>
  <c r="AJ133" i="57"/>
  <c r="B162" i="59" s="1"/>
  <c r="AK133" i="57"/>
  <c r="C162" i="59" s="1"/>
  <c r="AL133" i="57"/>
  <c r="D162" i="59" s="1"/>
  <c r="AM133" i="57"/>
  <c r="E162" i="59" s="1"/>
  <c r="AN133" i="57"/>
  <c r="F162" i="59" s="1"/>
  <c r="G134" i="57"/>
  <c r="H134" i="57"/>
  <c r="I134" i="57"/>
  <c r="N94" i="22" s="1"/>
  <c r="J134" i="57"/>
  <c r="AI134" i="57"/>
  <c r="A163" i="59" s="1"/>
  <c r="AJ134" i="57"/>
  <c r="B163" i="59" s="1"/>
  <c r="AK134" i="57"/>
  <c r="C163" i="59" s="1"/>
  <c r="AL134" i="57"/>
  <c r="D163" i="59" s="1"/>
  <c r="AM134" i="57"/>
  <c r="E163" i="59" s="1"/>
  <c r="AN134" i="57"/>
  <c r="F163" i="59" s="1"/>
  <c r="G135" i="57"/>
  <c r="I135" i="57"/>
  <c r="N95" i="22" s="1"/>
  <c r="J135" i="57"/>
  <c r="H135" i="57" s="1"/>
  <c r="AI135" i="57"/>
  <c r="A164" i="59" s="1"/>
  <c r="AJ135" i="57"/>
  <c r="B164" i="59" s="1"/>
  <c r="AK135" i="57"/>
  <c r="C164" i="59" s="1"/>
  <c r="AL135" i="57"/>
  <c r="D164" i="59" s="1"/>
  <c r="AM135" i="57"/>
  <c r="E164" i="59" s="1"/>
  <c r="AN135" i="57"/>
  <c r="F164" i="59" s="1"/>
  <c r="G136" i="57"/>
  <c r="I136" i="57"/>
  <c r="N96" i="22" s="1"/>
  <c r="J136" i="57"/>
  <c r="H136" i="57" s="1"/>
  <c r="AI136" i="57"/>
  <c r="A165" i="59" s="1"/>
  <c r="AJ136" i="57"/>
  <c r="B165" i="59" s="1"/>
  <c r="AK136" i="57"/>
  <c r="C165" i="59" s="1"/>
  <c r="AL136" i="57"/>
  <c r="D165" i="59" s="1"/>
  <c r="AM136" i="57"/>
  <c r="E165" i="59" s="1"/>
  <c r="AN136" i="57"/>
  <c r="F165" i="59" s="1"/>
  <c r="G137" i="57"/>
  <c r="J137" i="57" s="1"/>
  <c r="H137" i="57" s="1"/>
  <c r="I137" i="57"/>
  <c r="N97" i="22" s="1"/>
  <c r="AI137" i="57"/>
  <c r="A166" i="59" s="1"/>
  <c r="AJ137" i="57"/>
  <c r="B166" i="59" s="1"/>
  <c r="AK137" i="57"/>
  <c r="C166" i="59" s="1"/>
  <c r="AL137" i="57"/>
  <c r="D166" i="59" s="1"/>
  <c r="AM137" i="57"/>
  <c r="E166" i="59" s="1"/>
  <c r="AN137" i="57"/>
  <c r="F166" i="59" s="1"/>
  <c r="G138" i="57"/>
  <c r="H138" i="57"/>
  <c r="I138" i="57"/>
  <c r="N98" i="22" s="1"/>
  <c r="J138" i="57"/>
  <c r="AI138" i="57"/>
  <c r="A167" i="59" s="1"/>
  <c r="AJ138" i="57"/>
  <c r="B167" i="59" s="1"/>
  <c r="AK138" i="57"/>
  <c r="C167" i="59" s="1"/>
  <c r="AL138" i="57"/>
  <c r="D167" i="59" s="1"/>
  <c r="AM138" i="57"/>
  <c r="E167" i="59" s="1"/>
  <c r="AN138" i="57"/>
  <c r="F167" i="59" s="1"/>
  <c r="G139" i="57"/>
  <c r="I139" i="57"/>
  <c r="N99" i="22" s="1"/>
  <c r="J139" i="57"/>
  <c r="H139" i="57" s="1"/>
  <c r="AI139" i="57"/>
  <c r="A168" i="59" s="1"/>
  <c r="AJ139" i="57"/>
  <c r="B168" i="59" s="1"/>
  <c r="AK139" i="57"/>
  <c r="C168" i="59" s="1"/>
  <c r="AL139" i="57"/>
  <c r="D168" i="59" s="1"/>
  <c r="AM139" i="57"/>
  <c r="E168" i="59" s="1"/>
  <c r="AN139" i="57"/>
  <c r="F168" i="59" s="1"/>
  <c r="G140" i="57"/>
  <c r="H140" i="57"/>
  <c r="I140" i="57"/>
  <c r="N100" i="22" s="1"/>
  <c r="J140" i="57"/>
  <c r="AI140" i="57"/>
  <c r="A169" i="59" s="1"/>
  <c r="AJ140" i="57"/>
  <c r="B169" i="59" s="1"/>
  <c r="AK140" i="57"/>
  <c r="C169" i="59" s="1"/>
  <c r="AL140" i="57"/>
  <c r="D169" i="59" s="1"/>
  <c r="AM140" i="57"/>
  <c r="E169" i="59" s="1"/>
  <c r="AN140" i="57"/>
  <c r="F169" i="59" s="1"/>
  <c r="G141" i="57"/>
  <c r="I141" i="57"/>
  <c r="N101" i="22" s="1"/>
  <c r="J141" i="57"/>
  <c r="H141" i="57" s="1"/>
  <c r="AI141" i="57"/>
  <c r="A170" i="59" s="1"/>
  <c r="AJ141" i="57"/>
  <c r="B170" i="59" s="1"/>
  <c r="AK141" i="57"/>
  <c r="C170" i="59" s="1"/>
  <c r="AL141" i="57"/>
  <c r="D170" i="59" s="1"/>
  <c r="AM141" i="57"/>
  <c r="E170" i="59" s="1"/>
  <c r="AN141" i="57"/>
  <c r="F170" i="59" s="1"/>
  <c r="G142" i="57"/>
  <c r="I142" i="57"/>
  <c r="N102" i="22" s="1"/>
  <c r="J142" i="57"/>
  <c r="H142" i="57" s="1"/>
  <c r="AI142" i="57"/>
  <c r="A171" i="59" s="1"/>
  <c r="AJ142" i="57"/>
  <c r="B171" i="59" s="1"/>
  <c r="AK142" i="57"/>
  <c r="C171" i="59" s="1"/>
  <c r="AL142" i="57"/>
  <c r="D171" i="59" s="1"/>
  <c r="AM142" i="57"/>
  <c r="E171" i="59" s="1"/>
  <c r="AN142" i="57"/>
  <c r="F171" i="59" s="1"/>
  <c r="G143" i="57"/>
  <c r="J143" i="57" s="1"/>
  <c r="H143" i="57" s="1"/>
  <c r="I143" i="57"/>
  <c r="N103" i="22" s="1"/>
  <c r="AI143" i="57"/>
  <c r="A172" i="59" s="1"/>
  <c r="AJ143" i="57"/>
  <c r="B172" i="59" s="1"/>
  <c r="AK143" i="57"/>
  <c r="C172" i="59" s="1"/>
  <c r="AL143" i="57"/>
  <c r="D172" i="59" s="1"/>
  <c r="AM143" i="57"/>
  <c r="E172" i="59" s="1"/>
  <c r="AN143" i="57"/>
  <c r="F172" i="59" s="1"/>
  <c r="G144" i="57"/>
  <c r="H144" i="57"/>
  <c r="I144" i="57"/>
  <c r="N104" i="22" s="1"/>
  <c r="J144" i="57"/>
  <c r="AI144" i="57"/>
  <c r="A173" i="59" s="1"/>
  <c r="AJ144" i="57"/>
  <c r="B173" i="59" s="1"/>
  <c r="AK144" i="57"/>
  <c r="C173" i="59" s="1"/>
  <c r="AL144" i="57"/>
  <c r="D173" i="59" s="1"/>
  <c r="AM144" i="57"/>
  <c r="E173" i="59" s="1"/>
  <c r="AN144" i="57"/>
  <c r="F173" i="59" s="1"/>
  <c r="G145" i="57"/>
  <c r="I145" i="57"/>
  <c r="N105" i="22" s="1"/>
  <c r="J145" i="57"/>
  <c r="H145" i="57" s="1"/>
  <c r="AI145" i="57"/>
  <c r="A174" i="59" s="1"/>
  <c r="AJ145" i="57"/>
  <c r="B174" i="59" s="1"/>
  <c r="AK145" i="57"/>
  <c r="C174" i="59" s="1"/>
  <c r="AL145" i="57"/>
  <c r="D174" i="59" s="1"/>
  <c r="AM145" i="57"/>
  <c r="E174" i="59" s="1"/>
  <c r="AN145" i="57"/>
  <c r="F174" i="59" s="1"/>
  <c r="G146" i="57"/>
  <c r="H146" i="57"/>
  <c r="I146" i="57"/>
  <c r="N106" i="22" s="1"/>
  <c r="J146" i="57"/>
  <c r="AI146" i="57"/>
  <c r="A175" i="59" s="1"/>
  <c r="AJ146" i="57"/>
  <c r="B175" i="59" s="1"/>
  <c r="AK146" i="57"/>
  <c r="C175" i="59" s="1"/>
  <c r="AL146" i="57"/>
  <c r="D175" i="59" s="1"/>
  <c r="AM146" i="57"/>
  <c r="E175" i="59" s="1"/>
  <c r="AN146" i="57"/>
  <c r="F175" i="59" s="1"/>
  <c r="G147" i="57"/>
  <c r="I147" i="57"/>
  <c r="N107" i="22" s="1"/>
  <c r="J147" i="57"/>
  <c r="H147" i="57" s="1"/>
  <c r="AI147" i="57"/>
  <c r="A176" i="59" s="1"/>
  <c r="AJ147" i="57"/>
  <c r="B176" i="59" s="1"/>
  <c r="AK147" i="57"/>
  <c r="C176" i="59" s="1"/>
  <c r="AL147" i="57"/>
  <c r="D176" i="59" s="1"/>
  <c r="AM147" i="57"/>
  <c r="E176" i="59" s="1"/>
  <c r="AN147" i="57"/>
  <c r="F176" i="59" s="1"/>
  <c r="G148" i="57"/>
  <c r="I148" i="57"/>
  <c r="N108" i="22" s="1"/>
  <c r="J148" i="57"/>
  <c r="H148" i="57" s="1"/>
  <c r="AI148" i="57"/>
  <c r="A177" i="59" s="1"/>
  <c r="AJ148" i="57"/>
  <c r="B177" i="59" s="1"/>
  <c r="AK148" i="57"/>
  <c r="C177" i="59" s="1"/>
  <c r="AL148" i="57"/>
  <c r="D177" i="59" s="1"/>
  <c r="AM148" i="57"/>
  <c r="E177" i="59" s="1"/>
  <c r="AN148" i="57"/>
  <c r="F177" i="59" s="1"/>
  <c r="G149" i="57"/>
  <c r="J149" i="57" s="1"/>
  <c r="H149" i="57" s="1"/>
  <c r="I149" i="57"/>
  <c r="N109" i="22" s="1"/>
  <c r="AI149" i="57"/>
  <c r="A178" i="59" s="1"/>
  <c r="AJ149" i="57"/>
  <c r="B178" i="59" s="1"/>
  <c r="AK149" i="57"/>
  <c r="C178" i="59" s="1"/>
  <c r="AL149" i="57"/>
  <c r="D178" i="59" s="1"/>
  <c r="AM149" i="57"/>
  <c r="E178" i="59" s="1"/>
  <c r="AN149" i="57"/>
  <c r="F178" i="59" s="1"/>
  <c r="G150" i="57"/>
  <c r="H150" i="57"/>
  <c r="I150" i="57"/>
  <c r="N110" i="22" s="1"/>
  <c r="J150" i="57"/>
  <c r="AI150" i="57"/>
  <c r="A179" i="59" s="1"/>
  <c r="AJ150" i="57"/>
  <c r="B179" i="59" s="1"/>
  <c r="AK150" i="57"/>
  <c r="C179" i="59" s="1"/>
  <c r="AL150" i="57"/>
  <c r="D179" i="59" s="1"/>
  <c r="AM150" i="57"/>
  <c r="E179" i="59" s="1"/>
  <c r="AN150" i="57"/>
  <c r="F179" i="59" s="1"/>
  <c r="G151" i="57"/>
  <c r="I151" i="57"/>
  <c r="N111" i="22" s="1"/>
  <c r="J151" i="57"/>
  <c r="H151" i="57" s="1"/>
  <c r="AI151" i="57"/>
  <c r="A180" i="59" s="1"/>
  <c r="AJ151" i="57"/>
  <c r="B180" i="59" s="1"/>
  <c r="AK151" i="57"/>
  <c r="C180" i="59" s="1"/>
  <c r="AL151" i="57"/>
  <c r="D180" i="59" s="1"/>
  <c r="AM151" i="57"/>
  <c r="E180" i="59" s="1"/>
  <c r="AN151" i="57"/>
  <c r="F180" i="59" s="1"/>
  <c r="G152" i="57"/>
  <c r="H152" i="57"/>
  <c r="I152" i="57"/>
  <c r="N112" i="22" s="1"/>
  <c r="J152" i="57"/>
  <c r="AI152" i="57"/>
  <c r="A181" i="59" s="1"/>
  <c r="AJ152" i="57"/>
  <c r="B181" i="59" s="1"/>
  <c r="AK152" i="57"/>
  <c r="C181" i="59" s="1"/>
  <c r="AL152" i="57"/>
  <c r="D181" i="59" s="1"/>
  <c r="AM152" i="57"/>
  <c r="E181" i="59" s="1"/>
  <c r="AN152" i="57"/>
  <c r="F181" i="59" s="1"/>
  <c r="G153" i="57"/>
  <c r="I153" i="57"/>
  <c r="N113" i="22" s="1"/>
  <c r="J153" i="57"/>
  <c r="H153" i="57" s="1"/>
  <c r="AI153" i="57"/>
  <c r="A182" i="59" s="1"/>
  <c r="AJ153" i="57"/>
  <c r="B182" i="59" s="1"/>
  <c r="AK153" i="57"/>
  <c r="C182" i="59" s="1"/>
  <c r="AL153" i="57"/>
  <c r="D182" i="59" s="1"/>
  <c r="AM153" i="57"/>
  <c r="E182" i="59" s="1"/>
  <c r="AN153" i="57"/>
  <c r="F182" i="59" s="1"/>
  <c r="G154" i="57"/>
  <c r="I154" i="57"/>
  <c r="N114" i="22" s="1"/>
  <c r="J154" i="57"/>
  <c r="H154" i="57" s="1"/>
  <c r="AI154" i="57"/>
  <c r="A183" i="59" s="1"/>
  <c r="AJ154" i="57"/>
  <c r="B183" i="59" s="1"/>
  <c r="AK154" i="57"/>
  <c r="C183" i="59" s="1"/>
  <c r="AL154" i="57"/>
  <c r="D183" i="59" s="1"/>
  <c r="AM154" i="57"/>
  <c r="E183" i="59" s="1"/>
  <c r="AN154" i="57"/>
  <c r="F183" i="59" s="1"/>
  <c r="G155" i="57"/>
  <c r="J155" i="57" s="1"/>
  <c r="H155" i="57" s="1"/>
  <c r="I155" i="57"/>
  <c r="N115" i="22" s="1"/>
  <c r="AI155" i="57"/>
  <c r="A184" i="59" s="1"/>
  <c r="AJ155" i="57"/>
  <c r="B184" i="59" s="1"/>
  <c r="AK155" i="57"/>
  <c r="C184" i="59" s="1"/>
  <c r="AL155" i="57"/>
  <c r="D184" i="59" s="1"/>
  <c r="AM155" i="57"/>
  <c r="E184" i="59" s="1"/>
  <c r="AN155" i="57"/>
  <c r="F184" i="59" s="1"/>
  <c r="G156" i="57"/>
  <c r="H156" i="57"/>
  <c r="I156" i="57"/>
  <c r="N116" i="22" s="1"/>
  <c r="J156" i="57"/>
  <c r="AI156" i="57"/>
  <c r="A185" i="59" s="1"/>
  <c r="AJ156" i="57"/>
  <c r="B185" i="59" s="1"/>
  <c r="AK156" i="57"/>
  <c r="C185" i="59" s="1"/>
  <c r="AL156" i="57"/>
  <c r="D185" i="59" s="1"/>
  <c r="AM156" i="57"/>
  <c r="E185" i="59" s="1"/>
  <c r="AN156" i="57"/>
  <c r="F185" i="59" s="1"/>
  <c r="G157" i="57"/>
  <c r="I157" i="57"/>
  <c r="N117" i="22" s="1"/>
  <c r="J157" i="57"/>
  <c r="H157" i="57" s="1"/>
  <c r="AI157" i="57"/>
  <c r="A186" i="59" s="1"/>
  <c r="AJ157" i="57"/>
  <c r="B186" i="59" s="1"/>
  <c r="AK157" i="57"/>
  <c r="C186" i="59" s="1"/>
  <c r="AL157" i="57"/>
  <c r="D186" i="59" s="1"/>
  <c r="AM157" i="57"/>
  <c r="E186" i="59" s="1"/>
  <c r="AN157" i="57"/>
  <c r="F186" i="59" s="1"/>
  <c r="G158" i="57"/>
  <c r="H158" i="57"/>
  <c r="I158" i="57"/>
  <c r="N118" i="22" s="1"/>
  <c r="J158" i="57"/>
  <c r="AI158" i="57"/>
  <c r="A187" i="59" s="1"/>
  <c r="AJ158" i="57"/>
  <c r="B187" i="59" s="1"/>
  <c r="AK158" i="57"/>
  <c r="C187" i="59" s="1"/>
  <c r="AL158" i="57"/>
  <c r="D187" i="59" s="1"/>
  <c r="AM158" i="57"/>
  <c r="E187" i="59" s="1"/>
  <c r="AN158" i="57"/>
  <c r="F187" i="59" s="1"/>
  <c r="G159" i="57"/>
  <c r="I159" i="57"/>
  <c r="N119" i="22" s="1"/>
  <c r="J159" i="57"/>
  <c r="H159" i="57" s="1"/>
  <c r="AI159" i="57"/>
  <c r="A188" i="59" s="1"/>
  <c r="AJ159" i="57"/>
  <c r="B188" i="59" s="1"/>
  <c r="AK159" i="57"/>
  <c r="C188" i="59" s="1"/>
  <c r="AL159" i="57"/>
  <c r="D188" i="59" s="1"/>
  <c r="AM159" i="57"/>
  <c r="E188" i="59" s="1"/>
  <c r="AN159" i="57"/>
  <c r="F188" i="59" s="1"/>
  <c r="G160" i="57"/>
  <c r="I160" i="57"/>
  <c r="N120" i="22" s="1"/>
  <c r="J160" i="57"/>
  <c r="H160" i="57" s="1"/>
  <c r="AI160" i="57"/>
  <c r="A189" i="59" s="1"/>
  <c r="AJ160" i="57"/>
  <c r="B189" i="59" s="1"/>
  <c r="AK160" i="57"/>
  <c r="C189" i="59" s="1"/>
  <c r="AL160" i="57"/>
  <c r="D189" i="59" s="1"/>
  <c r="AM160" i="57"/>
  <c r="E189" i="59" s="1"/>
  <c r="AN160" i="57"/>
  <c r="F189" i="59" s="1"/>
  <c r="G161" i="57"/>
  <c r="J161" i="57" s="1"/>
  <c r="H161" i="57" s="1"/>
  <c r="I161" i="57"/>
  <c r="N121" i="22" s="1"/>
  <c r="AI161" i="57"/>
  <c r="A190" i="59" s="1"/>
  <c r="AJ161" i="57"/>
  <c r="B190" i="59" s="1"/>
  <c r="AK161" i="57"/>
  <c r="C190" i="59" s="1"/>
  <c r="AL161" i="57"/>
  <c r="D190" i="59" s="1"/>
  <c r="AM161" i="57"/>
  <c r="E190" i="59" s="1"/>
  <c r="AN161" i="57"/>
  <c r="F190" i="59" s="1"/>
  <c r="G162" i="57"/>
  <c r="H162" i="57"/>
  <c r="I162" i="57"/>
  <c r="N122" i="22" s="1"/>
  <c r="J162" i="57"/>
  <c r="AI162" i="57"/>
  <c r="A191" i="59" s="1"/>
  <c r="AJ162" i="57"/>
  <c r="B191" i="59" s="1"/>
  <c r="AK162" i="57"/>
  <c r="C191" i="59" s="1"/>
  <c r="AL162" i="57"/>
  <c r="D191" i="59" s="1"/>
  <c r="AM162" i="57"/>
  <c r="E191" i="59" s="1"/>
  <c r="AN162" i="57"/>
  <c r="F191" i="59" s="1"/>
  <c r="G163" i="57"/>
  <c r="I163" i="57"/>
  <c r="N123" i="22" s="1"/>
  <c r="J163" i="57"/>
  <c r="H163" i="57" s="1"/>
  <c r="AI163" i="57"/>
  <c r="A192" i="59" s="1"/>
  <c r="AJ163" i="57"/>
  <c r="B192" i="59" s="1"/>
  <c r="AK163" i="57"/>
  <c r="C192" i="59" s="1"/>
  <c r="AL163" i="57"/>
  <c r="D192" i="59" s="1"/>
  <c r="AM163" i="57"/>
  <c r="E192" i="59" s="1"/>
  <c r="AN163" i="57"/>
  <c r="F192" i="59" s="1"/>
  <c r="G164" i="57"/>
  <c r="H164" i="57"/>
  <c r="I164" i="57"/>
  <c r="N124" i="22" s="1"/>
  <c r="J164" i="57"/>
  <c r="AI164" i="57"/>
  <c r="A193" i="59" s="1"/>
  <c r="AJ164" i="57"/>
  <c r="B193" i="59" s="1"/>
  <c r="AK164" i="57"/>
  <c r="C193" i="59" s="1"/>
  <c r="AL164" i="57"/>
  <c r="D193" i="59" s="1"/>
  <c r="AM164" i="57"/>
  <c r="E193" i="59" s="1"/>
  <c r="AN164" i="57"/>
  <c r="F193" i="59" s="1"/>
  <c r="G165" i="57"/>
  <c r="I165" i="57"/>
  <c r="N125" i="22" s="1"/>
  <c r="J165" i="57"/>
  <c r="H165" i="57" s="1"/>
  <c r="AI165" i="57"/>
  <c r="A194" i="59" s="1"/>
  <c r="AJ165" i="57"/>
  <c r="B194" i="59" s="1"/>
  <c r="AK165" i="57"/>
  <c r="C194" i="59" s="1"/>
  <c r="AL165" i="57"/>
  <c r="D194" i="59" s="1"/>
  <c r="AM165" i="57"/>
  <c r="E194" i="59" s="1"/>
  <c r="AN165" i="57"/>
  <c r="F194" i="59" s="1"/>
  <c r="G166" i="57"/>
  <c r="I166" i="57"/>
  <c r="N126" i="22" s="1"/>
  <c r="J166" i="57"/>
  <c r="H166" i="57" s="1"/>
  <c r="AI166" i="57"/>
  <c r="A195" i="59" s="1"/>
  <c r="AJ166" i="57"/>
  <c r="B195" i="59" s="1"/>
  <c r="AK166" i="57"/>
  <c r="C195" i="59" s="1"/>
  <c r="AL166" i="57"/>
  <c r="D195" i="59" s="1"/>
  <c r="AM166" i="57"/>
  <c r="E195" i="59" s="1"/>
  <c r="AN166" i="57"/>
  <c r="F195" i="59" s="1"/>
  <c r="G167" i="57"/>
  <c r="J167" i="57" s="1"/>
  <c r="H167" i="57" s="1"/>
  <c r="I167" i="57"/>
  <c r="N127" i="22" s="1"/>
  <c r="AI167" i="57"/>
  <c r="A196" i="59" s="1"/>
  <c r="AJ167" i="57"/>
  <c r="B196" i="59" s="1"/>
  <c r="AK167" i="57"/>
  <c r="C196" i="59" s="1"/>
  <c r="AL167" i="57"/>
  <c r="D196" i="59" s="1"/>
  <c r="AM167" i="57"/>
  <c r="E196" i="59" s="1"/>
  <c r="AN167" i="57"/>
  <c r="F196" i="59" s="1"/>
  <c r="G168" i="57"/>
  <c r="H168" i="57"/>
  <c r="I168" i="57"/>
  <c r="N128" i="22" s="1"/>
  <c r="J168" i="57"/>
  <c r="AI168" i="57"/>
  <c r="A197" i="59" s="1"/>
  <c r="AJ168" i="57"/>
  <c r="B197" i="59" s="1"/>
  <c r="AK168" i="57"/>
  <c r="C197" i="59" s="1"/>
  <c r="AL168" i="57"/>
  <c r="D197" i="59" s="1"/>
  <c r="AM168" i="57"/>
  <c r="E197" i="59" s="1"/>
  <c r="AN168" i="57"/>
  <c r="F197" i="59" s="1"/>
  <c r="G169" i="57"/>
  <c r="I169" i="57"/>
  <c r="N129" i="22" s="1"/>
  <c r="J169" i="57"/>
  <c r="H169" i="57" s="1"/>
  <c r="AI169" i="57"/>
  <c r="A198" i="59" s="1"/>
  <c r="AJ169" i="57"/>
  <c r="B198" i="59" s="1"/>
  <c r="AK169" i="57"/>
  <c r="C198" i="59" s="1"/>
  <c r="AL169" i="57"/>
  <c r="D198" i="59" s="1"/>
  <c r="AM169" i="57"/>
  <c r="E198" i="59" s="1"/>
  <c r="AN169" i="57"/>
  <c r="F198" i="59" s="1"/>
  <c r="G170" i="57"/>
  <c r="H170" i="57"/>
  <c r="I170" i="57"/>
  <c r="N130" i="22" s="1"/>
  <c r="J170" i="57"/>
  <c r="AI170" i="57"/>
  <c r="A199" i="59" s="1"/>
  <c r="AJ170" i="57"/>
  <c r="B199" i="59" s="1"/>
  <c r="AK170" i="57"/>
  <c r="C199" i="59" s="1"/>
  <c r="AL170" i="57"/>
  <c r="D199" i="59" s="1"/>
  <c r="AM170" i="57"/>
  <c r="E199" i="59" s="1"/>
  <c r="AN170" i="57"/>
  <c r="F199" i="59" s="1"/>
  <c r="G171" i="57"/>
  <c r="I171" i="57"/>
  <c r="N131" i="22" s="1"/>
  <c r="J171" i="57"/>
  <c r="H171" i="57" s="1"/>
  <c r="AI171" i="57"/>
  <c r="A200" i="59" s="1"/>
  <c r="AJ171" i="57"/>
  <c r="B200" i="59" s="1"/>
  <c r="AK171" i="57"/>
  <c r="C200" i="59" s="1"/>
  <c r="AL171" i="57"/>
  <c r="D200" i="59" s="1"/>
  <c r="AM171" i="57"/>
  <c r="E200" i="59" s="1"/>
  <c r="AN171" i="57"/>
  <c r="F200" i="59" s="1"/>
  <c r="G172" i="57"/>
  <c r="I172" i="57"/>
  <c r="N132" i="22" s="1"/>
  <c r="J172" i="57"/>
  <c r="H172" i="57" s="1"/>
  <c r="AI172" i="57"/>
  <c r="A201" i="59" s="1"/>
  <c r="AJ172" i="57"/>
  <c r="B201" i="59" s="1"/>
  <c r="AK172" i="57"/>
  <c r="C201" i="59" s="1"/>
  <c r="AL172" i="57"/>
  <c r="D201" i="59" s="1"/>
  <c r="AM172" i="57"/>
  <c r="E201" i="59" s="1"/>
  <c r="AN172" i="57"/>
  <c r="F201" i="59" s="1"/>
  <c r="G173" i="57"/>
  <c r="J173" i="57" s="1"/>
  <c r="H173" i="57" s="1"/>
  <c r="I173" i="57"/>
  <c r="N133" i="22" s="1"/>
  <c r="AI173" i="57"/>
  <c r="A202" i="59" s="1"/>
  <c r="AJ173" i="57"/>
  <c r="B202" i="59" s="1"/>
  <c r="AK173" i="57"/>
  <c r="C202" i="59" s="1"/>
  <c r="AL173" i="57"/>
  <c r="D202" i="59" s="1"/>
  <c r="AM173" i="57"/>
  <c r="E202" i="59" s="1"/>
  <c r="AN173" i="57"/>
  <c r="F202" i="59" s="1"/>
  <c r="G174" i="57"/>
  <c r="H174" i="57"/>
  <c r="I174" i="57"/>
  <c r="N134" i="22" s="1"/>
  <c r="J174" i="57"/>
  <c r="AI174" i="57"/>
  <c r="A203" i="59" s="1"/>
  <c r="AJ174" i="57"/>
  <c r="B203" i="59" s="1"/>
  <c r="AK174" i="57"/>
  <c r="C203" i="59" s="1"/>
  <c r="AL174" i="57"/>
  <c r="D203" i="59" s="1"/>
  <c r="AM174" i="57"/>
  <c r="E203" i="59" s="1"/>
  <c r="AN174" i="57"/>
  <c r="F203" i="59" s="1"/>
  <c r="G175" i="57"/>
  <c r="I175" i="57"/>
  <c r="N135" i="22" s="1"/>
  <c r="J175" i="57"/>
  <c r="H175" i="57" s="1"/>
  <c r="AI175" i="57"/>
  <c r="A204" i="59" s="1"/>
  <c r="AJ175" i="57"/>
  <c r="B204" i="59" s="1"/>
  <c r="AK175" i="57"/>
  <c r="C204" i="59" s="1"/>
  <c r="AL175" i="57"/>
  <c r="D204" i="59" s="1"/>
  <c r="AM175" i="57"/>
  <c r="E204" i="59" s="1"/>
  <c r="AN175" i="57"/>
  <c r="F204" i="59" s="1"/>
  <c r="G176" i="57"/>
  <c r="H176" i="57"/>
  <c r="I176" i="57"/>
  <c r="N136" i="22" s="1"/>
  <c r="J176" i="57"/>
  <c r="AI176" i="57"/>
  <c r="A205" i="59" s="1"/>
  <c r="AJ176" i="57"/>
  <c r="B205" i="59" s="1"/>
  <c r="AK176" i="57"/>
  <c r="C205" i="59" s="1"/>
  <c r="AL176" i="57"/>
  <c r="D205" i="59" s="1"/>
  <c r="AM176" i="57"/>
  <c r="E205" i="59" s="1"/>
  <c r="AN176" i="57"/>
  <c r="F205" i="59" s="1"/>
  <c r="G177" i="57"/>
  <c r="I177" i="57"/>
  <c r="N137" i="22" s="1"/>
  <c r="J177" i="57"/>
  <c r="H177" i="57" s="1"/>
  <c r="AI177" i="57"/>
  <c r="A206" i="59" s="1"/>
  <c r="AJ177" i="57"/>
  <c r="B206" i="59" s="1"/>
  <c r="AK177" i="57"/>
  <c r="C206" i="59" s="1"/>
  <c r="AL177" i="57"/>
  <c r="D206" i="59" s="1"/>
  <c r="AM177" i="57"/>
  <c r="E206" i="59" s="1"/>
  <c r="AN177" i="57"/>
  <c r="F206" i="59" s="1"/>
  <c r="G178" i="57"/>
  <c r="I178" i="57"/>
  <c r="N138" i="22" s="1"/>
  <c r="J178" i="57"/>
  <c r="H178" i="57" s="1"/>
  <c r="AI178" i="57"/>
  <c r="A207" i="59" s="1"/>
  <c r="AJ178" i="57"/>
  <c r="B207" i="59" s="1"/>
  <c r="AK178" i="57"/>
  <c r="C207" i="59" s="1"/>
  <c r="AL178" i="57"/>
  <c r="D207" i="59" s="1"/>
  <c r="AM178" i="57"/>
  <c r="E207" i="59" s="1"/>
  <c r="AN178" i="57"/>
  <c r="F207" i="59" s="1"/>
  <c r="G179" i="57"/>
  <c r="J179" i="57" s="1"/>
  <c r="H179" i="57" s="1"/>
  <c r="I179" i="57"/>
  <c r="N139" i="22" s="1"/>
  <c r="AI179" i="57"/>
  <c r="A208" i="59" s="1"/>
  <c r="AJ179" i="57"/>
  <c r="B208" i="59" s="1"/>
  <c r="AK179" i="57"/>
  <c r="C208" i="59" s="1"/>
  <c r="AL179" i="57"/>
  <c r="D208" i="59" s="1"/>
  <c r="AM179" i="57"/>
  <c r="E208" i="59" s="1"/>
  <c r="AN179" i="57"/>
  <c r="F208" i="59" s="1"/>
  <c r="G180" i="57"/>
  <c r="H180" i="57"/>
  <c r="I180" i="57"/>
  <c r="N140" i="22" s="1"/>
  <c r="J180" i="57"/>
  <c r="AI180" i="57"/>
  <c r="A209" i="59" s="1"/>
  <c r="AJ180" i="57"/>
  <c r="B209" i="59" s="1"/>
  <c r="AK180" i="57"/>
  <c r="C209" i="59" s="1"/>
  <c r="AL180" i="57"/>
  <c r="D209" i="59" s="1"/>
  <c r="AM180" i="57"/>
  <c r="E209" i="59" s="1"/>
  <c r="AN180" i="57"/>
  <c r="F209" i="59" s="1"/>
  <c r="G181" i="57"/>
  <c r="I181" i="57"/>
  <c r="N141" i="22" s="1"/>
  <c r="J181" i="57"/>
  <c r="H181" i="57" s="1"/>
  <c r="AI181" i="57"/>
  <c r="A210" i="59" s="1"/>
  <c r="AJ181" i="57"/>
  <c r="B210" i="59" s="1"/>
  <c r="AK181" i="57"/>
  <c r="C210" i="59" s="1"/>
  <c r="AL181" i="57"/>
  <c r="D210" i="59" s="1"/>
  <c r="AM181" i="57"/>
  <c r="E210" i="59" s="1"/>
  <c r="AN181" i="57"/>
  <c r="F210" i="59" s="1"/>
  <c r="G182" i="57"/>
  <c r="H182" i="57"/>
  <c r="I182" i="57"/>
  <c r="N142" i="22" s="1"/>
  <c r="J182" i="57"/>
  <c r="AI182" i="57"/>
  <c r="A211" i="59" s="1"/>
  <c r="AJ182" i="57"/>
  <c r="B211" i="59" s="1"/>
  <c r="AK182" i="57"/>
  <c r="C211" i="59" s="1"/>
  <c r="AL182" i="57"/>
  <c r="D211" i="59" s="1"/>
  <c r="AM182" i="57"/>
  <c r="E211" i="59" s="1"/>
  <c r="AN182" i="57"/>
  <c r="F211" i="59" s="1"/>
  <c r="G183" i="57"/>
  <c r="I183" i="57"/>
  <c r="N143" i="22" s="1"/>
  <c r="J183" i="57"/>
  <c r="H183" i="57" s="1"/>
  <c r="AI183" i="57"/>
  <c r="A212" i="59" s="1"/>
  <c r="AJ183" i="57"/>
  <c r="B212" i="59" s="1"/>
  <c r="AK183" i="57"/>
  <c r="C212" i="59" s="1"/>
  <c r="AL183" i="57"/>
  <c r="D212" i="59" s="1"/>
  <c r="AM183" i="57"/>
  <c r="E212" i="59" s="1"/>
  <c r="AN183" i="57"/>
  <c r="F212" i="59" s="1"/>
  <c r="G184" i="57"/>
  <c r="I184" i="57"/>
  <c r="N144" i="22" s="1"/>
  <c r="J184" i="57"/>
  <c r="H184" i="57" s="1"/>
  <c r="AI184" i="57"/>
  <c r="A213" i="59" s="1"/>
  <c r="AJ184" i="57"/>
  <c r="B213" i="59" s="1"/>
  <c r="AK184" i="57"/>
  <c r="C213" i="59" s="1"/>
  <c r="AL184" i="57"/>
  <c r="D213" i="59" s="1"/>
  <c r="AM184" i="57"/>
  <c r="E213" i="59" s="1"/>
  <c r="AN184" i="57"/>
  <c r="F213" i="59" s="1"/>
  <c r="G185" i="57"/>
  <c r="J185" i="57" s="1"/>
  <c r="H185" i="57" s="1"/>
  <c r="I185" i="57"/>
  <c r="N145" i="22" s="1"/>
  <c r="AI185" i="57"/>
  <c r="A214" i="59" s="1"/>
  <c r="AJ185" i="57"/>
  <c r="B214" i="59" s="1"/>
  <c r="AK185" i="57"/>
  <c r="C214" i="59" s="1"/>
  <c r="AL185" i="57"/>
  <c r="D214" i="59" s="1"/>
  <c r="AM185" i="57"/>
  <c r="E214" i="59" s="1"/>
  <c r="AN185" i="57"/>
  <c r="F214" i="59" s="1"/>
  <c r="G186" i="57"/>
  <c r="H186" i="57"/>
  <c r="I186" i="57"/>
  <c r="N146" i="22" s="1"/>
  <c r="J186" i="57"/>
  <c r="AI186" i="57"/>
  <c r="A215" i="59" s="1"/>
  <c r="AJ186" i="57"/>
  <c r="B215" i="59" s="1"/>
  <c r="AK186" i="57"/>
  <c r="C215" i="59" s="1"/>
  <c r="AL186" i="57"/>
  <c r="D215" i="59" s="1"/>
  <c r="AM186" i="57"/>
  <c r="E215" i="59" s="1"/>
  <c r="AN186" i="57"/>
  <c r="F215" i="59" s="1"/>
  <c r="G187" i="57"/>
  <c r="I187" i="57"/>
  <c r="N147" i="22" s="1"/>
  <c r="J187" i="57"/>
  <c r="H187" i="57" s="1"/>
  <c r="AI187" i="57"/>
  <c r="A216" i="59" s="1"/>
  <c r="AJ187" i="57"/>
  <c r="B216" i="59" s="1"/>
  <c r="AK187" i="57"/>
  <c r="C216" i="59" s="1"/>
  <c r="AL187" i="57"/>
  <c r="D216" i="59" s="1"/>
  <c r="AM187" i="57"/>
  <c r="E216" i="59" s="1"/>
  <c r="AN187" i="57"/>
  <c r="F216" i="59" s="1"/>
  <c r="G188" i="57"/>
  <c r="H188" i="57"/>
  <c r="I188" i="57"/>
  <c r="N148" i="22" s="1"/>
  <c r="J188" i="57"/>
  <c r="AI188" i="57"/>
  <c r="A217" i="59" s="1"/>
  <c r="AJ188" i="57"/>
  <c r="B217" i="59" s="1"/>
  <c r="AK188" i="57"/>
  <c r="C217" i="59" s="1"/>
  <c r="AL188" i="57"/>
  <c r="D217" i="59" s="1"/>
  <c r="AM188" i="57"/>
  <c r="E217" i="59" s="1"/>
  <c r="AN188" i="57"/>
  <c r="F217" i="59" s="1"/>
  <c r="G189" i="57"/>
  <c r="I189" i="57"/>
  <c r="N149" i="22" s="1"/>
  <c r="J189" i="57"/>
  <c r="H189" i="57" s="1"/>
  <c r="AI189" i="57"/>
  <c r="A218" i="59" s="1"/>
  <c r="AJ189" i="57"/>
  <c r="B218" i="59" s="1"/>
  <c r="AK189" i="57"/>
  <c r="C218" i="59" s="1"/>
  <c r="AL189" i="57"/>
  <c r="D218" i="59" s="1"/>
  <c r="AM189" i="57"/>
  <c r="E218" i="59" s="1"/>
  <c r="AN189" i="57"/>
  <c r="F218" i="59" s="1"/>
  <c r="G190" i="57"/>
  <c r="I190" i="57"/>
  <c r="N150" i="22" s="1"/>
  <c r="J190" i="57"/>
  <c r="H190" i="57" s="1"/>
  <c r="AI190" i="57"/>
  <c r="A219" i="59" s="1"/>
  <c r="AJ190" i="57"/>
  <c r="B219" i="59" s="1"/>
  <c r="AK190" i="57"/>
  <c r="C219" i="59" s="1"/>
  <c r="AL190" i="57"/>
  <c r="D219" i="59" s="1"/>
  <c r="AM190" i="57"/>
  <c r="E219" i="59" s="1"/>
  <c r="AN190" i="57"/>
  <c r="F219" i="59" s="1"/>
  <c r="G191" i="57"/>
  <c r="J191" i="57" s="1"/>
  <c r="H191" i="57" s="1"/>
  <c r="I191" i="57"/>
  <c r="N151" i="22" s="1"/>
  <c r="AI191" i="57"/>
  <c r="A220" i="59" s="1"/>
  <c r="AJ191" i="57"/>
  <c r="B220" i="59" s="1"/>
  <c r="AK191" i="57"/>
  <c r="C220" i="59" s="1"/>
  <c r="AL191" i="57"/>
  <c r="D220" i="59" s="1"/>
  <c r="AM191" i="57"/>
  <c r="E220" i="59" s="1"/>
  <c r="AN191" i="57"/>
  <c r="F220" i="59" s="1"/>
  <c r="G192" i="57"/>
  <c r="H192" i="57"/>
  <c r="I192" i="57"/>
  <c r="N152" i="22" s="1"/>
  <c r="J192" i="57"/>
  <c r="AI192" i="57"/>
  <c r="A221" i="59" s="1"/>
  <c r="AJ192" i="57"/>
  <c r="B221" i="59" s="1"/>
  <c r="AK192" i="57"/>
  <c r="C221" i="59" s="1"/>
  <c r="AL192" i="57"/>
  <c r="D221" i="59" s="1"/>
  <c r="AM192" i="57"/>
  <c r="E221" i="59" s="1"/>
  <c r="AN192" i="57"/>
  <c r="F221" i="59" s="1"/>
  <c r="G193" i="57"/>
  <c r="I193" i="57"/>
  <c r="N153" i="22" s="1"/>
  <c r="J193" i="57"/>
  <c r="H193" i="57" s="1"/>
  <c r="AI193" i="57"/>
  <c r="A222" i="59" s="1"/>
  <c r="AJ193" i="57"/>
  <c r="B222" i="59" s="1"/>
  <c r="AK193" i="57"/>
  <c r="C222" i="59" s="1"/>
  <c r="AL193" i="57"/>
  <c r="D222" i="59" s="1"/>
  <c r="AM193" i="57"/>
  <c r="E222" i="59" s="1"/>
  <c r="AN193" i="57"/>
  <c r="F222" i="59" s="1"/>
  <c r="G194" i="57"/>
  <c r="H194" i="57"/>
  <c r="I194" i="57"/>
  <c r="N154" i="22" s="1"/>
  <c r="J194" i="57"/>
  <c r="AI194" i="57"/>
  <c r="A223" i="59" s="1"/>
  <c r="AJ194" i="57"/>
  <c r="B223" i="59" s="1"/>
  <c r="AK194" i="57"/>
  <c r="C223" i="59" s="1"/>
  <c r="AL194" i="57"/>
  <c r="D223" i="59" s="1"/>
  <c r="AM194" i="57"/>
  <c r="E223" i="59" s="1"/>
  <c r="AN194" i="57"/>
  <c r="F223" i="59" s="1"/>
  <c r="G195" i="57"/>
  <c r="I195" i="57"/>
  <c r="N155" i="22" s="1"/>
  <c r="J195" i="57"/>
  <c r="H195" i="57" s="1"/>
  <c r="AI195" i="57"/>
  <c r="A224" i="59" s="1"/>
  <c r="AJ195" i="57"/>
  <c r="B224" i="59" s="1"/>
  <c r="AK195" i="57"/>
  <c r="C224" i="59" s="1"/>
  <c r="AL195" i="57"/>
  <c r="D224" i="59" s="1"/>
  <c r="AM195" i="57"/>
  <c r="E224" i="59" s="1"/>
  <c r="AN195" i="57"/>
  <c r="F224" i="59" s="1"/>
  <c r="G196" i="57"/>
  <c r="I196" i="57"/>
  <c r="N156" i="22" s="1"/>
  <c r="J196" i="57"/>
  <c r="H196" i="57" s="1"/>
  <c r="AI196" i="57"/>
  <c r="A225" i="59" s="1"/>
  <c r="AJ196" i="57"/>
  <c r="B225" i="59" s="1"/>
  <c r="AK196" i="57"/>
  <c r="C225" i="59" s="1"/>
  <c r="AL196" i="57"/>
  <c r="D225" i="59" s="1"/>
  <c r="AM196" i="57"/>
  <c r="E225" i="59" s="1"/>
  <c r="AN196" i="57"/>
  <c r="F225" i="59" s="1"/>
  <c r="G197" i="57"/>
  <c r="J197" i="57" s="1"/>
  <c r="H197" i="57" s="1"/>
  <c r="I197" i="57"/>
  <c r="N157" i="22" s="1"/>
  <c r="AI197" i="57"/>
  <c r="A226" i="59" s="1"/>
  <c r="AJ197" i="57"/>
  <c r="B226" i="59" s="1"/>
  <c r="AK197" i="57"/>
  <c r="C226" i="59" s="1"/>
  <c r="AL197" i="57"/>
  <c r="D226" i="59" s="1"/>
  <c r="AM197" i="57"/>
  <c r="E226" i="59" s="1"/>
  <c r="AN197" i="57"/>
  <c r="F226" i="59" s="1"/>
  <c r="G198" i="57"/>
  <c r="H198" i="57"/>
  <c r="I198" i="57"/>
  <c r="N158" i="22" s="1"/>
  <c r="J198" i="57"/>
  <c r="AI198" i="57"/>
  <c r="A227" i="59" s="1"/>
  <c r="AJ198" i="57"/>
  <c r="B227" i="59" s="1"/>
  <c r="AK198" i="57"/>
  <c r="C227" i="59" s="1"/>
  <c r="AL198" i="57"/>
  <c r="D227" i="59" s="1"/>
  <c r="AM198" i="57"/>
  <c r="E227" i="59" s="1"/>
  <c r="AN198" i="57"/>
  <c r="F227" i="59" s="1"/>
  <c r="G199" i="57"/>
  <c r="I199" i="57"/>
  <c r="N159" i="22" s="1"/>
  <c r="J199" i="57"/>
  <c r="H199" i="57" s="1"/>
  <c r="AI199" i="57"/>
  <c r="A228" i="59" s="1"/>
  <c r="AJ199" i="57"/>
  <c r="B228" i="59" s="1"/>
  <c r="AK199" i="57"/>
  <c r="C228" i="59" s="1"/>
  <c r="AL199" i="57"/>
  <c r="D228" i="59" s="1"/>
  <c r="AM199" i="57"/>
  <c r="E228" i="59" s="1"/>
  <c r="AN199" i="57"/>
  <c r="F228" i="59" s="1"/>
  <c r="G200" i="57"/>
  <c r="H200" i="57"/>
  <c r="I200" i="57"/>
  <c r="N160" i="22" s="1"/>
  <c r="J200" i="57"/>
  <c r="AI200" i="57"/>
  <c r="A229" i="59" s="1"/>
  <c r="AJ200" i="57"/>
  <c r="B229" i="59" s="1"/>
  <c r="AK200" i="57"/>
  <c r="C229" i="59" s="1"/>
  <c r="AL200" i="57"/>
  <c r="D229" i="59" s="1"/>
  <c r="AM200" i="57"/>
  <c r="E229" i="59" s="1"/>
  <c r="AN200" i="57"/>
  <c r="F229" i="59" s="1"/>
  <c r="G201" i="57"/>
  <c r="I201" i="57"/>
  <c r="N161" i="22" s="1"/>
  <c r="J201" i="57"/>
  <c r="H201" i="57" s="1"/>
  <c r="AI201" i="57"/>
  <c r="A230" i="59" s="1"/>
  <c r="AJ201" i="57"/>
  <c r="B230" i="59" s="1"/>
  <c r="AK201" i="57"/>
  <c r="C230" i="59" s="1"/>
  <c r="AL201" i="57"/>
  <c r="D230" i="59" s="1"/>
  <c r="AM201" i="57"/>
  <c r="E230" i="59" s="1"/>
  <c r="AN201" i="57"/>
  <c r="F230" i="59" s="1"/>
  <c r="G202" i="57"/>
  <c r="I202" i="57"/>
  <c r="N162" i="22" s="1"/>
  <c r="J202" i="57"/>
  <c r="H202" i="57" s="1"/>
  <c r="AI202" i="57"/>
  <c r="A231" i="59" s="1"/>
  <c r="AJ202" i="57"/>
  <c r="B231" i="59" s="1"/>
  <c r="AK202" i="57"/>
  <c r="C231" i="59" s="1"/>
  <c r="AL202" i="57"/>
  <c r="D231" i="59" s="1"/>
  <c r="AM202" i="57"/>
  <c r="E231" i="59" s="1"/>
  <c r="AN202" i="57"/>
  <c r="F231" i="59" s="1"/>
  <c r="G203" i="57"/>
  <c r="J203" i="57" s="1"/>
  <c r="H203" i="57" s="1"/>
  <c r="I203" i="57"/>
  <c r="N163" i="22" s="1"/>
  <c r="AI203" i="57"/>
  <c r="A232" i="59" s="1"/>
  <c r="AJ203" i="57"/>
  <c r="B232" i="59" s="1"/>
  <c r="AK203" i="57"/>
  <c r="C232" i="59" s="1"/>
  <c r="AL203" i="57"/>
  <c r="D232" i="59" s="1"/>
  <c r="AM203" i="57"/>
  <c r="E232" i="59" s="1"/>
  <c r="AN203" i="57"/>
  <c r="F232" i="59" s="1"/>
  <c r="G204" i="57"/>
  <c r="H204" i="57"/>
  <c r="I204" i="57"/>
  <c r="N164" i="22" s="1"/>
  <c r="J204" i="57"/>
  <c r="AI204" i="57"/>
  <c r="A233" i="59" s="1"/>
  <c r="AJ204" i="57"/>
  <c r="B233" i="59" s="1"/>
  <c r="AK204" i="57"/>
  <c r="C233" i="59" s="1"/>
  <c r="AL204" i="57"/>
  <c r="D233" i="59" s="1"/>
  <c r="AM204" i="57"/>
  <c r="E233" i="59" s="1"/>
  <c r="AN204" i="57"/>
  <c r="F233" i="59" s="1"/>
  <c r="G205" i="57"/>
  <c r="I205" i="57"/>
  <c r="N165" i="22" s="1"/>
  <c r="J205" i="57"/>
  <c r="H205" i="57" s="1"/>
  <c r="AI205" i="57"/>
  <c r="A234" i="59" s="1"/>
  <c r="AJ205" i="57"/>
  <c r="B234" i="59" s="1"/>
  <c r="AK205" i="57"/>
  <c r="C234" i="59" s="1"/>
  <c r="AL205" i="57"/>
  <c r="D234" i="59" s="1"/>
  <c r="AM205" i="57"/>
  <c r="E234" i="59" s="1"/>
  <c r="AN205" i="57"/>
  <c r="F234" i="59" s="1"/>
  <c r="G206" i="57"/>
  <c r="H206" i="57"/>
  <c r="I206" i="57"/>
  <c r="N166" i="22" s="1"/>
  <c r="J206" i="57"/>
  <c r="AI206" i="57"/>
  <c r="A235" i="59" s="1"/>
  <c r="AJ206" i="57"/>
  <c r="B235" i="59" s="1"/>
  <c r="AK206" i="57"/>
  <c r="C235" i="59" s="1"/>
  <c r="AL206" i="57"/>
  <c r="D235" i="59" s="1"/>
  <c r="AM206" i="57"/>
  <c r="E235" i="59" s="1"/>
  <c r="AN206" i="57"/>
  <c r="F235" i="59" s="1"/>
  <c r="G207" i="57"/>
  <c r="I207" i="57"/>
  <c r="N167" i="22" s="1"/>
  <c r="J207" i="57"/>
  <c r="H207" i="57" s="1"/>
  <c r="AI207" i="57"/>
  <c r="A236" i="59" s="1"/>
  <c r="AJ207" i="57"/>
  <c r="B236" i="59" s="1"/>
  <c r="AK207" i="57"/>
  <c r="C236" i="59" s="1"/>
  <c r="AL207" i="57"/>
  <c r="D236" i="59" s="1"/>
  <c r="AM207" i="57"/>
  <c r="E236" i="59" s="1"/>
  <c r="AN207" i="57"/>
  <c r="F236" i="59" s="1"/>
  <c r="G208" i="57"/>
  <c r="I208" i="57"/>
  <c r="N168" i="22" s="1"/>
  <c r="J208" i="57"/>
  <c r="H208" i="57" s="1"/>
  <c r="AI208" i="57"/>
  <c r="A237" i="59" s="1"/>
  <c r="AJ208" i="57"/>
  <c r="B237" i="59" s="1"/>
  <c r="AK208" i="57"/>
  <c r="C237" i="59" s="1"/>
  <c r="AL208" i="57"/>
  <c r="D237" i="59" s="1"/>
  <c r="AM208" i="57"/>
  <c r="E237" i="59" s="1"/>
  <c r="AN208" i="57"/>
  <c r="F237" i="59" s="1"/>
  <c r="G209" i="57"/>
  <c r="J209" i="57" s="1"/>
  <c r="H209" i="57" s="1"/>
  <c r="I209" i="57"/>
  <c r="N169" i="22" s="1"/>
  <c r="AI209" i="57"/>
  <c r="A238" i="59" s="1"/>
  <c r="AJ209" i="57"/>
  <c r="B238" i="59" s="1"/>
  <c r="AK209" i="57"/>
  <c r="C238" i="59" s="1"/>
  <c r="AL209" i="57"/>
  <c r="D238" i="59" s="1"/>
  <c r="AM209" i="57"/>
  <c r="E238" i="59" s="1"/>
  <c r="AN209" i="57"/>
  <c r="F238" i="59" s="1"/>
  <c r="G210" i="57"/>
  <c r="H210" i="57"/>
  <c r="I210" i="57"/>
  <c r="N170" i="22" s="1"/>
  <c r="J210" i="57"/>
  <c r="AI210" i="57"/>
  <c r="A239" i="59" s="1"/>
  <c r="AJ210" i="57"/>
  <c r="B239" i="59" s="1"/>
  <c r="AK210" i="57"/>
  <c r="C239" i="59" s="1"/>
  <c r="AL210" i="57"/>
  <c r="D239" i="59" s="1"/>
  <c r="AM210" i="57"/>
  <c r="E239" i="59" s="1"/>
  <c r="AN210" i="57"/>
  <c r="F239" i="59" s="1"/>
  <c r="G211" i="57"/>
  <c r="I211" i="57"/>
  <c r="N171" i="22" s="1"/>
  <c r="J211" i="57"/>
  <c r="H211" i="57" s="1"/>
  <c r="AI211" i="57"/>
  <c r="A240" i="59" s="1"/>
  <c r="AJ211" i="57"/>
  <c r="B240" i="59" s="1"/>
  <c r="AK211" i="57"/>
  <c r="C240" i="59" s="1"/>
  <c r="AL211" i="57"/>
  <c r="D240" i="59" s="1"/>
  <c r="AM211" i="57"/>
  <c r="E240" i="59" s="1"/>
  <c r="AN211" i="57"/>
  <c r="F240" i="59" s="1"/>
  <c r="G212" i="57"/>
  <c r="H212" i="57"/>
  <c r="I212" i="57"/>
  <c r="N172" i="22" s="1"/>
  <c r="J212" i="57"/>
  <c r="AI212" i="57"/>
  <c r="A241" i="59" s="1"/>
  <c r="AJ212" i="57"/>
  <c r="B241" i="59" s="1"/>
  <c r="AK212" i="57"/>
  <c r="C241" i="59" s="1"/>
  <c r="AL212" i="57"/>
  <c r="D241" i="59" s="1"/>
  <c r="AM212" i="57"/>
  <c r="E241" i="59" s="1"/>
  <c r="AN212" i="57"/>
  <c r="F241" i="59" s="1"/>
  <c r="G213" i="57"/>
  <c r="I213" i="57"/>
  <c r="N173" i="22" s="1"/>
  <c r="J213" i="57"/>
  <c r="H213" i="57" s="1"/>
  <c r="AI213" i="57"/>
  <c r="A242" i="59" s="1"/>
  <c r="AJ213" i="57"/>
  <c r="B242" i="59" s="1"/>
  <c r="AK213" i="57"/>
  <c r="C242" i="59" s="1"/>
  <c r="AL213" i="57"/>
  <c r="D242" i="59" s="1"/>
  <c r="AM213" i="57"/>
  <c r="E242" i="59" s="1"/>
  <c r="AN213" i="57"/>
  <c r="F242" i="59" s="1"/>
  <c r="G214" i="57"/>
  <c r="I214" i="57"/>
  <c r="N174" i="22" s="1"/>
  <c r="J214" i="57"/>
  <c r="H214" i="57" s="1"/>
  <c r="AI214" i="57"/>
  <c r="A243" i="59" s="1"/>
  <c r="AJ214" i="57"/>
  <c r="B243" i="59" s="1"/>
  <c r="AK214" i="57"/>
  <c r="C243" i="59" s="1"/>
  <c r="AL214" i="57"/>
  <c r="D243" i="59" s="1"/>
  <c r="AM214" i="57"/>
  <c r="E243" i="59" s="1"/>
  <c r="AN214" i="57"/>
  <c r="F243" i="59" s="1"/>
  <c r="G215" i="57"/>
  <c r="J215" i="57" s="1"/>
  <c r="H215" i="57" s="1"/>
  <c r="I215" i="57"/>
  <c r="N175" i="22" s="1"/>
  <c r="AI215" i="57"/>
  <c r="A244" i="59" s="1"/>
  <c r="AJ215" i="57"/>
  <c r="B244" i="59" s="1"/>
  <c r="AK215" i="57"/>
  <c r="C244" i="59" s="1"/>
  <c r="AL215" i="57"/>
  <c r="D244" i="59" s="1"/>
  <c r="AM215" i="57"/>
  <c r="E244" i="59" s="1"/>
  <c r="AN215" i="57"/>
  <c r="F244" i="59" s="1"/>
  <c r="G216" i="57"/>
  <c r="H216" i="57"/>
  <c r="I216" i="57"/>
  <c r="N176" i="22" s="1"/>
  <c r="J216" i="57"/>
  <c r="AI216" i="57"/>
  <c r="A245" i="59" s="1"/>
  <c r="AJ216" i="57"/>
  <c r="B245" i="59" s="1"/>
  <c r="AK216" i="57"/>
  <c r="C245" i="59" s="1"/>
  <c r="AL216" i="57"/>
  <c r="D245" i="59" s="1"/>
  <c r="AM216" i="57"/>
  <c r="E245" i="59" s="1"/>
  <c r="AN216" i="57"/>
  <c r="F245" i="59" s="1"/>
  <c r="G217" i="57"/>
  <c r="I217" i="57"/>
  <c r="N177" i="22" s="1"/>
  <c r="J217" i="57"/>
  <c r="H217" i="57" s="1"/>
  <c r="AI217" i="57"/>
  <c r="A246" i="59" s="1"/>
  <c r="AJ217" i="57"/>
  <c r="B246" i="59" s="1"/>
  <c r="AK217" i="57"/>
  <c r="C246" i="59" s="1"/>
  <c r="AL217" i="57"/>
  <c r="D246" i="59" s="1"/>
  <c r="AM217" i="57"/>
  <c r="E246" i="59" s="1"/>
  <c r="AN217" i="57"/>
  <c r="F246" i="59" s="1"/>
  <c r="G218" i="57"/>
  <c r="H218" i="57"/>
  <c r="I218" i="57"/>
  <c r="N178" i="22" s="1"/>
  <c r="J218" i="57"/>
  <c r="AI218" i="57"/>
  <c r="A247" i="59" s="1"/>
  <c r="AJ218" i="57"/>
  <c r="B247" i="59" s="1"/>
  <c r="AK218" i="57"/>
  <c r="C247" i="59" s="1"/>
  <c r="AL218" i="57"/>
  <c r="D247" i="59" s="1"/>
  <c r="AM218" i="57"/>
  <c r="E247" i="59" s="1"/>
  <c r="AN218" i="57"/>
  <c r="F247" i="59" s="1"/>
  <c r="G219" i="57"/>
  <c r="I219" i="57"/>
  <c r="N179" i="22" s="1"/>
  <c r="J219" i="57"/>
  <c r="H219" i="57" s="1"/>
  <c r="AI219" i="57"/>
  <c r="A248" i="59" s="1"/>
  <c r="AJ219" i="57"/>
  <c r="B248" i="59" s="1"/>
  <c r="AK219" i="57"/>
  <c r="C248" i="59" s="1"/>
  <c r="AL219" i="57"/>
  <c r="D248" i="59" s="1"/>
  <c r="AM219" i="57"/>
  <c r="E248" i="59" s="1"/>
  <c r="AN219" i="57"/>
  <c r="F248" i="59" s="1"/>
  <c r="G220" i="57"/>
  <c r="I220" i="57"/>
  <c r="N180" i="22" s="1"/>
  <c r="J220" i="57"/>
  <c r="H220" i="57" s="1"/>
  <c r="AI220" i="57"/>
  <c r="A249" i="59" s="1"/>
  <c r="AJ220" i="57"/>
  <c r="B249" i="59" s="1"/>
  <c r="AK220" i="57"/>
  <c r="C249" i="59" s="1"/>
  <c r="AL220" i="57"/>
  <c r="D249" i="59" s="1"/>
  <c r="AM220" i="57"/>
  <c r="E249" i="59" s="1"/>
  <c r="AN220" i="57"/>
  <c r="F249" i="59" s="1"/>
  <c r="G221" i="57"/>
  <c r="J221" i="57" s="1"/>
  <c r="H221" i="57" s="1"/>
  <c r="I221" i="57"/>
  <c r="N181" i="22" s="1"/>
  <c r="AI221" i="57"/>
  <c r="A250" i="59" s="1"/>
  <c r="AJ221" i="57"/>
  <c r="B250" i="59" s="1"/>
  <c r="AK221" i="57"/>
  <c r="C250" i="59" s="1"/>
  <c r="AL221" i="57"/>
  <c r="D250" i="59" s="1"/>
  <c r="AM221" i="57"/>
  <c r="E250" i="59" s="1"/>
  <c r="AN221" i="57"/>
  <c r="F250" i="59" s="1"/>
  <c r="G222" i="57"/>
  <c r="H222" i="57"/>
  <c r="I222" i="57"/>
  <c r="N182" i="22" s="1"/>
  <c r="J222" i="57"/>
  <c r="AI222" i="57"/>
  <c r="A251" i="59" s="1"/>
  <c r="AJ222" i="57"/>
  <c r="B251" i="59" s="1"/>
  <c r="AK222" i="57"/>
  <c r="C251" i="59" s="1"/>
  <c r="AL222" i="57"/>
  <c r="D251" i="59" s="1"/>
  <c r="AM222" i="57"/>
  <c r="E251" i="59" s="1"/>
  <c r="AN222" i="57"/>
  <c r="F251" i="59" s="1"/>
  <c r="G223" i="57"/>
  <c r="I223" i="57"/>
  <c r="N183" i="22" s="1"/>
  <c r="J223" i="57"/>
  <c r="H223" i="57" s="1"/>
  <c r="AI223" i="57"/>
  <c r="A252" i="59" s="1"/>
  <c r="AJ223" i="57"/>
  <c r="B252" i="59" s="1"/>
  <c r="AK223" i="57"/>
  <c r="C252" i="59" s="1"/>
  <c r="AL223" i="57"/>
  <c r="D252" i="59" s="1"/>
  <c r="AM223" i="57"/>
  <c r="E252" i="59" s="1"/>
  <c r="AN223" i="57"/>
  <c r="F252" i="59" s="1"/>
  <c r="G224" i="57"/>
  <c r="H224" i="57"/>
  <c r="I224" i="57"/>
  <c r="N184" i="22" s="1"/>
  <c r="J224" i="57"/>
  <c r="AI224" i="57"/>
  <c r="A253" i="59" s="1"/>
  <c r="AJ224" i="57"/>
  <c r="B253" i="59" s="1"/>
  <c r="AK224" i="57"/>
  <c r="C253" i="59" s="1"/>
  <c r="AL224" i="57"/>
  <c r="D253" i="59" s="1"/>
  <c r="AM224" i="57"/>
  <c r="E253" i="59" s="1"/>
  <c r="AN224" i="57"/>
  <c r="F253" i="59" s="1"/>
  <c r="G225" i="57"/>
  <c r="I225" i="57"/>
  <c r="N185" i="22" s="1"/>
  <c r="J225" i="57"/>
  <c r="H225" i="57" s="1"/>
  <c r="AI225" i="57"/>
  <c r="A254" i="59" s="1"/>
  <c r="AJ225" i="57"/>
  <c r="B254" i="59" s="1"/>
  <c r="AK225" i="57"/>
  <c r="C254" i="59" s="1"/>
  <c r="AL225" i="57"/>
  <c r="D254" i="59" s="1"/>
  <c r="AM225" i="57"/>
  <c r="E254" i="59" s="1"/>
  <c r="AN225" i="57"/>
  <c r="F254" i="59" s="1"/>
  <c r="G226" i="57"/>
  <c r="I226" i="57"/>
  <c r="N186" i="22" s="1"/>
  <c r="J226" i="57"/>
  <c r="H226" i="57" s="1"/>
  <c r="AI226" i="57"/>
  <c r="A255" i="59" s="1"/>
  <c r="AJ226" i="57"/>
  <c r="B255" i="59" s="1"/>
  <c r="AK226" i="57"/>
  <c r="C255" i="59" s="1"/>
  <c r="AL226" i="57"/>
  <c r="D255" i="59" s="1"/>
  <c r="AM226" i="57"/>
  <c r="E255" i="59" s="1"/>
  <c r="AN226" i="57"/>
  <c r="F255" i="59" s="1"/>
  <c r="G227" i="57"/>
  <c r="J227" i="57" s="1"/>
  <c r="H227" i="57" s="1"/>
  <c r="I227" i="57"/>
  <c r="N187" i="22" s="1"/>
  <c r="AI227" i="57"/>
  <c r="A256" i="59" s="1"/>
  <c r="AJ227" i="57"/>
  <c r="B256" i="59" s="1"/>
  <c r="AK227" i="57"/>
  <c r="C256" i="59" s="1"/>
  <c r="AL227" i="57"/>
  <c r="D256" i="59" s="1"/>
  <c r="AM227" i="57"/>
  <c r="E256" i="59" s="1"/>
  <c r="AN227" i="57"/>
  <c r="F256" i="59" s="1"/>
  <c r="G228" i="57"/>
  <c r="H228" i="57"/>
  <c r="I228" i="57"/>
  <c r="N188" i="22" s="1"/>
  <c r="J228" i="57"/>
  <c r="AI228" i="57"/>
  <c r="A257" i="59" s="1"/>
  <c r="AJ228" i="57"/>
  <c r="B257" i="59" s="1"/>
  <c r="AK228" i="57"/>
  <c r="C257" i="59" s="1"/>
  <c r="AL228" i="57"/>
  <c r="D257" i="59" s="1"/>
  <c r="AM228" i="57"/>
  <c r="E257" i="59" s="1"/>
  <c r="AN228" i="57"/>
  <c r="F257" i="59" s="1"/>
  <c r="G229" i="57"/>
  <c r="I229" i="57"/>
  <c r="N189" i="22" s="1"/>
  <c r="J229" i="57"/>
  <c r="H229" i="57" s="1"/>
  <c r="AI229" i="57"/>
  <c r="A258" i="59" s="1"/>
  <c r="AJ229" i="57"/>
  <c r="B258" i="59" s="1"/>
  <c r="AK229" i="57"/>
  <c r="C258" i="59" s="1"/>
  <c r="AL229" i="57"/>
  <c r="D258" i="59" s="1"/>
  <c r="AM229" i="57"/>
  <c r="E258" i="59" s="1"/>
  <c r="AN229" i="57"/>
  <c r="F258" i="59" s="1"/>
  <c r="G230" i="57"/>
  <c r="H230" i="57"/>
  <c r="I230" i="57"/>
  <c r="N190" i="22" s="1"/>
  <c r="J230" i="57"/>
  <c r="AI230" i="57"/>
  <c r="A259" i="59" s="1"/>
  <c r="AJ230" i="57"/>
  <c r="B259" i="59" s="1"/>
  <c r="AK230" i="57"/>
  <c r="C259" i="59" s="1"/>
  <c r="AL230" i="57"/>
  <c r="D259" i="59" s="1"/>
  <c r="AM230" i="57"/>
  <c r="E259" i="59" s="1"/>
  <c r="AN230" i="57"/>
  <c r="F259" i="59" s="1"/>
  <c r="G231" i="57"/>
  <c r="I231" i="57"/>
  <c r="N191" i="22" s="1"/>
  <c r="J231" i="57"/>
  <c r="H231" i="57" s="1"/>
  <c r="AI231" i="57"/>
  <c r="A260" i="59" s="1"/>
  <c r="AJ231" i="57"/>
  <c r="B260" i="59" s="1"/>
  <c r="AK231" i="57"/>
  <c r="C260" i="59" s="1"/>
  <c r="AL231" i="57"/>
  <c r="D260" i="59" s="1"/>
  <c r="AM231" i="57"/>
  <c r="E260" i="59" s="1"/>
  <c r="AN231" i="57"/>
  <c r="F260" i="59" s="1"/>
  <c r="G232" i="57"/>
  <c r="I232" i="57"/>
  <c r="N192" i="22" s="1"/>
  <c r="J232" i="57"/>
  <c r="H232" i="57" s="1"/>
  <c r="AI232" i="57"/>
  <c r="A261" i="59" s="1"/>
  <c r="AJ232" i="57"/>
  <c r="B261" i="59" s="1"/>
  <c r="AK232" i="57"/>
  <c r="C261" i="59" s="1"/>
  <c r="AL232" i="57"/>
  <c r="D261" i="59" s="1"/>
  <c r="AM232" i="57"/>
  <c r="E261" i="59" s="1"/>
  <c r="AN232" i="57"/>
  <c r="F261" i="59" s="1"/>
  <c r="G233" i="57"/>
  <c r="J233" i="57" s="1"/>
  <c r="H233" i="57" s="1"/>
  <c r="I233" i="57"/>
  <c r="N193" i="22" s="1"/>
  <c r="AI233" i="57"/>
  <c r="A262" i="59" s="1"/>
  <c r="AJ233" i="57"/>
  <c r="B262" i="59" s="1"/>
  <c r="AK233" i="57"/>
  <c r="C262" i="59" s="1"/>
  <c r="AL233" i="57"/>
  <c r="D262" i="59" s="1"/>
  <c r="AM233" i="57"/>
  <c r="E262" i="59" s="1"/>
  <c r="AN233" i="57"/>
  <c r="F262" i="59" s="1"/>
  <c r="G234" i="57"/>
  <c r="H234" i="57"/>
  <c r="I234" i="57"/>
  <c r="N194" i="22" s="1"/>
  <c r="J234" i="57"/>
  <c r="AI234" i="57"/>
  <c r="A263" i="59" s="1"/>
  <c r="AJ234" i="57"/>
  <c r="B263" i="59" s="1"/>
  <c r="AK234" i="57"/>
  <c r="C263" i="59" s="1"/>
  <c r="AL234" i="57"/>
  <c r="D263" i="59" s="1"/>
  <c r="AM234" i="57"/>
  <c r="E263" i="59" s="1"/>
  <c r="AN234" i="57"/>
  <c r="F263" i="59" s="1"/>
  <c r="G235" i="57"/>
  <c r="I235" i="57"/>
  <c r="N195" i="22" s="1"/>
  <c r="J235" i="57"/>
  <c r="H235" i="57" s="1"/>
  <c r="AI235" i="57"/>
  <c r="A264" i="59" s="1"/>
  <c r="AJ235" i="57"/>
  <c r="B264" i="59" s="1"/>
  <c r="AK235" i="57"/>
  <c r="C264" i="59" s="1"/>
  <c r="AL235" i="57"/>
  <c r="D264" i="59" s="1"/>
  <c r="AM235" i="57"/>
  <c r="E264" i="59" s="1"/>
  <c r="AN235" i="57"/>
  <c r="F264" i="59" s="1"/>
  <c r="G236" i="57"/>
  <c r="H236" i="57"/>
  <c r="I236" i="57"/>
  <c r="N196" i="22" s="1"/>
  <c r="J236" i="57"/>
  <c r="AI236" i="57"/>
  <c r="A265" i="59" s="1"/>
  <c r="AJ236" i="57"/>
  <c r="B265" i="59" s="1"/>
  <c r="AK236" i="57"/>
  <c r="C265" i="59" s="1"/>
  <c r="AL236" i="57"/>
  <c r="D265" i="59" s="1"/>
  <c r="AM236" i="57"/>
  <c r="E265" i="59" s="1"/>
  <c r="AN236" i="57"/>
  <c r="F265" i="59" s="1"/>
  <c r="G237" i="57"/>
  <c r="I237" i="57"/>
  <c r="N197" i="22" s="1"/>
  <c r="J237" i="57"/>
  <c r="H237" i="57" s="1"/>
  <c r="AI237" i="57"/>
  <c r="A266" i="59" s="1"/>
  <c r="AJ237" i="57"/>
  <c r="B266" i="59" s="1"/>
  <c r="AK237" i="57"/>
  <c r="C266" i="59" s="1"/>
  <c r="AL237" i="57"/>
  <c r="D266" i="59" s="1"/>
  <c r="AM237" i="57"/>
  <c r="E266" i="59" s="1"/>
  <c r="AN237" i="57"/>
  <c r="F266" i="59" s="1"/>
  <c r="G238" i="57"/>
  <c r="I238" i="57"/>
  <c r="N198" i="22" s="1"/>
  <c r="J238" i="57"/>
  <c r="H238" i="57" s="1"/>
  <c r="AI238" i="57"/>
  <c r="A267" i="59" s="1"/>
  <c r="AJ238" i="57"/>
  <c r="B267" i="59" s="1"/>
  <c r="AK238" i="57"/>
  <c r="C267" i="59" s="1"/>
  <c r="AL238" i="57"/>
  <c r="D267" i="59" s="1"/>
  <c r="AM238" i="57"/>
  <c r="E267" i="59" s="1"/>
  <c r="AN238" i="57"/>
  <c r="F267" i="59" s="1"/>
  <c r="G239" i="57"/>
  <c r="J239" i="57" s="1"/>
  <c r="H239" i="57" s="1"/>
  <c r="I239" i="57"/>
  <c r="N199" i="22" s="1"/>
  <c r="AI239" i="57"/>
  <c r="A268" i="59" s="1"/>
  <c r="AJ239" i="57"/>
  <c r="B268" i="59" s="1"/>
  <c r="AK239" i="57"/>
  <c r="C268" i="59" s="1"/>
  <c r="AL239" i="57"/>
  <c r="D268" i="59" s="1"/>
  <c r="AM239" i="57"/>
  <c r="E268" i="59" s="1"/>
  <c r="AN239" i="57"/>
  <c r="F268" i="59" s="1"/>
  <c r="G240" i="57"/>
  <c r="H240" i="57"/>
  <c r="I240" i="57"/>
  <c r="N200" i="22" s="1"/>
  <c r="J240" i="57"/>
  <c r="AI240" i="57"/>
  <c r="A269" i="59" s="1"/>
  <c r="AJ240" i="57"/>
  <c r="B269" i="59" s="1"/>
  <c r="AK240" i="57"/>
  <c r="C269" i="59" s="1"/>
  <c r="AL240" i="57"/>
  <c r="D269" i="59" s="1"/>
  <c r="AM240" i="57"/>
  <c r="E269" i="59" s="1"/>
  <c r="AN240" i="57"/>
  <c r="F269" i="59" s="1"/>
  <c r="G241" i="57"/>
  <c r="I241" i="57"/>
  <c r="N201" i="22" s="1"/>
  <c r="J241" i="57"/>
  <c r="H241" i="57" s="1"/>
  <c r="AI241" i="57"/>
  <c r="A270" i="59" s="1"/>
  <c r="AJ241" i="57"/>
  <c r="B270" i="59" s="1"/>
  <c r="AK241" i="57"/>
  <c r="C270" i="59" s="1"/>
  <c r="AL241" i="57"/>
  <c r="D270" i="59" s="1"/>
  <c r="AM241" i="57"/>
  <c r="E270" i="59" s="1"/>
  <c r="AN241" i="57"/>
  <c r="F270" i="59" s="1"/>
  <c r="G242" i="57"/>
  <c r="H242" i="57"/>
  <c r="I242" i="57"/>
  <c r="N202" i="22" s="1"/>
  <c r="J242" i="57"/>
  <c r="AI242" i="57"/>
  <c r="A271" i="59" s="1"/>
  <c r="AJ242" i="57"/>
  <c r="B271" i="59" s="1"/>
  <c r="AK242" i="57"/>
  <c r="C271" i="59" s="1"/>
  <c r="AL242" i="57"/>
  <c r="D271" i="59" s="1"/>
  <c r="AM242" i="57"/>
  <c r="E271" i="59" s="1"/>
  <c r="AN242" i="57"/>
  <c r="F271" i="59" s="1"/>
  <c r="G243" i="57"/>
  <c r="I243" i="57"/>
  <c r="N203" i="22" s="1"/>
  <c r="J243" i="57"/>
  <c r="H243" i="57" s="1"/>
  <c r="AI243" i="57"/>
  <c r="A272" i="59" s="1"/>
  <c r="AJ243" i="57"/>
  <c r="B272" i="59" s="1"/>
  <c r="AK243" i="57"/>
  <c r="C272" i="59" s="1"/>
  <c r="AL243" i="57"/>
  <c r="D272" i="59" s="1"/>
  <c r="AM243" i="57"/>
  <c r="E272" i="59" s="1"/>
  <c r="AN243" i="57"/>
  <c r="F272" i="59" s="1"/>
  <c r="G244" i="57"/>
  <c r="I244" i="57"/>
  <c r="N204" i="22" s="1"/>
  <c r="J244" i="57"/>
  <c r="H244" i="57" s="1"/>
  <c r="AI244" i="57"/>
  <c r="A273" i="59" s="1"/>
  <c r="AJ244" i="57"/>
  <c r="B273" i="59" s="1"/>
  <c r="AK244" i="57"/>
  <c r="C273" i="59" s="1"/>
  <c r="AL244" i="57"/>
  <c r="D273" i="59" s="1"/>
  <c r="AM244" i="57"/>
  <c r="E273" i="59" s="1"/>
  <c r="AN244" i="57"/>
  <c r="F273" i="59" s="1"/>
  <c r="G245" i="57"/>
  <c r="J245" i="57" s="1"/>
  <c r="H245" i="57" s="1"/>
  <c r="I245" i="57"/>
  <c r="N205" i="22" s="1"/>
  <c r="AI245" i="57"/>
  <c r="A274" i="59" s="1"/>
  <c r="AJ245" i="57"/>
  <c r="B274" i="59" s="1"/>
  <c r="AK245" i="57"/>
  <c r="C274" i="59" s="1"/>
  <c r="AL245" i="57"/>
  <c r="D274" i="59" s="1"/>
  <c r="AM245" i="57"/>
  <c r="E274" i="59" s="1"/>
  <c r="AN245" i="57"/>
  <c r="F274" i="59" s="1"/>
  <c r="G246" i="57"/>
  <c r="H246" i="57"/>
  <c r="I246" i="57"/>
  <c r="N206" i="22" s="1"/>
  <c r="J246" i="57"/>
  <c r="AI246" i="57"/>
  <c r="A275" i="59" s="1"/>
  <c r="AJ246" i="57"/>
  <c r="B275" i="59" s="1"/>
  <c r="AK246" i="57"/>
  <c r="C275" i="59" s="1"/>
  <c r="AL246" i="57"/>
  <c r="D275" i="59" s="1"/>
  <c r="AM246" i="57"/>
  <c r="E275" i="59" s="1"/>
  <c r="AN246" i="57"/>
  <c r="F275" i="59" s="1"/>
  <c r="G247" i="57"/>
  <c r="I247" i="57"/>
  <c r="N207" i="22" s="1"/>
  <c r="J247" i="57"/>
  <c r="H247" i="57" s="1"/>
  <c r="AI247" i="57"/>
  <c r="A276" i="59" s="1"/>
  <c r="AJ247" i="57"/>
  <c r="B276" i="59" s="1"/>
  <c r="AK247" i="57"/>
  <c r="C276" i="59" s="1"/>
  <c r="AL247" i="57"/>
  <c r="D276" i="59" s="1"/>
  <c r="AM247" i="57"/>
  <c r="E276" i="59" s="1"/>
  <c r="AN247" i="57"/>
  <c r="F276" i="59" s="1"/>
  <c r="G248" i="57"/>
  <c r="H248" i="57"/>
  <c r="I248" i="57"/>
  <c r="N208" i="22" s="1"/>
  <c r="J248" i="57"/>
  <c r="AI248" i="57"/>
  <c r="A277" i="59" s="1"/>
  <c r="AJ248" i="57"/>
  <c r="B277" i="59" s="1"/>
  <c r="AK248" i="57"/>
  <c r="C277" i="59" s="1"/>
  <c r="AL248" i="57"/>
  <c r="D277" i="59" s="1"/>
  <c r="AM248" i="57"/>
  <c r="E277" i="59" s="1"/>
  <c r="AN248" i="57"/>
  <c r="F277" i="59" s="1"/>
  <c r="G249" i="57"/>
  <c r="I249" i="57"/>
  <c r="N209" i="22" s="1"/>
  <c r="J249" i="57"/>
  <c r="H249" i="57" s="1"/>
  <c r="AI249" i="57"/>
  <c r="A278" i="59" s="1"/>
  <c r="AJ249" i="57"/>
  <c r="B278" i="59" s="1"/>
  <c r="AK249" i="57"/>
  <c r="C278" i="59" s="1"/>
  <c r="AL249" i="57"/>
  <c r="D278" i="59" s="1"/>
  <c r="AM249" i="57"/>
  <c r="E278" i="59" s="1"/>
  <c r="AN249" i="57"/>
  <c r="F278" i="59" s="1"/>
  <c r="G250" i="57"/>
  <c r="I250" i="57"/>
  <c r="N210" i="22" s="1"/>
  <c r="J250" i="57"/>
  <c r="H250" i="57" s="1"/>
  <c r="AI250" i="57"/>
  <c r="A279" i="59" s="1"/>
  <c r="AJ250" i="57"/>
  <c r="B279" i="59" s="1"/>
  <c r="AK250" i="57"/>
  <c r="C279" i="59" s="1"/>
  <c r="AL250" i="57"/>
  <c r="D279" i="59" s="1"/>
  <c r="AM250" i="57"/>
  <c r="E279" i="59" s="1"/>
  <c r="AN250" i="57"/>
  <c r="F279" i="59" s="1"/>
  <c r="G251" i="57"/>
  <c r="J251" i="57" s="1"/>
  <c r="H251" i="57" s="1"/>
  <c r="I251" i="57"/>
  <c r="N211" i="22" s="1"/>
  <c r="AI251" i="57"/>
  <c r="A280" i="59" s="1"/>
  <c r="AJ251" i="57"/>
  <c r="B280" i="59" s="1"/>
  <c r="AK251" i="57"/>
  <c r="C280" i="59" s="1"/>
  <c r="AL251" i="57"/>
  <c r="D280" i="59" s="1"/>
  <c r="AM251" i="57"/>
  <c r="E280" i="59" s="1"/>
  <c r="AN251" i="57"/>
  <c r="F280" i="59" s="1"/>
  <c r="G252" i="57"/>
  <c r="H252" i="57"/>
  <c r="I252" i="57"/>
  <c r="N212" i="22" s="1"/>
  <c r="J252" i="57"/>
  <c r="AI252" i="57"/>
  <c r="A281" i="59" s="1"/>
  <c r="AJ252" i="57"/>
  <c r="B281" i="59" s="1"/>
  <c r="AK252" i="57"/>
  <c r="C281" i="59" s="1"/>
  <c r="AL252" i="57"/>
  <c r="D281" i="59" s="1"/>
  <c r="AM252" i="57"/>
  <c r="E281" i="59" s="1"/>
  <c r="AN252" i="57"/>
  <c r="F281" i="59" s="1"/>
  <c r="G253" i="57"/>
  <c r="I253" i="57"/>
  <c r="N213" i="22" s="1"/>
  <c r="J253" i="57"/>
  <c r="H253" i="57" s="1"/>
  <c r="AI253" i="57"/>
  <c r="A282" i="59" s="1"/>
  <c r="AJ253" i="57"/>
  <c r="B282" i="59" s="1"/>
  <c r="AK253" i="57"/>
  <c r="C282" i="59" s="1"/>
  <c r="AL253" i="57"/>
  <c r="D282" i="59" s="1"/>
  <c r="AM253" i="57"/>
  <c r="E282" i="59" s="1"/>
  <c r="AN253" i="57"/>
  <c r="F282" i="59" s="1"/>
  <c r="G254" i="57"/>
  <c r="H254" i="57"/>
  <c r="I254" i="57"/>
  <c r="N214" i="22" s="1"/>
  <c r="J254" i="57"/>
  <c r="AI254" i="57"/>
  <c r="A283" i="59" s="1"/>
  <c r="AJ254" i="57"/>
  <c r="B283" i="59" s="1"/>
  <c r="AK254" i="57"/>
  <c r="C283" i="59" s="1"/>
  <c r="AL254" i="57"/>
  <c r="D283" i="59" s="1"/>
  <c r="AM254" i="57"/>
  <c r="E283" i="59" s="1"/>
  <c r="AN254" i="57"/>
  <c r="F283" i="59" s="1"/>
  <c r="G255" i="57"/>
  <c r="I255" i="57"/>
  <c r="N215" i="22" s="1"/>
  <c r="J255" i="57"/>
  <c r="H255" i="57" s="1"/>
  <c r="AI255" i="57"/>
  <c r="A284" i="59" s="1"/>
  <c r="AJ255" i="57"/>
  <c r="B284" i="59" s="1"/>
  <c r="AK255" i="57"/>
  <c r="C284" i="59" s="1"/>
  <c r="AL255" i="57"/>
  <c r="D284" i="59" s="1"/>
  <c r="AM255" i="57"/>
  <c r="E284" i="59" s="1"/>
  <c r="AN255" i="57"/>
  <c r="F284" i="59" s="1"/>
  <c r="G256" i="57"/>
  <c r="I256" i="57"/>
  <c r="N216" i="22" s="1"/>
  <c r="J256" i="57"/>
  <c r="H256" i="57" s="1"/>
  <c r="AI256" i="57"/>
  <c r="A285" i="59" s="1"/>
  <c r="AJ256" i="57"/>
  <c r="B285" i="59" s="1"/>
  <c r="AK256" i="57"/>
  <c r="C285" i="59" s="1"/>
  <c r="AL256" i="57"/>
  <c r="D285" i="59" s="1"/>
  <c r="AM256" i="57"/>
  <c r="E285" i="59" s="1"/>
  <c r="AN256" i="57"/>
  <c r="F285" i="59" s="1"/>
  <c r="G257" i="57"/>
  <c r="J257" i="57" s="1"/>
  <c r="H257" i="57" s="1"/>
  <c r="I257" i="57"/>
  <c r="N217" i="22" s="1"/>
  <c r="AI257" i="57"/>
  <c r="A286" i="59" s="1"/>
  <c r="AJ257" i="57"/>
  <c r="B286" i="59" s="1"/>
  <c r="AK257" i="57"/>
  <c r="C286" i="59" s="1"/>
  <c r="AL257" i="57"/>
  <c r="D286" i="59" s="1"/>
  <c r="AM257" i="57"/>
  <c r="E286" i="59" s="1"/>
  <c r="AN257" i="57"/>
  <c r="F286" i="59" s="1"/>
  <c r="G258" i="57"/>
  <c r="H258" i="57"/>
  <c r="I258" i="57"/>
  <c r="N218" i="22" s="1"/>
  <c r="J258" i="57"/>
  <c r="AI258" i="57"/>
  <c r="A287" i="59" s="1"/>
  <c r="AJ258" i="57"/>
  <c r="B287" i="59" s="1"/>
  <c r="AK258" i="57"/>
  <c r="C287" i="59" s="1"/>
  <c r="AL258" i="57"/>
  <c r="D287" i="59" s="1"/>
  <c r="AM258" i="57"/>
  <c r="E287" i="59" s="1"/>
  <c r="AN258" i="57"/>
  <c r="F287" i="59" s="1"/>
  <c r="G259" i="57"/>
  <c r="I259" i="57"/>
  <c r="N219" i="22" s="1"/>
  <c r="J259" i="57"/>
  <c r="H259" i="57" s="1"/>
  <c r="AI259" i="57"/>
  <c r="A288" i="59" s="1"/>
  <c r="AJ259" i="57"/>
  <c r="B288" i="59" s="1"/>
  <c r="AK259" i="57"/>
  <c r="C288" i="59" s="1"/>
  <c r="AL259" i="57"/>
  <c r="D288" i="59" s="1"/>
  <c r="AM259" i="57"/>
  <c r="E288" i="59" s="1"/>
  <c r="AN259" i="57"/>
  <c r="F288" i="59" s="1"/>
  <c r="G260" i="57"/>
  <c r="H260" i="57"/>
  <c r="I260" i="57"/>
  <c r="N220" i="22" s="1"/>
  <c r="J260" i="57"/>
  <c r="AI260" i="57"/>
  <c r="A289" i="59" s="1"/>
  <c r="AJ260" i="57"/>
  <c r="B289" i="59" s="1"/>
  <c r="AK260" i="57"/>
  <c r="C289" i="59" s="1"/>
  <c r="AL260" i="57"/>
  <c r="D289" i="59" s="1"/>
  <c r="AM260" i="57"/>
  <c r="E289" i="59" s="1"/>
  <c r="AN260" i="57"/>
  <c r="F289" i="59" s="1"/>
  <c r="G261" i="57"/>
  <c r="I261" i="57"/>
  <c r="N221" i="22" s="1"/>
  <c r="J261" i="57"/>
  <c r="H261" i="57" s="1"/>
  <c r="AI261" i="57"/>
  <c r="A290" i="59" s="1"/>
  <c r="AJ261" i="57"/>
  <c r="B290" i="59" s="1"/>
  <c r="AK261" i="57"/>
  <c r="C290" i="59" s="1"/>
  <c r="AL261" i="57"/>
  <c r="D290" i="59" s="1"/>
  <c r="AM261" i="57"/>
  <c r="E290" i="59" s="1"/>
  <c r="AN261" i="57"/>
  <c r="F290" i="59" s="1"/>
  <c r="G262" i="57"/>
  <c r="I262" i="57"/>
  <c r="N222" i="22" s="1"/>
  <c r="J262" i="57"/>
  <c r="H262" i="57" s="1"/>
  <c r="AI262" i="57"/>
  <c r="A291" i="59" s="1"/>
  <c r="AJ262" i="57"/>
  <c r="B291" i="59" s="1"/>
  <c r="AK262" i="57"/>
  <c r="C291" i="59" s="1"/>
  <c r="AL262" i="57"/>
  <c r="D291" i="59" s="1"/>
  <c r="AM262" i="57"/>
  <c r="E291" i="59" s="1"/>
  <c r="AN262" i="57"/>
  <c r="F291" i="59" s="1"/>
  <c r="G263" i="57"/>
  <c r="J263" i="57" s="1"/>
  <c r="H263" i="57" s="1"/>
  <c r="I263" i="57"/>
  <c r="N223" i="22" s="1"/>
  <c r="AI263" i="57"/>
  <c r="A292" i="59" s="1"/>
  <c r="AJ263" i="57"/>
  <c r="B292" i="59" s="1"/>
  <c r="AK263" i="57"/>
  <c r="C292" i="59" s="1"/>
  <c r="AL263" i="57"/>
  <c r="D292" i="59" s="1"/>
  <c r="AM263" i="57"/>
  <c r="E292" i="59" s="1"/>
  <c r="AN263" i="57"/>
  <c r="F292" i="59" s="1"/>
  <c r="G264" i="57"/>
  <c r="H264" i="57"/>
  <c r="I264" i="57"/>
  <c r="N224" i="22" s="1"/>
  <c r="J264" i="57"/>
  <c r="AI264" i="57"/>
  <c r="A293" i="59" s="1"/>
  <c r="AJ264" i="57"/>
  <c r="B293" i="59" s="1"/>
  <c r="AK264" i="57"/>
  <c r="C293" i="59" s="1"/>
  <c r="AL264" i="57"/>
  <c r="D293" i="59" s="1"/>
  <c r="AM264" i="57"/>
  <c r="E293" i="59" s="1"/>
  <c r="AN264" i="57"/>
  <c r="F293" i="59" s="1"/>
  <c r="G265" i="57"/>
  <c r="I265" i="57"/>
  <c r="N225" i="22" s="1"/>
  <c r="J265" i="57"/>
  <c r="H265" i="57" s="1"/>
  <c r="AI265" i="57"/>
  <c r="A294" i="59" s="1"/>
  <c r="AJ265" i="57"/>
  <c r="B294" i="59" s="1"/>
  <c r="AK265" i="57"/>
  <c r="C294" i="59" s="1"/>
  <c r="AL265" i="57"/>
  <c r="D294" i="59" s="1"/>
  <c r="AM265" i="57"/>
  <c r="E294" i="59" s="1"/>
  <c r="AN265" i="57"/>
  <c r="F294" i="59" s="1"/>
  <c r="G266" i="57"/>
  <c r="H266" i="57"/>
  <c r="I266" i="57"/>
  <c r="N226" i="22" s="1"/>
  <c r="J266" i="57"/>
  <c r="AI266" i="57"/>
  <c r="A295" i="59" s="1"/>
  <c r="AJ266" i="57"/>
  <c r="B295" i="59" s="1"/>
  <c r="AK266" i="57"/>
  <c r="C295" i="59" s="1"/>
  <c r="AL266" i="57"/>
  <c r="D295" i="59" s="1"/>
  <c r="AM266" i="57"/>
  <c r="E295" i="59" s="1"/>
  <c r="AN266" i="57"/>
  <c r="F295" i="59" s="1"/>
  <c r="G267" i="57"/>
  <c r="I267" i="57"/>
  <c r="N227" i="22" s="1"/>
  <c r="J267" i="57"/>
  <c r="H267" i="57" s="1"/>
  <c r="AI267" i="57"/>
  <c r="A296" i="59" s="1"/>
  <c r="AJ267" i="57"/>
  <c r="B296" i="59" s="1"/>
  <c r="AK267" i="57"/>
  <c r="C296" i="59" s="1"/>
  <c r="AL267" i="57"/>
  <c r="D296" i="59" s="1"/>
  <c r="AM267" i="57"/>
  <c r="E296" i="59" s="1"/>
  <c r="AN267" i="57"/>
  <c r="F296" i="59" s="1"/>
  <c r="G268" i="57"/>
  <c r="I268" i="57"/>
  <c r="N228" i="22" s="1"/>
  <c r="J268" i="57"/>
  <c r="H268" i="57" s="1"/>
  <c r="AI268" i="57"/>
  <c r="A297" i="59" s="1"/>
  <c r="AJ268" i="57"/>
  <c r="B297" i="59" s="1"/>
  <c r="AK268" i="57"/>
  <c r="C297" i="59" s="1"/>
  <c r="AL268" i="57"/>
  <c r="D297" i="59" s="1"/>
  <c r="AM268" i="57"/>
  <c r="E297" i="59" s="1"/>
  <c r="AN268" i="57"/>
  <c r="F297" i="59" s="1"/>
  <c r="G269" i="57"/>
  <c r="J269" i="57" s="1"/>
  <c r="H269" i="57" s="1"/>
  <c r="I269" i="57"/>
  <c r="N229" i="22" s="1"/>
  <c r="AI269" i="57"/>
  <c r="A298" i="59" s="1"/>
  <c r="AJ269" i="57"/>
  <c r="B298" i="59" s="1"/>
  <c r="AK269" i="57"/>
  <c r="C298" i="59" s="1"/>
  <c r="AL269" i="57"/>
  <c r="D298" i="59" s="1"/>
  <c r="AM269" i="57"/>
  <c r="E298" i="59" s="1"/>
  <c r="AN269" i="57"/>
  <c r="F298" i="59" s="1"/>
  <c r="G270" i="57"/>
  <c r="H270" i="57"/>
  <c r="I270" i="57"/>
  <c r="N230" i="22" s="1"/>
  <c r="J270" i="57"/>
  <c r="AI270" i="57"/>
  <c r="A299" i="59" s="1"/>
  <c r="AJ270" i="57"/>
  <c r="B299" i="59" s="1"/>
  <c r="AK270" i="57"/>
  <c r="C299" i="59" s="1"/>
  <c r="AL270" i="57"/>
  <c r="D299" i="59" s="1"/>
  <c r="AM270" i="57"/>
  <c r="E299" i="59" s="1"/>
  <c r="AN270" i="57"/>
  <c r="F299" i="59" s="1"/>
  <c r="G271" i="57"/>
  <c r="I271" i="57"/>
  <c r="N231" i="22" s="1"/>
  <c r="J271" i="57"/>
  <c r="H271" i="57" s="1"/>
  <c r="AI271" i="57"/>
  <c r="A300" i="59" s="1"/>
  <c r="AJ271" i="57"/>
  <c r="B300" i="59" s="1"/>
  <c r="AK271" i="57"/>
  <c r="C300" i="59" s="1"/>
  <c r="AL271" i="57"/>
  <c r="D300" i="59" s="1"/>
  <c r="AM271" i="57"/>
  <c r="E300" i="59" s="1"/>
  <c r="AN271" i="57"/>
  <c r="F300" i="59" s="1"/>
  <c r="G272" i="57"/>
  <c r="H272" i="57"/>
  <c r="I272" i="57"/>
  <c r="N232" i="22" s="1"/>
  <c r="J272" i="57"/>
  <c r="AI272" i="57"/>
  <c r="A301" i="59" s="1"/>
  <c r="AJ272" i="57"/>
  <c r="B301" i="59" s="1"/>
  <c r="AK272" i="57"/>
  <c r="C301" i="59" s="1"/>
  <c r="AL272" i="57"/>
  <c r="D301" i="59" s="1"/>
  <c r="AM272" i="57"/>
  <c r="E301" i="59" s="1"/>
  <c r="AN272" i="57"/>
  <c r="F301" i="59" s="1"/>
  <c r="G273" i="57"/>
  <c r="I273" i="57"/>
  <c r="N233" i="22" s="1"/>
  <c r="J273" i="57"/>
  <c r="H273" i="57" s="1"/>
  <c r="AI273" i="57"/>
  <c r="A302" i="59" s="1"/>
  <c r="AJ273" i="57"/>
  <c r="B302" i="59" s="1"/>
  <c r="AK273" i="57"/>
  <c r="C302" i="59" s="1"/>
  <c r="AL273" i="57"/>
  <c r="D302" i="59" s="1"/>
  <c r="AM273" i="57"/>
  <c r="E302" i="59" s="1"/>
  <c r="AN273" i="57"/>
  <c r="F302" i="59" s="1"/>
  <c r="G274" i="57"/>
  <c r="I274" i="57"/>
  <c r="N234" i="22" s="1"/>
  <c r="J274" i="57"/>
  <c r="H274" i="57" s="1"/>
  <c r="AI274" i="57"/>
  <c r="A303" i="59" s="1"/>
  <c r="AJ274" i="57"/>
  <c r="B303" i="59" s="1"/>
  <c r="AK274" i="57"/>
  <c r="C303" i="59" s="1"/>
  <c r="AL274" i="57"/>
  <c r="D303" i="59" s="1"/>
  <c r="AM274" i="57"/>
  <c r="E303" i="59" s="1"/>
  <c r="AN274" i="57"/>
  <c r="F303" i="59" s="1"/>
  <c r="G275" i="57"/>
  <c r="J275" i="57" s="1"/>
  <c r="H275" i="57" s="1"/>
  <c r="I275" i="57"/>
  <c r="N235" i="22" s="1"/>
  <c r="AI275" i="57"/>
  <c r="A304" i="59" s="1"/>
  <c r="AJ275" i="57"/>
  <c r="B304" i="59" s="1"/>
  <c r="AK275" i="57"/>
  <c r="C304" i="59" s="1"/>
  <c r="AL275" i="57"/>
  <c r="D304" i="59" s="1"/>
  <c r="AM275" i="57"/>
  <c r="E304" i="59" s="1"/>
  <c r="AN275" i="57"/>
  <c r="F304" i="59" s="1"/>
  <c r="G276" i="57"/>
  <c r="H276" i="57"/>
  <c r="I276" i="57"/>
  <c r="N236" i="22" s="1"/>
  <c r="J276" i="57"/>
  <c r="AI276" i="57"/>
  <c r="A305" i="59" s="1"/>
  <c r="AJ276" i="57"/>
  <c r="B305" i="59" s="1"/>
  <c r="AK276" i="57"/>
  <c r="C305" i="59" s="1"/>
  <c r="AL276" i="57"/>
  <c r="D305" i="59" s="1"/>
  <c r="AM276" i="57"/>
  <c r="E305" i="59" s="1"/>
  <c r="AN276" i="57"/>
  <c r="F305" i="59" s="1"/>
  <c r="G277" i="57"/>
  <c r="I277" i="57"/>
  <c r="N237" i="22" s="1"/>
  <c r="J277" i="57"/>
  <c r="H277" i="57" s="1"/>
  <c r="AI277" i="57"/>
  <c r="A306" i="59" s="1"/>
  <c r="AJ277" i="57"/>
  <c r="B306" i="59" s="1"/>
  <c r="AK277" i="57"/>
  <c r="C306" i="59" s="1"/>
  <c r="AL277" i="57"/>
  <c r="D306" i="59" s="1"/>
  <c r="AM277" i="57"/>
  <c r="E306" i="59" s="1"/>
  <c r="AN277" i="57"/>
  <c r="F306" i="59" s="1"/>
  <c r="G278" i="57"/>
  <c r="H278" i="57"/>
  <c r="I278" i="57"/>
  <c r="N238" i="22" s="1"/>
  <c r="J278" i="57"/>
  <c r="AI278" i="57"/>
  <c r="A307" i="59" s="1"/>
  <c r="AJ278" i="57"/>
  <c r="B307" i="59" s="1"/>
  <c r="AK278" i="57"/>
  <c r="C307" i="59" s="1"/>
  <c r="AL278" i="57"/>
  <c r="D307" i="59" s="1"/>
  <c r="AM278" i="57"/>
  <c r="E307" i="59" s="1"/>
  <c r="AN278" i="57"/>
  <c r="F307" i="59" s="1"/>
  <c r="G279" i="57"/>
  <c r="I279" i="57"/>
  <c r="N239" i="22" s="1"/>
  <c r="J279" i="57"/>
  <c r="H279" i="57" s="1"/>
  <c r="AI279" i="57"/>
  <c r="A308" i="59" s="1"/>
  <c r="AJ279" i="57"/>
  <c r="B308" i="59" s="1"/>
  <c r="AK279" i="57"/>
  <c r="C308" i="59" s="1"/>
  <c r="AL279" i="57"/>
  <c r="D308" i="59" s="1"/>
  <c r="AM279" i="57"/>
  <c r="E308" i="59" s="1"/>
  <c r="AN279" i="57"/>
  <c r="F308" i="59" s="1"/>
  <c r="G280" i="57"/>
  <c r="I280" i="57"/>
  <c r="N240" i="22" s="1"/>
  <c r="J280" i="57"/>
  <c r="H280" i="57" s="1"/>
  <c r="AI280" i="57"/>
  <c r="A309" i="59" s="1"/>
  <c r="AJ280" i="57"/>
  <c r="B309" i="59" s="1"/>
  <c r="AK280" i="57"/>
  <c r="C309" i="59" s="1"/>
  <c r="AL280" i="57"/>
  <c r="D309" i="59" s="1"/>
  <c r="AM280" i="57"/>
  <c r="E309" i="59" s="1"/>
  <c r="AN280" i="57"/>
  <c r="F309" i="59" s="1"/>
  <c r="G281" i="57"/>
  <c r="J281" i="57" s="1"/>
  <c r="H281" i="57" s="1"/>
  <c r="I281" i="57"/>
  <c r="N241" i="22" s="1"/>
  <c r="AI281" i="57"/>
  <c r="A310" i="59" s="1"/>
  <c r="AJ281" i="57"/>
  <c r="B310" i="59" s="1"/>
  <c r="AK281" i="57"/>
  <c r="C310" i="59" s="1"/>
  <c r="AL281" i="57"/>
  <c r="D310" i="59" s="1"/>
  <c r="AM281" i="57"/>
  <c r="E310" i="59" s="1"/>
  <c r="AN281" i="57"/>
  <c r="F310" i="59" s="1"/>
  <c r="G282" i="57"/>
  <c r="H282" i="57"/>
  <c r="I282" i="57"/>
  <c r="N242" i="22" s="1"/>
  <c r="J282" i="57"/>
  <c r="AI282" i="57"/>
  <c r="A311" i="59" s="1"/>
  <c r="AJ282" i="57"/>
  <c r="B311" i="59" s="1"/>
  <c r="AK282" i="57"/>
  <c r="C311" i="59" s="1"/>
  <c r="AL282" i="57"/>
  <c r="D311" i="59" s="1"/>
  <c r="AM282" i="57"/>
  <c r="E311" i="59" s="1"/>
  <c r="AN282" i="57"/>
  <c r="F311" i="59" s="1"/>
  <c r="G283" i="57"/>
  <c r="I283" i="57"/>
  <c r="N243" i="22" s="1"/>
  <c r="J283" i="57"/>
  <c r="H283" i="57" s="1"/>
  <c r="AI283" i="57"/>
  <c r="A312" i="59" s="1"/>
  <c r="AJ283" i="57"/>
  <c r="B312" i="59" s="1"/>
  <c r="AK283" i="57"/>
  <c r="C312" i="59" s="1"/>
  <c r="AL283" i="57"/>
  <c r="D312" i="59" s="1"/>
  <c r="AM283" i="57"/>
  <c r="E312" i="59" s="1"/>
  <c r="AN283" i="57"/>
  <c r="F312" i="59" s="1"/>
  <c r="G284" i="57"/>
  <c r="H284" i="57"/>
  <c r="I284" i="57"/>
  <c r="N244" i="22" s="1"/>
  <c r="J284" i="57"/>
  <c r="AI284" i="57"/>
  <c r="A313" i="59" s="1"/>
  <c r="AJ284" i="57"/>
  <c r="B313" i="59" s="1"/>
  <c r="AK284" i="57"/>
  <c r="C313" i="59" s="1"/>
  <c r="AL284" i="57"/>
  <c r="D313" i="59" s="1"/>
  <c r="AM284" i="57"/>
  <c r="E313" i="59" s="1"/>
  <c r="AN284" i="57"/>
  <c r="F313" i="59" s="1"/>
  <c r="G285" i="57"/>
  <c r="I285" i="57"/>
  <c r="N245" i="22" s="1"/>
  <c r="J285" i="57"/>
  <c r="H285" i="57" s="1"/>
  <c r="AI285" i="57"/>
  <c r="A314" i="59" s="1"/>
  <c r="AJ285" i="57"/>
  <c r="B314" i="59" s="1"/>
  <c r="AK285" i="57"/>
  <c r="C314" i="59" s="1"/>
  <c r="AL285" i="57"/>
  <c r="D314" i="59" s="1"/>
  <c r="AM285" i="57"/>
  <c r="E314" i="59" s="1"/>
  <c r="AN285" i="57"/>
  <c r="F314" i="59" s="1"/>
  <c r="G286" i="57"/>
  <c r="I286" i="57"/>
  <c r="N246" i="22" s="1"/>
  <c r="J286" i="57"/>
  <c r="H286" i="57" s="1"/>
  <c r="AI286" i="57"/>
  <c r="A315" i="59" s="1"/>
  <c r="AJ286" i="57"/>
  <c r="B315" i="59" s="1"/>
  <c r="AK286" i="57"/>
  <c r="C315" i="59" s="1"/>
  <c r="AL286" i="57"/>
  <c r="D315" i="59" s="1"/>
  <c r="AM286" i="57"/>
  <c r="E315" i="59" s="1"/>
  <c r="AN286" i="57"/>
  <c r="F315" i="59" s="1"/>
  <c r="G287" i="57"/>
  <c r="J287" i="57" s="1"/>
  <c r="H287" i="57" s="1"/>
  <c r="I287" i="57"/>
  <c r="N247" i="22" s="1"/>
  <c r="AI287" i="57"/>
  <c r="A316" i="59" s="1"/>
  <c r="AJ287" i="57"/>
  <c r="B316" i="59" s="1"/>
  <c r="AK287" i="57"/>
  <c r="C316" i="59" s="1"/>
  <c r="AL287" i="57"/>
  <c r="D316" i="59" s="1"/>
  <c r="AM287" i="57"/>
  <c r="E316" i="59" s="1"/>
  <c r="AN287" i="57"/>
  <c r="F316" i="59" s="1"/>
  <c r="G288" i="57"/>
  <c r="H288" i="57"/>
  <c r="I288" i="57"/>
  <c r="N248" i="22" s="1"/>
  <c r="J288" i="57"/>
  <c r="AI288" i="57"/>
  <c r="A317" i="59" s="1"/>
  <c r="AJ288" i="57"/>
  <c r="B317" i="59" s="1"/>
  <c r="AK288" i="57"/>
  <c r="C317" i="59" s="1"/>
  <c r="AL288" i="57"/>
  <c r="D317" i="59" s="1"/>
  <c r="AM288" i="57"/>
  <c r="E317" i="59" s="1"/>
  <c r="AN288" i="57"/>
  <c r="F317" i="59" s="1"/>
  <c r="G289" i="57"/>
  <c r="I289" i="57"/>
  <c r="N249" i="22" s="1"/>
  <c r="J289" i="57"/>
  <c r="H289" i="57" s="1"/>
  <c r="AI289" i="57"/>
  <c r="A318" i="59" s="1"/>
  <c r="AJ289" i="57"/>
  <c r="B318" i="59" s="1"/>
  <c r="AK289" i="57"/>
  <c r="C318" i="59" s="1"/>
  <c r="AL289" i="57"/>
  <c r="D318" i="59" s="1"/>
  <c r="AM289" i="57"/>
  <c r="E318" i="59" s="1"/>
  <c r="AN289" i="57"/>
  <c r="F318" i="59" s="1"/>
  <c r="G290" i="57"/>
  <c r="J290" i="57" s="1"/>
  <c r="H290" i="57" s="1"/>
  <c r="I290" i="57"/>
  <c r="N250" i="22" s="1"/>
  <c r="AI290" i="57"/>
  <c r="A319" i="59" s="1"/>
  <c r="AJ290" i="57"/>
  <c r="B319" i="59" s="1"/>
  <c r="AK290" i="57"/>
  <c r="C319" i="59" s="1"/>
  <c r="AL290" i="57"/>
  <c r="D319" i="59" s="1"/>
  <c r="AM290" i="57"/>
  <c r="E319" i="59" s="1"/>
  <c r="AN290" i="57"/>
  <c r="F319" i="59" s="1"/>
  <c r="G291" i="57"/>
  <c r="I291" i="57"/>
  <c r="N251" i="22" s="1"/>
  <c r="J291" i="57"/>
  <c r="H291" i="57" s="1"/>
  <c r="AI291" i="57"/>
  <c r="A320" i="59" s="1"/>
  <c r="AJ291" i="57"/>
  <c r="B320" i="59" s="1"/>
  <c r="AK291" i="57"/>
  <c r="C320" i="59" s="1"/>
  <c r="AL291" i="57"/>
  <c r="D320" i="59" s="1"/>
  <c r="AM291" i="57"/>
  <c r="E320" i="59" s="1"/>
  <c r="AN291" i="57"/>
  <c r="F320" i="59" s="1"/>
  <c r="G292" i="57"/>
  <c r="I292" i="57"/>
  <c r="N252" i="22" s="1"/>
  <c r="J292" i="57"/>
  <c r="H292" i="57" s="1"/>
  <c r="AI292" i="57"/>
  <c r="A321" i="59" s="1"/>
  <c r="AJ292" i="57"/>
  <c r="B321" i="59" s="1"/>
  <c r="AK292" i="57"/>
  <c r="C321" i="59" s="1"/>
  <c r="AL292" i="57"/>
  <c r="D321" i="59" s="1"/>
  <c r="AM292" i="57"/>
  <c r="E321" i="59" s="1"/>
  <c r="AN292" i="57"/>
  <c r="F321" i="59" s="1"/>
  <c r="G293" i="57"/>
  <c r="J293" i="57" s="1"/>
  <c r="H293" i="57" s="1"/>
  <c r="I293" i="57"/>
  <c r="N253" i="22" s="1"/>
  <c r="AI293" i="57"/>
  <c r="A322" i="59" s="1"/>
  <c r="AJ293" i="57"/>
  <c r="B322" i="59" s="1"/>
  <c r="AK293" i="57"/>
  <c r="C322" i="59" s="1"/>
  <c r="AL293" i="57"/>
  <c r="D322" i="59" s="1"/>
  <c r="AM293" i="57"/>
  <c r="E322" i="59" s="1"/>
  <c r="AN293" i="57"/>
  <c r="F322" i="59" s="1"/>
  <c r="G294" i="57"/>
  <c r="H294" i="57"/>
  <c r="I294" i="57"/>
  <c r="N254" i="22" s="1"/>
  <c r="J294" i="57"/>
  <c r="AI294" i="57"/>
  <c r="A323" i="59" s="1"/>
  <c r="AJ294" i="57"/>
  <c r="B323" i="59" s="1"/>
  <c r="AK294" i="57"/>
  <c r="C323" i="59" s="1"/>
  <c r="AL294" i="57"/>
  <c r="D323" i="59" s="1"/>
  <c r="AM294" i="57"/>
  <c r="E323" i="59" s="1"/>
  <c r="AN294" i="57"/>
  <c r="F323" i="59" s="1"/>
  <c r="G295" i="57"/>
  <c r="I295" i="57"/>
  <c r="N255" i="22" s="1"/>
  <c r="J295" i="57"/>
  <c r="H295" i="57" s="1"/>
  <c r="AI295" i="57"/>
  <c r="A324" i="59" s="1"/>
  <c r="AJ295" i="57"/>
  <c r="B324" i="59" s="1"/>
  <c r="AK295" i="57"/>
  <c r="C324" i="59" s="1"/>
  <c r="AL295" i="57"/>
  <c r="D324" i="59" s="1"/>
  <c r="AM295" i="57"/>
  <c r="E324" i="59" s="1"/>
  <c r="AN295" i="57"/>
  <c r="F324" i="59" s="1"/>
  <c r="G296" i="57"/>
  <c r="J296" i="57" s="1"/>
  <c r="H296" i="57" s="1"/>
  <c r="I296" i="57"/>
  <c r="N256" i="22" s="1"/>
  <c r="AI296" i="57"/>
  <c r="A325" i="59" s="1"/>
  <c r="AJ296" i="57"/>
  <c r="B325" i="59" s="1"/>
  <c r="AK296" i="57"/>
  <c r="C325" i="59" s="1"/>
  <c r="AL296" i="57"/>
  <c r="D325" i="59" s="1"/>
  <c r="AM296" i="57"/>
  <c r="E325" i="59" s="1"/>
  <c r="AN296" i="57"/>
  <c r="F325" i="59" s="1"/>
  <c r="G297" i="57"/>
  <c r="I297" i="57"/>
  <c r="N257" i="22" s="1"/>
  <c r="J297" i="57"/>
  <c r="H297" i="57" s="1"/>
  <c r="AI297" i="57"/>
  <c r="A326" i="59" s="1"/>
  <c r="AJ297" i="57"/>
  <c r="B326" i="59" s="1"/>
  <c r="AK297" i="57"/>
  <c r="C326" i="59" s="1"/>
  <c r="AL297" i="57"/>
  <c r="D326" i="59" s="1"/>
  <c r="AM297" i="57"/>
  <c r="E326" i="59" s="1"/>
  <c r="AN297" i="57"/>
  <c r="F326" i="59" s="1"/>
  <c r="G298" i="57"/>
  <c r="I298" i="57"/>
  <c r="N258" i="22" s="1"/>
  <c r="J298" i="57"/>
  <c r="H298" i="57" s="1"/>
  <c r="AI298" i="57"/>
  <c r="A327" i="59" s="1"/>
  <c r="AJ298" i="57"/>
  <c r="B327" i="59" s="1"/>
  <c r="AK298" i="57"/>
  <c r="C327" i="59" s="1"/>
  <c r="AL298" i="57"/>
  <c r="D327" i="59" s="1"/>
  <c r="AM298" i="57"/>
  <c r="E327" i="59" s="1"/>
  <c r="AN298" i="57"/>
  <c r="F327" i="59" s="1"/>
  <c r="G299" i="57"/>
  <c r="J299" i="57" s="1"/>
  <c r="H299" i="57" s="1"/>
  <c r="I299" i="57"/>
  <c r="N259" i="22" s="1"/>
  <c r="AI299" i="57"/>
  <c r="A328" i="59" s="1"/>
  <c r="AJ299" i="57"/>
  <c r="B328" i="59" s="1"/>
  <c r="AK299" i="57"/>
  <c r="C328" i="59" s="1"/>
  <c r="AL299" i="57"/>
  <c r="D328" i="59" s="1"/>
  <c r="AM299" i="57"/>
  <c r="E328" i="59" s="1"/>
  <c r="AN299" i="57"/>
  <c r="F328" i="59" s="1"/>
  <c r="G300" i="57"/>
  <c r="H300" i="57"/>
  <c r="I300" i="57"/>
  <c r="N260" i="22" s="1"/>
  <c r="J300" i="57"/>
  <c r="AI300" i="57"/>
  <c r="A329" i="59" s="1"/>
  <c r="AJ300" i="57"/>
  <c r="B329" i="59" s="1"/>
  <c r="AK300" i="57"/>
  <c r="C329" i="59" s="1"/>
  <c r="AL300" i="57"/>
  <c r="D329" i="59" s="1"/>
  <c r="AM300" i="57"/>
  <c r="E329" i="59" s="1"/>
  <c r="AN300" i="57"/>
  <c r="F329" i="59" s="1"/>
  <c r="G301" i="57"/>
  <c r="I301" i="57"/>
  <c r="N261" i="22" s="1"/>
  <c r="J301" i="57"/>
  <c r="H301" i="57" s="1"/>
  <c r="AI301" i="57"/>
  <c r="A330" i="59" s="1"/>
  <c r="AJ301" i="57"/>
  <c r="B330" i="59" s="1"/>
  <c r="AK301" i="57"/>
  <c r="C330" i="59" s="1"/>
  <c r="AL301" i="57"/>
  <c r="D330" i="59" s="1"/>
  <c r="AM301" i="57"/>
  <c r="E330" i="59" s="1"/>
  <c r="AN301" i="57"/>
  <c r="F330" i="59" s="1"/>
  <c r="G302" i="57"/>
  <c r="J302" i="57" s="1"/>
  <c r="H302" i="57" s="1"/>
  <c r="I302" i="57"/>
  <c r="N262" i="22" s="1"/>
  <c r="AI302" i="57"/>
  <c r="A331" i="59" s="1"/>
  <c r="AJ302" i="57"/>
  <c r="B331" i="59" s="1"/>
  <c r="AK302" i="57"/>
  <c r="C331" i="59" s="1"/>
  <c r="AL302" i="57"/>
  <c r="D331" i="59" s="1"/>
  <c r="AM302" i="57"/>
  <c r="E331" i="59" s="1"/>
  <c r="AN302" i="57"/>
  <c r="F331" i="59" s="1"/>
  <c r="G303" i="57"/>
  <c r="I303" i="57"/>
  <c r="N263" i="22" s="1"/>
  <c r="J303" i="57"/>
  <c r="H303" i="57" s="1"/>
  <c r="AI303" i="57"/>
  <c r="A332" i="59" s="1"/>
  <c r="AJ303" i="57"/>
  <c r="B332" i="59" s="1"/>
  <c r="AK303" i="57"/>
  <c r="C332" i="59" s="1"/>
  <c r="AL303" i="57"/>
  <c r="D332" i="59" s="1"/>
  <c r="AM303" i="57"/>
  <c r="E332" i="59" s="1"/>
  <c r="AN303" i="57"/>
  <c r="F332" i="59" s="1"/>
  <c r="G304" i="57"/>
  <c r="I304" i="57"/>
  <c r="N264" i="22" s="1"/>
  <c r="J304" i="57"/>
  <c r="H304" i="57" s="1"/>
  <c r="AI304" i="57"/>
  <c r="A333" i="59" s="1"/>
  <c r="AJ304" i="57"/>
  <c r="B333" i="59" s="1"/>
  <c r="AK304" i="57"/>
  <c r="C333" i="59" s="1"/>
  <c r="AL304" i="57"/>
  <c r="D333" i="59" s="1"/>
  <c r="AM304" i="57"/>
  <c r="E333" i="59" s="1"/>
  <c r="AN304" i="57"/>
  <c r="F333" i="59" s="1"/>
  <c r="G305" i="57"/>
  <c r="J305" i="57" s="1"/>
  <c r="H305" i="57" s="1"/>
  <c r="I305" i="57"/>
  <c r="N265" i="22" s="1"/>
  <c r="AI305" i="57"/>
  <c r="A334" i="59" s="1"/>
  <c r="AJ305" i="57"/>
  <c r="B334" i="59" s="1"/>
  <c r="AK305" i="57"/>
  <c r="C334" i="59" s="1"/>
  <c r="AL305" i="57"/>
  <c r="D334" i="59" s="1"/>
  <c r="AM305" i="57"/>
  <c r="E334" i="59" s="1"/>
  <c r="AN305" i="57"/>
  <c r="F334" i="59" s="1"/>
  <c r="G306" i="57"/>
  <c r="H306" i="57"/>
  <c r="I306" i="57"/>
  <c r="N266" i="22" s="1"/>
  <c r="J306" i="57"/>
  <c r="AI306" i="57"/>
  <c r="A335" i="59" s="1"/>
  <c r="AJ306" i="57"/>
  <c r="B335" i="59" s="1"/>
  <c r="AK306" i="57"/>
  <c r="C335" i="59" s="1"/>
  <c r="AL306" i="57"/>
  <c r="D335" i="59" s="1"/>
  <c r="AM306" i="57"/>
  <c r="E335" i="59" s="1"/>
  <c r="AN306" i="57"/>
  <c r="F335" i="59" s="1"/>
  <c r="G307" i="57"/>
  <c r="I307" i="57"/>
  <c r="N267" i="22" s="1"/>
  <c r="J307" i="57"/>
  <c r="H307" i="57" s="1"/>
  <c r="AI307" i="57"/>
  <c r="A336" i="59" s="1"/>
  <c r="AJ307" i="57"/>
  <c r="B336" i="59" s="1"/>
  <c r="AK307" i="57"/>
  <c r="C336" i="59" s="1"/>
  <c r="AL307" i="57"/>
  <c r="D336" i="59" s="1"/>
  <c r="AM307" i="57"/>
  <c r="E336" i="59" s="1"/>
  <c r="AN307" i="57"/>
  <c r="F336" i="59" s="1"/>
  <c r="G308" i="57"/>
  <c r="J308" i="57" s="1"/>
  <c r="H308" i="57" s="1"/>
  <c r="I308" i="57"/>
  <c r="N268" i="22" s="1"/>
  <c r="AI308" i="57"/>
  <c r="A337" i="59" s="1"/>
  <c r="AJ308" i="57"/>
  <c r="B337" i="59" s="1"/>
  <c r="AK308" i="57"/>
  <c r="C337" i="59" s="1"/>
  <c r="AL308" i="57"/>
  <c r="D337" i="59" s="1"/>
  <c r="AM308" i="57"/>
  <c r="E337" i="59" s="1"/>
  <c r="AN308" i="57"/>
  <c r="F337" i="59" s="1"/>
  <c r="G309" i="57"/>
  <c r="I309" i="57"/>
  <c r="N269" i="22" s="1"/>
  <c r="J309" i="57"/>
  <c r="H309" i="57" s="1"/>
  <c r="AI309" i="57"/>
  <c r="A338" i="59" s="1"/>
  <c r="AJ309" i="57"/>
  <c r="B338" i="59" s="1"/>
  <c r="AK309" i="57"/>
  <c r="C338" i="59" s="1"/>
  <c r="AL309" i="57"/>
  <c r="D338" i="59" s="1"/>
  <c r="AM309" i="57"/>
  <c r="E338" i="59" s="1"/>
  <c r="AN309" i="57"/>
  <c r="F338" i="59" s="1"/>
  <c r="G310" i="57"/>
  <c r="I310" i="57"/>
  <c r="N270" i="22" s="1"/>
  <c r="J310" i="57"/>
  <c r="H310" i="57" s="1"/>
  <c r="AI310" i="57"/>
  <c r="A339" i="59" s="1"/>
  <c r="AJ310" i="57"/>
  <c r="B339" i="59" s="1"/>
  <c r="AK310" i="57"/>
  <c r="C339" i="59" s="1"/>
  <c r="AL310" i="57"/>
  <c r="D339" i="59" s="1"/>
  <c r="AM310" i="57"/>
  <c r="E339" i="59" s="1"/>
  <c r="AN310" i="57"/>
  <c r="F339" i="59" s="1"/>
  <c r="G311" i="57"/>
  <c r="J311" i="57" s="1"/>
  <c r="H311" i="57" s="1"/>
  <c r="I311" i="57"/>
  <c r="N271" i="22" s="1"/>
  <c r="AI311" i="57"/>
  <c r="A340" i="59" s="1"/>
  <c r="AJ311" i="57"/>
  <c r="B340" i="59" s="1"/>
  <c r="AK311" i="57"/>
  <c r="C340" i="59" s="1"/>
  <c r="AL311" i="57"/>
  <c r="D340" i="59" s="1"/>
  <c r="AM311" i="57"/>
  <c r="E340" i="59" s="1"/>
  <c r="AN311" i="57"/>
  <c r="F340" i="59" s="1"/>
  <c r="G312" i="57"/>
  <c r="H312" i="57"/>
  <c r="I312" i="57"/>
  <c r="N272" i="22" s="1"/>
  <c r="J312" i="57"/>
  <c r="AI312" i="57"/>
  <c r="A341" i="59" s="1"/>
  <c r="AJ312" i="57"/>
  <c r="B341" i="59" s="1"/>
  <c r="AK312" i="57"/>
  <c r="C341" i="59" s="1"/>
  <c r="AL312" i="57"/>
  <c r="D341" i="59" s="1"/>
  <c r="AM312" i="57"/>
  <c r="E341" i="59" s="1"/>
  <c r="AN312" i="57"/>
  <c r="F341" i="59" s="1"/>
  <c r="G313" i="57"/>
  <c r="I313" i="57"/>
  <c r="N273" i="22" s="1"/>
  <c r="J313" i="57"/>
  <c r="H313" i="57" s="1"/>
  <c r="AI313" i="57"/>
  <c r="A342" i="59" s="1"/>
  <c r="AJ313" i="57"/>
  <c r="B342" i="59" s="1"/>
  <c r="AK313" i="57"/>
  <c r="C342" i="59" s="1"/>
  <c r="AL313" i="57"/>
  <c r="D342" i="59" s="1"/>
  <c r="AM313" i="57"/>
  <c r="E342" i="59" s="1"/>
  <c r="AN313" i="57"/>
  <c r="F342" i="59" s="1"/>
  <c r="G314" i="57"/>
  <c r="J314" i="57" s="1"/>
  <c r="H314" i="57" s="1"/>
  <c r="I314" i="57"/>
  <c r="N274" i="22" s="1"/>
  <c r="AI314" i="57"/>
  <c r="A343" i="59" s="1"/>
  <c r="AJ314" i="57"/>
  <c r="B343" i="59" s="1"/>
  <c r="AK314" i="57"/>
  <c r="C343" i="59" s="1"/>
  <c r="AL314" i="57"/>
  <c r="D343" i="59" s="1"/>
  <c r="AM314" i="57"/>
  <c r="E343" i="59" s="1"/>
  <c r="AN314" i="57"/>
  <c r="F343" i="59" s="1"/>
  <c r="G315" i="57"/>
  <c r="I315" i="57"/>
  <c r="N275" i="22" s="1"/>
  <c r="J315" i="57"/>
  <c r="H315" i="57" s="1"/>
  <c r="AI315" i="57"/>
  <c r="A344" i="59" s="1"/>
  <c r="AJ315" i="57"/>
  <c r="B344" i="59" s="1"/>
  <c r="AK315" i="57"/>
  <c r="C344" i="59" s="1"/>
  <c r="AL315" i="57"/>
  <c r="D344" i="59" s="1"/>
  <c r="AM315" i="57"/>
  <c r="E344" i="59" s="1"/>
  <c r="AN315" i="57"/>
  <c r="F344" i="59" s="1"/>
  <c r="G316" i="57"/>
  <c r="I316" i="57"/>
  <c r="N276" i="22" s="1"/>
  <c r="J316" i="57"/>
  <c r="H316" i="57" s="1"/>
  <c r="AI316" i="57"/>
  <c r="A345" i="59" s="1"/>
  <c r="AJ316" i="57"/>
  <c r="B345" i="59" s="1"/>
  <c r="AK316" i="57"/>
  <c r="C345" i="59" s="1"/>
  <c r="AL316" i="57"/>
  <c r="D345" i="59" s="1"/>
  <c r="AM316" i="57"/>
  <c r="E345" i="59" s="1"/>
  <c r="AN316" i="57"/>
  <c r="F345" i="59" s="1"/>
  <c r="G317" i="57"/>
  <c r="J317" i="57" s="1"/>
  <c r="H317" i="57" s="1"/>
  <c r="I317" i="57"/>
  <c r="N277" i="22" s="1"/>
  <c r="AI317" i="57"/>
  <c r="A346" i="59" s="1"/>
  <c r="AJ317" i="57"/>
  <c r="B346" i="59" s="1"/>
  <c r="AK317" i="57"/>
  <c r="C346" i="59" s="1"/>
  <c r="AL317" i="57"/>
  <c r="D346" i="59" s="1"/>
  <c r="AM317" i="57"/>
  <c r="E346" i="59" s="1"/>
  <c r="AN317" i="57"/>
  <c r="F346" i="59" s="1"/>
  <c r="G318" i="57"/>
  <c r="H318" i="57"/>
  <c r="I318" i="57"/>
  <c r="N278" i="22" s="1"/>
  <c r="J318" i="57"/>
  <c r="AI318" i="57"/>
  <c r="A347" i="59" s="1"/>
  <c r="AJ318" i="57"/>
  <c r="B347" i="59" s="1"/>
  <c r="AK318" i="57"/>
  <c r="C347" i="59" s="1"/>
  <c r="AL318" i="57"/>
  <c r="D347" i="59" s="1"/>
  <c r="AM318" i="57"/>
  <c r="E347" i="59" s="1"/>
  <c r="AN318" i="57"/>
  <c r="F347" i="59" s="1"/>
  <c r="G319" i="57"/>
  <c r="I319" i="57"/>
  <c r="N279" i="22" s="1"/>
  <c r="J319" i="57"/>
  <c r="H319" i="57" s="1"/>
  <c r="AI319" i="57"/>
  <c r="A348" i="59" s="1"/>
  <c r="AJ319" i="57"/>
  <c r="B348" i="59" s="1"/>
  <c r="AK319" i="57"/>
  <c r="C348" i="59" s="1"/>
  <c r="AL319" i="57"/>
  <c r="D348" i="59" s="1"/>
  <c r="AM319" i="57"/>
  <c r="E348" i="59" s="1"/>
  <c r="AN319" i="57"/>
  <c r="F348" i="59" s="1"/>
  <c r="G320" i="57"/>
  <c r="J320" i="57" s="1"/>
  <c r="H320" i="57" s="1"/>
  <c r="I320" i="57"/>
  <c r="N280" i="22" s="1"/>
  <c r="AI320" i="57"/>
  <c r="A349" i="59" s="1"/>
  <c r="AJ320" i="57"/>
  <c r="B349" i="59" s="1"/>
  <c r="AK320" i="57"/>
  <c r="C349" i="59" s="1"/>
  <c r="AL320" i="57"/>
  <c r="D349" i="59" s="1"/>
  <c r="AM320" i="57"/>
  <c r="E349" i="59" s="1"/>
  <c r="AN320" i="57"/>
  <c r="F349" i="59" s="1"/>
  <c r="G321" i="57"/>
  <c r="I321" i="57"/>
  <c r="N281" i="22" s="1"/>
  <c r="J321" i="57"/>
  <c r="H321" i="57" s="1"/>
  <c r="AI321" i="57"/>
  <c r="A350" i="59" s="1"/>
  <c r="AJ321" i="57"/>
  <c r="B350" i="59" s="1"/>
  <c r="AK321" i="57"/>
  <c r="C350" i="59" s="1"/>
  <c r="AL321" i="57"/>
  <c r="D350" i="59" s="1"/>
  <c r="AM321" i="57"/>
  <c r="E350" i="59" s="1"/>
  <c r="AN321" i="57"/>
  <c r="F350" i="59" s="1"/>
  <c r="G322" i="57"/>
  <c r="I322" i="57"/>
  <c r="N282" i="22" s="1"/>
  <c r="J322" i="57"/>
  <c r="H322" i="57" s="1"/>
  <c r="AI322" i="57"/>
  <c r="A351" i="59" s="1"/>
  <c r="AJ322" i="57"/>
  <c r="B351" i="59" s="1"/>
  <c r="AK322" i="57"/>
  <c r="C351" i="59" s="1"/>
  <c r="AL322" i="57"/>
  <c r="D351" i="59" s="1"/>
  <c r="AM322" i="57"/>
  <c r="E351" i="59" s="1"/>
  <c r="AN322" i="57"/>
  <c r="F351" i="59" s="1"/>
  <c r="G323" i="57"/>
  <c r="J323" i="57" s="1"/>
  <c r="H323" i="57" s="1"/>
  <c r="I323" i="57"/>
  <c r="N283" i="22" s="1"/>
  <c r="AI323" i="57"/>
  <c r="A352" i="59" s="1"/>
  <c r="AJ323" i="57"/>
  <c r="B352" i="59" s="1"/>
  <c r="AK323" i="57"/>
  <c r="C352" i="59" s="1"/>
  <c r="AL323" i="57"/>
  <c r="D352" i="59" s="1"/>
  <c r="AM323" i="57"/>
  <c r="E352" i="59" s="1"/>
  <c r="AN323" i="57"/>
  <c r="F352" i="59" s="1"/>
  <c r="G324" i="57"/>
  <c r="H324" i="57"/>
  <c r="I324" i="57"/>
  <c r="N284" i="22" s="1"/>
  <c r="J324" i="57"/>
  <c r="AI324" i="57"/>
  <c r="A353" i="59" s="1"/>
  <c r="AJ324" i="57"/>
  <c r="B353" i="59" s="1"/>
  <c r="AK324" i="57"/>
  <c r="C353" i="59" s="1"/>
  <c r="AL324" i="57"/>
  <c r="D353" i="59" s="1"/>
  <c r="AM324" i="57"/>
  <c r="E353" i="59" s="1"/>
  <c r="AN324" i="57"/>
  <c r="F353" i="59" s="1"/>
  <c r="G325" i="57"/>
  <c r="I325" i="57"/>
  <c r="N285" i="22" s="1"/>
  <c r="J325" i="57"/>
  <c r="H325" i="57" s="1"/>
  <c r="AI325" i="57"/>
  <c r="A354" i="59" s="1"/>
  <c r="AJ325" i="57"/>
  <c r="B354" i="59" s="1"/>
  <c r="AK325" i="57"/>
  <c r="C354" i="59" s="1"/>
  <c r="AL325" i="57"/>
  <c r="D354" i="59" s="1"/>
  <c r="AM325" i="57"/>
  <c r="E354" i="59" s="1"/>
  <c r="AN325" i="57"/>
  <c r="F354" i="59" s="1"/>
  <c r="G326" i="57"/>
  <c r="J326" i="57" s="1"/>
  <c r="H326" i="57" s="1"/>
  <c r="I326" i="57"/>
  <c r="N286" i="22" s="1"/>
  <c r="AI326" i="57"/>
  <c r="A355" i="59" s="1"/>
  <c r="AJ326" i="57"/>
  <c r="B355" i="59" s="1"/>
  <c r="AK326" i="57"/>
  <c r="C355" i="59" s="1"/>
  <c r="AL326" i="57"/>
  <c r="D355" i="59" s="1"/>
  <c r="AM326" i="57"/>
  <c r="E355" i="59" s="1"/>
  <c r="AN326" i="57"/>
  <c r="F355" i="59" s="1"/>
  <c r="G327" i="57"/>
  <c r="I327" i="57"/>
  <c r="N287" i="22" s="1"/>
  <c r="J327" i="57"/>
  <c r="H327" i="57" s="1"/>
  <c r="AI327" i="57"/>
  <c r="A356" i="59" s="1"/>
  <c r="AJ327" i="57"/>
  <c r="B356" i="59" s="1"/>
  <c r="AK327" i="57"/>
  <c r="C356" i="59" s="1"/>
  <c r="AL327" i="57"/>
  <c r="D356" i="59" s="1"/>
  <c r="AM327" i="57"/>
  <c r="E356" i="59" s="1"/>
  <c r="AN327" i="57"/>
  <c r="F356" i="59" s="1"/>
  <c r="G328" i="57"/>
  <c r="I328" i="57"/>
  <c r="N288" i="22" s="1"/>
  <c r="J328" i="57"/>
  <c r="H328" i="57" s="1"/>
  <c r="AI328" i="57"/>
  <c r="A357" i="59" s="1"/>
  <c r="AJ328" i="57"/>
  <c r="B357" i="59" s="1"/>
  <c r="AK328" i="57"/>
  <c r="C357" i="59" s="1"/>
  <c r="AL328" i="57"/>
  <c r="D357" i="59" s="1"/>
  <c r="AM328" i="57"/>
  <c r="E357" i="59" s="1"/>
  <c r="AN328" i="57"/>
  <c r="F357" i="59" s="1"/>
  <c r="G329" i="57"/>
  <c r="J329" i="57" s="1"/>
  <c r="H329" i="57" s="1"/>
  <c r="I329" i="57"/>
  <c r="N289" i="22" s="1"/>
  <c r="AI329" i="57"/>
  <c r="A358" i="59" s="1"/>
  <c r="AJ329" i="57"/>
  <c r="B358" i="59" s="1"/>
  <c r="AK329" i="57"/>
  <c r="C358" i="59" s="1"/>
  <c r="AL329" i="57"/>
  <c r="D358" i="59" s="1"/>
  <c r="AM329" i="57"/>
  <c r="E358" i="59" s="1"/>
  <c r="AN329" i="57"/>
  <c r="F358" i="59" s="1"/>
  <c r="G330" i="57"/>
  <c r="H330" i="57"/>
  <c r="I330" i="57"/>
  <c r="N290" i="22" s="1"/>
  <c r="J330" i="57"/>
  <c r="AI330" i="57"/>
  <c r="A359" i="59" s="1"/>
  <c r="AJ330" i="57"/>
  <c r="B359" i="59" s="1"/>
  <c r="AK330" i="57"/>
  <c r="C359" i="59" s="1"/>
  <c r="AL330" i="57"/>
  <c r="D359" i="59" s="1"/>
  <c r="AM330" i="57"/>
  <c r="E359" i="59" s="1"/>
  <c r="AN330" i="57"/>
  <c r="F359" i="59" s="1"/>
  <c r="G331" i="57"/>
  <c r="H331" i="57"/>
  <c r="I331" i="57"/>
  <c r="N291" i="22" s="1"/>
  <c r="J331" i="57"/>
  <c r="AI331" i="57"/>
  <c r="A360" i="59" s="1"/>
  <c r="AJ331" i="57"/>
  <c r="B360" i="59" s="1"/>
  <c r="AK331" i="57"/>
  <c r="C360" i="59" s="1"/>
  <c r="AL331" i="57"/>
  <c r="D360" i="59" s="1"/>
  <c r="AM331" i="57"/>
  <c r="E360" i="59" s="1"/>
  <c r="AN331" i="57"/>
  <c r="F360" i="59" s="1"/>
  <c r="G332" i="57"/>
  <c r="J332" i="57" s="1"/>
  <c r="H332" i="57"/>
  <c r="I332" i="57"/>
  <c r="N292" i="22" s="1"/>
  <c r="AI332" i="57"/>
  <c r="A361" i="59" s="1"/>
  <c r="AJ332" i="57"/>
  <c r="B361" i="59" s="1"/>
  <c r="AK332" i="57"/>
  <c r="C361" i="59" s="1"/>
  <c r="AL332" i="57"/>
  <c r="D361" i="59" s="1"/>
  <c r="AM332" i="57"/>
  <c r="E361" i="59" s="1"/>
  <c r="AN332" i="57"/>
  <c r="F361" i="59" s="1"/>
  <c r="G333" i="57"/>
  <c r="H333" i="57"/>
  <c r="I333" i="57"/>
  <c r="N293" i="22" s="1"/>
  <c r="J333" i="57"/>
  <c r="AI333" i="57"/>
  <c r="A362" i="59" s="1"/>
  <c r="AJ333" i="57"/>
  <c r="B362" i="59" s="1"/>
  <c r="AK333" i="57"/>
  <c r="C362" i="59" s="1"/>
  <c r="AL333" i="57"/>
  <c r="D362" i="59" s="1"/>
  <c r="AM333" i="57"/>
  <c r="E362" i="59" s="1"/>
  <c r="AN333" i="57"/>
  <c r="F362" i="59" s="1"/>
  <c r="G334" i="57"/>
  <c r="H334" i="57"/>
  <c r="I334" i="57"/>
  <c r="N294" i="22" s="1"/>
  <c r="J334" i="57"/>
  <c r="AI334" i="57"/>
  <c r="A363" i="59" s="1"/>
  <c r="AJ334" i="57"/>
  <c r="B363" i="59" s="1"/>
  <c r="AK334" i="57"/>
  <c r="C363" i="59" s="1"/>
  <c r="AL334" i="57"/>
  <c r="D363" i="59" s="1"/>
  <c r="AM334" i="57"/>
  <c r="E363" i="59" s="1"/>
  <c r="AN334" i="57"/>
  <c r="F363" i="59" s="1"/>
  <c r="G335" i="57"/>
  <c r="J335" i="57" s="1"/>
  <c r="H335" i="57"/>
  <c r="I335" i="57"/>
  <c r="N295" i="22" s="1"/>
  <c r="AI335" i="57"/>
  <c r="A364" i="59" s="1"/>
  <c r="AJ335" i="57"/>
  <c r="B364" i="59" s="1"/>
  <c r="AK335" i="57"/>
  <c r="C364" i="59" s="1"/>
  <c r="AL335" i="57"/>
  <c r="D364" i="59" s="1"/>
  <c r="AM335" i="57"/>
  <c r="E364" i="59" s="1"/>
  <c r="AN335" i="57"/>
  <c r="F364" i="59" s="1"/>
  <c r="G336" i="57"/>
  <c r="H336" i="57"/>
  <c r="I336" i="57"/>
  <c r="N296" i="22" s="1"/>
  <c r="J336" i="57"/>
  <c r="AI336" i="57"/>
  <c r="A365" i="59" s="1"/>
  <c r="AJ336" i="57"/>
  <c r="B365" i="59" s="1"/>
  <c r="AK336" i="57"/>
  <c r="C365" i="59" s="1"/>
  <c r="AL336" i="57"/>
  <c r="D365" i="59" s="1"/>
  <c r="AM336" i="57"/>
  <c r="E365" i="59" s="1"/>
  <c r="AN336" i="57"/>
  <c r="F365" i="59" s="1"/>
  <c r="G337" i="57"/>
  <c r="H337" i="57"/>
  <c r="I337" i="57"/>
  <c r="N297" i="22" s="1"/>
  <c r="J337" i="57"/>
  <c r="AI337" i="57"/>
  <c r="A366" i="59" s="1"/>
  <c r="AJ337" i="57"/>
  <c r="B366" i="59" s="1"/>
  <c r="AK337" i="57"/>
  <c r="C366" i="59" s="1"/>
  <c r="AL337" i="57"/>
  <c r="D366" i="59" s="1"/>
  <c r="AM337" i="57"/>
  <c r="E366" i="59" s="1"/>
  <c r="AN337" i="57"/>
  <c r="F366" i="59" s="1"/>
  <c r="G338" i="57"/>
  <c r="J338" i="57" s="1"/>
  <c r="H338" i="57"/>
  <c r="I338" i="57"/>
  <c r="N298" i="22" s="1"/>
  <c r="AI338" i="57"/>
  <c r="A367" i="59" s="1"/>
  <c r="AJ338" i="57"/>
  <c r="B367" i="59" s="1"/>
  <c r="AK338" i="57"/>
  <c r="C367" i="59" s="1"/>
  <c r="AL338" i="57"/>
  <c r="D367" i="59" s="1"/>
  <c r="AM338" i="57"/>
  <c r="E367" i="59" s="1"/>
  <c r="AN338" i="57"/>
  <c r="F367" i="59" s="1"/>
  <c r="G339" i="57"/>
  <c r="H339" i="57"/>
  <c r="I339" i="57"/>
  <c r="N299" i="22" s="1"/>
  <c r="J339" i="57"/>
  <c r="AI339" i="57"/>
  <c r="A368" i="59" s="1"/>
  <c r="AJ339" i="57"/>
  <c r="B368" i="59" s="1"/>
  <c r="AK339" i="57"/>
  <c r="C368" i="59" s="1"/>
  <c r="AL339" i="57"/>
  <c r="D368" i="59" s="1"/>
  <c r="AM339" i="57"/>
  <c r="E368" i="59" s="1"/>
  <c r="AN339" i="57"/>
  <c r="F368" i="59" s="1"/>
  <c r="G340" i="57"/>
  <c r="H340" i="57"/>
  <c r="I340" i="57"/>
  <c r="N300" i="22" s="1"/>
  <c r="J340" i="57"/>
  <c r="AI340" i="57"/>
  <c r="A369" i="59" s="1"/>
  <c r="AJ340" i="57"/>
  <c r="B369" i="59" s="1"/>
  <c r="AK340" i="57"/>
  <c r="C369" i="59" s="1"/>
  <c r="AL340" i="57"/>
  <c r="D369" i="59" s="1"/>
  <c r="AM340" i="57"/>
  <c r="E369" i="59" s="1"/>
  <c r="AN340" i="57"/>
  <c r="F369" i="59" s="1"/>
  <c r="G341" i="57"/>
  <c r="J341" i="57" s="1"/>
  <c r="H341" i="57"/>
  <c r="I341" i="57"/>
  <c r="N301" i="22" s="1"/>
  <c r="AI341" i="57"/>
  <c r="A370" i="59" s="1"/>
  <c r="AJ341" i="57"/>
  <c r="B370" i="59" s="1"/>
  <c r="AK341" i="57"/>
  <c r="C370" i="59" s="1"/>
  <c r="AL341" i="57"/>
  <c r="D370" i="59" s="1"/>
  <c r="AM341" i="57"/>
  <c r="E370" i="59" s="1"/>
  <c r="AN341" i="57"/>
  <c r="F370" i="59" s="1"/>
  <c r="G342" i="57"/>
  <c r="H342" i="57"/>
  <c r="I342" i="57"/>
  <c r="N302" i="22" s="1"/>
  <c r="J342" i="57"/>
  <c r="AI342" i="57"/>
  <c r="A371" i="59" s="1"/>
  <c r="AJ342" i="57"/>
  <c r="B371" i="59" s="1"/>
  <c r="AK342" i="57"/>
  <c r="C371" i="59" s="1"/>
  <c r="AL342" i="57"/>
  <c r="D371" i="59" s="1"/>
  <c r="AM342" i="57"/>
  <c r="E371" i="59" s="1"/>
  <c r="AN342" i="57"/>
  <c r="F371" i="59" s="1"/>
  <c r="G343" i="57"/>
  <c r="H343" i="57"/>
  <c r="I343" i="57"/>
  <c r="N303" i="22" s="1"/>
  <c r="J343" i="57"/>
  <c r="AI343" i="57"/>
  <c r="A372" i="59" s="1"/>
  <c r="AJ343" i="57"/>
  <c r="B372" i="59" s="1"/>
  <c r="AK343" i="57"/>
  <c r="C372" i="59" s="1"/>
  <c r="AL343" i="57"/>
  <c r="D372" i="59" s="1"/>
  <c r="AM343" i="57"/>
  <c r="E372" i="59" s="1"/>
  <c r="AN343" i="57"/>
  <c r="F372" i="59" s="1"/>
  <c r="G344" i="57"/>
  <c r="J344" i="57" s="1"/>
  <c r="H344" i="57"/>
  <c r="I344" i="57"/>
  <c r="N304" i="22" s="1"/>
  <c r="AI344" i="57"/>
  <c r="A373" i="59" s="1"/>
  <c r="AJ344" i="57"/>
  <c r="B373" i="59" s="1"/>
  <c r="AK344" i="57"/>
  <c r="C373" i="59" s="1"/>
  <c r="AL344" i="57"/>
  <c r="D373" i="59" s="1"/>
  <c r="AM344" i="57"/>
  <c r="E373" i="59" s="1"/>
  <c r="AN344" i="57"/>
  <c r="F373" i="59" s="1"/>
  <c r="G345" i="57"/>
  <c r="H345" i="57"/>
  <c r="I345" i="57"/>
  <c r="N305" i="22" s="1"/>
  <c r="J345" i="57"/>
  <c r="AI345" i="57"/>
  <c r="A374" i="59" s="1"/>
  <c r="AJ345" i="57"/>
  <c r="B374" i="59" s="1"/>
  <c r="AK345" i="57"/>
  <c r="C374" i="59" s="1"/>
  <c r="AL345" i="57"/>
  <c r="D374" i="59" s="1"/>
  <c r="AM345" i="57"/>
  <c r="E374" i="59" s="1"/>
  <c r="AN345" i="57"/>
  <c r="F374" i="59" s="1"/>
  <c r="G346" i="57"/>
  <c r="H346" i="57"/>
  <c r="I346" i="57"/>
  <c r="N306" i="22" s="1"/>
  <c r="J346" i="57"/>
  <c r="AI346" i="57"/>
  <c r="A375" i="59" s="1"/>
  <c r="AJ346" i="57"/>
  <c r="B375" i="59" s="1"/>
  <c r="AK346" i="57"/>
  <c r="C375" i="59" s="1"/>
  <c r="AL346" i="57"/>
  <c r="D375" i="59" s="1"/>
  <c r="AM346" i="57"/>
  <c r="E375" i="59" s="1"/>
  <c r="AN346" i="57"/>
  <c r="F375" i="59" s="1"/>
  <c r="G347" i="57"/>
  <c r="J347" i="57" s="1"/>
  <c r="H347" i="57"/>
  <c r="I347" i="57"/>
  <c r="N307" i="22" s="1"/>
  <c r="AI347" i="57"/>
  <c r="A376" i="59" s="1"/>
  <c r="AJ347" i="57"/>
  <c r="B376" i="59" s="1"/>
  <c r="AK347" i="57"/>
  <c r="C376" i="59" s="1"/>
  <c r="AL347" i="57"/>
  <c r="D376" i="59" s="1"/>
  <c r="AM347" i="57"/>
  <c r="E376" i="59" s="1"/>
  <c r="AN347" i="57"/>
  <c r="F376" i="59" s="1"/>
  <c r="G348" i="57"/>
  <c r="H348" i="57"/>
  <c r="I348" i="57"/>
  <c r="N308" i="22" s="1"/>
  <c r="J348" i="57"/>
  <c r="AI348" i="57"/>
  <c r="A377" i="59" s="1"/>
  <c r="AJ348" i="57"/>
  <c r="B377" i="59" s="1"/>
  <c r="AK348" i="57"/>
  <c r="C377" i="59" s="1"/>
  <c r="AL348" i="57"/>
  <c r="D377" i="59" s="1"/>
  <c r="AM348" i="57"/>
  <c r="E377" i="59" s="1"/>
  <c r="AN348" i="57"/>
  <c r="F377" i="59" s="1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M259" i="22" l="1"/>
  <c r="L259" i="22"/>
  <c r="M240" i="22"/>
  <c r="L240" i="22"/>
  <c r="M235" i="22"/>
  <c r="L235" i="22"/>
  <c r="L189" i="22"/>
  <c r="M189" i="22"/>
  <c r="L185" i="22"/>
  <c r="M185" i="22"/>
  <c r="L168" i="22"/>
  <c r="M168" i="22"/>
  <c r="M163" i="22"/>
  <c r="L163" i="22"/>
  <c r="L117" i="22"/>
  <c r="M117" i="22"/>
  <c r="L113" i="22"/>
  <c r="M113" i="22"/>
  <c r="L96" i="22"/>
  <c r="M96" i="22"/>
  <c r="M91" i="22"/>
  <c r="L91" i="22"/>
  <c r="M83" i="22"/>
  <c r="L83" i="22"/>
  <c r="M55" i="22"/>
  <c r="L55" i="22"/>
  <c r="M286" i="22"/>
  <c r="L286" i="22"/>
  <c r="M279" i="22"/>
  <c r="L279" i="22"/>
  <c r="M275" i="22"/>
  <c r="L275" i="22"/>
  <c r="M219" i="22"/>
  <c r="L219" i="22"/>
  <c r="M215" i="22"/>
  <c r="L215" i="22"/>
  <c r="L198" i="22"/>
  <c r="M198" i="22"/>
  <c r="L193" i="22"/>
  <c r="M193" i="22"/>
  <c r="M147" i="22"/>
  <c r="L147" i="22"/>
  <c r="M143" i="22"/>
  <c r="L143" i="22"/>
  <c r="L126" i="22"/>
  <c r="M126" i="22"/>
  <c r="L121" i="22"/>
  <c r="M121" i="22"/>
  <c r="M256" i="22"/>
  <c r="L256" i="22"/>
  <c r="M223" i="22"/>
  <c r="L223" i="22"/>
  <c r="L177" i="22"/>
  <c r="M177" i="22"/>
  <c r="L173" i="22"/>
  <c r="M173" i="22"/>
  <c r="L156" i="22"/>
  <c r="M156" i="22"/>
  <c r="M151" i="22"/>
  <c r="L151" i="22"/>
  <c r="L105" i="22"/>
  <c r="M105" i="22"/>
  <c r="L101" i="22"/>
  <c r="M101" i="22"/>
  <c r="M271" i="22"/>
  <c r="L271" i="22"/>
  <c r="M264" i="22"/>
  <c r="L264" i="22"/>
  <c r="L249" i="22"/>
  <c r="M249" i="22"/>
  <c r="L245" i="22"/>
  <c r="M245" i="22"/>
  <c r="L228" i="22"/>
  <c r="M228" i="22"/>
  <c r="M287" i="22"/>
  <c r="L287" i="22"/>
  <c r="M207" i="22"/>
  <c r="L207" i="22"/>
  <c r="M203" i="22"/>
  <c r="L203" i="22"/>
  <c r="L186" i="22"/>
  <c r="M186" i="22"/>
  <c r="L181" i="22"/>
  <c r="M181" i="22"/>
  <c r="M135" i="22"/>
  <c r="L135" i="22"/>
  <c r="M131" i="22"/>
  <c r="L131" i="22"/>
  <c r="L114" i="22"/>
  <c r="M114" i="22"/>
  <c r="L109" i="22"/>
  <c r="M109" i="22"/>
  <c r="M79" i="22"/>
  <c r="L79" i="22"/>
  <c r="M283" i="22"/>
  <c r="L283" i="22"/>
  <c r="M276" i="22"/>
  <c r="L276" i="22"/>
  <c r="M268" i="22"/>
  <c r="L268" i="22"/>
  <c r="L261" i="22"/>
  <c r="M261" i="22"/>
  <c r="L257" i="22"/>
  <c r="M257" i="22"/>
  <c r="L237" i="22"/>
  <c r="M237" i="22"/>
  <c r="L233" i="22"/>
  <c r="M233" i="22"/>
  <c r="L216" i="22"/>
  <c r="M216" i="22"/>
  <c r="M211" i="22"/>
  <c r="L211" i="22"/>
  <c r="L165" i="22"/>
  <c r="M165" i="22"/>
  <c r="L161" i="22"/>
  <c r="M161" i="22"/>
  <c r="L144" i="22"/>
  <c r="M144" i="22"/>
  <c r="M139" i="22"/>
  <c r="L139" i="22"/>
  <c r="L93" i="22"/>
  <c r="M93" i="22"/>
  <c r="L89" i="22"/>
  <c r="M89" i="22"/>
  <c r="M252" i="22"/>
  <c r="L252" i="22"/>
  <c r="L253" i="22"/>
  <c r="M253" i="22"/>
  <c r="L246" i="22"/>
  <c r="M246" i="22"/>
  <c r="L241" i="22"/>
  <c r="M241" i="22"/>
  <c r="M195" i="22"/>
  <c r="L195" i="22"/>
  <c r="M191" i="22"/>
  <c r="L191" i="22"/>
  <c r="L174" i="22"/>
  <c r="M174" i="22"/>
  <c r="L169" i="22"/>
  <c r="M169" i="22"/>
  <c r="M123" i="22"/>
  <c r="L123" i="22"/>
  <c r="M119" i="22"/>
  <c r="L119" i="22"/>
  <c r="L102" i="22"/>
  <c r="M102" i="22"/>
  <c r="L97" i="22"/>
  <c r="M97" i="22"/>
  <c r="M288" i="22"/>
  <c r="L288" i="22"/>
  <c r="L269" i="22"/>
  <c r="M269" i="22"/>
  <c r="L221" i="22"/>
  <c r="M221" i="22"/>
  <c r="L204" i="22"/>
  <c r="M204" i="22"/>
  <c r="M199" i="22"/>
  <c r="L199" i="22"/>
  <c r="L153" i="22"/>
  <c r="M153" i="22"/>
  <c r="L149" i="22"/>
  <c r="M149" i="22"/>
  <c r="L132" i="22"/>
  <c r="M132" i="22"/>
  <c r="M127" i="22"/>
  <c r="L127" i="22"/>
  <c r="M280" i="22"/>
  <c r="L280" i="22"/>
  <c r="L273" i="22"/>
  <c r="M273" i="22"/>
  <c r="L225" i="22"/>
  <c r="M225" i="22"/>
  <c r="L265" i="22"/>
  <c r="M265" i="22"/>
  <c r="M258" i="22"/>
  <c r="L258" i="22"/>
  <c r="L250" i="22"/>
  <c r="M250" i="22"/>
  <c r="L234" i="22"/>
  <c r="M234" i="22"/>
  <c r="L229" i="22"/>
  <c r="M229" i="22"/>
  <c r="M183" i="22"/>
  <c r="L183" i="22"/>
  <c r="M179" i="22"/>
  <c r="L179" i="22"/>
  <c r="L162" i="22"/>
  <c r="M162" i="22"/>
  <c r="L157" i="22"/>
  <c r="M157" i="22"/>
  <c r="M111" i="22"/>
  <c r="L111" i="22"/>
  <c r="M107" i="22"/>
  <c r="L107" i="22"/>
  <c r="L90" i="22"/>
  <c r="M90" i="22"/>
  <c r="L85" i="22"/>
  <c r="M85" i="22"/>
  <c r="M67" i="22"/>
  <c r="L67" i="22"/>
  <c r="L285" i="22"/>
  <c r="M285" i="22"/>
  <c r="L281" i="22"/>
  <c r="M281" i="22"/>
  <c r="L213" i="22"/>
  <c r="M213" i="22"/>
  <c r="L209" i="22"/>
  <c r="M209" i="22"/>
  <c r="L192" i="22"/>
  <c r="M192" i="22"/>
  <c r="M187" i="22"/>
  <c r="L187" i="22"/>
  <c r="L141" i="22"/>
  <c r="M141" i="22"/>
  <c r="L137" i="22"/>
  <c r="M137" i="22"/>
  <c r="L120" i="22"/>
  <c r="M120" i="22"/>
  <c r="M115" i="22"/>
  <c r="L115" i="22"/>
  <c r="L49" i="22"/>
  <c r="M49" i="22"/>
  <c r="L277" i="22"/>
  <c r="M277" i="22"/>
  <c r="M270" i="22"/>
  <c r="L270" i="22"/>
  <c r="M262" i="22"/>
  <c r="L262" i="22"/>
  <c r="M255" i="22"/>
  <c r="L255" i="22"/>
  <c r="M251" i="22"/>
  <c r="L251" i="22"/>
  <c r="M243" i="22"/>
  <c r="L243" i="22"/>
  <c r="M239" i="22"/>
  <c r="L239" i="22"/>
  <c r="L222" i="22"/>
  <c r="M222" i="22"/>
  <c r="L217" i="22"/>
  <c r="M217" i="22"/>
  <c r="M171" i="22"/>
  <c r="L171" i="22"/>
  <c r="M167" i="22"/>
  <c r="L167" i="22"/>
  <c r="L150" i="22"/>
  <c r="M150" i="22"/>
  <c r="L145" i="22"/>
  <c r="M145" i="22"/>
  <c r="M99" i="22"/>
  <c r="L99" i="22"/>
  <c r="M95" i="22"/>
  <c r="L95" i="22"/>
  <c r="M247" i="22"/>
  <c r="L247" i="22"/>
  <c r="L201" i="22"/>
  <c r="M201" i="22"/>
  <c r="L197" i="22"/>
  <c r="M197" i="22"/>
  <c r="L180" i="22"/>
  <c r="M180" i="22"/>
  <c r="M175" i="22"/>
  <c r="L175" i="22"/>
  <c r="L129" i="22"/>
  <c r="M129" i="22"/>
  <c r="L125" i="22"/>
  <c r="M125" i="22"/>
  <c r="L108" i="22"/>
  <c r="M108" i="22"/>
  <c r="M103" i="22"/>
  <c r="L103" i="22"/>
  <c r="L78" i="22"/>
  <c r="M78" i="22"/>
  <c r="L289" i="22"/>
  <c r="M289" i="22"/>
  <c r="M282" i="22"/>
  <c r="L282" i="22"/>
  <c r="M274" i="22"/>
  <c r="L274" i="22"/>
  <c r="M267" i="22"/>
  <c r="L267" i="22"/>
  <c r="M263" i="22"/>
  <c r="L263" i="22"/>
  <c r="M231" i="22"/>
  <c r="L231" i="22"/>
  <c r="M227" i="22"/>
  <c r="L227" i="22"/>
  <c r="L210" i="22"/>
  <c r="M210" i="22"/>
  <c r="L205" i="22"/>
  <c r="M205" i="22"/>
  <c r="M159" i="22"/>
  <c r="L159" i="22"/>
  <c r="M155" i="22"/>
  <c r="L155" i="22"/>
  <c r="L138" i="22"/>
  <c r="M138" i="22"/>
  <c r="L133" i="22"/>
  <c r="M133" i="22"/>
  <c r="M87" i="22"/>
  <c r="L87" i="22"/>
  <c r="L73" i="22"/>
  <c r="M73" i="22"/>
  <c r="L236" i="22"/>
  <c r="M236" i="22"/>
  <c r="L230" i="22"/>
  <c r="M230" i="22"/>
  <c r="L146" i="22"/>
  <c r="M146" i="22"/>
  <c r="L128" i="22"/>
  <c r="M128" i="22"/>
  <c r="L98" i="22"/>
  <c r="M98" i="22"/>
  <c r="L92" i="22"/>
  <c r="M92" i="22"/>
  <c r="L86" i="22"/>
  <c r="M86" i="22"/>
  <c r="L81" i="22"/>
  <c r="M81" i="22"/>
  <c r="L70" i="22"/>
  <c r="M70" i="22"/>
  <c r="L61" i="22"/>
  <c r="M61" i="22"/>
  <c r="L46" i="22"/>
  <c r="M46" i="22"/>
  <c r="L37" i="22"/>
  <c r="M37" i="22"/>
  <c r="L22" i="22"/>
  <c r="M22" i="22"/>
  <c r="L5" i="22"/>
  <c r="M5" i="22"/>
  <c r="L2" i="22"/>
  <c r="M2" i="22"/>
  <c r="M71" i="22"/>
  <c r="L71" i="22"/>
  <c r="L56" i="22"/>
  <c r="M56" i="22"/>
  <c r="M47" i="22"/>
  <c r="L47" i="22"/>
  <c r="M23" i="22"/>
  <c r="L23" i="22"/>
  <c r="M7" i="22"/>
  <c r="L7" i="22"/>
  <c r="L170" i="22"/>
  <c r="M170" i="22"/>
  <c r="L140" i="22"/>
  <c r="M140" i="22"/>
  <c r="L122" i="22"/>
  <c r="M122" i="22"/>
  <c r="L116" i="22"/>
  <c r="M116" i="22"/>
  <c r="L110" i="22"/>
  <c r="M110" i="22"/>
  <c r="L104" i="22"/>
  <c r="M104" i="22"/>
  <c r="M318" i="22"/>
  <c r="L318" i="22"/>
  <c r="L312" i="22"/>
  <c r="M312" i="22"/>
  <c r="M291" i="22"/>
  <c r="L291" i="22"/>
  <c r="L66" i="22"/>
  <c r="M66" i="22"/>
  <c r="L57" i="22"/>
  <c r="M57" i="22"/>
  <c r="L42" i="22"/>
  <c r="M42" i="22"/>
  <c r="L33" i="22"/>
  <c r="M33" i="22"/>
  <c r="L9" i="22"/>
  <c r="M9" i="22"/>
  <c r="M290" i="22"/>
  <c r="L290" i="22"/>
  <c r="M278" i="22"/>
  <c r="L278" i="22"/>
  <c r="L200" i="22"/>
  <c r="M200" i="22"/>
  <c r="L182" i="22"/>
  <c r="M182" i="22"/>
  <c r="L176" i="22"/>
  <c r="M176" i="22"/>
  <c r="L164" i="22"/>
  <c r="M164" i="22"/>
  <c r="L158" i="22"/>
  <c r="M158" i="22"/>
  <c r="L152" i="22"/>
  <c r="M152" i="22"/>
  <c r="M315" i="22"/>
  <c r="L315" i="22"/>
  <c r="L309" i="22"/>
  <c r="M309" i="22"/>
  <c r="M303" i="22"/>
  <c r="L303" i="22"/>
  <c r="L297" i="22"/>
  <c r="M297" i="22"/>
  <c r="L76" i="22"/>
  <c r="M76" i="22"/>
  <c r="L52" i="22"/>
  <c r="M52" i="22"/>
  <c r="M43" i="22"/>
  <c r="L43" i="22"/>
  <c r="L28" i="22"/>
  <c r="M28" i="22"/>
  <c r="M19" i="22"/>
  <c r="L19" i="22"/>
  <c r="M11" i="22"/>
  <c r="L11" i="22"/>
  <c r="L308" i="22"/>
  <c r="M308" i="22"/>
  <c r="M260" i="22"/>
  <c r="L260" i="22"/>
  <c r="M244" i="22"/>
  <c r="L244" i="22"/>
  <c r="L238" i="22"/>
  <c r="M238" i="22"/>
  <c r="L232" i="22"/>
  <c r="M232" i="22"/>
  <c r="L226" i="22"/>
  <c r="M226" i="22"/>
  <c r="L220" i="22"/>
  <c r="M220" i="22"/>
  <c r="L214" i="22"/>
  <c r="M214" i="22"/>
  <c r="L208" i="22"/>
  <c r="M208" i="22"/>
  <c r="L202" i="22"/>
  <c r="M202" i="22"/>
  <c r="L196" i="22"/>
  <c r="M196" i="22"/>
  <c r="L190" i="22"/>
  <c r="M190" i="22"/>
  <c r="L184" i="22"/>
  <c r="M184" i="22"/>
  <c r="L178" i="22"/>
  <c r="M178" i="22"/>
  <c r="L172" i="22"/>
  <c r="M172" i="22"/>
  <c r="L166" i="22"/>
  <c r="M166" i="22"/>
  <c r="L160" i="22"/>
  <c r="M160" i="22"/>
  <c r="L154" i="22"/>
  <c r="M154" i="22"/>
  <c r="L148" i="22"/>
  <c r="M148" i="22"/>
  <c r="L142" i="22"/>
  <c r="M142" i="22"/>
  <c r="L136" i="22"/>
  <c r="M136" i="22"/>
  <c r="L130" i="22"/>
  <c r="M130" i="22"/>
  <c r="L124" i="22"/>
  <c r="M124" i="22"/>
  <c r="L118" i="22"/>
  <c r="M118" i="22"/>
  <c r="L112" i="22"/>
  <c r="M112" i="22"/>
  <c r="L106" i="22"/>
  <c r="M106" i="22"/>
  <c r="L100" i="22"/>
  <c r="M100" i="22"/>
  <c r="L94" i="22"/>
  <c r="M94" i="22"/>
  <c r="L88" i="22"/>
  <c r="M88" i="22"/>
  <c r="L82" i="22"/>
  <c r="M82" i="22"/>
  <c r="L62" i="22"/>
  <c r="M62" i="22"/>
  <c r="L53" i="22"/>
  <c r="M53" i="22"/>
  <c r="L29" i="22"/>
  <c r="M29" i="22"/>
  <c r="L13" i="22"/>
  <c r="M13" i="22"/>
  <c r="M272" i="22"/>
  <c r="L272" i="22"/>
  <c r="L134" i="22"/>
  <c r="M134" i="22"/>
  <c r="L77" i="22"/>
  <c r="M77" i="22"/>
  <c r="L72" i="22"/>
  <c r="M72" i="22"/>
  <c r="M63" i="22"/>
  <c r="L63" i="22"/>
  <c r="L48" i="22"/>
  <c r="M48" i="22"/>
  <c r="M39" i="22"/>
  <c r="L39" i="22"/>
  <c r="M15" i="22"/>
  <c r="L15" i="22"/>
  <c r="M284" i="22"/>
  <c r="L284" i="22"/>
  <c r="L242" i="22"/>
  <c r="M242" i="22"/>
  <c r="L224" i="22"/>
  <c r="M224" i="22"/>
  <c r="L218" i="22"/>
  <c r="M218" i="22"/>
  <c r="L212" i="22"/>
  <c r="M212" i="22"/>
  <c r="L188" i="22"/>
  <c r="M188" i="22"/>
  <c r="M298" i="22"/>
  <c r="L298" i="22"/>
  <c r="M314" i="22"/>
  <c r="L314" i="22"/>
  <c r="L58" i="22"/>
  <c r="M58" i="22"/>
  <c r="L34" i="22"/>
  <c r="M34" i="22"/>
  <c r="L25" i="22"/>
  <c r="M25" i="22"/>
  <c r="M296" i="22"/>
  <c r="L296" i="22"/>
  <c r="M292" i="22"/>
  <c r="L292" i="22"/>
  <c r="L317" i="22"/>
  <c r="M317" i="22"/>
  <c r="M311" i="22"/>
  <c r="L311" i="22"/>
  <c r="L305" i="22"/>
  <c r="M305" i="22"/>
  <c r="L293" i="22"/>
  <c r="M293" i="22"/>
  <c r="L68" i="22"/>
  <c r="M68" i="22"/>
  <c r="M59" i="22"/>
  <c r="L59" i="22"/>
  <c r="M35" i="22"/>
  <c r="L35" i="22"/>
  <c r="H3" i="54"/>
  <c r="H3" i="53"/>
  <c r="H3" i="52"/>
  <c r="M266" i="22"/>
  <c r="L266" i="22"/>
  <c r="M254" i="22"/>
  <c r="L254" i="22"/>
  <c r="M304" i="22"/>
  <c r="L304" i="22"/>
  <c r="M300" i="22"/>
  <c r="L300" i="22"/>
  <c r="L84" i="22"/>
  <c r="M84" i="22"/>
  <c r="L69" i="22"/>
  <c r="M69" i="22"/>
  <c r="L54" i="22"/>
  <c r="M54" i="22"/>
  <c r="L45" i="22"/>
  <c r="M45" i="22"/>
  <c r="L21" i="22"/>
  <c r="M21" i="22"/>
  <c r="M248" i="22"/>
  <c r="L248" i="22"/>
  <c r="L206" i="22"/>
  <c r="M206" i="22"/>
  <c r="M299" i="22"/>
  <c r="L299" i="22"/>
  <c r="M306" i="22"/>
  <c r="L306" i="22"/>
  <c r="M294" i="22"/>
  <c r="L294" i="22"/>
  <c r="L64" i="22"/>
  <c r="M64" i="22"/>
  <c r="L40" i="22"/>
  <c r="M40" i="22"/>
  <c r="M31" i="22"/>
  <c r="L31" i="22"/>
  <c r="L16" i="22"/>
  <c r="M16" i="22"/>
  <c r="L194" i="22"/>
  <c r="M194" i="22"/>
  <c r="M319" i="22"/>
  <c r="L319" i="22"/>
  <c r="L313" i="22"/>
  <c r="M313" i="22"/>
  <c r="L301" i="22"/>
  <c r="M301" i="22"/>
  <c r="L74" i="22"/>
  <c r="M74" i="22"/>
  <c r="L65" i="22"/>
  <c r="M65" i="22"/>
  <c r="L41" i="22"/>
  <c r="M41" i="22"/>
  <c r="L17" i="22"/>
  <c r="M17" i="22"/>
  <c r="M302" i="22"/>
  <c r="L302" i="22"/>
  <c r="L316" i="22"/>
  <c r="M316" i="22"/>
  <c r="M310" i="22"/>
  <c r="L310" i="22"/>
  <c r="M307" i="22"/>
  <c r="L307" i="22"/>
  <c r="M295" i="22"/>
  <c r="L295" i="22"/>
  <c r="L80" i="22"/>
  <c r="M80" i="22"/>
  <c r="M75" i="22"/>
  <c r="L75" i="22"/>
  <c r="L60" i="22"/>
  <c r="M60" i="22"/>
  <c r="M51" i="22"/>
  <c r="L51" i="22"/>
  <c r="L36" i="22"/>
  <c r="M36" i="22"/>
  <c r="M27" i="22"/>
  <c r="L27" i="22"/>
  <c r="M3" i="22"/>
  <c r="L3" i="22"/>
  <c r="L30" i="22"/>
  <c r="M30" i="22"/>
  <c r="L24" i="22"/>
  <c r="M24" i="22"/>
  <c r="L18" i="22"/>
  <c r="M18" i="22"/>
  <c r="L14" i="22"/>
  <c r="M14" i="22"/>
  <c r="L12" i="22"/>
  <c r="M12" i="22"/>
  <c r="L10" i="22"/>
  <c r="M10" i="22"/>
  <c r="L8" i="22"/>
  <c r="M8" i="22"/>
  <c r="L6" i="22"/>
  <c r="M6" i="22"/>
  <c r="L4" i="22"/>
  <c r="M4" i="22"/>
  <c r="O4" i="11"/>
  <c r="O21" i="11"/>
  <c r="L50" i="22"/>
  <c r="M50" i="22"/>
  <c r="L44" i="22"/>
  <c r="M44" i="22"/>
  <c r="L38" i="22"/>
  <c r="M38" i="22"/>
  <c r="L32" i="22"/>
  <c r="M32" i="22"/>
  <c r="L26" i="22"/>
  <c r="M26" i="22"/>
  <c r="L20" i="22"/>
  <c r="M20" i="22"/>
  <c r="N4" i="11"/>
  <c r="N21" i="11"/>
  <c r="J5" i="52"/>
  <c r="I5" i="54"/>
  <c r="E16" i="37"/>
  <c r="F16" i="37" s="1"/>
  <c r="J5" i="54"/>
  <c r="I5" i="53"/>
  <c r="J5" i="53"/>
  <c r="I5" i="52"/>
  <c r="G18" i="53"/>
  <c r="G43" i="53"/>
  <c r="A2" i="23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<sst xmlns="http://schemas.openxmlformats.org/spreadsheetml/2006/main" count="3821" uniqueCount="1527">
  <si>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</si>
  <si>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</si>
  <si>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</si>
  <si>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</si>
  <si>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</si>
  <si>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</si>
  <si>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</si>
  <si>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</si>
  <si>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</si>
  <si>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</si>
  <si>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</si>
  <si>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</si>
  <si>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</si>
  <si>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</si>
  <si>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</si>
  <si>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</si>
  <si>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</si>
  <si>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</si>
  <si>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</si>
  <si>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</si>
  <si>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</si>
  <si>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</si>
  <si>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</si>
  <si>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</si>
  <si>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</si>
  <si>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</si>
  <si>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</si>
  <si>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</si>
  <si>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</si>
  <si>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</si>
  <si>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</si>
  <si>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</si>
  <si>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</si>
  <si>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</si>
  <si>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</si>
  <si>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</si>
  <si>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</si>
  <si>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</si>
  <si>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</si>
  <si>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</si>
  <si>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</si>
  <si>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</si>
  <si>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</si>
  <si>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</si>
  <si>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</si>
  <si>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</si>
  <si>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</si>
  <si>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</si>
  <si>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</si>
  <si>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</si>
  <si>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</si>
  <si>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</si>
  <si>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</si>
  <si>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</si>
  <si>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</si>
  <si>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</si>
  <si>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</si>
  <si>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</si>
  <si>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</si>
  <si>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</si>
  <si>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</si>
  <si>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</si>
  <si>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</si>
  <si>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</si>
  <si>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</si>
  <si>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20.9</t>
  </si>
  <si>
    <t>24.0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</si>
  <si>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</si>
  <si>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</si>
  <si>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</si>
  <si>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</si>
  <si>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</si>
  <si>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</si>
  <si>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</si>
  <si>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</si>
  <si>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</si>
  <si>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</si>
  <si>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</si>
  <si>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31.6</t>
  </si>
  <si>
    <t>34.7</t>
  </si>
  <si>
    <t>35.4</t>
  </si>
  <si>
    <t>36.9</t>
  </si>
  <si>
    <t>33.9</t>
  </si>
  <si>
    <t>32.1</t>
  </si>
  <si>
    <t>31.7</t>
  </si>
  <si>
    <t>Other Rural</t>
  </si>
  <si>
    <t>22.1</t>
  </si>
  <si>
    <t>28.6</t>
  </si>
  <si>
    <t>28.4</t>
  </si>
  <si>
    <t>31.3</t>
  </si>
  <si>
    <t>33.4</t>
  </si>
  <si>
    <t>31.8</t>
  </si>
  <si>
    <t>30.5</t>
  </si>
  <si>
    <t>31.0</t>
  </si>
  <si>
    <t>27.8</t>
  </si>
  <si>
    <t>Urban Interstate</t>
  </si>
  <si>
    <t>40.1</t>
  </si>
  <si>
    <t>37.2</t>
  </si>
  <si>
    <t>47.2</t>
  </si>
  <si>
    <t>44.8</t>
  </si>
  <si>
    <t>48.6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</si>
  <si>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</si>
  <si>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</si>
  <si>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</si>
  <si>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</si>
  <si>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</si>
  <si>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</si>
  <si>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</si>
  <si>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</si>
  <si>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</si>
  <si>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</si>
  <si>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</si>
  <si>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90.4</t>
  </si>
  <si>
    <t>98.1</t>
  </si>
  <si>
    <t>98.2</t>
  </si>
  <si>
    <t>100.7</t>
  </si>
  <si>
    <t>99.7</t>
  </si>
  <si>
    <t>96.3</t>
  </si>
  <si>
    <t>99.3</t>
  </si>
  <si>
    <t>93.0</t>
  </si>
  <si>
    <t>93.8</t>
  </si>
  <si>
    <t>Other Urban</t>
  </si>
  <si>
    <t>39.0</t>
  </si>
  <si>
    <t>36.1</t>
  </si>
  <si>
    <t>45.1</t>
  </si>
  <si>
    <t>44.1</t>
  </si>
  <si>
    <t>47.6</t>
  </si>
  <si>
    <t>48.4</t>
  </si>
  <si>
    <t>46.5</t>
  </si>
  <si>
    <t>44.5</t>
  </si>
  <si>
    <t>45.9</t>
  </si>
  <si>
    <t>All Systems</t>
  </si>
  <si>
    <t>231.0</t>
  </si>
  <si>
    <t>213.0</t>
  </si>
  <si>
    <t>269.5</t>
  </si>
  <si>
    <t>260.2</t>
  </si>
  <si>
    <t>284.4</t>
  </si>
  <si>
    <t>286.9</t>
  </si>
  <si>
    <t>296.5</t>
  </si>
  <si>
    <t>287.4</t>
  </si>
  <si>
    <t>278.0</t>
  </si>
  <si>
    <t>285.8</t>
  </si>
  <si>
    <t>267.7</t>
  </si>
  <si>
    <t>268.4</t>
  </si>
  <si>
    <t>2022 Individual Monthly Vehicle-Miles of Travel in Billions</t>
  </si>
  <si>
    <t>19.0</t>
  </si>
  <si>
    <t>28.1</t>
  </si>
  <si>
    <t>24.8</t>
  </si>
  <si>
    <t>42.1</t>
  </si>
  <si>
    <t>85.2</t>
  </si>
  <si>
    <t>41.4</t>
  </si>
  <si>
    <t>240.6</t>
  </si>
  <si>
    <t>* Percent Change In Individual Monthly Travel 2021 vs. 2022</t>
  </si>
  <si>
    <t>3.9</t>
  </si>
  <si>
    <t>2.1</t>
  </si>
  <si>
    <t>1.2</t>
  </si>
  <si>
    <t>5.0</t>
  </si>
  <si>
    <t>4.3</t>
  </si>
  <si>
    <t>6.1</t>
  </si>
  <si>
    <t>4.1</t>
  </si>
  <si>
    <t>Table - 2. Estimated Cumulative Monthly Motor Vehicle Travel in the United States**</t>
  </si>
  <si>
    <t>2021 Cumulative Monthly Vehicle-Miles of Travel in Billions</t>
  </si>
  <si>
    <t>56.6</t>
  </si>
  <si>
    <t>77.5</t>
  </si>
  <si>
    <t>101.5</t>
  </si>
  <si>
    <t>126.2</t>
  </si>
  <si>
    <t>152.6</t>
  </si>
  <si>
    <t>177.1</t>
  </si>
  <si>
    <t>200.0</t>
  </si>
  <si>
    <t>223.7</t>
  </si>
  <si>
    <t>246.4</t>
  </si>
  <si>
    <t>268.9</t>
  </si>
  <si>
    <t>52.4</t>
  </si>
  <si>
    <t>84.9</t>
  </si>
  <si>
    <t>116.5</t>
  </si>
  <si>
    <t>151.1</t>
  </si>
  <si>
    <t>186.6</t>
  </si>
  <si>
    <t>223.5</t>
  </si>
  <si>
    <t>258.9</t>
  </si>
  <si>
    <t>292.8</t>
  </si>
  <si>
    <t>327.5</t>
  </si>
  <si>
    <t>359.6</t>
  </si>
  <si>
    <t>391.4</t>
  </si>
  <si>
    <t>46.6</t>
  </si>
  <si>
    <t>75.1</t>
  </si>
  <si>
    <t>103.5</t>
  </si>
  <si>
    <t>134.8</t>
  </si>
  <si>
    <t>166.4</t>
  </si>
  <si>
    <t>199.8</t>
  </si>
  <si>
    <t>231.6</t>
  </si>
  <si>
    <t>262.1</t>
  </si>
  <si>
    <t>293.1</t>
  </si>
  <si>
    <t>321.5</t>
  </si>
  <si>
    <t>349.3</t>
  </si>
  <si>
    <t>77.3</t>
  </si>
  <si>
    <t>124.5</t>
  </si>
  <si>
    <t>169.3</t>
  </si>
  <si>
    <t>217.9</t>
  </si>
  <si>
    <t>267.3</t>
  </si>
  <si>
    <t>317.9</t>
  </si>
  <si>
    <t>366.7</t>
  </si>
  <si>
    <t>414.4</t>
  </si>
  <si>
    <t>463.9</t>
  </si>
  <si>
    <t>510.9</t>
  </si>
  <si>
    <t>557.7</t>
  </si>
  <si>
    <t>158.0</t>
  </si>
  <si>
    <t>252.2</t>
  </si>
  <si>
    <t>342.6</t>
  </si>
  <si>
    <t>440.7</t>
  </si>
  <si>
    <t>538.9</t>
  </si>
  <si>
    <t>639.6</t>
  </si>
  <si>
    <t>739.4</t>
  </si>
  <si>
    <t>835.7</t>
  </si>
  <si>
    <t>935.0</t>
  </si>
  <si>
    <t>1027.9</t>
  </si>
  <si>
    <t>1121.8</t>
  </si>
  <si>
    <t>120.2</t>
  </si>
  <si>
    <t>164.3</t>
  </si>
  <si>
    <t>212.1</t>
  </si>
  <si>
    <t>259.7</t>
  </si>
  <si>
    <t>308.1</t>
  </si>
  <si>
    <t>355.4</t>
  </si>
  <si>
    <t>401.9</t>
  </si>
  <si>
    <t>449.5</t>
  </si>
  <si>
    <t>494.0</t>
  </si>
  <si>
    <t>539.9</t>
  </si>
  <si>
    <t>444.1</t>
  </si>
  <si>
    <t>713.5</t>
  </si>
  <si>
    <t>973.7</t>
  </si>
  <si>
    <t>1258.1</t>
  </si>
  <si>
    <t>1545.1</t>
  </si>
  <si>
    <t>1841.5</t>
  </si>
  <si>
    <t>2129.0</t>
  </si>
  <si>
    <t>2407.0</t>
  </si>
  <si>
    <t>2692.7</t>
  </si>
  <si>
    <t>2960.5</t>
  </si>
  <si>
    <t>3228.9</t>
  </si>
  <si>
    <t>2022 Cumulative Monthly Vehicle-Miles of Travel in Billions</t>
  </si>
  <si>
    <t>* Percent Change In Cumulative Monthly Travel 2021 vs. 2022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</si>
  <si>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</si>
  <si>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</si>
  <si>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</si>
  <si>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</si>
  <si>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</si>
  <si>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</si>
  <si>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</si>
  <si>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</si>
  <si>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</si>
  <si>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</si>
  <si>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</si>
  <si>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</si>
  <si>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</si>
  <si>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</si>
  <si>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</si>
  <si>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</si>
  <si>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</si>
  <si>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</si>
  <si>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</si>
  <si>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</si>
  <si>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</si>
  <si>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</si>
  <si>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</si>
  <si>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</si>
  <si>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</si>
  <si>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</si>
  <si>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</si>
  <si>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</si>
  <si>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</si>
  <si>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</si>
  <si>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</si>
  <si>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</si>
  <si>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</si>
  <si>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</si>
  <si>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</si>
  <si>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</si>
  <si>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</si>
  <si>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</si>
  <si>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</si>
  <si>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</si>
  <si>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</si>
  <si>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</si>
  <si>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</si>
  <si>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</si>
  <si>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</si>
  <si>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</si>
  <si>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</si>
  <si>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</si>
  <si>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</si>
  <si>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</si>
  <si>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</si>
  <si>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</si>
  <si>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</si>
  <si>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</si>
  <si>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</si>
  <si>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</si>
  <si>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</si>
  <si>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</si>
  <si>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</si>
  <si>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</si>
  <si>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</si>
  <si>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</si>
  <si>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</si>
  <si>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</si>
  <si>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</si>
  <si>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</si>
  <si>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</si>
  <si>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</si>
  <si>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</si>
  <si>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</si>
  <si>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</si>
  <si>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</si>
  <si>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</si>
  <si>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</si>
  <si>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</si>
  <si>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</si>
  <si>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</si>
  <si>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</si>
  <si>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</si>
  <si>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</si>
  <si>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</si>
  <si>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</si>
  <si>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</si>
  <si>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</si>
  <si>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</si>
  <si>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</si>
  <si>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</si>
  <si>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</si>
  <si>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</si>
  <si>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</si>
  <si>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</si>
  <si>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</si>
  <si>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</si>
  <si>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</si>
  <si>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</si>
  <si>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</si>
  <si>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</si>
  <si>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</si>
  <si>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</si>
  <si>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</si>
  <si>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</si>
  <si>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</si>
  <si>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</si>
  <si>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</si>
  <si>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</si>
  <si>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</si>
  <si>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</si>
  <si>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</si>
  <si>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</si>
  <si>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</si>
  <si>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</si>
  <si>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Seasonally Adjusted Vehicle Miles (Billion) Traveled By Month</t>
  </si>
  <si>
    <t>Month_number</t>
  </si>
  <si>
    <t>Year_Record</t>
  </si>
  <si>
    <t>Month_Record</t>
  </si>
  <si>
    <t>VDT_Original</t>
  </si>
  <si>
    <t>VDT_Seasoanlly_Adjusted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</si>
  <si>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</si>
  <si>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</si>
  <si>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</si>
  <si>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</si>
  <si>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</si>
  <si>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</si>
  <si>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</si>
  <si>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</si>
  <si>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</si>
  <si>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</si>
  <si>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</si>
  <si>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</si>
  <si>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</si>
  <si>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</si>
  <si>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</si>
  <si>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</si>
  <si>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</si>
  <si>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</si>
  <si>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</si>
  <si>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</si>
  <si>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</si>
  <si>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</si>
  <si>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</si>
  <si>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</si>
  <si>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</si>
  <si>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</si>
  <si>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</si>
  <si>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</si>
  <si>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</si>
  <si>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</si>
  <si>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</si>
  <si>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</si>
  <si>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</si>
  <si>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</si>
  <si>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</si>
  <si>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</si>
  <si>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</si>
  <si>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January</t>
  </si>
  <si>
    <t>53.4</t>
  </si>
  <si>
    <t>50.4</t>
  </si>
  <si>
    <t>51.5</t>
  </si>
  <si>
    <t>30.3</t>
  </si>
  <si>
    <t>54.9</t>
  </si>
  <si>
    <t>71.8</t>
  </si>
  <si>
    <t>168.7</t>
  </si>
  <si>
    <t>7.0</t>
  </si>
  <si>
    <t>4.5</t>
  </si>
  <si>
    <t>2.0</t>
  </si>
  <si>
    <t>2.7</t>
  </si>
  <si>
    <t>-4.0</t>
  </si>
  <si>
    <t>2020</t>
  </si>
  <si>
    <t>March15,2022</t>
  </si>
  <si>
    <t>December 2021</t>
  </si>
  <si>
    <t>March 15,2022</t>
  </si>
  <si>
    <t>9.5</t>
  </si>
  <si>
    <t>274.4</t>
  </si>
  <si>
    <t>274.9</t>
  </si>
  <si>
    <t>12.3</t>
  </si>
  <si>
    <t>-0.5</t>
  </si>
  <si>
    <t>4.7</t>
  </si>
  <si>
    <t>-0.2</t>
  </si>
  <si>
    <t>December</t>
  </si>
  <si>
    <t>2021</t>
  </si>
  <si>
    <t>Page 2 - table</t>
  </si>
  <si>
    <t>year_record</t>
  </si>
  <si>
    <t>tmonth</t>
  </si>
  <si>
    <t>yearToDate</t>
  </si>
  <si>
    <t>moving</t>
  </si>
  <si>
    <t>1997</t>
  </si>
  <si>
    <t>190126.000000</t>
  </si>
  <si>
    <t>2488862.000000</t>
  </si>
  <si>
    <t>1998</t>
  </si>
  <si>
    <t>196870.000000</t>
  </si>
  <si>
    <t>2567117.000000</t>
  </si>
  <si>
    <t>1999</t>
  </si>
  <si>
    <t>193581.000000</t>
  </si>
  <si>
    <t>2622074.000000</t>
  </si>
  <si>
    <t>2000</t>
  </si>
  <si>
    <t>203442.000000</t>
  </si>
  <si>
    <t>2689319.000000</t>
  </si>
  <si>
    <t>2001</t>
  </si>
  <si>
    <t>209685.000000</t>
  </si>
  <si>
    <t>2753170.000000</t>
  </si>
  <si>
    <t>1</t>
  </si>
  <si>
    <t>203442</t>
  </si>
  <si>
    <t>227533</t>
  </si>
  <si>
    <t>2002</t>
  </si>
  <si>
    <t>215215.000000</t>
  </si>
  <si>
    <t>2801140.000000</t>
  </si>
  <si>
    <t>2</t>
  </si>
  <si>
    <t>199261</t>
  </si>
  <si>
    <t>228823</t>
  </si>
  <si>
    <t>2003</t>
  </si>
  <si>
    <t>218534.000000</t>
  </si>
  <si>
    <t>2858829.000000</t>
  </si>
  <si>
    <t>3</t>
  </si>
  <si>
    <t>232490</t>
  </si>
  <si>
    <t>229988</t>
  </si>
  <si>
    <t>2004</t>
  </si>
  <si>
    <t>222450.000000</t>
  </si>
  <si>
    <t>2894137.000000</t>
  </si>
  <si>
    <t>4</t>
  </si>
  <si>
    <t>227698</t>
  </si>
  <si>
    <t>228854</t>
  </si>
  <si>
    <t>2005</t>
  </si>
  <si>
    <t>224072.000000</t>
  </si>
  <si>
    <t>2966412.000000</t>
  </si>
  <si>
    <t>5</t>
  </si>
  <si>
    <t>242501</t>
  </si>
  <si>
    <t>229745</t>
  </si>
  <si>
    <t>2006</t>
  </si>
  <si>
    <t>233282.000000</t>
  </si>
  <si>
    <t>2998640.000000</t>
  </si>
  <si>
    <t>6</t>
  </si>
  <si>
    <t>242963</t>
  </si>
  <si>
    <t>230044</t>
  </si>
  <si>
    <t>2007</t>
  </si>
  <si>
    <t>233621.000000</t>
  </si>
  <si>
    <t>3014455.000000</t>
  </si>
  <si>
    <t>7</t>
  </si>
  <si>
    <t>245140</t>
  </si>
  <si>
    <t>229053</t>
  </si>
  <si>
    <t>2008</t>
  </si>
  <si>
    <t>232920.000000</t>
  </si>
  <si>
    <t>3029121.000000</t>
  </si>
  <si>
    <t>8</t>
  </si>
  <si>
    <t>247832</t>
  </si>
  <si>
    <t>229274</t>
  </si>
  <si>
    <t>2009</t>
  </si>
  <si>
    <t>225529.000000</t>
  </si>
  <si>
    <t>2966118.000000</t>
  </si>
  <si>
    <t>9</t>
  </si>
  <si>
    <t>227899</t>
  </si>
  <si>
    <t>230979</t>
  </si>
  <si>
    <t>2010</t>
  </si>
  <si>
    <t>220839.000000</t>
  </si>
  <si>
    <t>2952073.000000</t>
  </si>
  <si>
    <t>10</t>
  </si>
  <si>
    <t>236491</t>
  </si>
  <si>
    <t>230694</t>
  </si>
  <si>
    <t>2011</t>
  </si>
  <si>
    <t>223790.000000</t>
  </si>
  <si>
    <t>2970218.000000</t>
  </si>
  <si>
    <t>11</t>
  </si>
  <si>
    <t>222819</t>
  </si>
  <si>
    <t>229431</t>
  </si>
  <si>
    <t>2012</t>
  </si>
  <si>
    <t>227527.000000</t>
  </si>
  <si>
    <t>2954139.000000</t>
  </si>
  <si>
    <t>12</t>
  </si>
  <si>
    <t>218390</t>
  </si>
  <si>
    <t>224444</t>
  </si>
  <si>
    <t>2013</t>
  </si>
  <si>
    <t>229419.000000</t>
  </si>
  <si>
    <t>2970461.000000</t>
  </si>
  <si>
    <t>13</t>
  </si>
  <si>
    <t>209685</t>
  </si>
  <si>
    <t>231330</t>
  </si>
  <si>
    <t>2014</t>
  </si>
  <si>
    <t>226413.000000</t>
  </si>
  <si>
    <t>2985274.000000</t>
  </si>
  <si>
    <t>14</t>
  </si>
  <si>
    <t>200876</t>
  </si>
  <si>
    <t>230563</t>
  </si>
  <si>
    <t>2015</t>
  </si>
  <si>
    <t>233498.000000</t>
  </si>
  <si>
    <t>3032741.000000</t>
  </si>
  <si>
    <t>15</t>
  </si>
  <si>
    <t>232587</t>
  </si>
  <si>
    <t>231405</t>
  </si>
  <si>
    <t>2016</t>
  </si>
  <si>
    <t>239679.000000</t>
  </si>
  <si>
    <t>3101553.000000</t>
  </si>
  <si>
    <t>16</t>
  </si>
  <si>
    <t>232513</t>
  </si>
  <si>
    <t>233026</t>
  </si>
  <si>
    <t>2017</t>
  </si>
  <si>
    <t>242600.000000</t>
  </si>
  <si>
    <t>3177329.000000</t>
  </si>
  <si>
    <t>17</t>
  </si>
  <si>
    <t>245357</t>
  </si>
  <si>
    <t>232106</t>
  </si>
  <si>
    <t>2018</t>
  </si>
  <si>
    <t>244736.000000</t>
  </si>
  <si>
    <t>3214483.000000</t>
  </si>
  <si>
    <t>18</t>
  </si>
  <si>
    <t>243498</t>
  </si>
  <si>
    <t>231664</t>
  </si>
  <si>
    <t>2019</t>
  </si>
  <si>
    <t>248927.000000</t>
  </si>
  <si>
    <t>3244517.000000</t>
  </si>
  <si>
    <t>19</t>
  </si>
  <si>
    <t>250363</t>
  </si>
  <si>
    <t>233101</t>
  </si>
  <si>
    <t>260847.000000</t>
  </si>
  <si>
    <t>3273692.000000</t>
  </si>
  <si>
    <t>20</t>
  </si>
  <si>
    <t>253274</t>
  </si>
  <si>
    <t>233099</t>
  </si>
  <si>
    <t>231030.000000</t>
  </si>
  <si>
    <t>2873805.000000</t>
  </si>
  <si>
    <t>21</t>
  </si>
  <si>
    <t>226312</t>
  </si>
  <si>
    <t>232281</t>
  </si>
  <si>
    <t>240552.000000</t>
  </si>
  <si>
    <t>3238411.000000</t>
  </si>
  <si>
    <t>22</t>
  </si>
  <si>
    <t>241050</t>
  </si>
  <si>
    <t>233871</t>
  </si>
  <si>
    <t>23</t>
  </si>
  <si>
    <t>230511</t>
  </si>
  <si>
    <t>236383</t>
  </si>
  <si>
    <t>24</t>
  </si>
  <si>
    <t>229584</t>
  </si>
  <si>
    <t>236979</t>
  </si>
  <si>
    <t>25</t>
  </si>
  <si>
    <t>215215</t>
  </si>
  <si>
    <t>236396</t>
  </si>
  <si>
    <t>26</t>
  </si>
  <si>
    <t>208237</t>
  </si>
  <si>
    <t>237996</t>
  </si>
  <si>
    <t>27</t>
  </si>
  <si>
    <t>236070</t>
  </si>
  <si>
    <t>236214</t>
  </si>
  <si>
    <t>Figure 1</t>
  </si>
  <si>
    <t>Figure 2</t>
  </si>
  <si>
    <t>28</t>
  </si>
  <si>
    <t>237226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</si>
  <si>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</si>
  <si>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</si>
  <si>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</si>
  <si>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</si>
  <si>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</si>
  <si>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</si>
  <si>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</si>
  <si>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</si>
  <si>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29</t>
  </si>
  <si>
    <t>251746</t>
  </si>
  <si>
    <t>237449</t>
  </si>
  <si>
    <t>2566</t>
  </si>
  <si>
    <t>30</t>
  </si>
  <si>
    <t>247868</t>
  </si>
  <si>
    <t>238156</t>
  </si>
  <si>
    <t>February</t>
  </si>
  <si>
    <t>2569</t>
  </si>
  <si>
    <t>31</t>
  </si>
  <si>
    <t>256392</t>
  </si>
  <si>
    <t>237623</t>
  </si>
  <si>
    <t>March</t>
  </si>
  <si>
    <t>2571</t>
  </si>
  <si>
    <t>32</t>
  </si>
  <si>
    <t>258666</t>
  </si>
  <si>
    <t>239110</t>
  </si>
  <si>
    <t>April</t>
  </si>
  <si>
    <t>2578</t>
  </si>
  <si>
    <t>33</t>
  </si>
  <si>
    <t>233625</t>
  </si>
  <si>
    <t>239532</t>
  </si>
  <si>
    <t>2580</t>
  </si>
  <si>
    <t>34</t>
  </si>
  <si>
    <t>245556</t>
  </si>
  <si>
    <t>237736</t>
  </si>
  <si>
    <t>June</t>
  </si>
  <si>
    <t>2587</t>
  </si>
  <si>
    <t>35</t>
  </si>
  <si>
    <t>230648</t>
  </si>
  <si>
    <t>238200</t>
  </si>
  <si>
    <t>July</t>
  </si>
  <si>
    <t>2590</t>
  </si>
  <si>
    <t>36</t>
  </si>
  <si>
    <t>234260</t>
  </si>
  <si>
    <t>240841</t>
  </si>
  <si>
    <t>August</t>
  </si>
  <si>
    <t>2594</t>
  </si>
  <si>
    <t>37</t>
  </si>
  <si>
    <t>218534</t>
  </si>
  <si>
    <t>238769</t>
  </si>
  <si>
    <t>September</t>
  </si>
  <si>
    <t>2599</t>
  </si>
  <si>
    <t>38</t>
  </si>
  <si>
    <t>203677</t>
  </si>
  <si>
    <t>233622</t>
  </si>
  <si>
    <t>October</t>
  </si>
  <si>
    <t>2607</t>
  </si>
  <si>
    <t>39</t>
  </si>
  <si>
    <t>236679</t>
  </si>
  <si>
    <t>237416</t>
  </si>
  <si>
    <t>November</t>
  </si>
  <si>
    <t>2616</t>
  </si>
  <si>
    <t>40</t>
  </si>
  <si>
    <t>239415</t>
  </si>
  <si>
    <t>238078</t>
  </si>
  <si>
    <t>2625</t>
  </si>
  <si>
    <t>41</t>
  </si>
  <si>
    <t>253244</t>
  </si>
  <si>
    <t>239838</t>
  </si>
  <si>
    <t>2622</t>
  </si>
  <si>
    <t>42</t>
  </si>
  <si>
    <t>252145</t>
  </si>
  <si>
    <t>241553</t>
  </si>
  <si>
    <t>2626</t>
  </si>
  <si>
    <t>43</t>
  </si>
  <si>
    <t>262105</t>
  </si>
  <si>
    <t>242711</t>
  </si>
  <si>
    <t>2633</t>
  </si>
  <si>
    <t>44</t>
  </si>
  <si>
    <t>260687</t>
  </si>
  <si>
    <t>242624</t>
  </si>
  <si>
    <t>2636</t>
  </si>
  <si>
    <t>45</t>
  </si>
  <si>
    <t>237451</t>
  </si>
  <si>
    <t>243263</t>
  </si>
  <si>
    <t>2639</t>
  </si>
  <si>
    <t>46</t>
  </si>
  <si>
    <t>254048</t>
  </si>
  <si>
    <t>245019</t>
  </si>
  <si>
    <t>2646</t>
  </si>
  <si>
    <t>47</t>
  </si>
  <si>
    <t>233698</t>
  </si>
  <si>
    <t>243732</t>
  </si>
  <si>
    <t>2649</t>
  </si>
  <si>
    <t>48</t>
  </si>
  <si>
    <t>238538</t>
  </si>
  <si>
    <t>243957</t>
  </si>
  <si>
    <t>2654</t>
  </si>
  <si>
    <t>49</t>
  </si>
  <si>
    <t>222450</t>
  </si>
  <si>
    <t>243915</t>
  </si>
  <si>
    <t>2659</t>
  </si>
  <si>
    <t>50</t>
  </si>
  <si>
    <t>213709</t>
  </si>
  <si>
    <t>244763</t>
  </si>
  <si>
    <t>2664</t>
  </si>
  <si>
    <t>51</t>
  </si>
  <si>
    <t>251403</t>
  </si>
  <si>
    <t>248625</t>
  </si>
  <si>
    <t>2675</t>
  </si>
  <si>
    <t>52</t>
  </si>
  <si>
    <t>250968</t>
  </si>
  <si>
    <t>247963</t>
  </si>
  <si>
    <t>2680</t>
  </si>
  <si>
    <t>53</t>
  </si>
  <si>
    <t>257235</t>
  </si>
  <si>
    <t>246303</t>
  </si>
  <si>
    <t>2689</t>
  </si>
  <si>
    <t>54</t>
  </si>
  <si>
    <t>257383</t>
  </si>
  <si>
    <t>245201</t>
  </si>
  <si>
    <t>2697</t>
  </si>
  <si>
    <t>55</t>
  </si>
  <si>
    <t>265969</t>
  </si>
  <si>
    <t>247225</t>
  </si>
  <si>
    <t>2708</t>
  </si>
  <si>
    <t>56</t>
  </si>
  <si>
    <t>262836</t>
  </si>
  <si>
    <t>247610</t>
  </si>
  <si>
    <t>2715</t>
  </si>
  <si>
    <t>57</t>
  </si>
  <si>
    <t>243515</t>
  </si>
  <si>
    <t>247604</t>
  </si>
  <si>
    <t>2727</t>
  </si>
  <si>
    <t>58</t>
  </si>
  <si>
    <t>254496</t>
  </si>
  <si>
    <t>248033</t>
  </si>
  <si>
    <t>2734</t>
  </si>
  <si>
    <t>59</t>
  </si>
  <si>
    <t>239796</t>
  </si>
  <si>
    <t>247968</t>
  </si>
  <si>
    <t>2736</t>
  </si>
  <si>
    <t>60</t>
  </si>
  <si>
    <t>245029</t>
  </si>
  <si>
    <t>248745</t>
  </si>
  <si>
    <t>2742</t>
  </si>
  <si>
    <t>61</t>
  </si>
  <si>
    <t>224072</t>
  </si>
  <si>
    <t>247850</t>
  </si>
  <si>
    <t>2746</t>
  </si>
  <si>
    <t>62</t>
  </si>
  <si>
    <t>219970</t>
  </si>
  <si>
    <t>249914</t>
  </si>
  <si>
    <t>2748</t>
  </si>
  <si>
    <t>63</t>
  </si>
  <si>
    <t>253182</t>
  </si>
  <si>
    <t>248840</t>
  </si>
  <si>
    <t>2749</t>
  </si>
  <si>
    <t>64</t>
  </si>
  <si>
    <t>250860</t>
  </si>
  <si>
    <t>248974</t>
  </si>
  <si>
    <t>65</t>
  </si>
  <si>
    <t>262678</t>
  </si>
  <si>
    <t>250523</t>
  </si>
  <si>
    <t>2753</t>
  </si>
  <si>
    <t>66</t>
  </si>
  <si>
    <t>263816</t>
  </si>
  <si>
    <t>251143</t>
  </si>
  <si>
    <t>2755</t>
  </si>
  <si>
    <t>67</t>
  </si>
  <si>
    <t>267025</t>
  </si>
  <si>
    <t>250716</t>
  </si>
  <si>
    <t>2756</t>
  </si>
  <si>
    <t>68</t>
  </si>
  <si>
    <t>265323</t>
  </si>
  <si>
    <t>249722</t>
  </si>
  <si>
    <t>2761</t>
  </si>
  <si>
    <t>69</t>
  </si>
  <si>
    <t>242240</t>
  </si>
  <si>
    <t>246015</t>
  </si>
  <si>
    <t>2763</t>
  </si>
  <si>
    <t>70</t>
  </si>
  <si>
    <t>251419</t>
  </si>
  <si>
    <t>246234</t>
  </si>
  <si>
    <t>71</t>
  </si>
  <si>
    <t>243056</t>
  </si>
  <si>
    <t>250745</t>
  </si>
  <si>
    <t>2768</t>
  </si>
  <si>
    <t>72</t>
  </si>
  <si>
    <t>245787</t>
  </si>
  <si>
    <t>250282</t>
  </si>
  <si>
    <t>2773</t>
  </si>
  <si>
    <t>73</t>
  </si>
  <si>
    <t>233282</t>
  </si>
  <si>
    <t>255279</t>
  </si>
  <si>
    <t>2771</t>
  </si>
  <si>
    <t>74</t>
  </si>
  <si>
    <t>220711</t>
  </si>
  <si>
    <t>250729</t>
  </si>
  <si>
    <t>2776</t>
  </si>
  <si>
    <t>75</t>
  </si>
  <si>
    <t>256623</t>
  </si>
  <si>
    <t>250428</t>
  </si>
  <si>
    <t>2784</t>
  </si>
  <si>
    <t>76</t>
  </si>
  <si>
    <t>250644</t>
  </si>
  <si>
    <t>250785</t>
  </si>
  <si>
    <t>2796</t>
  </si>
  <si>
    <t>77</t>
  </si>
  <si>
    <t>263370</t>
  </si>
  <si>
    <t>249868</t>
  </si>
  <si>
    <t>2801</t>
  </si>
  <si>
    <t>78</t>
  </si>
  <si>
    <t>263782</t>
  </si>
  <si>
    <t>2808</t>
  </si>
  <si>
    <t>79</t>
  </si>
  <si>
    <t>263421</t>
  </si>
  <si>
    <t>249571</t>
  </si>
  <si>
    <t>2811</t>
  </si>
  <si>
    <t>80</t>
  </si>
  <si>
    <t>265206</t>
  </si>
  <si>
    <t>249738</t>
  </si>
  <si>
    <t>2815</t>
  </si>
  <si>
    <t>81</t>
  </si>
  <si>
    <t>245605</t>
  </si>
  <si>
    <t>250668</t>
  </si>
  <si>
    <t>2822</t>
  </si>
  <si>
    <t>82</t>
  </si>
  <si>
    <t>257939</t>
  </si>
  <si>
    <t>251661</t>
  </si>
  <si>
    <t>2827</t>
  </si>
  <si>
    <t>83</t>
  </si>
  <si>
    <t>245346</t>
  </si>
  <si>
    <t>252642</t>
  </si>
  <si>
    <t>2833</t>
  </si>
  <si>
    <t>84</t>
  </si>
  <si>
    <t>248187</t>
  </si>
  <si>
    <t>253830</t>
  </si>
  <si>
    <t>2839</t>
  </si>
  <si>
    <t>85</t>
  </si>
  <si>
    <t>233621</t>
  </si>
  <si>
    <t>253677</t>
  </si>
  <si>
    <t>2847</t>
  </si>
  <si>
    <t>86</t>
  </si>
  <si>
    <t>219232</t>
  </si>
  <si>
    <t>249366</t>
  </si>
  <si>
    <t>2852</t>
  </si>
  <si>
    <t>87</t>
  </si>
  <si>
    <t>259638</t>
  </si>
  <si>
    <t>254222</t>
  </si>
  <si>
    <t>88</t>
  </si>
  <si>
    <t>252595</t>
  </si>
  <si>
    <t>251925</t>
  </si>
  <si>
    <t>2856</t>
  </si>
  <si>
    <t>89</t>
  </si>
  <si>
    <t>267574</t>
  </si>
  <si>
    <t>253722</t>
  </si>
  <si>
    <t>2860</t>
  </si>
  <si>
    <t>90</t>
  </si>
  <si>
    <t>265374</t>
  </si>
  <si>
    <t>253215</t>
  </si>
  <si>
    <t>91</t>
  </si>
  <si>
    <t>267106</t>
  </si>
  <si>
    <t>252991</t>
  </si>
  <si>
    <t>2857</t>
  </si>
  <si>
    <t>92</t>
  </si>
  <si>
    <t>271225</t>
  </si>
  <si>
    <t>254237</t>
  </si>
  <si>
    <t>2859</t>
  </si>
  <si>
    <t>93</t>
  </si>
  <si>
    <t>245965</t>
  </si>
  <si>
    <t>253515</t>
  </si>
  <si>
    <t>94</t>
  </si>
  <si>
    <t>261423</t>
  </si>
  <si>
    <t>253689</t>
  </si>
  <si>
    <t>2864</t>
  </si>
  <si>
    <t>95</t>
  </si>
  <si>
    <t>252109</t>
  </si>
  <si>
    <t>2870</t>
  </si>
  <si>
    <t>96</t>
  </si>
  <si>
    <t>240281</t>
  </si>
  <si>
    <t>247394</t>
  </si>
  <si>
    <t>2872</t>
  </si>
  <si>
    <t>97</t>
  </si>
  <si>
    <t>232920</t>
  </si>
  <si>
    <t>252406</t>
  </si>
  <si>
    <t>2875</t>
  </si>
  <si>
    <t>98</t>
  </si>
  <si>
    <t>221336</t>
  </si>
  <si>
    <t>250561</t>
  </si>
  <si>
    <t>2883</t>
  </si>
  <si>
    <t>99</t>
  </si>
  <si>
    <t>252343</t>
  </si>
  <si>
    <t>249456</t>
  </si>
  <si>
    <t>2886</t>
  </si>
  <si>
    <t>100</t>
  </si>
  <si>
    <t>252088</t>
  </si>
  <si>
    <t>249127</t>
  </si>
  <si>
    <t>2891</t>
  </si>
  <si>
    <t>101</t>
  </si>
  <si>
    <t>261466</t>
  </si>
  <si>
    <t>248162</t>
  </si>
  <si>
    <t>2894</t>
  </si>
  <si>
    <t>102</t>
  </si>
  <si>
    <t>257484</t>
  </si>
  <si>
    <t>247074</t>
  </si>
  <si>
    <t>2904</t>
  </si>
  <si>
    <t>103</t>
  </si>
  <si>
    <t>261600</t>
  </si>
  <si>
    <t>245776</t>
  </si>
  <si>
    <t>2918</t>
  </si>
  <si>
    <t>104</t>
  </si>
  <si>
    <t>260609</t>
  </si>
  <si>
    <t>244889</t>
  </si>
  <si>
    <t>2930</t>
  </si>
  <si>
    <t>105</t>
  </si>
  <si>
    <t>239607</t>
  </si>
  <si>
    <t>245997</t>
  </si>
  <si>
    <t>2934</t>
  </si>
  <si>
    <t>106</t>
  </si>
  <si>
    <t>255848</t>
  </si>
  <si>
    <t>246497</t>
  </si>
  <si>
    <t>2939</t>
  </si>
  <si>
    <t>107</t>
  </si>
  <si>
    <t>236465</t>
  </si>
  <si>
    <t>246154</t>
  </si>
  <si>
    <t>2943</t>
  </si>
  <si>
    <t>108</t>
  </si>
  <si>
    <t>241742</t>
  </si>
  <si>
    <t>246846</t>
  </si>
  <si>
    <t>2945</t>
  </si>
  <si>
    <t>109</t>
  </si>
  <si>
    <t>225529</t>
  </si>
  <si>
    <t>245571</t>
  </si>
  <si>
    <t>2952</t>
  </si>
  <si>
    <t>110</t>
  </si>
  <si>
    <t>217643</t>
  </si>
  <si>
    <t>248331</t>
  </si>
  <si>
    <t>111</t>
  </si>
  <si>
    <t>249741</t>
  </si>
  <si>
    <t>245643</t>
  </si>
  <si>
    <t>2958</t>
  </si>
  <si>
    <t>112</t>
  </si>
  <si>
    <t>251374</t>
  </si>
  <si>
    <t>247458</t>
  </si>
  <si>
    <t>2964</t>
  </si>
  <si>
    <t>113</t>
  </si>
  <si>
    <t>258276</t>
  </si>
  <si>
    <t>247106</t>
  </si>
  <si>
    <t>2966</t>
  </si>
  <si>
    <t>114</t>
  </si>
  <si>
    <t>258395</t>
  </si>
  <si>
    <t>246764</t>
  </si>
  <si>
    <t>2972</t>
  </si>
  <si>
    <t>115</t>
  </si>
  <si>
    <t>264472</t>
  </si>
  <si>
    <t>247255</t>
  </si>
  <si>
    <t>2974</t>
  </si>
  <si>
    <t>116</t>
  </si>
  <si>
    <t>260297</t>
  </si>
  <si>
    <t>247013</t>
  </si>
  <si>
    <t>117</t>
  </si>
  <si>
    <t>241970</t>
  </si>
  <si>
    <t>246305</t>
  </si>
  <si>
    <t>2980</t>
  </si>
  <si>
    <t>118</t>
  </si>
  <si>
    <t>252209</t>
  </si>
  <si>
    <t>244119</t>
  </si>
  <si>
    <t>2987</t>
  </si>
  <si>
    <t>119</t>
  </si>
  <si>
    <t>237264</t>
  </si>
  <si>
    <t>246276</t>
  </si>
  <si>
    <t>2988</t>
  </si>
  <si>
    <t>120</t>
  </si>
  <si>
    <t>239593</t>
  </si>
  <si>
    <t>244557</t>
  </si>
  <si>
    <t>2990</t>
  </si>
  <si>
    <t>121</t>
  </si>
  <si>
    <t>220839</t>
  </si>
  <si>
    <t>242573</t>
  </si>
  <si>
    <t>122</t>
  </si>
  <si>
    <t>210635</t>
  </si>
  <si>
    <t>241850</t>
  </si>
  <si>
    <t>2985</t>
  </si>
  <si>
    <t>123</t>
  </si>
  <si>
    <t>254238</t>
  </si>
  <si>
    <t>248167</t>
  </si>
  <si>
    <t>124</t>
  </si>
  <si>
    <t>253936</t>
  </si>
  <si>
    <t>248776</t>
  </si>
  <si>
    <t>2989</t>
  </si>
  <si>
    <t>125</t>
  </si>
  <si>
    <t>256927</t>
  </si>
  <si>
    <t>247504</t>
  </si>
  <si>
    <t>2998</t>
  </si>
  <si>
    <t>126</t>
  </si>
  <si>
    <t>260083</t>
  </si>
  <si>
    <t>247815</t>
  </si>
  <si>
    <t>2999</t>
  </si>
  <si>
    <t>127</t>
  </si>
  <si>
    <t>265315</t>
  </si>
  <si>
    <t>249013</t>
  </si>
  <si>
    <t>3003</t>
  </si>
  <si>
    <t>128</t>
  </si>
  <si>
    <t>263837</t>
  </si>
  <si>
    <t>249440</t>
  </si>
  <si>
    <t>129</t>
  </si>
  <si>
    <t>244682</t>
  </si>
  <si>
    <t>248866</t>
  </si>
  <si>
    <t>130</t>
  </si>
  <si>
    <t>256395</t>
  </si>
  <si>
    <t>249686</t>
  </si>
  <si>
    <t>131</t>
  </si>
  <si>
    <t>239579</t>
  </si>
  <si>
    <t>247688</t>
  </si>
  <si>
    <t>132</t>
  </si>
  <si>
    <t>240800</t>
  </si>
  <si>
    <t>244794</t>
  </si>
  <si>
    <t>133</t>
  </si>
  <si>
    <t>223790</t>
  </si>
  <si>
    <t>246652</t>
  </si>
  <si>
    <t>134</t>
  </si>
  <si>
    <t>213463</t>
  </si>
  <si>
    <t>245209</t>
  </si>
  <si>
    <t>3010</t>
  </si>
  <si>
    <t>135</t>
  </si>
  <si>
    <t>253124</t>
  </si>
  <si>
    <t>246149</t>
  </si>
  <si>
    <t>3012</t>
  </si>
  <si>
    <t>136</t>
  </si>
  <si>
    <t>249578</t>
  </si>
  <si>
    <t>245758</t>
  </si>
  <si>
    <t>3014</t>
  </si>
  <si>
    <t>137</t>
  </si>
  <si>
    <t>254083</t>
  </si>
  <si>
    <t>243827</t>
  </si>
  <si>
    <t>3015</t>
  </si>
  <si>
    <t>138</t>
  </si>
  <si>
    <t>258350</t>
  </si>
  <si>
    <t>245378</t>
  </si>
  <si>
    <t>3013</t>
  </si>
  <si>
    <t>139</t>
  </si>
  <si>
    <t>260175</t>
  </si>
  <si>
    <t>245322</t>
  </si>
  <si>
    <t>3016</t>
  </si>
  <si>
    <t>140</t>
  </si>
  <si>
    <t>260526</t>
  </si>
  <si>
    <t>244603</t>
  </si>
  <si>
    <t>3018</t>
  </si>
  <si>
    <t>141</t>
  </si>
  <si>
    <t>242062</t>
  </si>
  <si>
    <t>245452</t>
  </si>
  <si>
    <t>3023</t>
  </si>
  <si>
    <t>142</t>
  </si>
  <si>
    <t>251906</t>
  </si>
  <si>
    <t>246350</t>
  </si>
  <si>
    <t>3024</t>
  </si>
  <si>
    <t>143</t>
  </si>
  <si>
    <t>238535</t>
  </si>
  <si>
    <t>246667</t>
  </si>
  <si>
    <t>3028</t>
  </si>
  <si>
    <t>144</t>
  </si>
  <si>
    <t>244810</t>
  </si>
  <si>
    <t>249791</t>
  </si>
  <si>
    <t>3034</t>
  </si>
  <si>
    <t>145</t>
  </si>
  <si>
    <t>227527</t>
  </si>
  <si>
    <t>249286</t>
  </si>
  <si>
    <t>146</t>
  </si>
  <si>
    <t>218196</t>
  </si>
  <si>
    <t>250346</t>
  </si>
  <si>
    <t>3037</t>
  </si>
  <si>
    <t>147</t>
  </si>
  <si>
    <t>256166</t>
  </si>
  <si>
    <t>249313</t>
  </si>
  <si>
    <t>3038</t>
  </si>
  <si>
    <t>148</t>
  </si>
  <si>
    <t>249394</t>
  </si>
  <si>
    <t>247204</t>
  </si>
  <si>
    <t>3030</t>
  </si>
  <si>
    <t>149</t>
  </si>
  <si>
    <t>260774</t>
  </si>
  <si>
    <t>248138</t>
  </si>
  <si>
    <t>3029</t>
  </si>
  <si>
    <t>150</t>
  </si>
  <si>
    <t>260376</t>
  </si>
  <si>
    <t>247516</t>
  </si>
  <si>
    <t>3031</t>
  </si>
  <si>
    <t>151</t>
  </si>
  <si>
    <t>260244</t>
  </si>
  <si>
    <t>245744</t>
  </si>
  <si>
    <t>152</t>
  </si>
  <si>
    <t>264379</t>
  </si>
  <si>
    <t>246327</t>
  </si>
  <si>
    <t>3022</t>
  </si>
  <si>
    <t>153</t>
  </si>
  <si>
    <t>238867</t>
  </si>
  <si>
    <t>246061</t>
  </si>
  <si>
    <t>154</t>
  </si>
  <si>
    <t>253574</t>
  </si>
  <si>
    <t>245283</t>
  </si>
  <si>
    <t>3007</t>
  </si>
  <si>
    <t>155</t>
  </si>
  <si>
    <t>240361</t>
  </si>
  <si>
    <t>247649</t>
  </si>
  <si>
    <t>3002</t>
  </si>
  <si>
    <t>156</t>
  </si>
  <si>
    <t>238709</t>
  </si>
  <si>
    <t>246130</t>
  </si>
  <si>
    <t>2992</t>
  </si>
  <si>
    <t>157</t>
  </si>
  <si>
    <t>229419</t>
  </si>
  <si>
    <t>249524</t>
  </si>
  <si>
    <t>2986</t>
  </si>
  <si>
    <t>158</t>
  </si>
  <si>
    <t>215803</t>
  </si>
  <si>
    <t>249487</t>
  </si>
  <si>
    <t>2981</t>
  </si>
  <si>
    <t>159</t>
  </si>
  <si>
    <t>253026</t>
  </si>
  <si>
    <t>248396</t>
  </si>
  <si>
    <t>2971</t>
  </si>
  <si>
    <t>160</t>
  </si>
  <si>
    <t>252064</t>
  </si>
  <si>
    <t>248305</t>
  </si>
  <si>
    <t>2973</t>
  </si>
  <si>
    <t>161</t>
  </si>
  <si>
    <t>263406</t>
  </si>
  <si>
    <t>248998</t>
  </si>
  <si>
    <t>162</t>
  </si>
  <si>
    <t>259980</t>
  </si>
  <si>
    <t>249298</t>
  </si>
  <si>
    <t>2963</t>
  </si>
  <si>
    <t>163</t>
  </si>
  <si>
    <t>263946</t>
  </si>
  <si>
    <t>247647</t>
  </si>
  <si>
    <t>2961</t>
  </si>
  <si>
    <t>164</t>
  </si>
  <si>
    <t>268061</t>
  </si>
  <si>
    <t>250461</t>
  </si>
  <si>
    <t>2960</t>
  </si>
  <si>
    <t>165</t>
  </si>
  <si>
    <t>242536</t>
  </si>
  <si>
    <t>249258</t>
  </si>
  <si>
    <t>2957</t>
  </si>
  <si>
    <t>166</t>
  </si>
  <si>
    <t>258748</t>
  </si>
  <si>
    <t>249369</t>
  </si>
  <si>
    <t>167</t>
  </si>
  <si>
    <t>240055</t>
  </si>
  <si>
    <t>249093</t>
  </si>
  <si>
    <t>168</t>
  </si>
  <si>
    <t>241237</t>
  </si>
  <si>
    <t>246913</t>
  </si>
  <si>
    <t>2959</t>
  </si>
  <si>
    <t>169</t>
  </si>
  <si>
    <t>226413</t>
  </si>
  <si>
    <t>245945</t>
  </si>
  <si>
    <t>170</t>
  </si>
  <si>
    <t>213949</t>
  </si>
  <si>
    <t>249549</t>
  </si>
  <si>
    <t>171</t>
  </si>
  <si>
    <t>253424</t>
  </si>
  <si>
    <t>251108</t>
  </si>
  <si>
    <t>172</t>
  </si>
  <si>
    <t>256736</t>
  </si>
  <si>
    <t>2956</t>
  </si>
  <si>
    <t>173</t>
  </si>
  <si>
    <t>266237</t>
  </si>
  <si>
    <t>252070</t>
  </si>
  <si>
    <t>2951</t>
  </si>
  <si>
    <t>174</t>
  </si>
  <si>
    <t>263459</t>
  </si>
  <si>
    <t>252241</t>
  </si>
  <si>
    <t>2944</t>
  </si>
  <si>
    <t>175</t>
  </si>
  <si>
    <t>270053</t>
  </si>
  <si>
    <t>252251</t>
  </si>
  <si>
    <t>2948</t>
  </si>
  <si>
    <t>176</t>
  </si>
  <si>
    <t>268831</t>
  </si>
  <si>
    <t>252524</t>
  </si>
  <si>
    <t>177</t>
  </si>
  <si>
    <t>253312</t>
  </si>
  <si>
    <t>2950</t>
  </si>
  <si>
    <t>178</t>
  </si>
  <si>
    <t>265144</t>
  </si>
  <si>
    <t>253868</t>
  </si>
  <si>
    <t>179</t>
  </si>
  <si>
    <t>241451</t>
  </si>
  <si>
    <t>253253</t>
  </si>
  <si>
    <t>2953</t>
  </si>
  <si>
    <t>180</t>
  </si>
  <si>
    <t>252271</t>
  </si>
  <si>
    <t>255495</t>
  </si>
  <si>
    <t>181</t>
  </si>
  <si>
    <t>233498</t>
  </si>
  <si>
    <t>254471</t>
  </si>
  <si>
    <t>182</t>
  </si>
  <si>
    <t>217220</t>
  </si>
  <si>
    <t>254860</t>
  </si>
  <si>
    <t>183</t>
  </si>
  <si>
    <t>258017</t>
  </si>
  <si>
    <t>256127</t>
  </si>
  <si>
    <t>2967</t>
  </si>
  <si>
    <t>184</t>
  </si>
  <si>
    <t>262817</t>
  </si>
  <si>
    <t>257334</t>
  </si>
  <si>
    <t>2968</t>
  </si>
  <si>
    <t>185</t>
  </si>
  <si>
    <t>270839</t>
  </si>
  <si>
    <t>257651</t>
  </si>
  <si>
    <t>186</t>
  </si>
  <si>
    <t>270574</t>
  </si>
  <si>
    <t>258391</t>
  </si>
  <si>
    <t>187</t>
  </si>
  <si>
    <t>278372</t>
  </si>
  <si>
    <t>257891</t>
  </si>
  <si>
    <t>188</t>
  </si>
  <si>
    <t>272209</t>
  </si>
  <si>
    <t>259221</t>
  </si>
  <si>
    <t>189</t>
  </si>
  <si>
    <t>255090</t>
  </si>
  <si>
    <t>258290</t>
  </si>
  <si>
    <t>2965</t>
  </si>
  <si>
    <t>190</t>
  </si>
  <si>
    <t>268469</t>
  </si>
  <si>
    <t>257435</t>
  </si>
  <si>
    <t>191</t>
  </si>
  <si>
    <t>248843</t>
  </si>
  <si>
    <t>260334</t>
  </si>
  <si>
    <t>192</t>
  </si>
  <si>
    <t>259424</t>
  </si>
  <si>
    <t>261139</t>
  </si>
  <si>
    <t>2955</t>
  </si>
  <si>
    <t>193</t>
  </si>
  <si>
    <t>239679</t>
  </si>
  <si>
    <t>262510</t>
  </si>
  <si>
    <t>194</t>
  </si>
  <si>
    <t>223011</t>
  </si>
  <si>
    <t>262275</t>
  </si>
  <si>
    <t>195</t>
  </si>
  <si>
    <t>265147</t>
  </si>
  <si>
    <t>262624</t>
  </si>
  <si>
    <t>2947</t>
  </si>
  <si>
    <t>196</t>
  </si>
  <si>
    <t>269653</t>
  </si>
  <si>
    <t>264846</t>
  </si>
  <si>
    <t>197</t>
  </si>
  <si>
    <t>277972</t>
  </si>
  <si>
    <t>264854</t>
  </si>
  <si>
    <t>198</t>
  </si>
  <si>
    <t>276991</t>
  </si>
  <si>
    <t>264317</t>
  </si>
  <si>
    <t>199</t>
  </si>
  <si>
    <t>285160</t>
  </si>
  <si>
    <t>265405</t>
  </si>
  <si>
    <t>200</t>
  </si>
  <si>
    <t>279213</t>
  </si>
  <si>
    <t>264570</t>
  </si>
  <si>
    <t>2962</t>
  </si>
  <si>
    <t>201</t>
  </si>
  <si>
    <t>262039</t>
  </si>
  <si>
    <t>263102</t>
  </si>
  <si>
    <t>2969</t>
  </si>
  <si>
    <t>202</t>
  </si>
  <si>
    <t>275610</t>
  </si>
  <si>
    <t>266440</t>
  </si>
  <si>
    <t>203</t>
  </si>
  <si>
    <t>255154</t>
  </si>
  <si>
    <t>265437</t>
  </si>
  <si>
    <t>204</t>
  </si>
  <si>
    <t>264778</t>
  </si>
  <si>
    <t>266104</t>
  </si>
  <si>
    <t>205</t>
  </si>
  <si>
    <t>242600</t>
  </si>
  <si>
    <t>266267</t>
  </si>
  <si>
    <t>206</t>
  </si>
  <si>
    <t>225644</t>
  </si>
  <si>
    <t>265789</t>
  </si>
  <si>
    <t>207</t>
  </si>
  <si>
    <t>268343</t>
  </si>
  <si>
    <t>265641</t>
  </si>
  <si>
    <t>208</t>
  </si>
  <si>
    <t>272864</t>
  </si>
  <si>
    <t>271392</t>
  </si>
  <si>
    <t>209</t>
  </si>
  <si>
    <t>281264</t>
  </si>
  <si>
    <t>266741</t>
  </si>
  <si>
    <t>210</t>
  </si>
  <si>
    <t>280290</t>
  </si>
  <si>
    <t>266778</t>
  </si>
  <si>
    <t>211</t>
  </si>
  <si>
    <t>288566</t>
  </si>
  <si>
    <t>268470</t>
  </si>
  <si>
    <t>212</t>
  </si>
  <si>
    <t>282558</t>
  </si>
  <si>
    <t>267403</t>
  </si>
  <si>
    <t>213</t>
  </si>
  <si>
    <t>265212</t>
  </si>
  <si>
    <t>265830</t>
  </si>
  <si>
    <t>214</t>
  </si>
  <si>
    <t>278888</t>
  </si>
  <si>
    <t>268106</t>
  </si>
  <si>
    <t>215</t>
  </si>
  <si>
    <t>258159</t>
  </si>
  <si>
    <t>268124</t>
  </si>
  <si>
    <t>216</t>
  </si>
  <si>
    <t>267958</t>
  </si>
  <si>
    <t>271341</t>
  </si>
  <si>
    <t>2977</t>
  </si>
  <si>
    <t>217</t>
  </si>
  <si>
    <t>244736</t>
  </si>
  <si>
    <t>268297</t>
  </si>
  <si>
    <t>218</t>
  </si>
  <si>
    <t>227759</t>
  </si>
  <si>
    <t>268840</t>
  </si>
  <si>
    <t>219</t>
  </si>
  <si>
    <t>270705</t>
  </si>
  <si>
    <t>269176</t>
  </si>
  <si>
    <t>220</t>
  </si>
  <si>
    <t>275127</t>
  </si>
  <si>
    <t>274484</t>
  </si>
  <si>
    <t>221</t>
  </si>
  <si>
    <t>283713</t>
  </si>
  <si>
    <t>268397</t>
  </si>
  <si>
    <t>222</t>
  </si>
  <si>
    <t>282648</t>
  </si>
  <si>
    <t>270237</t>
  </si>
  <si>
    <t>2983</t>
  </si>
  <si>
    <t>223</t>
  </si>
  <si>
    <t>290989</t>
  </si>
  <si>
    <t>268892</t>
  </si>
  <si>
    <t>224</t>
  </si>
  <si>
    <t>284989</t>
  </si>
  <si>
    <t>267822</t>
  </si>
  <si>
    <t>225</t>
  </si>
  <si>
    <t>267434</t>
  </si>
  <si>
    <t>268273</t>
  </si>
  <si>
    <t>2991</t>
  </si>
  <si>
    <t>226</t>
  </si>
  <si>
    <t>281382</t>
  </si>
  <si>
    <t>268394</t>
  </si>
  <si>
    <t>2994</t>
  </si>
  <si>
    <t>227</t>
  </si>
  <si>
    <t>260474</t>
  </si>
  <si>
    <t>269478</t>
  </si>
  <si>
    <t>3000</t>
  </si>
  <si>
    <t>228</t>
  </si>
  <si>
    <t>270370</t>
  </si>
  <si>
    <t>276533</t>
  </si>
  <si>
    <t>3001</t>
  </si>
  <si>
    <t>229</t>
  </si>
  <si>
    <t>248927</t>
  </si>
  <si>
    <t>273822</t>
  </si>
  <si>
    <t>3006</t>
  </si>
  <si>
    <t>230</t>
  </si>
  <si>
    <t>231791</t>
  </si>
  <si>
    <t>274122</t>
  </si>
  <si>
    <t>231</t>
  </si>
  <si>
    <t>272379</t>
  </si>
  <si>
    <t>271938</t>
  </si>
  <si>
    <t>232</t>
  </si>
  <si>
    <t>273413</t>
  </si>
  <si>
    <t>273293</t>
  </si>
  <si>
    <t>233</t>
  </si>
  <si>
    <t>289711</t>
  </si>
  <si>
    <t>272571</t>
  </si>
  <si>
    <t>234</t>
  </si>
  <si>
    <t>281359</t>
  </si>
  <si>
    <t>270861</t>
  </si>
  <si>
    <t>235</t>
  </si>
  <si>
    <t>291520</t>
  </si>
  <si>
    <t>267384</t>
  </si>
  <si>
    <t>3039</t>
  </si>
  <si>
    <t>236</t>
  </si>
  <si>
    <t>293308</t>
  </si>
  <si>
    <t>275706</t>
  </si>
  <si>
    <t>3045</t>
  </si>
  <si>
    <t>237</t>
  </si>
  <si>
    <t>273319</t>
  </si>
  <si>
    <t>271571</t>
  </si>
  <si>
    <t>3050</t>
  </si>
  <si>
    <t>238</t>
  </si>
  <si>
    <t>283962</t>
  </si>
  <si>
    <t>269678</t>
  </si>
  <si>
    <t>3058</t>
  </si>
  <si>
    <t>239</t>
  </si>
  <si>
    <t>260326</t>
  </si>
  <si>
    <t>269848</t>
  </si>
  <si>
    <t>3066</t>
  </si>
  <si>
    <t>240</t>
  </si>
  <si>
    <t>261757</t>
  </si>
  <si>
    <t>268818</t>
  </si>
  <si>
    <t>3069</t>
  </si>
  <si>
    <t>241</t>
  </si>
  <si>
    <t>260847</t>
  </si>
  <si>
    <t>287198</t>
  </si>
  <si>
    <t>3076</t>
  </si>
  <si>
    <t>242</t>
  </si>
  <si>
    <t>242695</t>
  </si>
  <si>
    <t>287623</t>
  </si>
  <si>
    <t>3079</t>
  </si>
  <si>
    <t>243</t>
  </si>
  <si>
    <t>226638</t>
  </si>
  <si>
    <t>225634</t>
  </si>
  <si>
    <t>3087</t>
  </si>
  <si>
    <t>244</t>
  </si>
  <si>
    <t>167617</t>
  </si>
  <si>
    <t>168641</t>
  </si>
  <si>
    <t>3094</t>
  </si>
  <si>
    <t>245</t>
  </si>
  <si>
    <t>221006</t>
  </si>
  <si>
    <t>205375</t>
  </si>
  <si>
    <t>3101</t>
  </si>
  <si>
    <t>246</t>
  </si>
  <si>
    <t>250330</t>
  </si>
  <si>
    <t>237001</t>
  </si>
  <si>
    <t>3107</t>
  </si>
  <si>
    <t>247</t>
  </si>
  <si>
    <t>265550</t>
  </si>
  <si>
    <t>239234</t>
  </si>
  <si>
    <t>3114</t>
  </si>
  <si>
    <t>248</t>
  </si>
  <si>
    <t>265060</t>
  </si>
  <si>
    <t>250369</t>
  </si>
  <si>
    <t>3121</t>
  </si>
  <si>
    <t>249</t>
  </si>
  <si>
    <t>257531</t>
  </si>
  <si>
    <t>251626</t>
  </si>
  <si>
    <t>3128</t>
  </si>
  <si>
    <t>250</t>
  </si>
  <si>
    <t>266596</t>
  </si>
  <si>
    <t>251688</t>
  </si>
  <si>
    <t>3134</t>
  </si>
  <si>
    <t>251</t>
  </si>
  <si>
    <t>238300</t>
  </si>
  <si>
    <t>248422</t>
  </si>
  <si>
    <t>3141</t>
  </si>
  <si>
    <t>252</t>
  </si>
  <si>
    <t>248319</t>
  </si>
  <si>
    <t>3148</t>
  </si>
  <si>
    <t>253</t>
  </si>
  <si>
    <t>231030</t>
  </si>
  <si>
    <t>262148</t>
  </si>
  <si>
    <t>3155</t>
  </si>
  <si>
    <t>254</t>
  </si>
  <si>
    <t>213038</t>
  </si>
  <si>
    <t>258658</t>
  </si>
  <si>
    <t>3163</t>
  </si>
  <si>
    <t>255</t>
  </si>
  <si>
    <t>269476</t>
  </si>
  <si>
    <t>266498</t>
  </si>
  <si>
    <t>3169</t>
  </si>
  <si>
    <t>256</t>
  </si>
  <si>
    <t>260186</t>
  </si>
  <si>
    <t>261582</t>
  </si>
  <si>
    <t>3175</t>
  </si>
  <si>
    <t>257</t>
  </si>
  <si>
    <t>284406</t>
  </si>
  <si>
    <t>269122</t>
  </si>
  <si>
    <t>3178</t>
  </si>
  <si>
    <t>258</t>
  </si>
  <si>
    <t>286930</t>
  </si>
  <si>
    <t>272114</t>
  </si>
  <si>
    <t>3181</t>
  </si>
  <si>
    <t>259</t>
  </si>
  <si>
    <t>296475</t>
  </si>
  <si>
    <t>270724</t>
  </si>
  <si>
    <t>3184</t>
  </si>
  <si>
    <t>260</t>
  </si>
  <si>
    <t>287422</t>
  </si>
  <si>
    <t>271232</t>
  </si>
  <si>
    <t>3187</t>
  </si>
  <si>
    <t>261</t>
  </si>
  <si>
    <t>277999</t>
  </si>
  <si>
    <t>271455</t>
  </si>
  <si>
    <t>3190</t>
  </si>
  <si>
    <t>262</t>
  </si>
  <si>
    <t>285760</t>
  </si>
  <si>
    <t>272258</t>
  </si>
  <si>
    <t>3193</t>
  </si>
  <si>
    <t>263</t>
  </si>
  <si>
    <t>267749</t>
  </si>
  <si>
    <t>275684</t>
  </si>
  <si>
    <t>3197</t>
  </si>
  <si>
    <t>264</t>
  </si>
  <si>
    <t>268419</t>
  </si>
  <si>
    <t>274917</t>
  </si>
  <si>
    <t>3201</t>
  </si>
  <si>
    <t>265</t>
  </si>
  <si>
    <t>240552</t>
  </si>
  <si>
    <t>274399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</si>
  <si>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</si>
  <si>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</si>
  <si>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</si>
  <si>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</si>
  <si>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</si>
  <si>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</si>
  <si>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</si>
  <si>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</si>
  <si>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</si>
  <si>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</si>
  <si>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</si>
  <si>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</si>
  <si>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</si>
  <si>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</si>
  <si>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</si>
  <si>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</si>
  <si>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</si>
  <si>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</si>
  <si>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</si>
  <si>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</si>
  <si>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</si>
  <si>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</si>
  <si>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</si>
  <si>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</si>
  <si>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</si>
  <si>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</si>
  <si>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</si>
  <si>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</si>
  <si>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</si>
  <si>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</si>
  <si>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</si>
  <si>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</si>
  <si>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</si>
  <si>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</si>
  <si>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</si>
  <si>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</si>
  <si>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2979</t>
  </si>
  <si>
    <t>3042</t>
  </si>
  <si>
    <t>3109</t>
  </si>
  <si>
    <t>3131</t>
  </si>
  <si>
    <t>3151</t>
  </si>
  <si>
    <t>3170</t>
  </si>
  <si>
    <t>3200</t>
  </si>
  <si>
    <t>3227</t>
  </si>
  <si>
    <t>3237</t>
  </si>
  <si>
    <t>313</t>
  </si>
  <si>
    <t>314</t>
  </si>
  <si>
    <t>315</t>
  </si>
  <si>
    <t>316</t>
  </si>
  <si>
    <t>317</t>
  </si>
  <si>
    <t>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</si>
</sst>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0.0%"/>
    <numFmt numFmtId="166" formatCode="0.0"/>
    <numFmt numFmtId="170" formatCode="mmmm\ yyyy"/>
    <numFmt numFmtId="176" formatCode="yyyy"/>
    <numFmt numFmtId="179" formatCode="#,##0.0"/>
    <numFmt numFmtId="180" formatCode="0;[Red]0"/>
    <numFmt numFmtId="181" formatCode="[$-409]mmm\-yy;@"/>
    <numFmt numFmtId="184" formatCode="#,##0;[Red]#,##0"/>
    <numFmt numFmtId="185" formatCode="mmmm"/>
    <numFmt numFmtId="187" formatCode="#,##0.0_);[Red]\-#,##0.0"/>
    <numFmt numFmtId="190" formatCode="_(* #,##0_);_(* \(#,##0\);_ &quot; -&quot;"/>
    <numFmt numFmtId="191" formatCode="[Black][&gt;-0.05]#,##0.0;[Red][&lt;-0.01]\-#,##0.0;General"/>
    <numFmt numFmtId="193" formatCode="m/d/yy;@"/>
  </numFmts>
  <fonts count="26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5" fontId="6" fillId="0" borderId="0" xfId="1" applyNumberFormat="1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80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84" fontId="16" fillId="0" borderId="1" xfId="0" applyNumberFormat="1" applyFont="1" applyBorder="1" applyAlignment="1">
      <alignment horizontal="right" wrapText="1"/>
    </xf>
    <xf numFmtId="184" fontId="14" fillId="0" borderId="1" xfId="0" applyNumberFormat="1" applyFont="1" applyBorder="1" applyAlignment="1">
      <alignment horizontal="right" wrapText="1"/>
    </xf>
    <xf numFmtId="184" fontId="16" fillId="0" borderId="1" xfId="0" applyNumberFormat="1" applyFont="1" applyBorder="1" applyAlignment="1">
      <alignment wrapText="1"/>
    </xf>
    <xf numFmtId="184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6" fontId="16" fillId="0" borderId="1" xfId="0" applyNumberFormat="1" applyFont="1" applyBorder="1" applyAlignment="1">
      <alignment wrapText="1"/>
    </xf>
    <xf numFmtId="166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6" fontId="15" fillId="2" borderId="0" xfId="0" applyNumberFormat="1" applyFont="1" applyFill="1"/>
    <xf numFmtId="166" fontId="14" fillId="0" borderId="3" xfId="0" applyNumberFormat="1" applyFont="1" applyBorder="1" applyAlignment="1">
      <alignment horizontal="left" wrapText="1"/>
    </xf>
    <xf numFmtId="166" fontId="0" fillId="2" borderId="0" xfId="0" applyNumberFormat="1" applyFill="1"/>
    <xf numFmtId="166" fontId="14" fillId="0" borderId="9" xfId="0" applyNumberFormat="1" applyFont="1" applyBorder="1" applyAlignment="1">
      <alignment horizontal="left" wrapText="1"/>
    </xf>
    <xf numFmtId="170" fontId="0" fillId="0" borderId="0" xfId="0" applyNumberFormat="1"/>
    <xf numFmtId="185" fontId="0" fillId="0" borderId="0" xfId="0" applyNumberFormat="1"/>
    <xf numFmtId="166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85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87" fontId="0" fillId="2" borderId="0" xfId="0" applyNumberFormat="1" applyFill="1"/>
    <xf numFmtId="187" fontId="16" fillId="0" borderId="1" xfId="0" applyNumberFormat="1" applyFont="1" applyBorder="1" applyAlignment="1">
      <alignment horizontal="left" wrapText="1"/>
    </xf>
    <xf numFmtId="187" fontId="16" fillId="0" borderId="1" xfId="0" applyNumberFormat="1" applyFont="1" applyBorder="1" applyAlignment="1">
      <alignment wrapText="1"/>
    </xf>
    <xf numFmtId="187" fontId="0" fillId="2" borderId="5" xfId="0" applyNumberFormat="1" applyFill="1" applyBorder="1" applyAlignment="1"/>
    <xf numFmtId="187" fontId="0" fillId="2" borderId="8" xfId="0" applyNumberFormat="1" applyFill="1" applyBorder="1" applyAlignment="1"/>
    <xf numFmtId="187" fontId="0" fillId="0" borderId="0" xfId="0" applyNumberFormat="1"/>
    <xf numFmtId="187" fontId="14" fillId="0" borderId="3" xfId="0" applyNumberFormat="1" applyFont="1" applyBorder="1" applyAlignment="1">
      <alignment horizontal="left"/>
    </xf>
    <xf numFmtId="187" fontId="0" fillId="2" borderId="11" xfId="0" applyNumberFormat="1" applyFill="1" applyBorder="1" applyAlignment="1"/>
    <xf numFmtId="187" fontId="0" fillId="2" borderId="12" xfId="0" applyNumberFormat="1" applyFill="1" applyBorder="1" applyAlignment="1"/>
    <xf numFmtId="187" fontId="14" fillId="0" borderId="9" xfId="0" applyNumberFormat="1" applyFont="1" applyBorder="1" applyAlignment="1">
      <alignment horizontal="left"/>
    </xf>
    <xf numFmtId="187" fontId="14" fillId="0" borderId="3" xfId="0" applyNumberFormat="1" applyFont="1" applyBorder="1" applyAlignment="1">
      <alignment horizontal="left" wrapText="1"/>
    </xf>
    <xf numFmtId="187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87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horizontal="right" wrapText="1"/>
    </xf>
    <xf numFmtId="190" fontId="16" fillId="0" borderId="1" xfId="0" applyNumberFormat="1" applyFont="1" applyBorder="1" applyAlignment="1">
      <alignment wrapText="1"/>
    </xf>
    <xf numFmtId="190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87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87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87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87" fontId="0" fillId="2" borderId="0" xfId="0" applyNumberFormat="1" applyFill="1" applyBorder="1" applyAlignment="1"/>
    <xf numFmtId="187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87" fontId="16" fillId="0" borderId="15" xfId="0" applyNumberFormat="1" applyFont="1" applyBorder="1" applyAlignment="1">
      <alignment wrapText="1"/>
    </xf>
    <xf numFmtId="191" fontId="16" fillId="0" borderId="1" xfId="0" applyNumberFormat="1" applyFont="1" applyBorder="1" applyAlignment="1">
      <alignment horizontal="right" wrapText="1"/>
    </xf>
    <xf numFmtId="191" fontId="14" fillId="0" borderId="3" xfId="0" applyNumberFormat="1" applyFont="1" applyBorder="1" applyAlignment="1">
      <alignment horizontal="left" wrapText="1"/>
    </xf>
    <xf numFmtId="191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right"/>
    </xf>
    <xf numFmtId="181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76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93" fontId="0" fillId="0" borderId="0" xfId="0" applyNumberFormat="1"/>
    <xf numFmtId="0" fontId="12" fillId="0" borderId="0" xfId="0" applyFont="1" applyAlignment="1"/>
    <xf numFmtId="0" fontId="12" fillId="0" borderId="0" xfId="0" applyFont="1"/>
    <xf numFmtId="179" fontId="5" fillId="0" borderId="0" xfId="0" applyNumberFormat="1" applyFont="1"/>
    <xf numFmtId="0" fontId="0" fillId="0" borderId="0" xfId="0" applyAlignment="1">
      <alignment horizontal="left" vertical="center" wrapText="1"/>
    </xf>
    <xf numFmtId="179" fontId="0" fillId="0" borderId="1" xfId="0" applyNumberFormat="1" applyBorder="1" applyAlignment="1">
      <alignment wrapText="1"/>
    </xf>
    <xf numFmtId="179" fontId="0" fillId="0" borderId="13" xfId="0" applyNumberFormat="1" applyBorder="1" applyAlignment="1">
      <alignment wrapText="1"/>
    </xf>
    <xf numFmtId="179" fontId="0" fillId="0" borderId="10" xfId="0" applyNumberFormat="1" applyBorder="1" applyAlignment="1">
      <alignment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76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85" fontId="14" fillId="0" borderId="2" xfId="0" applyNumberFormat="1" applyFont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 wrapText="1"/>
    </xf>
    <xf numFmtId="185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187" fontId="14" fillId="0" borderId="13" xfId="0" applyNumberFormat="1" applyFont="1" applyBorder="1" applyAlignment="1">
      <alignment horizontal="center" vertical="center" wrapText="1"/>
    </xf>
    <xf numFmtId="187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1'!$L$2:$L$291</c:f>
              <c:strCache>
                <c:ptCount val="289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</c:strCache>
            </c:strRef>
          </c:cat>
          <c:val>
            <c:numRef>
              <c:f>'Figure 1'!$N$2:$N$291</c:f>
              <c:numCache>
                <c:formatCode>#,##0.0</c:formatCode>
                <c:ptCount val="290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2979</c:v>
                </c:pt>
                <c:pt idx="280">
                  <c:v>3042</c:v>
                </c:pt>
                <c:pt idx="281">
                  <c:v>3079</c:v>
                </c:pt>
                <c:pt idx="282">
                  <c:v>3109</c:v>
                </c:pt>
                <c:pt idx="283">
                  <c:v>3131</c:v>
                </c:pt>
                <c:pt idx="284">
                  <c:v>3151</c:v>
                </c:pt>
                <c:pt idx="285">
                  <c:v>3170</c:v>
                </c:pt>
                <c:pt idx="286">
                  <c:v>3200</c:v>
                </c:pt>
                <c:pt idx="287">
                  <c:v>3227</c:v>
                </c:pt>
                <c:pt idx="288">
                  <c:v>3237</c:v>
                </c:pt>
                <c:pt idx="2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D42-B115-34A1E703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459840"/>
        <c:axId val="1"/>
      </c:lineChart>
      <c:catAx>
        <c:axId val="7654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45984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B-439A-B0DE-196298885CD9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6.02</c:v>
                </c:pt>
                <c:pt idx="3">
                  <c:v>5.98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B-439A-B0DE-196298885CD9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B-439A-B0DE-19629888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61920"/>
        <c:axId val="1"/>
      </c:lineChart>
      <c:catAx>
        <c:axId val="7654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8456855280209395E-2"/>
              <c:y val="0.15640343117194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46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D45-93E4-F8009D6B39E5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2.7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D45-93E4-F8009D6B39E5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5-4D45-93E4-F8009D6B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56928"/>
        <c:axId val="1"/>
      </c:lineChart>
      <c:catAx>
        <c:axId val="7654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7058238019486128E-2"/>
              <c:y val="0.129182536731765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45692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Seasonally Adjusted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'Figure 3'!$F$186:$F$377</c:f>
              <c:numCache>
                <c:formatCode>m/d/yy;@</c:formatCode>
                <c:ptCount val="19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cat>
          <c:val>
            <c:numRef>
              <c:f>'Figure 3'!$E$186:$E$377</c:f>
              <c:numCache>
                <c:formatCode>General</c:formatCode>
                <c:ptCount val="192"/>
                <c:pt idx="0">
                  <c:v>249286</c:v>
                </c:pt>
                <c:pt idx="1">
                  <c:v>250346</c:v>
                </c:pt>
                <c:pt idx="2">
                  <c:v>249313</c:v>
                </c:pt>
                <c:pt idx="3">
                  <c:v>247204</c:v>
                </c:pt>
                <c:pt idx="4">
                  <c:v>248138</c:v>
                </c:pt>
                <c:pt idx="5">
                  <c:v>247516</c:v>
                </c:pt>
                <c:pt idx="6">
                  <c:v>245744</c:v>
                </c:pt>
                <c:pt idx="7">
                  <c:v>246327</c:v>
                </c:pt>
                <c:pt idx="8">
                  <c:v>246061</c:v>
                </c:pt>
                <c:pt idx="9">
                  <c:v>245283</c:v>
                </c:pt>
                <c:pt idx="10">
                  <c:v>247649</c:v>
                </c:pt>
                <c:pt idx="11">
                  <c:v>246130</c:v>
                </c:pt>
                <c:pt idx="12">
                  <c:v>249524</c:v>
                </c:pt>
                <c:pt idx="13">
                  <c:v>249487</c:v>
                </c:pt>
                <c:pt idx="14">
                  <c:v>248396</c:v>
                </c:pt>
                <c:pt idx="15">
                  <c:v>248305</c:v>
                </c:pt>
                <c:pt idx="16">
                  <c:v>248998</c:v>
                </c:pt>
                <c:pt idx="17">
                  <c:v>249298</c:v>
                </c:pt>
                <c:pt idx="18">
                  <c:v>247647</c:v>
                </c:pt>
                <c:pt idx="19">
                  <c:v>250461</c:v>
                </c:pt>
                <c:pt idx="20">
                  <c:v>249258</c:v>
                </c:pt>
                <c:pt idx="21">
                  <c:v>249369</c:v>
                </c:pt>
                <c:pt idx="22">
                  <c:v>249093</c:v>
                </c:pt>
                <c:pt idx="23">
                  <c:v>246913</c:v>
                </c:pt>
                <c:pt idx="24">
                  <c:v>245945</c:v>
                </c:pt>
                <c:pt idx="25">
                  <c:v>249549</c:v>
                </c:pt>
                <c:pt idx="26">
                  <c:v>251108</c:v>
                </c:pt>
                <c:pt idx="27">
                  <c:v>251925</c:v>
                </c:pt>
                <c:pt idx="28">
                  <c:v>252070</c:v>
                </c:pt>
                <c:pt idx="29">
                  <c:v>252241</c:v>
                </c:pt>
                <c:pt idx="30">
                  <c:v>252251</c:v>
                </c:pt>
                <c:pt idx="31">
                  <c:v>252524</c:v>
                </c:pt>
                <c:pt idx="32">
                  <c:v>253312</c:v>
                </c:pt>
                <c:pt idx="33">
                  <c:v>253868</c:v>
                </c:pt>
                <c:pt idx="34">
                  <c:v>253253</c:v>
                </c:pt>
                <c:pt idx="35">
                  <c:v>255495</c:v>
                </c:pt>
                <c:pt idx="36">
                  <c:v>254471</c:v>
                </c:pt>
                <c:pt idx="37">
                  <c:v>254860</c:v>
                </c:pt>
                <c:pt idx="38">
                  <c:v>256127</c:v>
                </c:pt>
                <c:pt idx="39">
                  <c:v>257334</c:v>
                </c:pt>
                <c:pt idx="40">
                  <c:v>257651</c:v>
                </c:pt>
                <c:pt idx="41">
                  <c:v>258391</c:v>
                </c:pt>
                <c:pt idx="42">
                  <c:v>257891</c:v>
                </c:pt>
                <c:pt idx="43">
                  <c:v>259221</c:v>
                </c:pt>
                <c:pt idx="44">
                  <c:v>258290</c:v>
                </c:pt>
                <c:pt idx="45">
                  <c:v>257435</c:v>
                </c:pt>
                <c:pt idx="46">
                  <c:v>260334</c:v>
                </c:pt>
                <c:pt idx="47">
                  <c:v>261139</c:v>
                </c:pt>
                <c:pt idx="48">
                  <c:v>262510</c:v>
                </c:pt>
                <c:pt idx="49">
                  <c:v>262275</c:v>
                </c:pt>
                <c:pt idx="50">
                  <c:v>262624</c:v>
                </c:pt>
                <c:pt idx="51">
                  <c:v>264846</c:v>
                </c:pt>
                <c:pt idx="52">
                  <c:v>264854</c:v>
                </c:pt>
                <c:pt idx="53">
                  <c:v>264317</c:v>
                </c:pt>
                <c:pt idx="54">
                  <c:v>265405</c:v>
                </c:pt>
                <c:pt idx="55">
                  <c:v>264570</c:v>
                </c:pt>
                <c:pt idx="56">
                  <c:v>263102</c:v>
                </c:pt>
                <c:pt idx="57">
                  <c:v>266440</c:v>
                </c:pt>
                <c:pt idx="58">
                  <c:v>265437</c:v>
                </c:pt>
                <c:pt idx="59">
                  <c:v>266104</c:v>
                </c:pt>
                <c:pt idx="60">
                  <c:v>266267</c:v>
                </c:pt>
                <c:pt idx="61">
                  <c:v>265789</c:v>
                </c:pt>
                <c:pt idx="62">
                  <c:v>265641</c:v>
                </c:pt>
                <c:pt idx="63">
                  <c:v>271392</c:v>
                </c:pt>
                <c:pt idx="64">
                  <c:v>266741</c:v>
                </c:pt>
                <c:pt idx="65">
                  <c:v>266778</c:v>
                </c:pt>
                <c:pt idx="66">
                  <c:v>268470</c:v>
                </c:pt>
                <c:pt idx="67">
                  <c:v>267403</c:v>
                </c:pt>
                <c:pt idx="68">
                  <c:v>265830</c:v>
                </c:pt>
                <c:pt idx="69">
                  <c:v>268106</c:v>
                </c:pt>
                <c:pt idx="70">
                  <c:v>268124</c:v>
                </c:pt>
                <c:pt idx="71">
                  <c:v>271341</c:v>
                </c:pt>
                <c:pt idx="72">
                  <c:v>268297</c:v>
                </c:pt>
                <c:pt idx="73">
                  <c:v>268840</c:v>
                </c:pt>
                <c:pt idx="74">
                  <c:v>269176</c:v>
                </c:pt>
                <c:pt idx="75">
                  <c:v>274484</c:v>
                </c:pt>
                <c:pt idx="76">
                  <c:v>268397</c:v>
                </c:pt>
                <c:pt idx="77">
                  <c:v>270237</c:v>
                </c:pt>
                <c:pt idx="78">
                  <c:v>268892</c:v>
                </c:pt>
                <c:pt idx="79">
                  <c:v>267822</c:v>
                </c:pt>
                <c:pt idx="80">
                  <c:v>268273</c:v>
                </c:pt>
                <c:pt idx="81">
                  <c:v>268394</c:v>
                </c:pt>
                <c:pt idx="82">
                  <c:v>269478</c:v>
                </c:pt>
                <c:pt idx="83">
                  <c:v>276533</c:v>
                </c:pt>
                <c:pt idx="84">
                  <c:v>273822</c:v>
                </c:pt>
                <c:pt idx="85">
                  <c:v>274122</c:v>
                </c:pt>
                <c:pt idx="86">
                  <c:v>271938</c:v>
                </c:pt>
                <c:pt idx="87">
                  <c:v>273293</c:v>
                </c:pt>
                <c:pt idx="88">
                  <c:v>272571</c:v>
                </c:pt>
                <c:pt idx="89">
                  <c:v>270861</c:v>
                </c:pt>
                <c:pt idx="90">
                  <c:v>267384</c:v>
                </c:pt>
                <c:pt idx="91">
                  <c:v>275706</c:v>
                </c:pt>
                <c:pt idx="92">
                  <c:v>271571</c:v>
                </c:pt>
                <c:pt idx="93">
                  <c:v>269678</c:v>
                </c:pt>
                <c:pt idx="94">
                  <c:v>269848</c:v>
                </c:pt>
                <c:pt idx="95">
                  <c:v>268818</c:v>
                </c:pt>
                <c:pt idx="96">
                  <c:v>287198</c:v>
                </c:pt>
                <c:pt idx="97">
                  <c:v>287623</c:v>
                </c:pt>
                <c:pt idx="98">
                  <c:v>225634</c:v>
                </c:pt>
                <c:pt idx="99">
                  <c:v>168641</c:v>
                </c:pt>
                <c:pt idx="100">
                  <c:v>205375</c:v>
                </c:pt>
                <c:pt idx="101">
                  <c:v>237001</c:v>
                </c:pt>
                <c:pt idx="102">
                  <c:v>239234</c:v>
                </c:pt>
                <c:pt idx="103">
                  <c:v>250369</c:v>
                </c:pt>
                <c:pt idx="104">
                  <c:v>251626</c:v>
                </c:pt>
                <c:pt idx="105">
                  <c:v>251688</c:v>
                </c:pt>
                <c:pt idx="106">
                  <c:v>248422</c:v>
                </c:pt>
                <c:pt idx="107">
                  <c:v>248319</c:v>
                </c:pt>
                <c:pt idx="108">
                  <c:v>262148</c:v>
                </c:pt>
                <c:pt idx="109">
                  <c:v>258658</c:v>
                </c:pt>
                <c:pt idx="110">
                  <c:v>266498</c:v>
                </c:pt>
                <c:pt idx="111">
                  <c:v>261582</c:v>
                </c:pt>
                <c:pt idx="112">
                  <c:v>269122</c:v>
                </c:pt>
                <c:pt idx="113">
                  <c:v>272114</c:v>
                </c:pt>
                <c:pt idx="114">
                  <c:v>270724</c:v>
                </c:pt>
                <c:pt idx="115">
                  <c:v>271232</c:v>
                </c:pt>
                <c:pt idx="116">
                  <c:v>271455</c:v>
                </c:pt>
                <c:pt idx="117">
                  <c:v>272258</c:v>
                </c:pt>
                <c:pt idx="118">
                  <c:v>275684</c:v>
                </c:pt>
                <c:pt idx="119">
                  <c:v>274917</c:v>
                </c:pt>
                <c:pt idx="120">
                  <c:v>274399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5-4684-AB0E-F962169C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51104"/>
        <c:axId val="1"/>
      </c:lineChart>
      <c:dateAx>
        <c:axId val="765451104"/>
        <c:scaling>
          <c:orientation val="minMax"/>
        </c:scaling>
        <c:delete val="0"/>
        <c:axPos val="b"/>
        <c:numFmt formatCode="[$-409]mmm\-yy;@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Average Daily Vehicle-Distance Traveled (Billion Miles)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56" name="Picture 1">
          <a:extLst>
            <a:ext uri="{FF2B5EF4-FFF2-40B4-BE49-F238E27FC236}">
              <a16:creationId xmlns:a16="http://schemas.microsoft.com/office/drawing/2014/main" id="{E4557A0F-98D6-4E7A-9E52-D5E4ABDEF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160020</xdr:colOff>
      <xdr:row>57</xdr:row>
      <xdr:rowOff>7620</xdr:rowOff>
    </xdr:to>
    <xdr:pic>
      <xdr:nvPicPr>
        <xdr:cNvPr id="27957" name="Picture 2" descr="map">
          <a:extLst>
            <a:ext uri="{FF2B5EF4-FFF2-40B4-BE49-F238E27FC236}">
              <a16:creationId xmlns:a16="http://schemas.microsoft.com/office/drawing/2014/main" id="{890DED0A-C787-4015-9F1B-695DE408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89" name="AutoShape 1" descr="U.S. Department of Transportation - FHWA">
          <a:extLst>
            <a:ext uri="{FF2B5EF4-FFF2-40B4-BE49-F238E27FC236}">
              <a16:creationId xmlns:a16="http://schemas.microsoft.com/office/drawing/2014/main" id="{6C100349-8940-46AD-9F83-420A5F7A0333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0" name="AutoShape 2" descr="Fhwa Logo">
          <a:extLst>
            <a:ext uri="{FF2B5EF4-FFF2-40B4-BE49-F238E27FC236}">
              <a16:creationId xmlns:a16="http://schemas.microsoft.com/office/drawing/2014/main" id="{08A33322-16A1-421E-8C83-799446E2EBE2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0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11C793D-60EE-414F-BA95-F3616886EB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0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2D125-3745-4D5E-9393-E61032096D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1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534C71-39E7-4187-AB84-E8316F1D3A6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1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9A862477-8F85-4E3A-B654-C73CC28D45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1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5B415-3AB5-4DCF-A689-1C40B23480B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1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63C87-F72A-49A3-9888-C917544232B7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1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4CE2A61-2209-4112-922A-556B2F9F70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1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2E1D0B-45EA-45D2-B71B-4D9449C911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1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7E16FA-65DB-4698-8051-517C0639916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17" name="AutoShape 15" descr="U.S. Department of Transportation - FHWA">
          <a:extLst>
            <a:ext uri="{FF2B5EF4-FFF2-40B4-BE49-F238E27FC236}">
              <a16:creationId xmlns:a16="http://schemas.microsoft.com/office/drawing/2014/main" id="{651C0FF8-B79F-465E-853B-39867145BE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1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F1B2CDA-4E71-47A6-AEFB-D9419F6277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1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3ADBE-C96F-452B-A862-48465C91BA2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2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8B3692-7935-4D63-8056-5AF6E151B34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2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CF2A903-FA5A-4920-9D8B-1DC35FEF241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2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83E35-C99A-4CE5-A41A-2DCC0E3806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2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A55CEC-3476-42BA-80D6-104BAC7AACB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2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06C498D-2CB0-4D93-AB64-53A5D83465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2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52B50A-B8C0-441E-871A-CCFD4B56196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2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5C0F81-3682-477B-B6D2-316F4056F53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27" name="AutoShape 15" descr="U.S. Department of Transportation - FHWA">
          <a:extLst>
            <a:ext uri="{FF2B5EF4-FFF2-40B4-BE49-F238E27FC236}">
              <a16:creationId xmlns:a16="http://schemas.microsoft.com/office/drawing/2014/main" id="{0ED6A1D7-895A-47BB-A80C-011DB65932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2" name="AutoShape 15" descr="FHWA">
          <a:extLst>
            <a:ext uri="{FF2B5EF4-FFF2-40B4-BE49-F238E27FC236}">
              <a16:creationId xmlns:a16="http://schemas.microsoft.com/office/drawing/2014/main" id="{EBC1F76C-04C4-4A3E-A686-7DA9DD5D9D1A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1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D6F2234-62E5-4533-AA6A-52E8979C026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1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FC89FE-6ABC-4EA5-8310-EAF5BD9F67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1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D65506-0790-41F3-A284-CD6652491FD2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1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9984D86-3179-43B2-AE4B-264F9A99B864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1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A4209-00C7-49D5-ABFA-C99E39D694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1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66826F-4A8B-400C-8CAA-5443065C9DF6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1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C8044C3-0BE9-43FE-BC32-E76CDB0CEA7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1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8E594C-D67F-4A78-9C70-6EFD21EE19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2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B68494-C58B-495C-9BC0-44C3CD1E4004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21" name="AutoShape 15" descr="U.S. Department of Transportation - FHWA">
          <a:extLst>
            <a:ext uri="{FF2B5EF4-FFF2-40B4-BE49-F238E27FC236}">
              <a16:creationId xmlns:a16="http://schemas.microsoft.com/office/drawing/2014/main" id="{2BC8285E-666D-4360-B8B0-03FD3619489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22" name="AutoShape 16" descr="FHWA">
          <a:extLst>
            <a:ext uri="{FF2B5EF4-FFF2-40B4-BE49-F238E27FC236}">
              <a16:creationId xmlns:a16="http://schemas.microsoft.com/office/drawing/2014/main" id="{82772A03-1AFB-472E-9519-D519F644B7D0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23" name="AutoShape 17" descr="FHWA">
          <a:extLst>
            <a:ext uri="{FF2B5EF4-FFF2-40B4-BE49-F238E27FC236}">
              <a16:creationId xmlns:a16="http://schemas.microsoft.com/office/drawing/2014/main" id="{100FAECF-7757-40E8-BBB5-ABFCCA771A39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24" name="AutoShape 18" descr="FHWA">
          <a:extLst>
            <a:ext uri="{FF2B5EF4-FFF2-40B4-BE49-F238E27FC236}">
              <a16:creationId xmlns:a16="http://schemas.microsoft.com/office/drawing/2014/main" id="{8C291774-DCDA-4373-8FEF-8F8E027DBE7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25" name="AutoShape 19" descr="FHWA">
          <a:extLst>
            <a:ext uri="{FF2B5EF4-FFF2-40B4-BE49-F238E27FC236}">
              <a16:creationId xmlns:a16="http://schemas.microsoft.com/office/drawing/2014/main" id="{C2D41BA2-9A07-4C55-A832-1B58579D6DC6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0990" name="Chart 3">
          <a:extLst>
            <a:ext uri="{FF2B5EF4-FFF2-40B4-BE49-F238E27FC236}">
              <a16:creationId xmlns:a16="http://schemas.microsoft.com/office/drawing/2014/main" id="{DA5AE60A-C0C8-45B5-8FB4-BFA2F327D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099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E05C7BD-CB4A-4524-8640-DA8E9CBD67B5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099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E22B9E-85E5-40DE-A1BE-1E45F3D42C69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0993" name="AutoShape 8" descr="FHWA">
          <a:extLst>
            <a:ext uri="{FF2B5EF4-FFF2-40B4-BE49-F238E27FC236}">
              <a16:creationId xmlns:a16="http://schemas.microsoft.com/office/drawing/2014/main" id="{ABA51AE4-FD60-40C6-A4B6-51880D2A123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0994" name="AutoShape 9" descr="FHWA">
          <a:extLst>
            <a:ext uri="{FF2B5EF4-FFF2-40B4-BE49-F238E27FC236}">
              <a16:creationId xmlns:a16="http://schemas.microsoft.com/office/drawing/2014/main" id="{D17D9320-5E44-4746-BF47-C3D7CC178A9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19" name="Chart 1">
          <a:extLst>
            <a:ext uri="{FF2B5EF4-FFF2-40B4-BE49-F238E27FC236}">
              <a16:creationId xmlns:a16="http://schemas.microsoft.com/office/drawing/2014/main" id="{E4264913-1BE2-4006-B1EE-C8AAFF706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0" name="Chart 2">
          <a:extLst>
            <a:ext uri="{FF2B5EF4-FFF2-40B4-BE49-F238E27FC236}">
              <a16:creationId xmlns:a16="http://schemas.microsoft.com/office/drawing/2014/main" id="{33FBB0AD-5ACC-4B69-A08B-6AD7413C3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7620</xdr:rowOff>
    </xdr:from>
    <xdr:to>
      <xdr:col>11</xdr:col>
      <xdr:colOff>99060</xdr:colOff>
      <xdr:row>33</xdr:row>
      <xdr:rowOff>15240</xdr:rowOff>
    </xdr:to>
    <xdr:graphicFrame macro="">
      <xdr:nvGraphicFramePr>
        <xdr:cNvPr id="380972" name="Chart 1">
          <a:extLst>
            <a:ext uri="{FF2B5EF4-FFF2-40B4-BE49-F238E27FC236}">
              <a16:creationId xmlns:a16="http://schemas.microsoft.com/office/drawing/2014/main" id="{0E473EC9-4D20-437B-8E5E-A3733B25B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5"/>
  <sheetViews>
    <sheetView topLeftCell="A40" zoomScaleNormal="100" workbookViewId="0">
      <selection activeCell="M23" sqref="M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January 2022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4.1%</v>
      </c>
      <c r="F15" s="2" t="s">
        <v>9</v>
      </c>
      <c r="G15" s="163" t="str">
        <f>Data!Y4</f>
        <v>9.5</v>
      </c>
      <c r="H15" s="2" t="str">
        <f>"billion vehicle miles) for "&amp;E10 &amp;" as compared  with"</f>
        <v>billion vehicle miles) for January 2022 as compared  with</v>
      </c>
      <c r="I15" s="1"/>
      <c r="L15" s="2"/>
    </row>
    <row r="16" spans="1:12" ht="17.399999999999999" x14ac:dyDescent="0.3">
      <c r="E16" s="100">
        <f>Data!A6</f>
        <v>44562</v>
      </c>
      <c r="F16" s="192">
        <f>E16</f>
        <v>44562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240.6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January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274.4</v>
      </c>
      <c r="F21" s="2" t="s">
        <v>11</v>
      </c>
      <c r="G21" s="2"/>
      <c r="H21" s="1"/>
      <c r="I21" s="176" t="str">
        <f>Data!AG4&amp;"%"</f>
        <v>4.7%</v>
      </c>
      <c r="J21" s="2" t="s">
        <v>9</v>
      </c>
      <c r="K21" s="2" t="str">
        <f>Data!AE4</f>
        <v>12.3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January 2021.</v>
      </c>
      <c r="F22" s="1"/>
      <c r="G22" s="2"/>
      <c r="H22" s="2" t="s">
        <v>13</v>
      </c>
      <c r="J22" s="1"/>
      <c r="K22" s="177" t="str">
        <f>Data!AH4&amp;"%"</f>
        <v>-0.2%</v>
      </c>
      <c r="L22" s="4" t="str">
        <f>"change ("&amp;Data!AF4</f>
        <v>change (-0.5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December 2021.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2022 changed by </v>
      </c>
      <c r="F25" s="186"/>
      <c r="G25" s="186"/>
      <c r="H25" s="186"/>
      <c r="I25" s="186"/>
      <c r="J25" s="186"/>
      <c r="K25" s="91" t="str">
        <f>Data!S4&amp;"%"</f>
        <v>4.1%</v>
      </c>
    </row>
    <row r="26" spans="1:256" ht="17.399999999999999" x14ac:dyDescent="0.3">
      <c r="F26" s="4" t="s">
        <v>9</v>
      </c>
      <c r="G26" s="163" t="str">
        <f>Data!Z4</f>
        <v>9.5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240.6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January 2022 -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53.4</v>
      </c>
      <c r="G61" s="12" t="str">
        <f>Data!D4</f>
        <v>50.4</v>
      </c>
      <c r="J61" s="12" t="str">
        <f>Data!G4</f>
        <v>30.3</v>
      </c>
    </row>
    <row r="62" spans="4:10" ht="16.2" x14ac:dyDescent="0.3">
      <c r="D62" s="11" t="str">
        <f>Data!L4 &amp; "%"</f>
        <v>7.0%</v>
      </c>
      <c r="G62" s="11" t="str">
        <f>Data!M4 &amp; "%"</f>
        <v>4.5%</v>
      </c>
      <c r="J62" s="11" t="str">
        <f>Data!O4 &amp; "%"</f>
        <v>2.7%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51.5</v>
      </c>
      <c r="J65" s="10" t="str">
        <f>Data!H4</f>
        <v>54.9</v>
      </c>
    </row>
    <row r="66" spans="1:10" ht="16.2" x14ac:dyDescent="0.3">
      <c r="G66" s="11" t="str">
        <f>Data!N4 &amp; "%"</f>
        <v>2.0%</v>
      </c>
      <c r="J66" s="11" t="str">
        <f>Data!P4 &amp; "%"</f>
        <v>3.9%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March 15,2022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9" zoomScaleNormal="100" workbookViewId="0">
      <selection activeCell="T55" sqref="T55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4" t="s">
        <v>345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346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322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323</v>
      </c>
      <c r="N6" s="67">
        <f>Data!X44</f>
        <v>5.94</v>
      </c>
      <c r="O6" s="67">
        <f>Data!Y44</f>
        <v>5.34</v>
      </c>
      <c r="P6" s="67" t="e">
        <f>Data!Z44</f>
        <v>#N/A</v>
      </c>
    </row>
    <row r="7" spans="1:16" x14ac:dyDescent="0.25">
      <c r="M7" s="19" t="s">
        <v>324</v>
      </c>
      <c r="N7" s="67">
        <f>Data!X45</f>
        <v>5.09</v>
      </c>
      <c r="O7" s="67">
        <f>Data!Y45</f>
        <v>6.02</v>
      </c>
      <c r="P7" s="67" t="e">
        <f>Data!Z45</f>
        <v>#N/A</v>
      </c>
    </row>
    <row r="8" spans="1:16" x14ac:dyDescent="0.25">
      <c r="M8" s="19" t="s">
        <v>326</v>
      </c>
      <c r="N8" s="67">
        <f>Data!X46</f>
        <v>3.85</v>
      </c>
      <c r="O8" s="67">
        <f>Data!Y46</f>
        <v>5.98</v>
      </c>
      <c r="P8" s="67" t="e">
        <f>Data!Z46</f>
        <v>#N/A</v>
      </c>
    </row>
    <row r="9" spans="1:16" x14ac:dyDescent="0.25">
      <c r="M9" s="19" t="s">
        <v>327</v>
      </c>
      <c r="N9" s="67">
        <f>Data!X47</f>
        <v>4.8499999999999996</v>
      </c>
      <c r="O9" s="67">
        <f>Data!Y47</f>
        <v>6.27</v>
      </c>
      <c r="P9" s="67" t="e">
        <f>Data!Z47</f>
        <v>#N/A</v>
      </c>
    </row>
    <row r="10" spans="1:16" x14ac:dyDescent="0.25">
      <c r="M10" s="19" t="s">
        <v>328</v>
      </c>
      <c r="N10" s="67">
        <f>Data!X48</f>
        <v>5.66</v>
      </c>
      <c r="O10" s="67">
        <f>Data!Y48</f>
        <v>6.51</v>
      </c>
      <c r="P10" s="67" t="e">
        <f>Data!Z48</f>
        <v>#N/A</v>
      </c>
    </row>
    <row r="11" spans="1:16" x14ac:dyDescent="0.25">
      <c r="M11" s="19" t="s">
        <v>331</v>
      </c>
      <c r="N11" s="67">
        <f>Data!X49</f>
        <v>5.78</v>
      </c>
      <c r="O11" s="67">
        <f>Data!Y49</f>
        <v>6.44</v>
      </c>
      <c r="P11" s="67" t="e">
        <f>Data!Z49</f>
        <v>#N/A</v>
      </c>
    </row>
    <row r="12" spans="1:16" x14ac:dyDescent="0.25">
      <c r="M12" s="19" t="s">
        <v>332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333</v>
      </c>
      <c r="N13" s="67">
        <f>Data!X51</f>
        <v>5.86</v>
      </c>
      <c r="O13" s="67">
        <f>Data!Y51</f>
        <v>6.35</v>
      </c>
      <c r="P13" s="67" t="e">
        <f>Data!Z51</f>
        <v>#N/A</v>
      </c>
    </row>
    <row r="14" spans="1:16" x14ac:dyDescent="0.25">
      <c r="M14" s="19" t="s">
        <v>335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336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337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71" t="s">
        <v>347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322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323</v>
      </c>
      <c r="N23" s="68">
        <f>Data!S44</f>
        <v>2.4300000000000002</v>
      </c>
      <c r="O23" s="68">
        <f>Data!T44</f>
        <v>2.2599999999999998</v>
      </c>
      <c r="P23" s="68" t="e">
        <f>Data!U44</f>
        <v>#N/A</v>
      </c>
    </row>
    <row r="24" spans="13:16" x14ac:dyDescent="0.25">
      <c r="M24" s="19" t="s">
        <v>324</v>
      </c>
      <c r="N24" s="68">
        <f>Data!S45</f>
        <v>2.2200000000000002</v>
      </c>
      <c r="O24" s="68">
        <f>Data!T45</f>
        <v>2.68</v>
      </c>
      <c r="P24" s="68" t="e">
        <f>Data!U45</f>
        <v>#N/A</v>
      </c>
    </row>
    <row r="25" spans="13:16" x14ac:dyDescent="0.25">
      <c r="M25" s="19" t="s">
        <v>326</v>
      </c>
      <c r="N25" s="68">
        <f>Data!S46</f>
        <v>1.74</v>
      </c>
      <c r="O25" s="68">
        <f>Data!T46</f>
        <v>2.7</v>
      </c>
      <c r="P25" s="68" t="e">
        <f>Data!U46</f>
        <v>#N/A</v>
      </c>
    </row>
    <row r="26" spans="13:16" x14ac:dyDescent="0.25">
      <c r="M26" s="19" t="s">
        <v>327</v>
      </c>
      <c r="N26" s="68">
        <f>Data!S47</f>
        <v>2.2799999999999998</v>
      </c>
      <c r="O26" s="68">
        <f>Data!T47</f>
        <v>2.9</v>
      </c>
      <c r="P26" s="68" t="e">
        <f>Data!U47</f>
        <v>#N/A</v>
      </c>
    </row>
    <row r="27" spans="13:16" x14ac:dyDescent="0.25">
      <c r="M27" s="19" t="s">
        <v>328</v>
      </c>
      <c r="N27" s="68">
        <f>Data!S48</f>
        <v>2.68</v>
      </c>
      <c r="O27" s="68">
        <f>Data!T48</f>
        <v>3.06</v>
      </c>
      <c r="P27" s="68" t="e">
        <f>Data!U48</f>
        <v>#N/A</v>
      </c>
    </row>
    <row r="28" spans="13:16" x14ac:dyDescent="0.25">
      <c r="M28" s="19" t="s">
        <v>331</v>
      </c>
      <c r="N28" s="68">
        <f>Data!S49</f>
        <v>2.79</v>
      </c>
      <c r="O28" s="68">
        <f>Data!T49</f>
        <v>3.12</v>
      </c>
      <c r="P28" s="68" t="e">
        <f>Data!U49</f>
        <v>#N/A</v>
      </c>
    </row>
    <row r="29" spans="13:16" x14ac:dyDescent="0.25">
      <c r="M29" s="19" t="s">
        <v>332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5">
      <c r="M30" s="19" t="s">
        <v>333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5">
      <c r="M31" s="19" t="s">
        <v>335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336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337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"/>
  <sheetViews>
    <sheetView zoomScaleNormal="100" workbookViewId="0">
      <selection activeCell="G36" sqref="G36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75" t="s">
        <v>348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349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x14ac:dyDescent="0.25">
      <c r="A39" s="277" t="s">
        <v>350</v>
      </c>
      <c r="B39" s="278"/>
      <c r="C39" s="278"/>
      <c r="D39" s="278"/>
      <c r="E39" s="278"/>
    </row>
    <row r="40" spans="1:11" x14ac:dyDescent="0.25">
      <c r="A40" s="170"/>
      <c r="B40" s="171"/>
      <c r="C40" s="171"/>
      <c r="D40" s="171"/>
    </row>
    <row r="41" spans="1:11" x14ac:dyDescent="0.25">
      <c r="A41" s="173" t="s">
        <v>351</v>
      </c>
      <c r="B41" s="173" t="s">
        <v>352</v>
      </c>
      <c r="C41" s="173" t="s">
        <v>353</v>
      </c>
      <c r="D41" s="173" t="s">
        <v>354</v>
      </c>
      <c r="E41" s="172" t="s">
        <v>355</v>
      </c>
      <c r="F41" s="174" t="s">
        <v>343</v>
      </c>
    </row>
    <row r="42" spans="1:11" x14ac:dyDescent="0.25">
      <c r="A42">
        <f>Data!AI13</f>
        <v>1</v>
      </c>
      <c r="B42">
        <f>Data!AJ13</f>
        <v>2000</v>
      </c>
      <c r="C42">
        <f>Data!AK13</f>
        <v>1</v>
      </c>
      <c r="D42">
        <f>Data!AL13</f>
        <v>203442</v>
      </c>
      <c r="E42">
        <f>Data!AM13</f>
        <v>227533</v>
      </c>
      <c r="F42" s="175">
        <f>Data!AN13</f>
        <v>36526</v>
      </c>
    </row>
    <row r="43" spans="1:11" x14ac:dyDescent="0.25">
      <c r="A43">
        <f>Data!AI14</f>
        <v>2</v>
      </c>
      <c r="B43">
        <f>Data!AJ14</f>
        <v>2000</v>
      </c>
      <c r="C43">
        <f>Data!AK14</f>
        <v>2</v>
      </c>
      <c r="D43">
        <f>Data!AL14</f>
        <v>199261</v>
      </c>
      <c r="E43">
        <f>Data!AM14</f>
        <v>228823</v>
      </c>
      <c r="F43" s="175">
        <f>Data!AN14</f>
        <v>36557</v>
      </c>
    </row>
    <row r="44" spans="1:11" x14ac:dyDescent="0.25">
      <c r="A44">
        <f>Data!AI15</f>
        <v>3</v>
      </c>
      <c r="B44">
        <f>Data!AJ15</f>
        <v>2000</v>
      </c>
      <c r="C44">
        <f>Data!AK15</f>
        <v>3</v>
      </c>
      <c r="D44">
        <f>Data!AL15</f>
        <v>232490</v>
      </c>
      <c r="E44">
        <f>Data!AM15</f>
        <v>229988</v>
      </c>
      <c r="F44" s="175">
        <f>Data!AN15</f>
        <v>36586</v>
      </c>
    </row>
    <row r="45" spans="1:11" x14ac:dyDescent="0.25">
      <c r="A45">
        <f>Data!AI16</f>
        <v>4</v>
      </c>
      <c r="B45">
        <f>Data!AJ16</f>
        <v>2000</v>
      </c>
      <c r="C45">
        <f>Data!AK16</f>
        <v>4</v>
      </c>
      <c r="D45">
        <f>Data!AL16</f>
        <v>227698</v>
      </c>
      <c r="E45">
        <f>Data!AM16</f>
        <v>228854</v>
      </c>
      <c r="F45" s="175">
        <f>Data!AN16</f>
        <v>36617</v>
      </c>
    </row>
    <row r="46" spans="1:11" x14ac:dyDescent="0.25">
      <c r="A46">
        <f>Data!AI17</f>
        <v>5</v>
      </c>
      <c r="B46">
        <f>Data!AJ17</f>
        <v>2000</v>
      </c>
      <c r="C46">
        <f>Data!AK17</f>
        <v>5</v>
      </c>
      <c r="D46">
        <f>Data!AL17</f>
        <v>242501</v>
      </c>
      <c r="E46">
        <f>Data!AM17</f>
        <v>229745</v>
      </c>
      <c r="F46" s="175">
        <f>Data!AN17</f>
        <v>36647</v>
      </c>
    </row>
    <row r="47" spans="1:11" x14ac:dyDescent="0.25">
      <c r="A47">
        <f>Data!AI18</f>
        <v>6</v>
      </c>
      <c r="B47">
        <f>Data!AJ18</f>
        <v>2000</v>
      </c>
      <c r="C47">
        <f>Data!AK18</f>
        <v>6</v>
      </c>
      <c r="D47">
        <f>Data!AL18</f>
        <v>242963</v>
      </c>
      <c r="E47">
        <f>Data!AM18</f>
        <v>230044</v>
      </c>
      <c r="F47" s="175">
        <f>Data!AN18</f>
        <v>36678</v>
      </c>
    </row>
    <row r="48" spans="1:11" x14ac:dyDescent="0.25">
      <c r="A48">
        <f>Data!AI19</f>
        <v>7</v>
      </c>
      <c r="B48">
        <f>Data!AJ19</f>
        <v>2000</v>
      </c>
      <c r="C48">
        <f>Data!AK19</f>
        <v>7</v>
      </c>
      <c r="D48">
        <f>Data!AL19</f>
        <v>245140</v>
      </c>
      <c r="E48">
        <f>Data!AM19</f>
        <v>229053</v>
      </c>
      <c r="F48" s="175">
        <f>Data!AN19</f>
        <v>36708</v>
      </c>
    </row>
    <row r="49" spans="1:6" x14ac:dyDescent="0.25">
      <c r="A49">
        <f>Data!AI20</f>
        <v>8</v>
      </c>
      <c r="B49">
        <f>Data!AJ20</f>
        <v>2000</v>
      </c>
      <c r="C49">
        <f>Data!AK20</f>
        <v>8</v>
      </c>
      <c r="D49">
        <f>Data!AL20</f>
        <v>247832</v>
      </c>
      <c r="E49">
        <f>Data!AM20</f>
        <v>229274</v>
      </c>
      <c r="F49" s="175">
        <f>Data!AN20</f>
        <v>36739</v>
      </c>
    </row>
    <row r="50" spans="1:6" x14ac:dyDescent="0.25">
      <c r="A50">
        <f>Data!AI21</f>
        <v>9</v>
      </c>
      <c r="B50">
        <f>Data!AJ21</f>
        <v>2000</v>
      </c>
      <c r="C50">
        <f>Data!AK21</f>
        <v>9</v>
      </c>
      <c r="D50">
        <f>Data!AL21</f>
        <v>227899</v>
      </c>
      <c r="E50">
        <f>Data!AM21</f>
        <v>230979</v>
      </c>
      <c r="F50" s="175">
        <f>Data!AN21</f>
        <v>36770</v>
      </c>
    </row>
    <row r="51" spans="1:6" x14ac:dyDescent="0.25">
      <c r="A51">
        <f>Data!AI22</f>
        <v>10</v>
      </c>
      <c r="B51">
        <f>Data!AJ22</f>
        <v>2000</v>
      </c>
      <c r="C51">
        <f>Data!AK22</f>
        <v>10</v>
      </c>
      <c r="D51">
        <f>Data!AL22</f>
        <v>236491</v>
      </c>
      <c r="E51">
        <f>Data!AM22</f>
        <v>230694</v>
      </c>
      <c r="F51" s="175">
        <f>Data!AN22</f>
        <v>36800</v>
      </c>
    </row>
    <row r="52" spans="1:6" x14ac:dyDescent="0.25">
      <c r="A52">
        <f>Data!AI23</f>
        <v>11</v>
      </c>
      <c r="B52">
        <f>Data!AJ23</f>
        <v>2000</v>
      </c>
      <c r="C52">
        <f>Data!AK23</f>
        <v>11</v>
      </c>
      <c r="D52">
        <f>Data!AL23</f>
        <v>222819</v>
      </c>
      <c r="E52">
        <f>Data!AM23</f>
        <v>229431</v>
      </c>
      <c r="F52" s="175">
        <f>Data!AN23</f>
        <v>36831</v>
      </c>
    </row>
    <row r="53" spans="1:6" x14ac:dyDescent="0.25">
      <c r="A53">
        <f>Data!AI24</f>
        <v>12</v>
      </c>
      <c r="B53">
        <f>Data!AJ24</f>
        <v>2000</v>
      </c>
      <c r="C53">
        <f>Data!AK24</f>
        <v>12</v>
      </c>
      <c r="D53">
        <f>Data!AL24</f>
        <v>218390</v>
      </c>
      <c r="E53">
        <f>Data!AM24</f>
        <v>224444</v>
      </c>
      <c r="F53" s="175">
        <f>Data!AN24</f>
        <v>36861</v>
      </c>
    </row>
    <row r="54" spans="1:6" x14ac:dyDescent="0.25">
      <c r="A54">
        <f>Data!AI25</f>
        <v>13</v>
      </c>
      <c r="B54">
        <f>Data!AJ25</f>
        <v>2001</v>
      </c>
      <c r="C54">
        <f>Data!AK25</f>
        <v>1</v>
      </c>
      <c r="D54">
        <f>Data!AL25</f>
        <v>209685</v>
      </c>
      <c r="E54">
        <f>Data!AM25</f>
        <v>231330</v>
      </c>
      <c r="F54" s="175">
        <f>Data!AN25</f>
        <v>36892</v>
      </c>
    </row>
    <row r="55" spans="1:6" x14ac:dyDescent="0.25">
      <c r="A55">
        <f>Data!AI26</f>
        <v>14</v>
      </c>
      <c r="B55">
        <f>Data!AJ26</f>
        <v>2001</v>
      </c>
      <c r="C55">
        <f>Data!AK26</f>
        <v>2</v>
      </c>
      <c r="D55">
        <f>Data!AL26</f>
        <v>200876</v>
      </c>
      <c r="E55">
        <f>Data!AM26</f>
        <v>230563</v>
      </c>
      <c r="F55" s="175">
        <f>Data!AN26</f>
        <v>36923</v>
      </c>
    </row>
    <row r="56" spans="1:6" x14ac:dyDescent="0.25">
      <c r="A56">
        <f>Data!AI27</f>
        <v>15</v>
      </c>
      <c r="B56">
        <f>Data!AJ27</f>
        <v>2001</v>
      </c>
      <c r="C56">
        <f>Data!AK27</f>
        <v>3</v>
      </c>
      <c r="D56">
        <f>Data!AL27</f>
        <v>232587</v>
      </c>
      <c r="E56">
        <f>Data!AM27</f>
        <v>231405</v>
      </c>
      <c r="F56" s="175">
        <f>Data!AN27</f>
        <v>36951</v>
      </c>
    </row>
    <row r="57" spans="1:6" x14ac:dyDescent="0.25">
      <c r="A57">
        <f>Data!AI28</f>
        <v>16</v>
      </c>
      <c r="B57">
        <f>Data!AJ28</f>
        <v>2001</v>
      </c>
      <c r="C57">
        <f>Data!AK28</f>
        <v>4</v>
      </c>
      <c r="D57">
        <f>Data!AL28</f>
        <v>232513</v>
      </c>
      <c r="E57">
        <f>Data!AM28</f>
        <v>233026</v>
      </c>
      <c r="F57" s="175">
        <f>Data!AN28</f>
        <v>36982</v>
      </c>
    </row>
    <row r="58" spans="1:6" x14ac:dyDescent="0.25">
      <c r="A58">
        <f>Data!AI29</f>
        <v>17</v>
      </c>
      <c r="B58">
        <f>Data!AJ29</f>
        <v>2001</v>
      </c>
      <c r="C58">
        <f>Data!AK29</f>
        <v>5</v>
      </c>
      <c r="D58">
        <f>Data!AL29</f>
        <v>245357</v>
      </c>
      <c r="E58">
        <f>Data!AM29</f>
        <v>232106</v>
      </c>
      <c r="F58" s="175">
        <f>Data!AN29</f>
        <v>37012</v>
      </c>
    </row>
    <row r="59" spans="1:6" x14ac:dyDescent="0.25">
      <c r="A59">
        <f>Data!AI30</f>
        <v>18</v>
      </c>
      <c r="B59">
        <f>Data!AJ30</f>
        <v>2001</v>
      </c>
      <c r="C59">
        <f>Data!AK30</f>
        <v>6</v>
      </c>
      <c r="D59">
        <f>Data!AL30</f>
        <v>243498</v>
      </c>
      <c r="E59">
        <f>Data!AM30</f>
        <v>231664</v>
      </c>
      <c r="F59" s="175">
        <f>Data!AN30</f>
        <v>37043</v>
      </c>
    </row>
    <row r="60" spans="1:6" x14ac:dyDescent="0.25">
      <c r="A60">
        <f>Data!AI31</f>
        <v>19</v>
      </c>
      <c r="B60">
        <f>Data!AJ31</f>
        <v>2001</v>
      </c>
      <c r="C60">
        <f>Data!AK31</f>
        <v>7</v>
      </c>
      <c r="D60">
        <f>Data!AL31</f>
        <v>250363</v>
      </c>
      <c r="E60">
        <f>Data!AM31</f>
        <v>233101</v>
      </c>
      <c r="F60" s="175">
        <f>Data!AN31</f>
        <v>37073</v>
      </c>
    </row>
    <row r="61" spans="1:6" x14ac:dyDescent="0.25">
      <c r="A61">
        <f>Data!AI32</f>
        <v>20</v>
      </c>
      <c r="B61">
        <f>Data!AJ32</f>
        <v>2001</v>
      </c>
      <c r="C61">
        <f>Data!AK32</f>
        <v>8</v>
      </c>
      <c r="D61">
        <f>Data!AL32</f>
        <v>253274</v>
      </c>
      <c r="E61">
        <f>Data!AM32</f>
        <v>233099</v>
      </c>
      <c r="F61" s="175">
        <f>Data!AN32</f>
        <v>37104</v>
      </c>
    </row>
    <row r="62" spans="1:6" x14ac:dyDescent="0.25">
      <c r="A62">
        <f>Data!AI33</f>
        <v>21</v>
      </c>
      <c r="B62">
        <f>Data!AJ33</f>
        <v>2001</v>
      </c>
      <c r="C62">
        <f>Data!AK33</f>
        <v>9</v>
      </c>
      <c r="D62">
        <f>Data!AL33</f>
        <v>226312</v>
      </c>
      <c r="E62">
        <f>Data!AM33</f>
        <v>232281</v>
      </c>
      <c r="F62" s="175">
        <f>Data!AN33</f>
        <v>37135</v>
      </c>
    </row>
    <row r="63" spans="1:6" x14ac:dyDescent="0.25">
      <c r="A63">
        <f>Data!AI34</f>
        <v>22</v>
      </c>
      <c r="B63">
        <f>Data!AJ34</f>
        <v>2001</v>
      </c>
      <c r="C63">
        <f>Data!AK34</f>
        <v>10</v>
      </c>
      <c r="D63">
        <f>Data!AL34</f>
        <v>241050</v>
      </c>
      <c r="E63">
        <f>Data!AM34</f>
        <v>233871</v>
      </c>
      <c r="F63" s="175">
        <f>Data!AN34</f>
        <v>37165</v>
      </c>
    </row>
    <row r="64" spans="1:6" x14ac:dyDescent="0.25">
      <c r="A64">
        <f>Data!AI35</f>
        <v>23</v>
      </c>
      <c r="B64">
        <f>Data!AJ35</f>
        <v>2001</v>
      </c>
      <c r="C64">
        <f>Data!AK35</f>
        <v>11</v>
      </c>
      <c r="D64">
        <f>Data!AL35</f>
        <v>230511</v>
      </c>
      <c r="E64">
        <f>Data!AM35</f>
        <v>236383</v>
      </c>
      <c r="F64" s="175">
        <f>Data!AN35</f>
        <v>37196</v>
      </c>
    </row>
    <row r="65" spans="1:6" x14ac:dyDescent="0.25">
      <c r="A65">
        <f>Data!AI36</f>
        <v>24</v>
      </c>
      <c r="B65">
        <f>Data!AJ36</f>
        <v>2001</v>
      </c>
      <c r="C65">
        <f>Data!AK36</f>
        <v>12</v>
      </c>
      <c r="D65">
        <f>Data!AL36</f>
        <v>229584</v>
      </c>
      <c r="E65">
        <f>Data!AM36</f>
        <v>236979</v>
      </c>
      <c r="F65" s="175">
        <f>Data!AN36</f>
        <v>37226</v>
      </c>
    </row>
    <row r="66" spans="1:6" x14ac:dyDescent="0.25">
      <c r="A66">
        <f>Data!AI37</f>
        <v>25</v>
      </c>
      <c r="B66">
        <f>Data!AJ37</f>
        <v>2002</v>
      </c>
      <c r="C66">
        <f>Data!AK37</f>
        <v>1</v>
      </c>
      <c r="D66">
        <f>Data!AL37</f>
        <v>215215</v>
      </c>
      <c r="E66">
        <f>Data!AM37</f>
        <v>236396</v>
      </c>
      <c r="F66" s="175">
        <f>Data!AN37</f>
        <v>37257</v>
      </c>
    </row>
    <row r="67" spans="1:6" x14ac:dyDescent="0.25">
      <c r="A67">
        <f>Data!AI38</f>
        <v>26</v>
      </c>
      <c r="B67">
        <f>Data!AJ38</f>
        <v>2002</v>
      </c>
      <c r="C67">
        <f>Data!AK38</f>
        <v>2</v>
      </c>
      <c r="D67">
        <f>Data!AL38</f>
        <v>208237</v>
      </c>
      <c r="E67">
        <f>Data!AM38</f>
        <v>237996</v>
      </c>
      <c r="F67" s="175">
        <f>Data!AN38</f>
        <v>37288</v>
      </c>
    </row>
    <row r="68" spans="1:6" x14ac:dyDescent="0.25">
      <c r="A68">
        <f>Data!AI39</f>
        <v>27</v>
      </c>
      <c r="B68">
        <f>Data!AJ39</f>
        <v>2002</v>
      </c>
      <c r="C68">
        <f>Data!AK39</f>
        <v>3</v>
      </c>
      <c r="D68">
        <f>Data!AL39</f>
        <v>236070</v>
      </c>
      <c r="E68">
        <f>Data!AM39</f>
        <v>236214</v>
      </c>
      <c r="F68" s="175">
        <f>Data!AN39</f>
        <v>37316</v>
      </c>
    </row>
    <row r="69" spans="1:6" x14ac:dyDescent="0.25">
      <c r="A69">
        <f>Data!AI40</f>
        <v>28</v>
      </c>
      <c r="B69">
        <f>Data!AJ40</f>
        <v>2002</v>
      </c>
      <c r="C69">
        <f>Data!AK40</f>
        <v>4</v>
      </c>
      <c r="D69">
        <f>Data!AL40</f>
        <v>237226</v>
      </c>
      <c r="E69">
        <f>Data!AM40</f>
        <v>236491</v>
      </c>
      <c r="F69" s="175">
        <f>Data!AN40</f>
        <v>37347</v>
      </c>
    </row>
    <row r="70" spans="1:6" x14ac:dyDescent="0.25">
      <c r="A70">
        <f>Data!AI41</f>
        <v>29</v>
      </c>
      <c r="B70">
        <f>Data!AJ41</f>
        <v>2002</v>
      </c>
      <c r="C70">
        <f>Data!AK41</f>
        <v>5</v>
      </c>
      <c r="D70">
        <f>Data!AL41</f>
        <v>251746</v>
      </c>
      <c r="E70">
        <f>Data!AM41</f>
        <v>237449</v>
      </c>
      <c r="F70" s="175">
        <f>Data!AN41</f>
        <v>37377</v>
      </c>
    </row>
    <row r="71" spans="1:6" x14ac:dyDescent="0.25">
      <c r="A71">
        <f>Data!AI42</f>
        <v>30</v>
      </c>
      <c r="B71">
        <f>Data!AJ42</f>
        <v>2002</v>
      </c>
      <c r="C71">
        <f>Data!AK42</f>
        <v>6</v>
      </c>
      <c r="D71">
        <f>Data!AL42</f>
        <v>247868</v>
      </c>
      <c r="E71">
        <f>Data!AM42</f>
        <v>238156</v>
      </c>
      <c r="F71" s="175">
        <f>Data!AN42</f>
        <v>37408</v>
      </c>
    </row>
    <row r="72" spans="1:6" x14ac:dyDescent="0.25">
      <c r="A72">
        <f>Data!AI43</f>
        <v>31</v>
      </c>
      <c r="B72">
        <f>Data!AJ43</f>
        <v>2002</v>
      </c>
      <c r="C72">
        <f>Data!AK43</f>
        <v>7</v>
      </c>
      <c r="D72">
        <f>Data!AL43</f>
        <v>256392</v>
      </c>
      <c r="E72">
        <f>Data!AM43</f>
        <v>237623</v>
      </c>
      <c r="F72" s="175">
        <f>Data!AN43</f>
        <v>37438</v>
      </c>
    </row>
    <row r="73" spans="1:6" x14ac:dyDescent="0.25">
      <c r="A73">
        <f>Data!AI44</f>
        <v>32</v>
      </c>
      <c r="B73">
        <f>Data!AJ44</f>
        <v>2002</v>
      </c>
      <c r="C73">
        <f>Data!AK44</f>
        <v>8</v>
      </c>
      <c r="D73">
        <f>Data!AL44</f>
        <v>258666</v>
      </c>
      <c r="E73">
        <f>Data!AM44</f>
        <v>239110</v>
      </c>
      <c r="F73" s="175">
        <f>Data!AN44</f>
        <v>37469</v>
      </c>
    </row>
    <row r="74" spans="1:6" x14ac:dyDescent="0.25">
      <c r="A74">
        <f>Data!AI45</f>
        <v>33</v>
      </c>
      <c r="B74">
        <f>Data!AJ45</f>
        <v>2002</v>
      </c>
      <c r="C74">
        <f>Data!AK45</f>
        <v>9</v>
      </c>
      <c r="D74">
        <f>Data!AL45</f>
        <v>233625</v>
      </c>
      <c r="E74">
        <f>Data!AM45</f>
        <v>239532</v>
      </c>
      <c r="F74" s="175">
        <f>Data!AN45</f>
        <v>37500</v>
      </c>
    </row>
    <row r="75" spans="1:6" x14ac:dyDescent="0.25">
      <c r="A75">
        <f>Data!AI46</f>
        <v>34</v>
      </c>
      <c r="B75">
        <f>Data!AJ46</f>
        <v>2002</v>
      </c>
      <c r="C75">
        <f>Data!AK46</f>
        <v>10</v>
      </c>
      <c r="D75">
        <f>Data!AL46</f>
        <v>245556</v>
      </c>
      <c r="E75">
        <f>Data!AM46</f>
        <v>237736</v>
      </c>
      <c r="F75" s="175">
        <f>Data!AN46</f>
        <v>37530</v>
      </c>
    </row>
    <row r="76" spans="1:6" x14ac:dyDescent="0.25">
      <c r="A76">
        <f>Data!AI47</f>
        <v>35</v>
      </c>
      <c r="B76">
        <f>Data!AJ47</f>
        <v>2002</v>
      </c>
      <c r="C76">
        <f>Data!AK47</f>
        <v>11</v>
      </c>
      <c r="D76">
        <f>Data!AL47</f>
        <v>230648</v>
      </c>
      <c r="E76">
        <f>Data!AM47</f>
        <v>238200</v>
      </c>
      <c r="F76" s="175">
        <f>Data!AN47</f>
        <v>37561</v>
      </c>
    </row>
    <row r="77" spans="1:6" x14ac:dyDescent="0.25">
      <c r="A77">
        <f>Data!AI48</f>
        <v>36</v>
      </c>
      <c r="B77">
        <f>Data!AJ48</f>
        <v>2002</v>
      </c>
      <c r="C77">
        <f>Data!AK48</f>
        <v>12</v>
      </c>
      <c r="D77">
        <f>Data!AL48</f>
        <v>234260</v>
      </c>
      <c r="E77">
        <f>Data!AM48</f>
        <v>240841</v>
      </c>
      <c r="F77" s="175">
        <f>Data!AN48</f>
        <v>37591</v>
      </c>
    </row>
    <row r="78" spans="1:6" x14ac:dyDescent="0.25">
      <c r="A78">
        <f>Data!AI49</f>
        <v>37</v>
      </c>
      <c r="B78">
        <f>Data!AJ49</f>
        <v>2003</v>
      </c>
      <c r="C78">
        <f>Data!AK49</f>
        <v>1</v>
      </c>
      <c r="D78">
        <f>Data!AL49</f>
        <v>218534</v>
      </c>
      <c r="E78">
        <f>Data!AM49</f>
        <v>238769</v>
      </c>
      <c r="F78" s="175">
        <f>Data!AN49</f>
        <v>37622</v>
      </c>
    </row>
    <row r="79" spans="1:6" x14ac:dyDescent="0.25">
      <c r="A79">
        <f>Data!AI50</f>
        <v>38</v>
      </c>
      <c r="B79">
        <f>Data!AJ50</f>
        <v>2003</v>
      </c>
      <c r="C79">
        <f>Data!AK50</f>
        <v>2</v>
      </c>
      <c r="D79">
        <f>Data!AL50</f>
        <v>203677</v>
      </c>
      <c r="E79">
        <f>Data!AM50</f>
        <v>233622</v>
      </c>
      <c r="F79" s="175">
        <f>Data!AN50</f>
        <v>37653</v>
      </c>
    </row>
    <row r="80" spans="1:6" x14ac:dyDescent="0.25">
      <c r="A80">
        <f>Data!AI51</f>
        <v>39</v>
      </c>
      <c r="B80">
        <f>Data!AJ51</f>
        <v>2003</v>
      </c>
      <c r="C80">
        <f>Data!AK51</f>
        <v>3</v>
      </c>
      <c r="D80">
        <f>Data!AL51</f>
        <v>236679</v>
      </c>
      <c r="E80">
        <f>Data!AM51</f>
        <v>237416</v>
      </c>
      <c r="F80" s="175">
        <f>Data!AN51</f>
        <v>37681</v>
      </c>
    </row>
    <row r="81" spans="1:6" x14ac:dyDescent="0.25">
      <c r="A81">
        <f>Data!AI52</f>
        <v>40</v>
      </c>
      <c r="B81">
        <f>Data!AJ52</f>
        <v>2003</v>
      </c>
      <c r="C81">
        <f>Data!AK52</f>
        <v>4</v>
      </c>
      <c r="D81">
        <f>Data!AL52</f>
        <v>239415</v>
      </c>
      <c r="E81">
        <f>Data!AM52</f>
        <v>238078</v>
      </c>
      <c r="F81" s="175">
        <f>Data!AN52</f>
        <v>37712</v>
      </c>
    </row>
    <row r="82" spans="1:6" x14ac:dyDescent="0.25">
      <c r="A82">
        <f>Data!AI53</f>
        <v>41</v>
      </c>
      <c r="B82">
        <f>Data!AJ53</f>
        <v>2003</v>
      </c>
      <c r="C82">
        <f>Data!AK53</f>
        <v>5</v>
      </c>
      <c r="D82">
        <f>Data!AL53</f>
        <v>253244</v>
      </c>
      <c r="E82">
        <f>Data!AM53</f>
        <v>239838</v>
      </c>
      <c r="F82" s="175">
        <f>Data!AN53</f>
        <v>37742</v>
      </c>
    </row>
    <row r="83" spans="1:6" x14ac:dyDescent="0.25">
      <c r="A83">
        <f>Data!AI54</f>
        <v>42</v>
      </c>
      <c r="B83">
        <f>Data!AJ54</f>
        <v>2003</v>
      </c>
      <c r="C83">
        <f>Data!AK54</f>
        <v>6</v>
      </c>
      <c r="D83">
        <f>Data!AL54</f>
        <v>252145</v>
      </c>
      <c r="E83">
        <f>Data!AM54</f>
        <v>241553</v>
      </c>
      <c r="F83" s="175">
        <f>Data!AN54</f>
        <v>37773</v>
      </c>
    </row>
    <row r="84" spans="1:6" x14ac:dyDescent="0.25">
      <c r="A84">
        <f>Data!AI55</f>
        <v>43</v>
      </c>
      <c r="B84">
        <f>Data!AJ55</f>
        <v>2003</v>
      </c>
      <c r="C84">
        <f>Data!AK55</f>
        <v>7</v>
      </c>
      <c r="D84">
        <f>Data!AL55</f>
        <v>262105</v>
      </c>
      <c r="E84">
        <f>Data!AM55</f>
        <v>242711</v>
      </c>
      <c r="F84" s="175">
        <f>Data!AN55</f>
        <v>37803</v>
      </c>
    </row>
    <row r="85" spans="1:6" x14ac:dyDescent="0.25">
      <c r="A85">
        <f>Data!AI56</f>
        <v>44</v>
      </c>
      <c r="B85">
        <f>Data!AJ56</f>
        <v>2003</v>
      </c>
      <c r="C85">
        <f>Data!AK56</f>
        <v>8</v>
      </c>
      <c r="D85">
        <f>Data!AL56</f>
        <v>260687</v>
      </c>
      <c r="E85">
        <f>Data!AM56</f>
        <v>242624</v>
      </c>
      <c r="F85" s="175">
        <f>Data!AN56</f>
        <v>37834</v>
      </c>
    </row>
    <row r="86" spans="1:6" x14ac:dyDescent="0.25">
      <c r="A86">
        <f>Data!AI57</f>
        <v>45</v>
      </c>
      <c r="B86">
        <f>Data!AJ57</f>
        <v>2003</v>
      </c>
      <c r="C86">
        <f>Data!AK57</f>
        <v>9</v>
      </c>
      <c r="D86">
        <f>Data!AL57</f>
        <v>237451</v>
      </c>
      <c r="E86">
        <f>Data!AM57</f>
        <v>243263</v>
      </c>
      <c r="F86" s="175">
        <f>Data!AN57</f>
        <v>37865</v>
      </c>
    </row>
    <row r="87" spans="1:6" x14ac:dyDescent="0.25">
      <c r="A87">
        <f>Data!AI58</f>
        <v>46</v>
      </c>
      <c r="B87">
        <f>Data!AJ58</f>
        <v>2003</v>
      </c>
      <c r="C87">
        <f>Data!AK58</f>
        <v>10</v>
      </c>
      <c r="D87">
        <f>Data!AL58</f>
        <v>254048</v>
      </c>
      <c r="E87">
        <f>Data!AM58</f>
        <v>245019</v>
      </c>
      <c r="F87" s="175">
        <f>Data!AN58</f>
        <v>37895</v>
      </c>
    </row>
    <row r="88" spans="1:6" x14ac:dyDescent="0.25">
      <c r="A88">
        <f>Data!AI59</f>
        <v>47</v>
      </c>
      <c r="B88">
        <f>Data!AJ59</f>
        <v>2003</v>
      </c>
      <c r="C88">
        <f>Data!AK59</f>
        <v>11</v>
      </c>
      <c r="D88">
        <f>Data!AL59</f>
        <v>233698</v>
      </c>
      <c r="E88">
        <f>Data!AM59</f>
        <v>243732</v>
      </c>
      <c r="F88" s="175">
        <f>Data!AN59</f>
        <v>37926</v>
      </c>
    </row>
    <row r="89" spans="1:6" x14ac:dyDescent="0.25">
      <c r="A89">
        <f>Data!AI60</f>
        <v>48</v>
      </c>
      <c r="B89">
        <f>Data!AJ60</f>
        <v>2003</v>
      </c>
      <c r="C89">
        <f>Data!AK60</f>
        <v>12</v>
      </c>
      <c r="D89">
        <f>Data!AL60</f>
        <v>238538</v>
      </c>
      <c r="E89">
        <f>Data!AM60</f>
        <v>243957</v>
      </c>
      <c r="F89" s="175">
        <f>Data!AN60</f>
        <v>37956</v>
      </c>
    </row>
    <row r="90" spans="1:6" x14ac:dyDescent="0.25">
      <c r="A90">
        <f>Data!AI61</f>
        <v>49</v>
      </c>
      <c r="B90">
        <f>Data!AJ61</f>
        <v>2004</v>
      </c>
      <c r="C90">
        <f>Data!AK61</f>
        <v>1</v>
      </c>
      <c r="D90">
        <f>Data!AL61</f>
        <v>222450</v>
      </c>
      <c r="E90">
        <f>Data!AM61</f>
        <v>243915</v>
      </c>
      <c r="F90" s="175">
        <f>Data!AN61</f>
        <v>37987</v>
      </c>
    </row>
    <row r="91" spans="1:6" x14ac:dyDescent="0.25">
      <c r="A91">
        <f>Data!AI62</f>
        <v>50</v>
      </c>
      <c r="B91">
        <f>Data!AJ62</f>
        <v>2004</v>
      </c>
      <c r="C91">
        <f>Data!AK62</f>
        <v>2</v>
      </c>
      <c r="D91">
        <f>Data!AL62</f>
        <v>213709</v>
      </c>
      <c r="E91">
        <f>Data!AM62</f>
        <v>244763</v>
      </c>
      <c r="F91" s="175">
        <f>Data!AN62</f>
        <v>38018</v>
      </c>
    </row>
    <row r="92" spans="1:6" x14ac:dyDescent="0.25">
      <c r="A92">
        <f>Data!AI63</f>
        <v>51</v>
      </c>
      <c r="B92">
        <f>Data!AJ63</f>
        <v>2004</v>
      </c>
      <c r="C92">
        <f>Data!AK63</f>
        <v>3</v>
      </c>
      <c r="D92">
        <f>Data!AL63</f>
        <v>251403</v>
      </c>
      <c r="E92">
        <f>Data!AM63</f>
        <v>248625</v>
      </c>
      <c r="F92" s="175">
        <f>Data!AN63</f>
        <v>38047</v>
      </c>
    </row>
    <row r="93" spans="1:6" x14ac:dyDescent="0.25">
      <c r="A93">
        <f>Data!AI64</f>
        <v>52</v>
      </c>
      <c r="B93">
        <f>Data!AJ64</f>
        <v>2004</v>
      </c>
      <c r="C93">
        <f>Data!AK64</f>
        <v>4</v>
      </c>
      <c r="D93">
        <f>Data!AL64</f>
        <v>250968</v>
      </c>
      <c r="E93">
        <f>Data!AM64</f>
        <v>247963</v>
      </c>
      <c r="F93" s="175">
        <f>Data!AN64</f>
        <v>38078</v>
      </c>
    </row>
    <row r="94" spans="1:6" x14ac:dyDescent="0.25">
      <c r="A94">
        <f>Data!AI65</f>
        <v>53</v>
      </c>
      <c r="B94">
        <f>Data!AJ65</f>
        <v>2004</v>
      </c>
      <c r="C94">
        <f>Data!AK65</f>
        <v>5</v>
      </c>
      <c r="D94">
        <f>Data!AL65</f>
        <v>257235</v>
      </c>
      <c r="E94">
        <f>Data!AM65</f>
        <v>246303</v>
      </c>
      <c r="F94" s="175">
        <f>Data!AN65</f>
        <v>38108</v>
      </c>
    </row>
    <row r="95" spans="1:6" x14ac:dyDescent="0.25">
      <c r="A95">
        <f>Data!AI66</f>
        <v>54</v>
      </c>
      <c r="B95">
        <f>Data!AJ66</f>
        <v>2004</v>
      </c>
      <c r="C95">
        <f>Data!AK66</f>
        <v>6</v>
      </c>
      <c r="D95">
        <f>Data!AL66</f>
        <v>257383</v>
      </c>
      <c r="E95">
        <f>Data!AM66</f>
        <v>245201</v>
      </c>
      <c r="F95" s="175">
        <f>Data!AN66</f>
        <v>38139</v>
      </c>
    </row>
    <row r="96" spans="1:6" x14ac:dyDescent="0.25">
      <c r="A96">
        <f>Data!AI67</f>
        <v>55</v>
      </c>
      <c r="B96">
        <f>Data!AJ67</f>
        <v>2004</v>
      </c>
      <c r="C96">
        <f>Data!AK67</f>
        <v>7</v>
      </c>
      <c r="D96">
        <f>Data!AL67</f>
        <v>265969</v>
      </c>
      <c r="E96">
        <f>Data!AM67</f>
        <v>247225</v>
      </c>
      <c r="F96" s="175">
        <f>Data!AN67</f>
        <v>38169</v>
      </c>
    </row>
    <row r="97" spans="1:6" x14ac:dyDescent="0.25">
      <c r="A97">
        <f>Data!AI68</f>
        <v>56</v>
      </c>
      <c r="B97">
        <f>Data!AJ68</f>
        <v>2004</v>
      </c>
      <c r="C97">
        <f>Data!AK68</f>
        <v>8</v>
      </c>
      <c r="D97">
        <f>Data!AL68</f>
        <v>262836</v>
      </c>
      <c r="E97">
        <f>Data!AM68</f>
        <v>247610</v>
      </c>
      <c r="F97" s="175">
        <f>Data!AN68</f>
        <v>38200</v>
      </c>
    </row>
    <row r="98" spans="1:6" x14ac:dyDescent="0.25">
      <c r="A98">
        <f>Data!AI69</f>
        <v>57</v>
      </c>
      <c r="B98">
        <f>Data!AJ69</f>
        <v>2004</v>
      </c>
      <c r="C98">
        <f>Data!AK69</f>
        <v>9</v>
      </c>
      <c r="D98">
        <f>Data!AL69</f>
        <v>243515</v>
      </c>
      <c r="E98">
        <f>Data!AM69</f>
        <v>247604</v>
      </c>
      <c r="F98" s="175">
        <f>Data!AN69</f>
        <v>38231</v>
      </c>
    </row>
    <row r="99" spans="1:6" x14ac:dyDescent="0.25">
      <c r="A99">
        <f>Data!AI70</f>
        <v>58</v>
      </c>
      <c r="B99">
        <f>Data!AJ70</f>
        <v>2004</v>
      </c>
      <c r="C99">
        <f>Data!AK70</f>
        <v>10</v>
      </c>
      <c r="D99">
        <f>Data!AL70</f>
        <v>254496</v>
      </c>
      <c r="E99">
        <f>Data!AM70</f>
        <v>248033</v>
      </c>
      <c r="F99" s="175">
        <f>Data!AN70</f>
        <v>38261</v>
      </c>
    </row>
    <row r="100" spans="1:6" x14ac:dyDescent="0.25">
      <c r="A100">
        <f>Data!AI71</f>
        <v>59</v>
      </c>
      <c r="B100">
        <f>Data!AJ71</f>
        <v>2004</v>
      </c>
      <c r="C100">
        <f>Data!AK71</f>
        <v>11</v>
      </c>
      <c r="D100">
        <f>Data!AL71</f>
        <v>239796</v>
      </c>
      <c r="E100">
        <f>Data!AM71</f>
        <v>247968</v>
      </c>
      <c r="F100" s="175">
        <f>Data!AN71</f>
        <v>38292</v>
      </c>
    </row>
    <row r="101" spans="1:6" x14ac:dyDescent="0.25">
      <c r="A101">
        <f>Data!AI72</f>
        <v>60</v>
      </c>
      <c r="B101">
        <f>Data!AJ72</f>
        <v>2004</v>
      </c>
      <c r="C101">
        <f>Data!AK72</f>
        <v>12</v>
      </c>
      <c r="D101">
        <f>Data!AL72</f>
        <v>245029</v>
      </c>
      <c r="E101">
        <f>Data!AM72</f>
        <v>248745</v>
      </c>
      <c r="F101" s="175">
        <f>Data!AN72</f>
        <v>38322</v>
      </c>
    </row>
    <row r="102" spans="1:6" x14ac:dyDescent="0.25">
      <c r="A102">
        <f>Data!AI73</f>
        <v>61</v>
      </c>
      <c r="B102">
        <f>Data!AJ73</f>
        <v>2005</v>
      </c>
      <c r="C102">
        <f>Data!AK73</f>
        <v>1</v>
      </c>
      <c r="D102">
        <f>Data!AL73</f>
        <v>224072</v>
      </c>
      <c r="E102">
        <f>Data!AM73</f>
        <v>247850</v>
      </c>
      <c r="F102" s="175">
        <f>Data!AN73</f>
        <v>38353</v>
      </c>
    </row>
    <row r="103" spans="1:6" x14ac:dyDescent="0.25">
      <c r="A103">
        <f>Data!AI74</f>
        <v>62</v>
      </c>
      <c r="B103">
        <f>Data!AJ74</f>
        <v>2005</v>
      </c>
      <c r="C103">
        <f>Data!AK74</f>
        <v>2</v>
      </c>
      <c r="D103">
        <f>Data!AL74</f>
        <v>219970</v>
      </c>
      <c r="E103">
        <f>Data!AM74</f>
        <v>249914</v>
      </c>
      <c r="F103" s="175">
        <f>Data!AN74</f>
        <v>38384</v>
      </c>
    </row>
    <row r="104" spans="1:6" x14ac:dyDescent="0.25">
      <c r="A104">
        <f>Data!AI75</f>
        <v>63</v>
      </c>
      <c r="B104">
        <f>Data!AJ75</f>
        <v>2005</v>
      </c>
      <c r="C104">
        <f>Data!AK75</f>
        <v>3</v>
      </c>
      <c r="D104">
        <f>Data!AL75</f>
        <v>253182</v>
      </c>
      <c r="E104">
        <f>Data!AM75</f>
        <v>248840</v>
      </c>
      <c r="F104" s="175">
        <f>Data!AN75</f>
        <v>38412</v>
      </c>
    </row>
    <row r="105" spans="1:6" x14ac:dyDescent="0.25">
      <c r="A105">
        <f>Data!AI76</f>
        <v>64</v>
      </c>
      <c r="B105">
        <f>Data!AJ76</f>
        <v>2005</v>
      </c>
      <c r="C105">
        <f>Data!AK76</f>
        <v>4</v>
      </c>
      <c r="D105">
        <f>Data!AL76</f>
        <v>250860</v>
      </c>
      <c r="E105">
        <f>Data!AM76</f>
        <v>248974</v>
      </c>
      <c r="F105" s="175">
        <f>Data!AN76</f>
        <v>38443</v>
      </c>
    </row>
    <row r="106" spans="1:6" x14ac:dyDescent="0.25">
      <c r="A106">
        <f>Data!AI77</f>
        <v>65</v>
      </c>
      <c r="B106">
        <f>Data!AJ77</f>
        <v>2005</v>
      </c>
      <c r="C106">
        <f>Data!AK77</f>
        <v>5</v>
      </c>
      <c r="D106">
        <f>Data!AL77</f>
        <v>262678</v>
      </c>
      <c r="E106">
        <f>Data!AM77</f>
        <v>250523</v>
      </c>
      <c r="F106" s="175">
        <f>Data!AN77</f>
        <v>38473</v>
      </c>
    </row>
    <row r="107" spans="1:6" x14ac:dyDescent="0.25">
      <c r="A107">
        <f>Data!AI78</f>
        <v>66</v>
      </c>
      <c r="B107">
        <f>Data!AJ78</f>
        <v>2005</v>
      </c>
      <c r="C107">
        <f>Data!AK78</f>
        <v>6</v>
      </c>
      <c r="D107">
        <f>Data!AL78</f>
        <v>263816</v>
      </c>
      <c r="E107">
        <f>Data!AM78</f>
        <v>251143</v>
      </c>
      <c r="F107" s="175">
        <f>Data!AN78</f>
        <v>38504</v>
      </c>
    </row>
    <row r="108" spans="1:6" x14ac:dyDescent="0.25">
      <c r="A108">
        <f>Data!AI79</f>
        <v>67</v>
      </c>
      <c r="B108">
        <f>Data!AJ79</f>
        <v>2005</v>
      </c>
      <c r="C108">
        <f>Data!AK79</f>
        <v>7</v>
      </c>
      <c r="D108">
        <f>Data!AL79</f>
        <v>267025</v>
      </c>
      <c r="E108">
        <f>Data!AM79</f>
        <v>250716</v>
      </c>
      <c r="F108" s="175">
        <f>Data!AN79</f>
        <v>38534</v>
      </c>
    </row>
    <row r="109" spans="1:6" x14ac:dyDescent="0.25">
      <c r="A109">
        <f>Data!AI80</f>
        <v>68</v>
      </c>
      <c r="B109">
        <f>Data!AJ80</f>
        <v>2005</v>
      </c>
      <c r="C109">
        <f>Data!AK80</f>
        <v>8</v>
      </c>
      <c r="D109">
        <f>Data!AL80</f>
        <v>265323</v>
      </c>
      <c r="E109">
        <f>Data!AM80</f>
        <v>249722</v>
      </c>
      <c r="F109" s="175">
        <f>Data!AN80</f>
        <v>38565</v>
      </c>
    </row>
    <row r="110" spans="1:6" x14ac:dyDescent="0.25">
      <c r="A110">
        <f>Data!AI81</f>
        <v>69</v>
      </c>
      <c r="B110">
        <f>Data!AJ81</f>
        <v>2005</v>
      </c>
      <c r="C110">
        <f>Data!AK81</f>
        <v>9</v>
      </c>
      <c r="D110">
        <f>Data!AL81</f>
        <v>242240</v>
      </c>
      <c r="E110">
        <f>Data!AM81</f>
        <v>246015</v>
      </c>
      <c r="F110" s="175">
        <f>Data!AN81</f>
        <v>38596</v>
      </c>
    </row>
    <row r="111" spans="1:6" x14ac:dyDescent="0.25">
      <c r="A111">
        <f>Data!AI82</f>
        <v>70</v>
      </c>
      <c r="B111">
        <f>Data!AJ82</f>
        <v>2005</v>
      </c>
      <c r="C111">
        <f>Data!AK82</f>
        <v>10</v>
      </c>
      <c r="D111">
        <f>Data!AL82</f>
        <v>251419</v>
      </c>
      <c r="E111">
        <f>Data!AM82</f>
        <v>246234</v>
      </c>
      <c r="F111" s="175">
        <f>Data!AN82</f>
        <v>38626</v>
      </c>
    </row>
    <row r="112" spans="1:6" x14ac:dyDescent="0.25">
      <c r="A112">
        <f>Data!AI83</f>
        <v>71</v>
      </c>
      <c r="B112">
        <f>Data!AJ83</f>
        <v>2005</v>
      </c>
      <c r="C112">
        <f>Data!AK83</f>
        <v>11</v>
      </c>
      <c r="D112">
        <f>Data!AL83</f>
        <v>243056</v>
      </c>
      <c r="E112">
        <f>Data!AM83</f>
        <v>250745</v>
      </c>
      <c r="F112" s="175">
        <f>Data!AN83</f>
        <v>38657</v>
      </c>
    </row>
    <row r="113" spans="1:6" x14ac:dyDescent="0.25">
      <c r="A113">
        <f>Data!AI84</f>
        <v>72</v>
      </c>
      <c r="B113">
        <f>Data!AJ84</f>
        <v>2005</v>
      </c>
      <c r="C113">
        <f>Data!AK84</f>
        <v>12</v>
      </c>
      <c r="D113">
        <f>Data!AL84</f>
        <v>245787</v>
      </c>
      <c r="E113">
        <f>Data!AM84</f>
        <v>250282</v>
      </c>
      <c r="F113" s="175">
        <f>Data!AN84</f>
        <v>38687</v>
      </c>
    </row>
    <row r="114" spans="1:6" x14ac:dyDescent="0.25">
      <c r="A114">
        <f>Data!AI85</f>
        <v>73</v>
      </c>
      <c r="B114">
        <f>Data!AJ85</f>
        <v>2006</v>
      </c>
      <c r="C114">
        <f>Data!AK85</f>
        <v>1</v>
      </c>
      <c r="D114">
        <f>Data!AL85</f>
        <v>233282</v>
      </c>
      <c r="E114">
        <f>Data!AM85</f>
        <v>255279</v>
      </c>
      <c r="F114" s="175">
        <f>Data!AN85</f>
        <v>38718</v>
      </c>
    </row>
    <row r="115" spans="1:6" x14ac:dyDescent="0.25">
      <c r="A115">
        <f>Data!AI86</f>
        <v>74</v>
      </c>
      <c r="B115">
        <f>Data!AJ86</f>
        <v>2006</v>
      </c>
      <c r="C115">
        <f>Data!AK86</f>
        <v>2</v>
      </c>
      <c r="D115">
        <f>Data!AL86</f>
        <v>220711</v>
      </c>
      <c r="E115">
        <f>Data!AM86</f>
        <v>250729</v>
      </c>
      <c r="F115" s="175">
        <f>Data!AN86</f>
        <v>38749</v>
      </c>
    </row>
    <row r="116" spans="1:6" x14ac:dyDescent="0.25">
      <c r="A116">
        <f>Data!AI87</f>
        <v>75</v>
      </c>
      <c r="B116">
        <f>Data!AJ87</f>
        <v>2006</v>
      </c>
      <c r="C116">
        <f>Data!AK87</f>
        <v>3</v>
      </c>
      <c r="D116">
        <f>Data!AL87</f>
        <v>256623</v>
      </c>
      <c r="E116">
        <f>Data!AM87</f>
        <v>250428</v>
      </c>
      <c r="F116" s="175">
        <f>Data!AN87</f>
        <v>38777</v>
      </c>
    </row>
    <row r="117" spans="1:6" x14ac:dyDescent="0.25">
      <c r="A117">
        <f>Data!AI88</f>
        <v>76</v>
      </c>
      <c r="B117">
        <f>Data!AJ88</f>
        <v>2006</v>
      </c>
      <c r="C117">
        <f>Data!AK88</f>
        <v>4</v>
      </c>
      <c r="D117">
        <f>Data!AL88</f>
        <v>250644</v>
      </c>
      <c r="E117">
        <f>Data!AM88</f>
        <v>250785</v>
      </c>
      <c r="F117" s="175">
        <f>Data!AN88</f>
        <v>38808</v>
      </c>
    </row>
    <row r="118" spans="1:6" x14ac:dyDescent="0.25">
      <c r="A118">
        <f>Data!AI89</f>
        <v>77</v>
      </c>
      <c r="B118">
        <f>Data!AJ89</f>
        <v>2006</v>
      </c>
      <c r="C118">
        <f>Data!AK89</f>
        <v>5</v>
      </c>
      <c r="D118">
        <f>Data!AL89</f>
        <v>263370</v>
      </c>
      <c r="E118">
        <f>Data!AM89</f>
        <v>249868</v>
      </c>
      <c r="F118" s="175">
        <f>Data!AN89</f>
        <v>38838</v>
      </c>
    </row>
    <row r="119" spans="1:6" x14ac:dyDescent="0.25">
      <c r="A119">
        <f>Data!AI90</f>
        <v>78</v>
      </c>
      <c r="B119">
        <f>Data!AJ90</f>
        <v>2006</v>
      </c>
      <c r="C119">
        <f>Data!AK90</f>
        <v>6</v>
      </c>
      <c r="D119">
        <f>Data!AL90</f>
        <v>263782</v>
      </c>
      <c r="E119">
        <f>Data!AM90</f>
        <v>250282</v>
      </c>
      <c r="F119" s="175">
        <f>Data!AN90</f>
        <v>38869</v>
      </c>
    </row>
    <row r="120" spans="1:6" x14ac:dyDescent="0.25">
      <c r="A120">
        <f>Data!AI91</f>
        <v>79</v>
      </c>
      <c r="B120">
        <f>Data!AJ91</f>
        <v>2006</v>
      </c>
      <c r="C120">
        <f>Data!AK91</f>
        <v>7</v>
      </c>
      <c r="D120">
        <f>Data!AL91</f>
        <v>263421</v>
      </c>
      <c r="E120">
        <f>Data!AM91</f>
        <v>249571</v>
      </c>
      <c r="F120" s="175">
        <f>Data!AN91</f>
        <v>38899</v>
      </c>
    </row>
    <row r="121" spans="1:6" x14ac:dyDescent="0.25">
      <c r="A121">
        <f>Data!AI92</f>
        <v>80</v>
      </c>
      <c r="B121">
        <f>Data!AJ92</f>
        <v>2006</v>
      </c>
      <c r="C121">
        <f>Data!AK92</f>
        <v>8</v>
      </c>
      <c r="D121">
        <f>Data!AL92</f>
        <v>265206</v>
      </c>
      <c r="E121">
        <f>Data!AM92</f>
        <v>249738</v>
      </c>
      <c r="F121" s="175">
        <f>Data!AN92</f>
        <v>38930</v>
      </c>
    </row>
    <row r="122" spans="1:6" x14ac:dyDescent="0.25">
      <c r="A122">
        <f>Data!AI93</f>
        <v>81</v>
      </c>
      <c r="B122">
        <f>Data!AJ93</f>
        <v>2006</v>
      </c>
      <c r="C122">
        <f>Data!AK93</f>
        <v>9</v>
      </c>
      <c r="D122">
        <f>Data!AL93</f>
        <v>245605</v>
      </c>
      <c r="E122">
        <f>Data!AM93</f>
        <v>250668</v>
      </c>
      <c r="F122" s="175">
        <f>Data!AN93</f>
        <v>38961</v>
      </c>
    </row>
    <row r="123" spans="1:6" x14ac:dyDescent="0.25">
      <c r="A123">
        <f>Data!AI94</f>
        <v>82</v>
      </c>
      <c r="B123">
        <f>Data!AJ94</f>
        <v>2006</v>
      </c>
      <c r="C123">
        <f>Data!AK94</f>
        <v>10</v>
      </c>
      <c r="D123">
        <f>Data!AL94</f>
        <v>257939</v>
      </c>
      <c r="E123">
        <f>Data!AM94</f>
        <v>251661</v>
      </c>
      <c r="F123" s="175">
        <f>Data!AN94</f>
        <v>38991</v>
      </c>
    </row>
    <row r="124" spans="1:6" x14ac:dyDescent="0.25">
      <c r="A124">
        <f>Data!AI95</f>
        <v>83</v>
      </c>
      <c r="B124">
        <f>Data!AJ95</f>
        <v>2006</v>
      </c>
      <c r="C124">
        <f>Data!AK95</f>
        <v>11</v>
      </c>
      <c r="D124">
        <f>Data!AL95</f>
        <v>245346</v>
      </c>
      <c r="E124">
        <f>Data!AM95</f>
        <v>252642</v>
      </c>
      <c r="F124" s="175">
        <f>Data!AN95</f>
        <v>39022</v>
      </c>
    </row>
    <row r="125" spans="1:6" x14ac:dyDescent="0.25">
      <c r="A125">
        <f>Data!AI96</f>
        <v>84</v>
      </c>
      <c r="B125">
        <f>Data!AJ96</f>
        <v>2006</v>
      </c>
      <c r="C125">
        <f>Data!AK96</f>
        <v>12</v>
      </c>
      <c r="D125">
        <f>Data!AL96</f>
        <v>248187</v>
      </c>
      <c r="E125">
        <f>Data!AM96</f>
        <v>253830</v>
      </c>
      <c r="F125" s="175">
        <f>Data!AN96</f>
        <v>39052</v>
      </c>
    </row>
    <row r="126" spans="1:6" x14ac:dyDescent="0.25">
      <c r="A126">
        <f>Data!AI97</f>
        <v>85</v>
      </c>
      <c r="B126">
        <f>Data!AJ97</f>
        <v>2007</v>
      </c>
      <c r="C126">
        <f>Data!AK97</f>
        <v>1</v>
      </c>
      <c r="D126">
        <f>Data!AL97</f>
        <v>233621</v>
      </c>
      <c r="E126">
        <f>Data!AM97</f>
        <v>253677</v>
      </c>
      <c r="F126" s="175">
        <f>Data!AN97</f>
        <v>39083</v>
      </c>
    </row>
    <row r="127" spans="1:6" x14ac:dyDescent="0.25">
      <c r="A127">
        <f>Data!AI98</f>
        <v>86</v>
      </c>
      <c r="B127">
        <f>Data!AJ98</f>
        <v>2007</v>
      </c>
      <c r="C127">
        <f>Data!AK98</f>
        <v>2</v>
      </c>
      <c r="D127">
        <f>Data!AL98</f>
        <v>219232</v>
      </c>
      <c r="E127">
        <f>Data!AM98</f>
        <v>249366</v>
      </c>
      <c r="F127" s="175">
        <f>Data!AN98</f>
        <v>39114</v>
      </c>
    </row>
    <row r="128" spans="1:6" x14ac:dyDescent="0.25">
      <c r="A128">
        <f>Data!AI99</f>
        <v>87</v>
      </c>
      <c r="B128">
        <f>Data!AJ99</f>
        <v>2007</v>
      </c>
      <c r="C128">
        <f>Data!AK99</f>
        <v>3</v>
      </c>
      <c r="D128">
        <f>Data!AL99</f>
        <v>259638</v>
      </c>
      <c r="E128">
        <f>Data!AM99</f>
        <v>254222</v>
      </c>
      <c r="F128" s="175">
        <f>Data!AN99</f>
        <v>39142</v>
      </c>
    </row>
    <row r="129" spans="1:6" x14ac:dyDescent="0.25">
      <c r="A129">
        <f>Data!AI100</f>
        <v>88</v>
      </c>
      <c r="B129">
        <f>Data!AJ100</f>
        <v>2007</v>
      </c>
      <c r="C129">
        <f>Data!AK100</f>
        <v>4</v>
      </c>
      <c r="D129">
        <f>Data!AL100</f>
        <v>252595</v>
      </c>
      <c r="E129">
        <f>Data!AM100</f>
        <v>251925</v>
      </c>
      <c r="F129" s="175">
        <f>Data!AN100</f>
        <v>39173</v>
      </c>
    </row>
    <row r="130" spans="1:6" x14ac:dyDescent="0.25">
      <c r="A130">
        <f>Data!AI101</f>
        <v>89</v>
      </c>
      <c r="B130">
        <f>Data!AJ101</f>
        <v>2007</v>
      </c>
      <c r="C130">
        <f>Data!AK101</f>
        <v>5</v>
      </c>
      <c r="D130">
        <f>Data!AL101</f>
        <v>267574</v>
      </c>
      <c r="E130">
        <f>Data!AM101</f>
        <v>253722</v>
      </c>
      <c r="F130" s="175">
        <f>Data!AN101</f>
        <v>39203</v>
      </c>
    </row>
    <row r="131" spans="1:6" x14ac:dyDescent="0.25">
      <c r="A131">
        <f>Data!AI102</f>
        <v>90</v>
      </c>
      <c r="B131">
        <f>Data!AJ102</f>
        <v>2007</v>
      </c>
      <c r="C131">
        <f>Data!AK102</f>
        <v>6</v>
      </c>
      <c r="D131">
        <f>Data!AL102</f>
        <v>265374</v>
      </c>
      <c r="E131">
        <f>Data!AM102</f>
        <v>253215</v>
      </c>
      <c r="F131" s="175">
        <f>Data!AN102</f>
        <v>39234</v>
      </c>
    </row>
    <row r="132" spans="1:6" x14ac:dyDescent="0.25">
      <c r="A132">
        <f>Data!AI103</f>
        <v>91</v>
      </c>
      <c r="B132">
        <f>Data!AJ103</f>
        <v>2007</v>
      </c>
      <c r="C132">
        <f>Data!AK103</f>
        <v>7</v>
      </c>
      <c r="D132">
        <f>Data!AL103</f>
        <v>267106</v>
      </c>
      <c r="E132">
        <f>Data!AM103</f>
        <v>252991</v>
      </c>
      <c r="F132" s="175">
        <f>Data!AN103</f>
        <v>39264</v>
      </c>
    </row>
    <row r="133" spans="1:6" x14ac:dyDescent="0.25">
      <c r="A133">
        <f>Data!AI104</f>
        <v>92</v>
      </c>
      <c r="B133">
        <f>Data!AJ104</f>
        <v>2007</v>
      </c>
      <c r="C133">
        <f>Data!AK104</f>
        <v>8</v>
      </c>
      <c r="D133">
        <f>Data!AL104</f>
        <v>271225</v>
      </c>
      <c r="E133">
        <f>Data!AM104</f>
        <v>254237</v>
      </c>
      <c r="F133" s="175">
        <f>Data!AN104</f>
        <v>39295</v>
      </c>
    </row>
    <row r="134" spans="1:6" x14ac:dyDescent="0.25">
      <c r="A134">
        <f>Data!AI105</f>
        <v>93</v>
      </c>
      <c r="B134">
        <f>Data!AJ105</f>
        <v>2007</v>
      </c>
      <c r="C134">
        <f>Data!AK105</f>
        <v>9</v>
      </c>
      <c r="D134">
        <f>Data!AL105</f>
        <v>245965</v>
      </c>
      <c r="E134">
        <f>Data!AM105</f>
        <v>253515</v>
      </c>
      <c r="F134" s="175">
        <f>Data!AN105</f>
        <v>39326</v>
      </c>
    </row>
    <row r="135" spans="1:6" x14ac:dyDescent="0.25">
      <c r="A135">
        <f>Data!AI106</f>
        <v>94</v>
      </c>
      <c r="B135">
        <f>Data!AJ106</f>
        <v>2007</v>
      </c>
      <c r="C135">
        <f>Data!AK106</f>
        <v>10</v>
      </c>
      <c r="D135">
        <f>Data!AL106</f>
        <v>261423</v>
      </c>
      <c r="E135">
        <f>Data!AM106</f>
        <v>253689</v>
      </c>
      <c r="F135" s="175">
        <f>Data!AN106</f>
        <v>39356</v>
      </c>
    </row>
    <row r="136" spans="1:6" x14ac:dyDescent="0.25">
      <c r="A136">
        <f>Data!AI107</f>
        <v>95</v>
      </c>
      <c r="B136">
        <f>Data!AJ107</f>
        <v>2007</v>
      </c>
      <c r="C136">
        <f>Data!AK107</f>
        <v>11</v>
      </c>
      <c r="D136">
        <f>Data!AL107</f>
        <v>245787</v>
      </c>
      <c r="E136">
        <f>Data!AM107</f>
        <v>252109</v>
      </c>
      <c r="F136" s="175">
        <f>Data!AN107</f>
        <v>39387</v>
      </c>
    </row>
    <row r="137" spans="1:6" x14ac:dyDescent="0.25">
      <c r="A137">
        <f>Data!AI108</f>
        <v>96</v>
      </c>
      <c r="B137">
        <f>Data!AJ108</f>
        <v>2007</v>
      </c>
      <c r="C137">
        <f>Data!AK108</f>
        <v>12</v>
      </c>
      <c r="D137">
        <f>Data!AL108</f>
        <v>240281</v>
      </c>
      <c r="E137">
        <f>Data!AM108</f>
        <v>247394</v>
      </c>
      <c r="F137" s="175">
        <f>Data!AN108</f>
        <v>39417</v>
      </c>
    </row>
    <row r="138" spans="1:6" x14ac:dyDescent="0.25">
      <c r="A138">
        <f>Data!AI109</f>
        <v>97</v>
      </c>
      <c r="B138">
        <f>Data!AJ109</f>
        <v>2008</v>
      </c>
      <c r="C138">
        <f>Data!AK109</f>
        <v>1</v>
      </c>
      <c r="D138">
        <f>Data!AL109</f>
        <v>232920</v>
      </c>
      <c r="E138">
        <f>Data!AM109</f>
        <v>252406</v>
      </c>
      <c r="F138" s="175">
        <f>Data!AN109</f>
        <v>39448</v>
      </c>
    </row>
    <row r="139" spans="1:6" x14ac:dyDescent="0.25">
      <c r="A139">
        <f>Data!AI110</f>
        <v>98</v>
      </c>
      <c r="B139">
        <f>Data!AJ110</f>
        <v>2008</v>
      </c>
      <c r="C139">
        <f>Data!AK110</f>
        <v>2</v>
      </c>
      <c r="D139">
        <f>Data!AL110</f>
        <v>221336</v>
      </c>
      <c r="E139">
        <f>Data!AM110</f>
        <v>250561</v>
      </c>
      <c r="F139" s="175">
        <f>Data!AN110</f>
        <v>39479</v>
      </c>
    </row>
    <row r="140" spans="1:6" x14ac:dyDescent="0.25">
      <c r="A140">
        <f>Data!AI111</f>
        <v>99</v>
      </c>
      <c r="B140">
        <f>Data!AJ111</f>
        <v>2008</v>
      </c>
      <c r="C140">
        <f>Data!AK111</f>
        <v>3</v>
      </c>
      <c r="D140">
        <f>Data!AL111</f>
        <v>252343</v>
      </c>
      <c r="E140">
        <f>Data!AM111</f>
        <v>249456</v>
      </c>
      <c r="F140" s="175">
        <f>Data!AN111</f>
        <v>39508</v>
      </c>
    </row>
    <row r="141" spans="1:6" x14ac:dyDescent="0.25">
      <c r="A141">
        <f>Data!AI112</f>
        <v>100</v>
      </c>
      <c r="B141">
        <f>Data!AJ112</f>
        <v>2008</v>
      </c>
      <c r="C141">
        <f>Data!AK112</f>
        <v>4</v>
      </c>
      <c r="D141">
        <f>Data!AL112</f>
        <v>252088</v>
      </c>
      <c r="E141">
        <f>Data!AM112</f>
        <v>249127</v>
      </c>
      <c r="F141" s="175">
        <f>Data!AN112</f>
        <v>39539</v>
      </c>
    </row>
    <row r="142" spans="1:6" x14ac:dyDescent="0.25">
      <c r="A142">
        <f>Data!AI113</f>
        <v>101</v>
      </c>
      <c r="B142">
        <f>Data!AJ113</f>
        <v>2008</v>
      </c>
      <c r="C142">
        <f>Data!AK113</f>
        <v>5</v>
      </c>
      <c r="D142">
        <f>Data!AL113</f>
        <v>261466</v>
      </c>
      <c r="E142">
        <f>Data!AM113</f>
        <v>248162</v>
      </c>
      <c r="F142" s="175">
        <f>Data!AN113</f>
        <v>39569</v>
      </c>
    </row>
    <row r="143" spans="1:6" x14ac:dyDescent="0.25">
      <c r="A143">
        <f>Data!AI114</f>
        <v>102</v>
      </c>
      <c r="B143">
        <f>Data!AJ114</f>
        <v>2008</v>
      </c>
      <c r="C143">
        <f>Data!AK114</f>
        <v>6</v>
      </c>
      <c r="D143">
        <f>Data!AL114</f>
        <v>257484</v>
      </c>
      <c r="E143">
        <f>Data!AM114</f>
        <v>247074</v>
      </c>
      <c r="F143" s="175">
        <f>Data!AN114</f>
        <v>39600</v>
      </c>
    </row>
    <row r="144" spans="1:6" x14ac:dyDescent="0.25">
      <c r="A144">
        <f>Data!AI115</f>
        <v>103</v>
      </c>
      <c r="B144">
        <f>Data!AJ115</f>
        <v>2008</v>
      </c>
      <c r="C144">
        <f>Data!AK115</f>
        <v>7</v>
      </c>
      <c r="D144">
        <f>Data!AL115</f>
        <v>261600</v>
      </c>
      <c r="E144">
        <f>Data!AM115</f>
        <v>245776</v>
      </c>
      <c r="F144" s="175">
        <f>Data!AN115</f>
        <v>39630</v>
      </c>
    </row>
    <row r="145" spans="1:6" x14ac:dyDescent="0.25">
      <c r="A145">
        <f>Data!AI116</f>
        <v>104</v>
      </c>
      <c r="B145">
        <f>Data!AJ116</f>
        <v>2008</v>
      </c>
      <c r="C145">
        <f>Data!AK116</f>
        <v>8</v>
      </c>
      <c r="D145">
        <f>Data!AL116</f>
        <v>260609</v>
      </c>
      <c r="E145">
        <f>Data!AM116</f>
        <v>244889</v>
      </c>
      <c r="F145" s="175">
        <f>Data!AN116</f>
        <v>39661</v>
      </c>
    </row>
    <row r="146" spans="1:6" x14ac:dyDescent="0.25">
      <c r="A146">
        <f>Data!AI117</f>
        <v>105</v>
      </c>
      <c r="B146">
        <f>Data!AJ117</f>
        <v>2008</v>
      </c>
      <c r="C146">
        <f>Data!AK117</f>
        <v>9</v>
      </c>
      <c r="D146">
        <f>Data!AL117</f>
        <v>239607</v>
      </c>
      <c r="E146">
        <f>Data!AM117</f>
        <v>245997</v>
      </c>
      <c r="F146" s="175">
        <f>Data!AN117</f>
        <v>39692</v>
      </c>
    </row>
    <row r="147" spans="1:6" x14ac:dyDescent="0.25">
      <c r="A147">
        <f>Data!AI118</f>
        <v>106</v>
      </c>
      <c r="B147">
        <f>Data!AJ118</f>
        <v>2008</v>
      </c>
      <c r="C147">
        <f>Data!AK118</f>
        <v>10</v>
      </c>
      <c r="D147">
        <f>Data!AL118</f>
        <v>255848</v>
      </c>
      <c r="E147">
        <f>Data!AM118</f>
        <v>246497</v>
      </c>
      <c r="F147" s="175">
        <f>Data!AN118</f>
        <v>39722</v>
      </c>
    </row>
    <row r="148" spans="1:6" x14ac:dyDescent="0.25">
      <c r="A148">
        <f>Data!AI119</f>
        <v>107</v>
      </c>
      <c r="B148">
        <f>Data!AJ119</f>
        <v>2008</v>
      </c>
      <c r="C148">
        <f>Data!AK119</f>
        <v>11</v>
      </c>
      <c r="D148">
        <f>Data!AL119</f>
        <v>236465</v>
      </c>
      <c r="E148">
        <f>Data!AM119</f>
        <v>246154</v>
      </c>
      <c r="F148" s="175">
        <f>Data!AN119</f>
        <v>39753</v>
      </c>
    </row>
    <row r="149" spans="1:6" x14ac:dyDescent="0.25">
      <c r="A149">
        <f>Data!AI120</f>
        <v>108</v>
      </c>
      <c r="B149">
        <f>Data!AJ120</f>
        <v>2008</v>
      </c>
      <c r="C149">
        <f>Data!AK120</f>
        <v>12</v>
      </c>
      <c r="D149">
        <f>Data!AL120</f>
        <v>241742</v>
      </c>
      <c r="E149">
        <f>Data!AM120</f>
        <v>246846</v>
      </c>
      <c r="F149" s="175">
        <f>Data!AN120</f>
        <v>39783</v>
      </c>
    </row>
    <row r="150" spans="1:6" x14ac:dyDescent="0.25">
      <c r="A150">
        <f>Data!AI121</f>
        <v>109</v>
      </c>
      <c r="B150">
        <f>Data!AJ121</f>
        <v>2009</v>
      </c>
      <c r="C150">
        <f>Data!AK121</f>
        <v>1</v>
      </c>
      <c r="D150">
        <f>Data!AL121</f>
        <v>225529</v>
      </c>
      <c r="E150">
        <f>Data!AM121</f>
        <v>245571</v>
      </c>
      <c r="F150" s="175">
        <f>Data!AN121</f>
        <v>39814</v>
      </c>
    </row>
    <row r="151" spans="1:6" x14ac:dyDescent="0.25">
      <c r="A151">
        <f>Data!AI122</f>
        <v>110</v>
      </c>
      <c r="B151">
        <f>Data!AJ122</f>
        <v>2009</v>
      </c>
      <c r="C151">
        <f>Data!AK122</f>
        <v>2</v>
      </c>
      <c r="D151">
        <f>Data!AL122</f>
        <v>217643</v>
      </c>
      <c r="E151">
        <f>Data!AM122</f>
        <v>248331</v>
      </c>
      <c r="F151" s="175">
        <f>Data!AN122</f>
        <v>39845</v>
      </c>
    </row>
    <row r="152" spans="1:6" x14ac:dyDescent="0.25">
      <c r="A152">
        <f>Data!AI123</f>
        <v>111</v>
      </c>
      <c r="B152">
        <f>Data!AJ123</f>
        <v>2009</v>
      </c>
      <c r="C152">
        <f>Data!AK123</f>
        <v>3</v>
      </c>
      <c r="D152">
        <f>Data!AL123</f>
        <v>249741</v>
      </c>
      <c r="E152">
        <f>Data!AM123</f>
        <v>245643</v>
      </c>
      <c r="F152" s="175">
        <f>Data!AN123</f>
        <v>39873</v>
      </c>
    </row>
    <row r="153" spans="1:6" x14ac:dyDescent="0.25">
      <c r="A153">
        <f>Data!AI124</f>
        <v>112</v>
      </c>
      <c r="B153">
        <f>Data!AJ124</f>
        <v>2009</v>
      </c>
      <c r="C153">
        <f>Data!AK124</f>
        <v>4</v>
      </c>
      <c r="D153">
        <f>Data!AL124</f>
        <v>251374</v>
      </c>
      <c r="E153">
        <f>Data!AM124</f>
        <v>247458</v>
      </c>
      <c r="F153" s="175">
        <f>Data!AN124</f>
        <v>39904</v>
      </c>
    </row>
    <row r="154" spans="1:6" x14ac:dyDescent="0.25">
      <c r="A154">
        <f>Data!AI125</f>
        <v>113</v>
      </c>
      <c r="B154">
        <f>Data!AJ125</f>
        <v>2009</v>
      </c>
      <c r="C154">
        <f>Data!AK125</f>
        <v>5</v>
      </c>
      <c r="D154">
        <f>Data!AL125</f>
        <v>258276</v>
      </c>
      <c r="E154">
        <f>Data!AM125</f>
        <v>247106</v>
      </c>
      <c r="F154" s="175">
        <f>Data!AN125</f>
        <v>39934</v>
      </c>
    </row>
    <row r="155" spans="1:6" x14ac:dyDescent="0.25">
      <c r="A155">
        <f>Data!AI126</f>
        <v>114</v>
      </c>
      <c r="B155">
        <f>Data!AJ126</f>
        <v>2009</v>
      </c>
      <c r="C155">
        <f>Data!AK126</f>
        <v>6</v>
      </c>
      <c r="D155">
        <f>Data!AL126</f>
        <v>258395</v>
      </c>
      <c r="E155">
        <f>Data!AM126</f>
        <v>246764</v>
      </c>
      <c r="F155" s="175">
        <f>Data!AN126</f>
        <v>39965</v>
      </c>
    </row>
    <row r="156" spans="1:6" x14ac:dyDescent="0.25">
      <c r="A156">
        <f>Data!AI127</f>
        <v>115</v>
      </c>
      <c r="B156">
        <f>Data!AJ127</f>
        <v>2009</v>
      </c>
      <c r="C156">
        <f>Data!AK127</f>
        <v>7</v>
      </c>
      <c r="D156">
        <f>Data!AL127</f>
        <v>264472</v>
      </c>
      <c r="E156">
        <f>Data!AM127</f>
        <v>247255</v>
      </c>
      <c r="F156" s="175">
        <f>Data!AN127</f>
        <v>39995</v>
      </c>
    </row>
    <row r="157" spans="1:6" x14ac:dyDescent="0.25">
      <c r="A157">
        <f>Data!AI128</f>
        <v>116</v>
      </c>
      <c r="B157">
        <f>Data!AJ128</f>
        <v>2009</v>
      </c>
      <c r="C157">
        <f>Data!AK128</f>
        <v>8</v>
      </c>
      <c r="D157">
        <f>Data!AL128</f>
        <v>260297</v>
      </c>
      <c r="E157">
        <f>Data!AM128</f>
        <v>247013</v>
      </c>
      <c r="F157" s="175">
        <f>Data!AN128</f>
        <v>40026</v>
      </c>
    </row>
    <row r="158" spans="1:6" x14ac:dyDescent="0.25">
      <c r="A158">
        <f>Data!AI129</f>
        <v>117</v>
      </c>
      <c r="B158">
        <f>Data!AJ129</f>
        <v>2009</v>
      </c>
      <c r="C158">
        <f>Data!AK129</f>
        <v>9</v>
      </c>
      <c r="D158">
        <f>Data!AL129</f>
        <v>241970</v>
      </c>
      <c r="E158">
        <f>Data!AM129</f>
        <v>246305</v>
      </c>
      <c r="F158" s="175">
        <f>Data!AN129</f>
        <v>40057</v>
      </c>
    </row>
    <row r="159" spans="1:6" x14ac:dyDescent="0.25">
      <c r="A159">
        <f>Data!AI130</f>
        <v>118</v>
      </c>
      <c r="B159">
        <f>Data!AJ130</f>
        <v>2009</v>
      </c>
      <c r="C159">
        <f>Data!AK130</f>
        <v>10</v>
      </c>
      <c r="D159">
        <f>Data!AL130</f>
        <v>252209</v>
      </c>
      <c r="E159">
        <f>Data!AM130</f>
        <v>244119</v>
      </c>
      <c r="F159" s="175">
        <f>Data!AN130</f>
        <v>40087</v>
      </c>
    </row>
    <row r="160" spans="1:6" x14ac:dyDescent="0.25">
      <c r="A160">
        <f>Data!AI131</f>
        <v>119</v>
      </c>
      <c r="B160">
        <f>Data!AJ131</f>
        <v>2009</v>
      </c>
      <c r="C160">
        <f>Data!AK131</f>
        <v>11</v>
      </c>
      <c r="D160">
        <f>Data!AL131</f>
        <v>237264</v>
      </c>
      <c r="E160">
        <f>Data!AM131</f>
        <v>246276</v>
      </c>
      <c r="F160" s="175">
        <f>Data!AN131</f>
        <v>40118</v>
      </c>
    </row>
    <row r="161" spans="1:6" x14ac:dyDescent="0.25">
      <c r="A161">
        <f>Data!AI132</f>
        <v>120</v>
      </c>
      <c r="B161">
        <f>Data!AJ132</f>
        <v>2009</v>
      </c>
      <c r="C161">
        <f>Data!AK132</f>
        <v>12</v>
      </c>
      <c r="D161">
        <f>Data!AL132</f>
        <v>239593</v>
      </c>
      <c r="E161">
        <f>Data!AM132</f>
        <v>244557</v>
      </c>
      <c r="F161" s="175">
        <f>Data!AN132</f>
        <v>40148</v>
      </c>
    </row>
    <row r="162" spans="1:6" x14ac:dyDescent="0.25">
      <c r="A162">
        <f>Data!AI133</f>
        <v>121</v>
      </c>
      <c r="B162">
        <f>Data!AJ133</f>
        <v>2010</v>
      </c>
      <c r="C162">
        <f>Data!AK133</f>
        <v>1</v>
      </c>
      <c r="D162">
        <f>Data!AL133</f>
        <v>220839</v>
      </c>
      <c r="E162">
        <f>Data!AM133</f>
        <v>242573</v>
      </c>
      <c r="F162" s="175">
        <f>Data!AN133</f>
        <v>40179</v>
      </c>
    </row>
    <row r="163" spans="1:6" x14ac:dyDescent="0.25">
      <c r="A163">
        <f>Data!AI134</f>
        <v>122</v>
      </c>
      <c r="B163">
        <f>Data!AJ134</f>
        <v>2010</v>
      </c>
      <c r="C163">
        <f>Data!AK134</f>
        <v>2</v>
      </c>
      <c r="D163">
        <f>Data!AL134</f>
        <v>210635</v>
      </c>
      <c r="E163">
        <f>Data!AM134</f>
        <v>241850</v>
      </c>
      <c r="F163" s="175">
        <f>Data!AN134</f>
        <v>40210</v>
      </c>
    </row>
    <row r="164" spans="1:6" x14ac:dyDescent="0.25">
      <c r="A164">
        <f>Data!AI135</f>
        <v>123</v>
      </c>
      <c r="B164">
        <f>Data!AJ135</f>
        <v>2010</v>
      </c>
      <c r="C164">
        <f>Data!AK135</f>
        <v>3</v>
      </c>
      <c r="D164">
        <f>Data!AL135</f>
        <v>254238</v>
      </c>
      <c r="E164">
        <f>Data!AM135</f>
        <v>248167</v>
      </c>
      <c r="F164" s="175">
        <f>Data!AN135</f>
        <v>40238</v>
      </c>
    </row>
    <row r="165" spans="1:6" x14ac:dyDescent="0.25">
      <c r="A165">
        <f>Data!AI136</f>
        <v>124</v>
      </c>
      <c r="B165">
        <f>Data!AJ136</f>
        <v>2010</v>
      </c>
      <c r="C165">
        <f>Data!AK136</f>
        <v>4</v>
      </c>
      <c r="D165">
        <f>Data!AL136</f>
        <v>253936</v>
      </c>
      <c r="E165">
        <f>Data!AM136</f>
        <v>248776</v>
      </c>
      <c r="F165" s="175">
        <f>Data!AN136</f>
        <v>40269</v>
      </c>
    </row>
    <row r="166" spans="1:6" x14ac:dyDescent="0.25">
      <c r="A166">
        <f>Data!AI137</f>
        <v>125</v>
      </c>
      <c r="B166">
        <f>Data!AJ137</f>
        <v>2010</v>
      </c>
      <c r="C166">
        <f>Data!AK137</f>
        <v>5</v>
      </c>
      <c r="D166">
        <f>Data!AL137</f>
        <v>256927</v>
      </c>
      <c r="E166">
        <f>Data!AM137</f>
        <v>247504</v>
      </c>
      <c r="F166" s="175">
        <f>Data!AN137</f>
        <v>40299</v>
      </c>
    </row>
    <row r="167" spans="1:6" x14ac:dyDescent="0.25">
      <c r="A167">
        <f>Data!AI138</f>
        <v>126</v>
      </c>
      <c r="B167">
        <f>Data!AJ138</f>
        <v>2010</v>
      </c>
      <c r="C167">
        <f>Data!AK138</f>
        <v>6</v>
      </c>
      <c r="D167">
        <f>Data!AL138</f>
        <v>260083</v>
      </c>
      <c r="E167">
        <f>Data!AM138</f>
        <v>247815</v>
      </c>
      <c r="F167" s="175">
        <f>Data!AN138</f>
        <v>40330</v>
      </c>
    </row>
    <row r="168" spans="1:6" x14ac:dyDescent="0.25">
      <c r="A168">
        <f>Data!AI139</f>
        <v>127</v>
      </c>
      <c r="B168">
        <f>Data!AJ139</f>
        <v>2010</v>
      </c>
      <c r="C168">
        <f>Data!AK139</f>
        <v>7</v>
      </c>
      <c r="D168">
        <f>Data!AL139</f>
        <v>265315</v>
      </c>
      <c r="E168">
        <f>Data!AM139</f>
        <v>249013</v>
      </c>
      <c r="F168" s="175">
        <f>Data!AN139</f>
        <v>40360</v>
      </c>
    </row>
    <row r="169" spans="1:6" x14ac:dyDescent="0.25">
      <c r="A169">
        <f>Data!AI140</f>
        <v>128</v>
      </c>
      <c r="B169">
        <f>Data!AJ140</f>
        <v>2010</v>
      </c>
      <c r="C169">
        <f>Data!AK140</f>
        <v>8</v>
      </c>
      <c r="D169">
        <f>Data!AL140</f>
        <v>263837</v>
      </c>
      <c r="E169">
        <f>Data!AM140</f>
        <v>249440</v>
      </c>
      <c r="F169" s="175">
        <f>Data!AN140</f>
        <v>40391</v>
      </c>
    </row>
    <row r="170" spans="1:6" x14ac:dyDescent="0.25">
      <c r="A170">
        <f>Data!AI141</f>
        <v>129</v>
      </c>
      <c r="B170">
        <f>Data!AJ141</f>
        <v>2010</v>
      </c>
      <c r="C170">
        <f>Data!AK141</f>
        <v>9</v>
      </c>
      <c r="D170">
        <f>Data!AL141</f>
        <v>244682</v>
      </c>
      <c r="E170">
        <f>Data!AM141</f>
        <v>248866</v>
      </c>
      <c r="F170" s="175">
        <f>Data!AN141</f>
        <v>40422</v>
      </c>
    </row>
    <row r="171" spans="1:6" x14ac:dyDescent="0.25">
      <c r="A171">
        <f>Data!AI142</f>
        <v>130</v>
      </c>
      <c r="B171">
        <f>Data!AJ142</f>
        <v>2010</v>
      </c>
      <c r="C171">
        <f>Data!AK142</f>
        <v>10</v>
      </c>
      <c r="D171">
        <f>Data!AL142</f>
        <v>256395</v>
      </c>
      <c r="E171">
        <f>Data!AM142</f>
        <v>249686</v>
      </c>
      <c r="F171" s="175">
        <f>Data!AN142</f>
        <v>40452</v>
      </c>
    </row>
    <row r="172" spans="1:6" x14ac:dyDescent="0.25">
      <c r="A172">
        <f>Data!AI143</f>
        <v>131</v>
      </c>
      <c r="B172">
        <f>Data!AJ143</f>
        <v>2010</v>
      </c>
      <c r="C172">
        <f>Data!AK143</f>
        <v>11</v>
      </c>
      <c r="D172">
        <f>Data!AL143</f>
        <v>239579</v>
      </c>
      <c r="E172">
        <f>Data!AM143</f>
        <v>247688</v>
      </c>
      <c r="F172" s="175">
        <f>Data!AN143</f>
        <v>40483</v>
      </c>
    </row>
    <row r="173" spans="1:6" x14ac:dyDescent="0.25">
      <c r="A173">
        <f>Data!AI144</f>
        <v>132</v>
      </c>
      <c r="B173">
        <f>Data!AJ144</f>
        <v>2010</v>
      </c>
      <c r="C173">
        <f>Data!AK144</f>
        <v>12</v>
      </c>
      <c r="D173">
        <f>Data!AL144</f>
        <v>240800</v>
      </c>
      <c r="E173">
        <f>Data!AM144</f>
        <v>244794</v>
      </c>
      <c r="F173" s="175">
        <f>Data!AN144</f>
        <v>40513</v>
      </c>
    </row>
    <row r="174" spans="1:6" x14ac:dyDescent="0.25">
      <c r="A174">
        <f>Data!AI145</f>
        <v>133</v>
      </c>
      <c r="B174">
        <f>Data!AJ145</f>
        <v>2011</v>
      </c>
      <c r="C174">
        <f>Data!AK145</f>
        <v>1</v>
      </c>
      <c r="D174">
        <f>Data!AL145</f>
        <v>223790</v>
      </c>
      <c r="E174">
        <f>Data!AM145</f>
        <v>246652</v>
      </c>
      <c r="F174" s="175">
        <f>Data!AN145</f>
        <v>40544</v>
      </c>
    </row>
    <row r="175" spans="1:6" x14ac:dyDescent="0.25">
      <c r="A175">
        <f>Data!AI146</f>
        <v>134</v>
      </c>
      <c r="B175">
        <f>Data!AJ146</f>
        <v>2011</v>
      </c>
      <c r="C175">
        <f>Data!AK146</f>
        <v>2</v>
      </c>
      <c r="D175">
        <f>Data!AL146</f>
        <v>213463</v>
      </c>
      <c r="E175">
        <f>Data!AM146</f>
        <v>245209</v>
      </c>
      <c r="F175" s="175">
        <f>Data!AN146</f>
        <v>40575</v>
      </c>
    </row>
    <row r="176" spans="1:6" x14ac:dyDescent="0.25">
      <c r="A176">
        <f>Data!AI147</f>
        <v>135</v>
      </c>
      <c r="B176">
        <f>Data!AJ147</f>
        <v>2011</v>
      </c>
      <c r="C176">
        <f>Data!AK147</f>
        <v>3</v>
      </c>
      <c r="D176">
        <f>Data!AL147</f>
        <v>253124</v>
      </c>
      <c r="E176">
        <f>Data!AM147</f>
        <v>246149</v>
      </c>
      <c r="F176" s="175">
        <f>Data!AN147</f>
        <v>40603</v>
      </c>
    </row>
    <row r="177" spans="1:6" x14ac:dyDescent="0.25">
      <c r="A177">
        <f>Data!AI148</f>
        <v>136</v>
      </c>
      <c r="B177">
        <f>Data!AJ148</f>
        <v>2011</v>
      </c>
      <c r="C177">
        <f>Data!AK148</f>
        <v>4</v>
      </c>
      <c r="D177">
        <f>Data!AL148</f>
        <v>249578</v>
      </c>
      <c r="E177">
        <f>Data!AM148</f>
        <v>245758</v>
      </c>
      <c r="F177" s="175">
        <f>Data!AN148</f>
        <v>40634</v>
      </c>
    </row>
    <row r="178" spans="1:6" x14ac:dyDescent="0.25">
      <c r="A178">
        <f>Data!AI149</f>
        <v>137</v>
      </c>
      <c r="B178">
        <f>Data!AJ149</f>
        <v>2011</v>
      </c>
      <c r="C178">
        <f>Data!AK149</f>
        <v>5</v>
      </c>
      <c r="D178">
        <f>Data!AL149</f>
        <v>254083</v>
      </c>
      <c r="E178">
        <f>Data!AM149</f>
        <v>243827</v>
      </c>
      <c r="F178" s="175">
        <f>Data!AN149</f>
        <v>40664</v>
      </c>
    </row>
    <row r="179" spans="1:6" x14ac:dyDescent="0.25">
      <c r="A179">
        <f>Data!AI150</f>
        <v>138</v>
      </c>
      <c r="B179">
        <f>Data!AJ150</f>
        <v>2011</v>
      </c>
      <c r="C179">
        <f>Data!AK150</f>
        <v>6</v>
      </c>
      <c r="D179">
        <f>Data!AL150</f>
        <v>258350</v>
      </c>
      <c r="E179">
        <f>Data!AM150</f>
        <v>245378</v>
      </c>
      <c r="F179" s="175">
        <f>Data!AN150</f>
        <v>40695</v>
      </c>
    </row>
    <row r="180" spans="1:6" x14ac:dyDescent="0.25">
      <c r="A180">
        <f>Data!AI151</f>
        <v>139</v>
      </c>
      <c r="B180">
        <f>Data!AJ151</f>
        <v>2011</v>
      </c>
      <c r="C180">
        <f>Data!AK151</f>
        <v>7</v>
      </c>
      <c r="D180">
        <f>Data!AL151</f>
        <v>260175</v>
      </c>
      <c r="E180">
        <f>Data!AM151</f>
        <v>245322</v>
      </c>
      <c r="F180" s="175">
        <f>Data!AN151</f>
        <v>40725</v>
      </c>
    </row>
    <row r="181" spans="1:6" x14ac:dyDescent="0.25">
      <c r="A181">
        <f>Data!AI152</f>
        <v>140</v>
      </c>
      <c r="B181">
        <f>Data!AJ152</f>
        <v>2011</v>
      </c>
      <c r="C181">
        <f>Data!AK152</f>
        <v>8</v>
      </c>
      <c r="D181">
        <f>Data!AL152</f>
        <v>260526</v>
      </c>
      <c r="E181">
        <f>Data!AM152</f>
        <v>244603</v>
      </c>
      <c r="F181" s="175">
        <f>Data!AN152</f>
        <v>40756</v>
      </c>
    </row>
    <row r="182" spans="1:6" x14ac:dyDescent="0.25">
      <c r="A182">
        <f>Data!AI153</f>
        <v>141</v>
      </c>
      <c r="B182">
        <f>Data!AJ153</f>
        <v>2011</v>
      </c>
      <c r="C182">
        <f>Data!AK153</f>
        <v>9</v>
      </c>
      <c r="D182">
        <f>Data!AL153</f>
        <v>242062</v>
      </c>
      <c r="E182">
        <f>Data!AM153</f>
        <v>245452</v>
      </c>
      <c r="F182" s="175">
        <f>Data!AN153</f>
        <v>40787</v>
      </c>
    </row>
    <row r="183" spans="1:6" x14ac:dyDescent="0.25">
      <c r="A183">
        <f>Data!AI154</f>
        <v>142</v>
      </c>
      <c r="B183">
        <f>Data!AJ154</f>
        <v>2011</v>
      </c>
      <c r="C183">
        <f>Data!AK154</f>
        <v>10</v>
      </c>
      <c r="D183">
        <f>Data!AL154</f>
        <v>251906</v>
      </c>
      <c r="E183">
        <f>Data!AM154</f>
        <v>246350</v>
      </c>
      <c r="F183" s="175">
        <f>Data!AN154</f>
        <v>40817</v>
      </c>
    </row>
    <row r="184" spans="1:6" x14ac:dyDescent="0.25">
      <c r="A184">
        <f>Data!AI155</f>
        <v>143</v>
      </c>
      <c r="B184">
        <f>Data!AJ155</f>
        <v>2011</v>
      </c>
      <c r="C184">
        <f>Data!AK155</f>
        <v>11</v>
      </c>
      <c r="D184">
        <f>Data!AL155</f>
        <v>238535</v>
      </c>
      <c r="E184">
        <f>Data!AM155</f>
        <v>246667</v>
      </c>
      <c r="F184" s="175">
        <f>Data!AN155</f>
        <v>40848</v>
      </c>
    </row>
    <row r="185" spans="1:6" x14ac:dyDescent="0.25">
      <c r="A185">
        <f>Data!AI156</f>
        <v>144</v>
      </c>
      <c r="B185">
        <f>Data!AJ156</f>
        <v>2011</v>
      </c>
      <c r="C185">
        <f>Data!AK156</f>
        <v>12</v>
      </c>
      <c r="D185">
        <f>Data!AL156</f>
        <v>244810</v>
      </c>
      <c r="E185">
        <f>Data!AM156</f>
        <v>249791</v>
      </c>
      <c r="F185" s="175">
        <f>Data!AN156</f>
        <v>40878</v>
      </c>
    </row>
    <row r="186" spans="1:6" x14ac:dyDescent="0.25">
      <c r="A186">
        <f>Data!AI157</f>
        <v>145</v>
      </c>
      <c r="B186">
        <f>Data!AJ157</f>
        <v>2012</v>
      </c>
      <c r="C186">
        <f>Data!AK157</f>
        <v>1</v>
      </c>
      <c r="D186">
        <f>Data!AL157</f>
        <v>227527</v>
      </c>
      <c r="E186">
        <f>Data!AM157</f>
        <v>249286</v>
      </c>
      <c r="F186" s="175">
        <f>Data!AN157</f>
        <v>40909</v>
      </c>
    </row>
    <row r="187" spans="1:6" x14ac:dyDescent="0.25">
      <c r="A187">
        <f>Data!AI158</f>
        <v>146</v>
      </c>
      <c r="B187">
        <f>Data!AJ158</f>
        <v>2012</v>
      </c>
      <c r="C187">
        <f>Data!AK158</f>
        <v>2</v>
      </c>
      <c r="D187">
        <f>Data!AL158</f>
        <v>218196</v>
      </c>
      <c r="E187">
        <f>Data!AM158</f>
        <v>250346</v>
      </c>
      <c r="F187" s="175">
        <f>Data!AN158</f>
        <v>40940</v>
      </c>
    </row>
    <row r="188" spans="1:6" x14ac:dyDescent="0.25">
      <c r="A188">
        <f>Data!AI159</f>
        <v>147</v>
      </c>
      <c r="B188">
        <f>Data!AJ159</f>
        <v>2012</v>
      </c>
      <c r="C188">
        <f>Data!AK159</f>
        <v>3</v>
      </c>
      <c r="D188">
        <f>Data!AL159</f>
        <v>256166</v>
      </c>
      <c r="E188">
        <f>Data!AM159</f>
        <v>249313</v>
      </c>
      <c r="F188" s="175">
        <f>Data!AN159</f>
        <v>40969</v>
      </c>
    </row>
    <row r="189" spans="1:6" x14ac:dyDescent="0.25">
      <c r="A189">
        <f>Data!AI160</f>
        <v>148</v>
      </c>
      <c r="B189">
        <f>Data!AJ160</f>
        <v>2012</v>
      </c>
      <c r="C189">
        <f>Data!AK160</f>
        <v>4</v>
      </c>
      <c r="D189">
        <f>Data!AL160</f>
        <v>249394</v>
      </c>
      <c r="E189">
        <f>Data!AM160</f>
        <v>247204</v>
      </c>
      <c r="F189" s="175">
        <f>Data!AN160</f>
        <v>41000</v>
      </c>
    </row>
    <row r="190" spans="1:6" x14ac:dyDescent="0.25">
      <c r="A190">
        <f>Data!AI161</f>
        <v>149</v>
      </c>
      <c r="B190">
        <f>Data!AJ161</f>
        <v>2012</v>
      </c>
      <c r="C190">
        <f>Data!AK161</f>
        <v>5</v>
      </c>
      <c r="D190">
        <f>Data!AL161</f>
        <v>260774</v>
      </c>
      <c r="E190">
        <f>Data!AM161</f>
        <v>248138</v>
      </c>
      <c r="F190" s="175">
        <f>Data!AN161</f>
        <v>41030</v>
      </c>
    </row>
    <row r="191" spans="1:6" x14ac:dyDescent="0.25">
      <c r="A191">
        <f>Data!AI162</f>
        <v>150</v>
      </c>
      <c r="B191">
        <f>Data!AJ162</f>
        <v>2012</v>
      </c>
      <c r="C191">
        <f>Data!AK162</f>
        <v>6</v>
      </c>
      <c r="D191">
        <f>Data!AL162</f>
        <v>260376</v>
      </c>
      <c r="E191">
        <f>Data!AM162</f>
        <v>247516</v>
      </c>
      <c r="F191" s="175">
        <f>Data!AN162</f>
        <v>41061</v>
      </c>
    </row>
    <row r="192" spans="1:6" x14ac:dyDescent="0.25">
      <c r="A192">
        <f>Data!AI163</f>
        <v>151</v>
      </c>
      <c r="B192">
        <f>Data!AJ163</f>
        <v>2012</v>
      </c>
      <c r="C192">
        <f>Data!AK163</f>
        <v>7</v>
      </c>
      <c r="D192">
        <f>Data!AL163</f>
        <v>260244</v>
      </c>
      <c r="E192">
        <f>Data!AM163</f>
        <v>245744</v>
      </c>
      <c r="F192" s="175">
        <f>Data!AN163</f>
        <v>41091</v>
      </c>
    </row>
    <row r="193" spans="1:6" x14ac:dyDescent="0.25">
      <c r="A193">
        <f>Data!AI164</f>
        <v>152</v>
      </c>
      <c r="B193">
        <f>Data!AJ164</f>
        <v>2012</v>
      </c>
      <c r="C193">
        <f>Data!AK164</f>
        <v>8</v>
      </c>
      <c r="D193">
        <f>Data!AL164</f>
        <v>264379</v>
      </c>
      <c r="E193">
        <f>Data!AM164</f>
        <v>246327</v>
      </c>
      <c r="F193" s="175">
        <f>Data!AN164</f>
        <v>41122</v>
      </c>
    </row>
    <row r="194" spans="1:6" x14ac:dyDescent="0.25">
      <c r="A194">
        <f>Data!AI165</f>
        <v>153</v>
      </c>
      <c r="B194">
        <f>Data!AJ165</f>
        <v>2012</v>
      </c>
      <c r="C194">
        <f>Data!AK165</f>
        <v>9</v>
      </c>
      <c r="D194">
        <f>Data!AL165</f>
        <v>238867</v>
      </c>
      <c r="E194">
        <f>Data!AM165</f>
        <v>246061</v>
      </c>
      <c r="F194" s="175">
        <f>Data!AN165</f>
        <v>41153</v>
      </c>
    </row>
    <row r="195" spans="1:6" x14ac:dyDescent="0.25">
      <c r="A195">
        <f>Data!AI166</f>
        <v>154</v>
      </c>
      <c r="B195">
        <f>Data!AJ166</f>
        <v>2012</v>
      </c>
      <c r="C195">
        <f>Data!AK166</f>
        <v>10</v>
      </c>
      <c r="D195">
        <f>Data!AL166</f>
        <v>253574</v>
      </c>
      <c r="E195">
        <f>Data!AM166</f>
        <v>245283</v>
      </c>
      <c r="F195" s="175">
        <f>Data!AN166</f>
        <v>41183</v>
      </c>
    </row>
    <row r="196" spans="1:6" x14ac:dyDescent="0.25">
      <c r="A196">
        <f>Data!AI167</f>
        <v>155</v>
      </c>
      <c r="B196">
        <f>Data!AJ167</f>
        <v>2012</v>
      </c>
      <c r="C196">
        <f>Data!AK167</f>
        <v>11</v>
      </c>
      <c r="D196">
        <f>Data!AL167</f>
        <v>240361</v>
      </c>
      <c r="E196">
        <f>Data!AM167</f>
        <v>247649</v>
      </c>
      <c r="F196" s="175">
        <f>Data!AN167</f>
        <v>41214</v>
      </c>
    </row>
    <row r="197" spans="1:6" x14ac:dyDescent="0.25">
      <c r="A197">
        <f>Data!AI168</f>
        <v>156</v>
      </c>
      <c r="B197">
        <f>Data!AJ168</f>
        <v>2012</v>
      </c>
      <c r="C197">
        <f>Data!AK168</f>
        <v>12</v>
      </c>
      <c r="D197">
        <f>Data!AL168</f>
        <v>238709</v>
      </c>
      <c r="E197">
        <f>Data!AM168</f>
        <v>246130</v>
      </c>
      <c r="F197" s="175">
        <f>Data!AN168</f>
        <v>41244</v>
      </c>
    </row>
    <row r="198" spans="1:6" x14ac:dyDescent="0.25">
      <c r="A198">
        <f>Data!AI169</f>
        <v>157</v>
      </c>
      <c r="B198">
        <f>Data!AJ169</f>
        <v>2013</v>
      </c>
      <c r="C198">
        <f>Data!AK169</f>
        <v>1</v>
      </c>
      <c r="D198">
        <f>Data!AL169</f>
        <v>229419</v>
      </c>
      <c r="E198">
        <f>Data!AM169</f>
        <v>249524</v>
      </c>
      <c r="F198" s="175">
        <f>Data!AN169</f>
        <v>41275</v>
      </c>
    </row>
    <row r="199" spans="1:6" x14ac:dyDescent="0.25">
      <c r="A199">
        <f>Data!AI170</f>
        <v>158</v>
      </c>
      <c r="B199">
        <f>Data!AJ170</f>
        <v>2013</v>
      </c>
      <c r="C199">
        <f>Data!AK170</f>
        <v>2</v>
      </c>
      <c r="D199">
        <f>Data!AL170</f>
        <v>215803</v>
      </c>
      <c r="E199">
        <f>Data!AM170</f>
        <v>249487</v>
      </c>
      <c r="F199" s="175">
        <f>Data!AN170</f>
        <v>41306</v>
      </c>
    </row>
    <row r="200" spans="1:6" x14ac:dyDescent="0.25">
      <c r="A200">
        <f>Data!AI171</f>
        <v>159</v>
      </c>
      <c r="B200">
        <f>Data!AJ171</f>
        <v>2013</v>
      </c>
      <c r="C200">
        <f>Data!AK171</f>
        <v>3</v>
      </c>
      <c r="D200">
        <f>Data!AL171</f>
        <v>253026</v>
      </c>
      <c r="E200">
        <f>Data!AM171</f>
        <v>248396</v>
      </c>
      <c r="F200" s="175">
        <f>Data!AN171</f>
        <v>41334</v>
      </c>
    </row>
    <row r="201" spans="1:6" x14ac:dyDescent="0.25">
      <c r="A201">
        <f>Data!AI172</f>
        <v>160</v>
      </c>
      <c r="B201">
        <f>Data!AJ172</f>
        <v>2013</v>
      </c>
      <c r="C201">
        <f>Data!AK172</f>
        <v>4</v>
      </c>
      <c r="D201">
        <f>Data!AL172</f>
        <v>252064</v>
      </c>
      <c r="E201">
        <f>Data!AM172</f>
        <v>248305</v>
      </c>
      <c r="F201" s="175">
        <f>Data!AN172</f>
        <v>41365</v>
      </c>
    </row>
    <row r="202" spans="1:6" x14ac:dyDescent="0.25">
      <c r="A202">
        <f>Data!AI173</f>
        <v>161</v>
      </c>
      <c r="B202">
        <f>Data!AJ173</f>
        <v>2013</v>
      </c>
      <c r="C202">
        <f>Data!AK173</f>
        <v>5</v>
      </c>
      <c r="D202">
        <f>Data!AL173</f>
        <v>263406</v>
      </c>
      <c r="E202">
        <f>Data!AM173</f>
        <v>248998</v>
      </c>
      <c r="F202" s="175">
        <f>Data!AN173</f>
        <v>41395</v>
      </c>
    </row>
    <row r="203" spans="1:6" x14ac:dyDescent="0.25">
      <c r="A203">
        <f>Data!AI174</f>
        <v>162</v>
      </c>
      <c r="B203">
        <f>Data!AJ174</f>
        <v>2013</v>
      </c>
      <c r="C203">
        <f>Data!AK174</f>
        <v>6</v>
      </c>
      <c r="D203">
        <f>Data!AL174</f>
        <v>259980</v>
      </c>
      <c r="E203">
        <f>Data!AM174</f>
        <v>249298</v>
      </c>
      <c r="F203" s="175">
        <f>Data!AN174</f>
        <v>41426</v>
      </c>
    </row>
    <row r="204" spans="1:6" x14ac:dyDescent="0.25">
      <c r="A204">
        <f>Data!AI175</f>
        <v>163</v>
      </c>
      <c r="B204">
        <f>Data!AJ175</f>
        <v>2013</v>
      </c>
      <c r="C204">
        <f>Data!AK175</f>
        <v>7</v>
      </c>
      <c r="D204">
        <f>Data!AL175</f>
        <v>263946</v>
      </c>
      <c r="E204">
        <f>Data!AM175</f>
        <v>247647</v>
      </c>
      <c r="F204" s="175">
        <f>Data!AN175</f>
        <v>41456</v>
      </c>
    </row>
    <row r="205" spans="1:6" x14ac:dyDescent="0.25">
      <c r="A205">
        <f>Data!AI176</f>
        <v>164</v>
      </c>
      <c r="B205">
        <f>Data!AJ176</f>
        <v>2013</v>
      </c>
      <c r="C205">
        <f>Data!AK176</f>
        <v>8</v>
      </c>
      <c r="D205">
        <f>Data!AL176</f>
        <v>268061</v>
      </c>
      <c r="E205">
        <f>Data!AM176</f>
        <v>250461</v>
      </c>
      <c r="F205" s="175">
        <f>Data!AN176</f>
        <v>41487</v>
      </c>
    </row>
    <row r="206" spans="1:6" x14ac:dyDescent="0.25">
      <c r="A206">
        <f>Data!AI177</f>
        <v>165</v>
      </c>
      <c r="B206">
        <f>Data!AJ177</f>
        <v>2013</v>
      </c>
      <c r="C206">
        <f>Data!AK177</f>
        <v>9</v>
      </c>
      <c r="D206">
        <f>Data!AL177</f>
        <v>242536</v>
      </c>
      <c r="E206">
        <f>Data!AM177</f>
        <v>249258</v>
      </c>
      <c r="F206" s="175">
        <f>Data!AN177</f>
        <v>41518</v>
      </c>
    </row>
    <row r="207" spans="1:6" x14ac:dyDescent="0.25">
      <c r="A207">
        <f>Data!AI178</f>
        <v>166</v>
      </c>
      <c r="B207">
        <f>Data!AJ178</f>
        <v>2013</v>
      </c>
      <c r="C207">
        <f>Data!AK178</f>
        <v>10</v>
      </c>
      <c r="D207">
        <f>Data!AL178</f>
        <v>258748</v>
      </c>
      <c r="E207">
        <f>Data!AM178</f>
        <v>249369</v>
      </c>
      <c r="F207" s="175">
        <f>Data!AN178</f>
        <v>41548</v>
      </c>
    </row>
    <row r="208" spans="1:6" x14ac:dyDescent="0.25">
      <c r="A208">
        <f>Data!AI179</f>
        <v>167</v>
      </c>
      <c r="B208">
        <f>Data!AJ179</f>
        <v>2013</v>
      </c>
      <c r="C208">
        <f>Data!AK179</f>
        <v>11</v>
      </c>
      <c r="D208">
        <f>Data!AL179</f>
        <v>240055</v>
      </c>
      <c r="E208">
        <f>Data!AM179</f>
        <v>249093</v>
      </c>
      <c r="F208" s="175">
        <f>Data!AN179</f>
        <v>41579</v>
      </c>
    </row>
    <row r="209" spans="1:6" x14ac:dyDescent="0.25">
      <c r="A209">
        <f>Data!AI180</f>
        <v>168</v>
      </c>
      <c r="B209">
        <f>Data!AJ180</f>
        <v>2013</v>
      </c>
      <c r="C209">
        <f>Data!AK180</f>
        <v>12</v>
      </c>
      <c r="D209">
        <f>Data!AL180</f>
        <v>241237</v>
      </c>
      <c r="E209">
        <f>Data!AM180</f>
        <v>246913</v>
      </c>
      <c r="F209" s="175">
        <f>Data!AN180</f>
        <v>41609</v>
      </c>
    </row>
    <row r="210" spans="1:6" x14ac:dyDescent="0.25">
      <c r="A210">
        <f>Data!AI181</f>
        <v>169</v>
      </c>
      <c r="B210">
        <f>Data!AJ181</f>
        <v>2014</v>
      </c>
      <c r="C210">
        <f>Data!AK181</f>
        <v>1</v>
      </c>
      <c r="D210">
        <f>Data!AL181</f>
        <v>226413</v>
      </c>
      <c r="E210">
        <f>Data!AM181</f>
        <v>245945</v>
      </c>
      <c r="F210" s="175">
        <f>Data!AN181</f>
        <v>41640</v>
      </c>
    </row>
    <row r="211" spans="1:6" x14ac:dyDescent="0.25">
      <c r="A211">
        <f>Data!AI182</f>
        <v>170</v>
      </c>
      <c r="B211">
        <f>Data!AJ182</f>
        <v>2014</v>
      </c>
      <c r="C211">
        <f>Data!AK182</f>
        <v>2</v>
      </c>
      <c r="D211">
        <f>Data!AL182</f>
        <v>213949</v>
      </c>
      <c r="E211">
        <f>Data!AM182</f>
        <v>249549</v>
      </c>
      <c r="F211" s="175">
        <f>Data!AN182</f>
        <v>41671</v>
      </c>
    </row>
    <row r="212" spans="1:6" x14ac:dyDescent="0.25">
      <c r="A212">
        <f>Data!AI183</f>
        <v>171</v>
      </c>
      <c r="B212">
        <f>Data!AJ183</f>
        <v>2014</v>
      </c>
      <c r="C212">
        <f>Data!AK183</f>
        <v>3</v>
      </c>
      <c r="D212">
        <f>Data!AL183</f>
        <v>253424</v>
      </c>
      <c r="E212">
        <f>Data!AM183</f>
        <v>251108</v>
      </c>
      <c r="F212" s="175">
        <f>Data!AN183</f>
        <v>41699</v>
      </c>
    </row>
    <row r="213" spans="1:6" x14ac:dyDescent="0.25">
      <c r="A213">
        <f>Data!AI184</f>
        <v>172</v>
      </c>
      <c r="B213">
        <f>Data!AJ184</f>
        <v>2014</v>
      </c>
      <c r="C213">
        <f>Data!AK184</f>
        <v>4</v>
      </c>
      <c r="D213">
        <f>Data!AL184</f>
        <v>256736</v>
      </c>
      <c r="E213">
        <f>Data!AM184</f>
        <v>251925</v>
      </c>
      <c r="F213" s="175">
        <f>Data!AN184</f>
        <v>41730</v>
      </c>
    </row>
    <row r="214" spans="1:6" x14ac:dyDescent="0.25">
      <c r="A214">
        <f>Data!AI185</f>
        <v>173</v>
      </c>
      <c r="B214">
        <f>Data!AJ185</f>
        <v>2014</v>
      </c>
      <c r="C214">
        <f>Data!AK185</f>
        <v>5</v>
      </c>
      <c r="D214">
        <f>Data!AL185</f>
        <v>266237</v>
      </c>
      <c r="E214">
        <f>Data!AM185</f>
        <v>252070</v>
      </c>
      <c r="F214" s="175">
        <f>Data!AN185</f>
        <v>41760</v>
      </c>
    </row>
    <row r="215" spans="1:6" x14ac:dyDescent="0.25">
      <c r="A215">
        <f>Data!AI186</f>
        <v>174</v>
      </c>
      <c r="B215">
        <f>Data!AJ186</f>
        <v>2014</v>
      </c>
      <c r="C215">
        <f>Data!AK186</f>
        <v>6</v>
      </c>
      <c r="D215">
        <f>Data!AL186</f>
        <v>263459</v>
      </c>
      <c r="E215">
        <f>Data!AM186</f>
        <v>252241</v>
      </c>
      <c r="F215" s="175">
        <f>Data!AN186</f>
        <v>41791</v>
      </c>
    </row>
    <row r="216" spans="1:6" x14ac:dyDescent="0.25">
      <c r="A216">
        <f>Data!AI187</f>
        <v>175</v>
      </c>
      <c r="B216">
        <f>Data!AJ187</f>
        <v>2014</v>
      </c>
      <c r="C216">
        <f>Data!AK187</f>
        <v>7</v>
      </c>
      <c r="D216">
        <f>Data!AL187</f>
        <v>270053</v>
      </c>
      <c r="E216">
        <f>Data!AM187</f>
        <v>252251</v>
      </c>
      <c r="F216" s="175">
        <f>Data!AN187</f>
        <v>41821</v>
      </c>
    </row>
    <row r="217" spans="1:6" x14ac:dyDescent="0.25">
      <c r="A217">
        <f>Data!AI188</f>
        <v>176</v>
      </c>
      <c r="B217">
        <f>Data!AJ188</f>
        <v>2014</v>
      </c>
      <c r="C217">
        <f>Data!AK188</f>
        <v>8</v>
      </c>
      <c r="D217">
        <f>Data!AL188</f>
        <v>268831</v>
      </c>
      <c r="E217">
        <f>Data!AM188</f>
        <v>252524</v>
      </c>
      <c r="F217" s="175">
        <f>Data!AN188</f>
        <v>41852</v>
      </c>
    </row>
    <row r="218" spans="1:6" x14ac:dyDescent="0.25">
      <c r="A218">
        <f>Data!AI189</f>
        <v>177</v>
      </c>
      <c r="B218">
        <f>Data!AJ189</f>
        <v>2014</v>
      </c>
      <c r="C218">
        <f>Data!AK189</f>
        <v>9</v>
      </c>
      <c r="D218">
        <f>Data!AL189</f>
        <v>247688</v>
      </c>
      <c r="E218">
        <f>Data!AM189</f>
        <v>253312</v>
      </c>
      <c r="F218" s="175">
        <f>Data!AN189</f>
        <v>41883</v>
      </c>
    </row>
    <row r="219" spans="1:6" x14ac:dyDescent="0.25">
      <c r="A219">
        <f>Data!AI190</f>
        <v>178</v>
      </c>
      <c r="B219">
        <f>Data!AJ190</f>
        <v>2014</v>
      </c>
      <c r="C219">
        <f>Data!AK190</f>
        <v>10</v>
      </c>
      <c r="D219">
        <f>Data!AL190</f>
        <v>265144</v>
      </c>
      <c r="E219">
        <f>Data!AM190</f>
        <v>253868</v>
      </c>
      <c r="F219" s="175">
        <f>Data!AN190</f>
        <v>41913</v>
      </c>
    </row>
    <row r="220" spans="1:6" x14ac:dyDescent="0.25">
      <c r="A220">
        <f>Data!AI191</f>
        <v>179</v>
      </c>
      <c r="B220">
        <f>Data!AJ191</f>
        <v>2014</v>
      </c>
      <c r="C220">
        <f>Data!AK191</f>
        <v>11</v>
      </c>
      <c r="D220">
        <f>Data!AL191</f>
        <v>241451</v>
      </c>
      <c r="E220">
        <f>Data!AM191</f>
        <v>253253</v>
      </c>
      <c r="F220" s="175">
        <f>Data!AN191</f>
        <v>41944</v>
      </c>
    </row>
    <row r="221" spans="1:6" x14ac:dyDescent="0.25">
      <c r="A221">
        <f>Data!AI192</f>
        <v>180</v>
      </c>
      <c r="B221">
        <f>Data!AJ192</f>
        <v>2014</v>
      </c>
      <c r="C221">
        <f>Data!AK192</f>
        <v>12</v>
      </c>
      <c r="D221">
        <f>Data!AL192</f>
        <v>252271</v>
      </c>
      <c r="E221">
        <f>Data!AM192</f>
        <v>255495</v>
      </c>
      <c r="F221" s="175">
        <f>Data!AN192</f>
        <v>41974</v>
      </c>
    </row>
    <row r="222" spans="1:6" x14ac:dyDescent="0.25">
      <c r="A222">
        <f>Data!AI193</f>
        <v>181</v>
      </c>
      <c r="B222">
        <f>Data!AJ193</f>
        <v>2015</v>
      </c>
      <c r="C222">
        <f>Data!AK193</f>
        <v>1</v>
      </c>
      <c r="D222">
        <f>Data!AL193</f>
        <v>233498</v>
      </c>
      <c r="E222">
        <f>Data!AM193</f>
        <v>254471</v>
      </c>
      <c r="F222" s="175">
        <f>Data!AN193</f>
        <v>42005</v>
      </c>
    </row>
    <row r="223" spans="1:6" x14ac:dyDescent="0.25">
      <c r="A223">
        <f>Data!AI194</f>
        <v>182</v>
      </c>
      <c r="B223">
        <f>Data!AJ194</f>
        <v>2015</v>
      </c>
      <c r="C223">
        <f>Data!AK194</f>
        <v>2</v>
      </c>
      <c r="D223">
        <f>Data!AL194</f>
        <v>217220</v>
      </c>
      <c r="E223">
        <f>Data!AM194</f>
        <v>254860</v>
      </c>
      <c r="F223" s="175">
        <f>Data!AN194</f>
        <v>42036</v>
      </c>
    </row>
    <row r="224" spans="1:6" x14ac:dyDescent="0.25">
      <c r="A224">
        <f>Data!AI195</f>
        <v>183</v>
      </c>
      <c r="B224">
        <f>Data!AJ195</f>
        <v>2015</v>
      </c>
      <c r="C224">
        <f>Data!AK195</f>
        <v>3</v>
      </c>
      <c r="D224">
        <f>Data!AL195</f>
        <v>258017</v>
      </c>
      <c r="E224">
        <f>Data!AM195</f>
        <v>256127</v>
      </c>
      <c r="F224" s="175">
        <f>Data!AN195</f>
        <v>42064</v>
      </c>
    </row>
    <row r="225" spans="1:6" x14ac:dyDescent="0.25">
      <c r="A225">
        <f>Data!AI196</f>
        <v>184</v>
      </c>
      <c r="B225">
        <f>Data!AJ196</f>
        <v>2015</v>
      </c>
      <c r="C225">
        <f>Data!AK196</f>
        <v>4</v>
      </c>
      <c r="D225">
        <f>Data!AL196</f>
        <v>262817</v>
      </c>
      <c r="E225">
        <f>Data!AM196</f>
        <v>257334</v>
      </c>
      <c r="F225" s="175">
        <f>Data!AN196</f>
        <v>42095</v>
      </c>
    </row>
    <row r="226" spans="1:6" x14ac:dyDescent="0.25">
      <c r="A226">
        <f>Data!AI197</f>
        <v>185</v>
      </c>
      <c r="B226">
        <f>Data!AJ197</f>
        <v>2015</v>
      </c>
      <c r="C226">
        <f>Data!AK197</f>
        <v>5</v>
      </c>
      <c r="D226">
        <f>Data!AL197</f>
        <v>270839</v>
      </c>
      <c r="E226">
        <f>Data!AM197</f>
        <v>257651</v>
      </c>
      <c r="F226" s="175">
        <f>Data!AN197</f>
        <v>42125</v>
      </c>
    </row>
    <row r="227" spans="1:6" x14ac:dyDescent="0.25">
      <c r="A227">
        <f>Data!AI198</f>
        <v>186</v>
      </c>
      <c r="B227">
        <f>Data!AJ198</f>
        <v>2015</v>
      </c>
      <c r="C227">
        <f>Data!AK198</f>
        <v>6</v>
      </c>
      <c r="D227">
        <f>Data!AL198</f>
        <v>270574</v>
      </c>
      <c r="E227">
        <f>Data!AM198</f>
        <v>258391</v>
      </c>
      <c r="F227" s="175">
        <f>Data!AN198</f>
        <v>42156</v>
      </c>
    </row>
    <row r="228" spans="1:6" x14ac:dyDescent="0.25">
      <c r="A228">
        <f>Data!AI199</f>
        <v>187</v>
      </c>
      <c r="B228">
        <f>Data!AJ199</f>
        <v>2015</v>
      </c>
      <c r="C228">
        <f>Data!AK199</f>
        <v>7</v>
      </c>
      <c r="D228">
        <f>Data!AL199</f>
        <v>278372</v>
      </c>
      <c r="E228">
        <f>Data!AM199</f>
        <v>257891</v>
      </c>
      <c r="F228" s="175">
        <f>Data!AN199</f>
        <v>42186</v>
      </c>
    </row>
    <row r="229" spans="1:6" x14ac:dyDescent="0.25">
      <c r="A229">
        <f>Data!AI200</f>
        <v>188</v>
      </c>
      <c r="B229">
        <f>Data!AJ200</f>
        <v>2015</v>
      </c>
      <c r="C229">
        <f>Data!AK200</f>
        <v>8</v>
      </c>
      <c r="D229">
        <f>Data!AL200</f>
        <v>272209</v>
      </c>
      <c r="E229">
        <f>Data!AM200</f>
        <v>259221</v>
      </c>
      <c r="F229" s="175">
        <f>Data!AN200</f>
        <v>42217</v>
      </c>
    </row>
    <row r="230" spans="1:6" x14ac:dyDescent="0.25">
      <c r="A230">
        <f>Data!AI201</f>
        <v>189</v>
      </c>
      <c r="B230">
        <f>Data!AJ201</f>
        <v>2015</v>
      </c>
      <c r="C230">
        <f>Data!AK201</f>
        <v>9</v>
      </c>
      <c r="D230">
        <f>Data!AL201</f>
        <v>255090</v>
      </c>
      <c r="E230">
        <f>Data!AM201</f>
        <v>258290</v>
      </c>
      <c r="F230" s="175">
        <f>Data!AN201</f>
        <v>42248</v>
      </c>
    </row>
    <row r="231" spans="1:6" x14ac:dyDescent="0.25">
      <c r="A231">
        <f>Data!AI202</f>
        <v>190</v>
      </c>
      <c r="B231">
        <f>Data!AJ202</f>
        <v>2015</v>
      </c>
      <c r="C231">
        <f>Data!AK202</f>
        <v>10</v>
      </c>
      <c r="D231">
        <f>Data!AL202</f>
        <v>268469</v>
      </c>
      <c r="E231">
        <f>Data!AM202</f>
        <v>257435</v>
      </c>
      <c r="F231" s="175">
        <f>Data!AN202</f>
        <v>42278</v>
      </c>
    </row>
    <row r="232" spans="1:6" x14ac:dyDescent="0.25">
      <c r="A232">
        <f>Data!AI203</f>
        <v>191</v>
      </c>
      <c r="B232">
        <f>Data!AJ203</f>
        <v>2015</v>
      </c>
      <c r="C232">
        <f>Data!AK203</f>
        <v>11</v>
      </c>
      <c r="D232">
        <f>Data!AL203</f>
        <v>248843</v>
      </c>
      <c r="E232">
        <f>Data!AM203</f>
        <v>260334</v>
      </c>
      <c r="F232" s="175">
        <f>Data!AN203</f>
        <v>42309</v>
      </c>
    </row>
    <row r="233" spans="1:6" x14ac:dyDescent="0.25">
      <c r="A233">
        <f>Data!AI204</f>
        <v>192</v>
      </c>
      <c r="B233">
        <f>Data!AJ204</f>
        <v>2015</v>
      </c>
      <c r="C233">
        <f>Data!AK204</f>
        <v>12</v>
      </c>
      <c r="D233">
        <f>Data!AL204</f>
        <v>259424</v>
      </c>
      <c r="E233">
        <f>Data!AM204</f>
        <v>261139</v>
      </c>
      <c r="F233" s="175">
        <f>Data!AN204</f>
        <v>42339</v>
      </c>
    </row>
    <row r="234" spans="1:6" x14ac:dyDescent="0.25">
      <c r="A234">
        <f>Data!AI205</f>
        <v>193</v>
      </c>
      <c r="B234">
        <f>Data!AJ205</f>
        <v>2016</v>
      </c>
      <c r="C234">
        <f>Data!AK205</f>
        <v>1</v>
      </c>
      <c r="D234">
        <f>Data!AL205</f>
        <v>239679</v>
      </c>
      <c r="E234">
        <f>Data!AM205</f>
        <v>262510</v>
      </c>
      <c r="F234" s="175">
        <f>Data!AN205</f>
        <v>42370</v>
      </c>
    </row>
    <row r="235" spans="1:6" x14ac:dyDescent="0.25">
      <c r="A235">
        <f>Data!AI206</f>
        <v>194</v>
      </c>
      <c r="B235">
        <f>Data!AJ206</f>
        <v>2016</v>
      </c>
      <c r="C235">
        <f>Data!AK206</f>
        <v>2</v>
      </c>
      <c r="D235">
        <f>Data!AL206</f>
        <v>223011</v>
      </c>
      <c r="E235">
        <f>Data!AM206</f>
        <v>262275</v>
      </c>
      <c r="F235" s="175">
        <f>Data!AN206</f>
        <v>42401</v>
      </c>
    </row>
    <row r="236" spans="1:6" x14ac:dyDescent="0.25">
      <c r="A236">
        <f>Data!AI207</f>
        <v>195</v>
      </c>
      <c r="B236">
        <f>Data!AJ207</f>
        <v>2016</v>
      </c>
      <c r="C236">
        <f>Data!AK207</f>
        <v>3</v>
      </c>
      <c r="D236">
        <f>Data!AL207</f>
        <v>265147</v>
      </c>
      <c r="E236">
        <f>Data!AM207</f>
        <v>262624</v>
      </c>
      <c r="F236" s="175">
        <f>Data!AN207</f>
        <v>42430</v>
      </c>
    </row>
    <row r="237" spans="1:6" x14ac:dyDescent="0.25">
      <c r="A237">
        <f>Data!AI208</f>
        <v>196</v>
      </c>
      <c r="B237">
        <f>Data!AJ208</f>
        <v>2016</v>
      </c>
      <c r="C237">
        <f>Data!AK208</f>
        <v>4</v>
      </c>
      <c r="D237">
        <f>Data!AL208</f>
        <v>269653</v>
      </c>
      <c r="E237">
        <f>Data!AM208</f>
        <v>264846</v>
      </c>
      <c r="F237" s="175">
        <f>Data!AN208</f>
        <v>42461</v>
      </c>
    </row>
    <row r="238" spans="1:6" x14ac:dyDescent="0.25">
      <c r="A238">
        <f>Data!AI209</f>
        <v>197</v>
      </c>
      <c r="B238">
        <f>Data!AJ209</f>
        <v>2016</v>
      </c>
      <c r="C238">
        <f>Data!AK209</f>
        <v>5</v>
      </c>
      <c r="D238">
        <f>Data!AL209</f>
        <v>277972</v>
      </c>
      <c r="E238">
        <f>Data!AM209</f>
        <v>264854</v>
      </c>
      <c r="F238" s="175">
        <f>Data!AN209</f>
        <v>42491</v>
      </c>
    </row>
    <row r="239" spans="1:6" x14ac:dyDescent="0.25">
      <c r="A239">
        <f>Data!AI210</f>
        <v>198</v>
      </c>
      <c r="B239">
        <f>Data!AJ210</f>
        <v>2016</v>
      </c>
      <c r="C239">
        <f>Data!AK210</f>
        <v>6</v>
      </c>
      <c r="D239">
        <f>Data!AL210</f>
        <v>276991</v>
      </c>
      <c r="E239">
        <f>Data!AM210</f>
        <v>264317</v>
      </c>
      <c r="F239" s="175">
        <f>Data!AN210</f>
        <v>42522</v>
      </c>
    </row>
    <row r="240" spans="1:6" x14ac:dyDescent="0.25">
      <c r="A240">
        <f>Data!AI211</f>
        <v>199</v>
      </c>
      <c r="B240">
        <f>Data!AJ211</f>
        <v>2016</v>
      </c>
      <c r="C240">
        <f>Data!AK211</f>
        <v>7</v>
      </c>
      <c r="D240">
        <f>Data!AL211</f>
        <v>285160</v>
      </c>
      <c r="E240">
        <f>Data!AM211</f>
        <v>265405</v>
      </c>
      <c r="F240" s="175">
        <f>Data!AN211</f>
        <v>42552</v>
      </c>
    </row>
    <row r="241" spans="1:6" x14ac:dyDescent="0.25">
      <c r="A241">
        <f>Data!AI212</f>
        <v>200</v>
      </c>
      <c r="B241">
        <f>Data!AJ212</f>
        <v>2016</v>
      </c>
      <c r="C241">
        <f>Data!AK212</f>
        <v>8</v>
      </c>
      <c r="D241">
        <f>Data!AL212</f>
        <v>279213</v>
      </c>
      <c r="E241">
        <f>Data!AM212</f>
        <v>264570</v>
      </c>
      <c r="F241" s="175">
        <f>Data!AN212</f>
        <v>42583</v>
      </c>
    </row>
    <row r="242" spans="1:6" x14ac:dyDescent="0.25">
      <c r="A242">
        <f>Data!AI213</f>
        <v>201</v>
      </c>
      <c r="B242">
        <f>Data!AJ213</f>
        <v>2016</v>
      </c>
      <c r="C242">
        <f>Data!AK213</f>
        <v>9</v>
      </c>
      <c r="D242">
        <f>Data!AL213</f>
        <v>262039</v>
      </c>
      <c r="E242">
        <f>Data!AM213</f>
        <v>263102</v>
      </c>
      <c r="F242" s="175">
        <f>Data!AN213</f>
        <v>42614</v>
      </c>
    </row>
    <row r="243" spans="1:6" x14ac:dyDescent="0.25">
      <c r="A243">
        <f>Data!AI214</f>
        <v>202</v>
      </c>
      <c r="B243">
        <f>Data!AJ214</f>
        <v>2016</v>
      </c>
      <c r="C243">
        <f>Data!AK214</f>
        <v>10</v>
      </c>
      <c r="D243">
        <f>Data!AL214</f>
        <v>275610</v>
      </c>
      <c r="E243">
        <f>Data!AM214</f>
        <v>266440</v>
      </c>
      <c r="F243" s="175">
        <f>Data!AN214</f>
        <v>42644</v>
      </c>
    </row>
    <row r="244" spans="1:6" x14ac:dyDescent="0.25">
      <c r="A244">
        <f>Data!AI215</f>
        <v>203</v>
      </c>
      <c r="B244">
        <f>Data!AJ215</f>
        <v>2016</v>
      </c>
      <c r="C244">
        <f>Data!AK215</f>
        <v>11</v>
      </c>
      <c r="D244">
        <f>Data!AL215</f>
        <v>255154</v>
      </c>
      <c r="E244">
        <f>Data!AM215</f>
        <v>265437</v>
      </c>
      <c r="F244" s="175">
        <f>Data!AN215</f>
        <v>42675</v>
      </c>
    </row>
    <row r="245" spans="1:6" x14ac:dyDescent="0.25">
      <c r="A245">
        <f>Data!AI216</f>
        <v>204</v>
      </c>
      <c r="B245">
        <f>Data!AJ216</f>
        <v>2016</v>
      </c>
      <c r="C245">
        <f>Data!AK216</f>
        <v>12</v>
      </c>
      <c r="D245">
        <f>Data!AL216</f>
        <v>264778</v>
      </c>
      <c r="E245">
        <f>Data!AM216</f>
        <v>266104</v>
      </c>
      <c r="F245" s="175">
        <f>Data!AN216</f>
        <v>42705</v>
      </c>
    </row>
    <row r="246" spans="1:6" x14ac:dyDescent="0.25">
      <c r="A246">
        <f>Data!AI217</f>
        <v>205</v>
      </c>
      <c r="B246">
        <f>Data!AJ217</f>
        <v>2017</v>
      </c>
      <c r="C246">
        <f>Data!AK217</f>
        <v>1</v>
      </c>
      <c r="D246">
        <f>Data!AL217</f>
        <v>242600</v>
      </c>
      <c r="E246">
        <f>Data!AM217</f>
        <v>266267</v>
      </c>
      <c r="F246" s="175">
        <f>Data!AN217</f>
        <v>42736</v>
      </c>
    </row>
    <row r="247" spans="1:6" x14ac:dyDescent="0.25">
      <c r="A247">
        <f>Data!AI218</f>
        <v>206</v>
      </c>
      <c r="B247">
        <f>Data!AJ218</f>
        <v>2017</v>
      </c>
      <c r="C247">
        <f>Data!AK218</f>
        <v>2</v>
      </c>
      <c r="D247">
        <f>Data!AL218</f>
        <v>225644</v>
      </c>
      <c r="E247">
        <f>Data!AM218</f>
        <v>265789</v>
      </c>
      <c r="F247" s="175">
        <f>Data!AN218</f>
        <v>42767</v>
      </c>
    </row>
    <row r="248" spans="1:6" x14ac:dyDescent="0.25">
      <c r="A248">
        <f>Data!AI219</f>
        <v>207</v>
      </c>
      <c r="B248">
        <f>Data!AJ219</f>
        <v>2017</v>
      </c>
      <c r="C248">
        <f>Data!AK219</f>
        <v>3</v>
      </c>
      <c r="D248">
        <f>Data!AL219</f>
        <v>268343</v>
      </c>
      <c r="E248">
        <f>Data!AM219</f>
        <v>265641</v>
      </c>
      <c r="F248" s="175">
        <f>Data!AN219</f>
        <v>42795</v>
      </c>
    </row>
    <row r="249" spans="1:6" x14ac:dyDescent="0.25">
      <c r="A249">
        <f>Data!AI220</f>
        <v>208</v>
      </c>
      <c r="B249">
        <f>Data!AJ220</f>
        <v>2017</v>
      </c>
      <c r="C249">
        <f>Data!AK220</f>
        <v>4</v>
      </c>
      <c r="D249">
        <f>Data!AL220</f>
        <v>272864</v>
      </c>
      <c r="E249">
        <f>Data!AM220</f>
        <v>271392</v>
      </c>
      <c r="F249" s="175">
        <f>Data!AN220</f>
        <v>42826</v>
      </c>
    </row>
    <row r="250" spans="1:6" x14ac:dyDescent="0.25">
      <c r="A250">
        <f>Data!AI221</f>
        <v>209</v>
      </c>
      <c r="B250">
        <f>Data!AJ221</f>
        <v>2017</v>
      </c>
      <c r="C250">
        <f>Data!AK221</f>
        <v>5</v>
      </c>
      <c r="D250">
        <f>Data!AL221</f>
        <v>281264</v>
      </c>
      <c r="E250">
        <f>Data!AM221</f>
        <v>266741</v>
      </c>
      <c r="F250" s="175">
        <f>Data!AN221</f>
        <v>42856</v>
      </c>
    </row>
    <row r="251" spans="1:6" x14ac:dyDescent="0.25">
      <c r="A251">
        <f>Data!AI222</f>
        <v>210</v>
      </c>
      <c r="B251">
        <f>Data!AJ222</f>
        <v>2017</v>
      </c>
      <c r="C251">
        <f>Data!AK222</f>
        <v>6</v>
      </c>
      <c r="D251">
        <f>Data!AL222</f>
        <v>280290</v>
      </c>
      <c r="E251">
        <f>Data!AM222</f>
        <v>266778</v>
      </c>
      <c r="F251" s="175">
        <f>Data!AN222</f>
        <v>42887</v>
      </c>
    </row>
    <row r="252" spans="1:6" x14ac:dyDescent="0.25">
      <c r="A252">
        <f>Data!AI223</f>
        <v>211</v>
      </c>
      <c r="B252">
        <f>Data!AJ223</f>
        <v>2017</v>
      </c>
      <c r="C252">
        <f>Data!AK223</f>
        <v>7</v>
      </c>
      <c r="D252">
        <f>Data!AL223</f>
        <v>288566</v>
      </c>
      <c r="E252">
        <f>Data!AM223</f>
        <v>268470</v>
      </c>
      <c r="F252" s="175">
        <f>Data!AN223</f>
        <v>42917</v>
      </c>
    </row>
    <row r="253" spans="1:6" x14ac:dyDescent="0.25">
      <c r="A253">
        <f>Data!AI224</f>
        <v>212</v>
      </c>
      <c r="B253">
        <f>Data!AJ224</f>
        <v>2017</v>
      </c>
      <c r="C253">
        <f>Data!AK224</f>
        <v>8</v>
      </c>
      <c r="D253">
        <f>Data!AL224</f>
        <v>282558</v>
      </c>
      <c r="E253">
        <f>Data!AM224</f>
        <v>267403</v>
      </c>
      <c r="F253" s="175">
        <f>Data!AN224</f>
        <v>42948</v>
      </c>
    </row>
    <row r="254" spans="1:6" x14ac:dyDescent="0.25">
      <c r="A254">
        <f>Data!AI225</f>
        <v>213</v>
      </c>
      <c r="B254">
        <f>Data!AJ225</f>
        <v>2017</v>
      </c>
      <c r="C254">
        <f>Data!AK225</f>
        <v>9</v>
      </c>
      <c r="D254">
        <f>Data!AL225</f>
        <v>265212</v>
      </c>
      <c r="E254">
        <f>Data!AM225</f>
        <v>265830</v>
      </c>
      <c r="F254" s="175">
        <f>Data!AN225</f>
        <v>42979</v>
      </c>
    </row>
    <row r="255" spans="1:6" x14ac:dyDescent="0.25">
      <c r="A255">
        <f>Data!AI226</f>
        <v>214</v>
      </c>
      <c r="B255">
        <f>Data!AJ226</f>
        <v>2017</v>
      </c>
      <c r="C255">
        <f>Data!AK226</f>
        <v>10</v>
      </c>
      <c r="D255">
        <f>Data!AL226</f>
        <v>278888</v>
      </c>
      <c r="E255">
        <f>Data!AM226</f>
        <v>268106</v>
      </c>
      <c r="F255" s="175">
        <f>Data!AN226</f>
        <v>43009</v>
      </c>
    </row>
    <row r="256" spans="1:6" x14ac:dyDescent="0.25">
      <c r="A256">
        <f>Data!AI227</f>
        <v>215</v>
      </c>
      <c r="B256">
        <f>Data!AJ227</f>
        <v>2017</v>
      </c>
      <c r="C256">
        <f>Data!AK227</f>
        <v>11</v>
      </c>
      <c r="D256">
        <f>Data!AL227</f>
        <v>258159</v>
      </c>
      <c r="E256">
        <f>Data!AM227</f>
        <v>268124</v>
      </c>
      <c r="F256" s="175">
        <f>Data!AN227</f>
        <v>43040</v>
      </c>
    </row>
    <row r="257" spans="1:6" x14ac:dyDescent="0.25">
      <c r="A257">
        <f>Data!AI228</f>
        <v>216</v>
      </c>
      <c r="B257">
        <f>Data!AJ228</f>
        <v>2017</v>
      </c>
      <c r="C257">
        <f>Data!AK228</f>
        <v>12</v>
      </c>
      <c r="D257">
        <f>Data!AL228</f>
        <v>267958</v>
      </c>
      <c r="E257">
        <f>Data!AM228</f>
        <v>271341</v>
      </c>
      <c r="F257" s="175">
        <f>Data!AN228</f>
        <v>43070</v>
      </c>
    </row>
    <row r="258" spans="1:6" x14ac:dyDescent="0.25">
      <c r="A258">
        <f>Data!AI229</f>
        <v>217</v>
      </c>
      <c r="B258">
        <f>Data!AJ229</f>
        <v>2018</v>
      </c>
      <c r="C258">
        <f>Data!AK229</f>
        <v>1</v>
      </c>
      <c r="D258">
        <f>Data!AL229</f>
        <v>244736</v>
      </c>
      <c r="E258">
        <f>Data!AM229</f>
        <v>268297</v>
      </c>
      <c r="F258" s="175">
        <f>Data!AN229</f>
        <v>43101</v>
      </c>
    </row>
    <row r="259" spans="1:6" x14ac:dyDescent="0.25">
      <c r="A259">
        <f>Data!AI230</f>
        <v>218</v>
      </c>
      <c r="B259">
        <f>Data!AJ230</f>
        <v>2018</v>
      </c>
      <c r="C259">
        <f>Data!AK230</f>
        <v>2</v>
      </c>
      <c r="D259">
        <f>Data!AL230</f>
        <v>227759</v>
      </c>
      <c r="E259">
        <f>Data!AM230</f>
        <v>268840</v>
      </c>
      <c r="F259" s="175">
        <f>Data!AN230</f>
        <v>43132</v>
      </c>
    </row>
    <row r="260" spans="1:6" x14ac:dyDescent="0.25">
      <c r="A260">
        <f>Data!AI231</f>
        <v>219</v>
      </c>
      <c r="B260">
        <f>Data!AJ231</f>
        <v>2018</v>
      </c>
      <c r="C260">
        <f>Data!AK231</f>
        <v>3</v>
      </c>
      <c r="D260">
        <f>Data!AL231</f>
        <v>270705</v>
      </c>
      <c r="E260">
        <f>Data!AM231</f>
        <v>269176</v>
      </c>
      <c r="F260" s="175">
        <f>Data!AN231</f>
        <v>43160</v>
      </c>
    </row>
    <row r="261" spans="1:6" x14ac:dyDescent="0.25">
      <c r="A261">
        <f>Data!AI232</f>
        <v>220</v>
      </c>
      <c r="B261">
        <f>Data!AJ232</f>
        <v>2018</v>
      </c>
      <c r="C261">
        <f>Data!AK232</f>
        <v>4</v>
      </c>
      <c r="D261">
        <f>Data!AL232</f>
        <v>275127</v>
      </c>
      <c r="E261">
        <f>Data!AM232</f>
        <v>274484</v>
      </c>
      <c r="F261" s="175">
        <f>Data!AN232</f>
        <v>43191</v>
      </c>
    </row>
    <row r="262" spans="1:6" x14ac:dyDescent="0.25">
      <c r="A262">
        <f>Data!AI233</f>
        <v>221</v>
      </c>
      <c r="B262">
        <f>Data!AJ233</f>
        <v>2018</v>
      </c>
      <c r="C262">
        <f>Data!AK233</f>
        <v>5</v>
      </c>
      <c r="D262">
        <f>Data!AL233</f>
        <v>283713</v>
      </c>
      <c r="E262">
        <f>Data!AM233</f>
        <v>268397</v>
      </c>
      <c r="F262" s="175">
        <f>Data!AN233</f>
        <v>43221</v>
      </c>
    </row>
    <row r="263" spans="1:6" x14ac:dyDescent="0.25">
      <c r="A263">
        <f>Data!AI234</f>
        <v>222</v>
      </c>
      <c r="B263">
        <f>Data!AJ234</f>
        <v>2018</v>
      </c>
      <c r="C263">
        <f>Data!AK234</f>
        <v>6</v>
      </c>
      <c r="D263">
        <f>Data!AL234</f>
        <v>282648</v>
      </c>
      <c r="E263">
        <f>Data!AM234</f>
        <v>270237</v>
      </c>
      <c r="F263" s="175">
        <f>Data!AN234</f>
        <v>43252</v>
      </c>
    </row>
    <row r="264" spans="1:6" x14ac:dyDescent="0.25">
      <c r="A264">
        <f>Data!AI235</f>
        <v>223</v>
      </c>
      <c r="B264">
        <f>Data!AJ235</f>
        <v>2018</v>
      </c>
      <c r="C264">
        <f>Data!AK235</f>
        <v>7</v>
      </c>
      <c r="D264">
        <f>Data!AL235</f>
        <v>290989</v>
      </c>
      <c r="E264">
        <f>Data!AM235</f>
        <v>268892</v>
      </c>
      <c r="F264" s="175">
        <f>Data!AN235</f>
        <v>43282</v>
      </c>
    </row>
    <row r="265" spans="1:6" x14ac:dyDescent="0.25">
      <c r="A265">
        <f>Data!AI236</f>
        <v>224</v>
      </c>
      <c r="B265">
        <f>Data!AJ236</f>
        <v>2018</v>
      </c>
      <c r="C265">
        <f>Data!AK236</f>
        <v>8</v>
      </c>
      <c r="D265">
        <f>Data!AL236</f>
        <v>284989</v>
      </c>
      <c r="E265">
        <f>Data!AM236</f>
        <v>267822</v>
      </c>
      <c r="F265" s="175">
        <f>Data!AN236</f>
        <v>43313</v>
      </c>
    </row>
    <row r="266" spans="1:6" x14ac:dyDescent="0.25">
      <c r="A266">
        <f>Data!AI237</f>
        <v>225</v>
      </c>
      <c r="B266">
        <f>Data!AJ237</f>
        <v>2018</v>
      </c>
      <c r="C266">
        <f>Data!AK237</f>
        <v>9</v>
      </c>
      <c r="D266">
        <f>Data!AL237</f>
        <v>267434</v>
      </c>
      <c r="E266">
        <f>Data!AM237</f>
        <v>268273</v>
      </c>
      <c r="F266" s="175">
        <f>Data!AN237</f>
        <v>43344</v>
      </c>
    </row>
    <row r="267" spans="1:6" x14ac:dyDescent="0.25">
      <c r="A267">
        <f>Data!AI238</f>
        <v>226</v>
      </c>
      <c r="B267">
        <f>Data!AJ238</f>
        <v>2018</v>
      </c>
      <c r="C267">
        <f>Data!AK238</f>
        <v>10</v>
      </c>
      <c r="D267">
        <f>Data!AL238</f>
        <v>281382</v>
      </c>
      <c r="E267">
        <f>Data!AM238</f>
        <v>268394</v>
      </c>
      <c r="F267" s="175">
        <f>Data!AN238</f>
        <v>43374</v>
      </c>
    </row>
    <row r="268" spans="1:6" x14ac:dyDescent="0.25">
      <c r="A268">
        <f>Data!AI239</f>
        <v>227</v>
      </c>
      <c r="B268">
        <f>Data!AJ239</f>
        <v>2018</v>
      </c>
      <c r="C268">
        <f>Data!AK239</f>
        <v>11</v>
      </c>
      <c r="D268">
        <f>Data!AL239</f>
        <v>260474</v>
      </c>
      <c r="E268">
        <f>Data!AM239</f>
        <v>269478</v>
      </c>
      <c r="F268" s="175">
        <f>Data!AN239</f>
        <v>43405</v>
      </c>
    </row>
    <row r="269" spans="1:6" x14ac:dyDescent="0.25">
      <c r="A269">
        <f>Data!AI240</f>
        <v>228</v>
      </c>
      <c r="B269">
        <f>Data!AJ240</f>
        <v>2018</v>
      </c>
      <c r="C269">
        <f>Data!AK240</f>
        <v>12</v>
      </c>
      <c r="D269">
        <f>Data!AL240</f>
        <v>270370</v>
      </c>
      <c r="E269">
        <f>Data!AM240</f>
        <v>276533</v>
      </c>
      <c r="F269" s="175">
        <f>Data!AN240</f>
        <v>43435</v>
      </c>
    </row>
    <row r="270" spans="1:6" x14ac:dyDescent="0.25">
      <c r="A270">
        <f>Data!AI241</f>
        <v>229</v>
      </c>
      <c r="B270">
        <f>Data!AJ241</f>
        <v>2019</v>
      </c>
      <c r="C270">
        <f>Data!AK241</f>
        <v>1</v>
      </c>
      <c r="D270">
        <f>Data!AL241</f>
        <v>248927</v>
      </c>
      <c r="E270">
        <f>Data!AM241</f>
        <v>273822</v>
      </c>
      <c r="F270" s="175">
        <f>Data!AN241</f>
        <v>43466</v>
      </c>
    </row>
    <row r="271" spans="1:6" x14ac:dyDescent="0.25">
      <c r="A271">
        <f>Data!AI242</f>
        <v>230</v>
      </c>
      <c r="B271">
        <f>Data!AJ242</f>
        <v>2019</v>
      </c>
      <c r="C271">
        <f>Data!AK242</f>
        <v>2</v>
      </c>
      <c r="D271">
        <f>Data!AL242</f>
        <v>231791</v>
      </c>
      <c r="E271">
        <f>Data!AM242</f>
        <v>274122</v>
      </c>
      <c r="F271" s="175">
        <f>Data!AN242</f>
        <v>43497</v>
      </c>
    </row>
    <row r="272" spans="1:6" x14ac:dyDescent="0.25">
      <c r="A272">
        <f>Data!AI243</f>
        <v>231</v>
      </c>
      <c r="B272">
        <f>Data!AJ243</f>
        <v>2019</v>
      </c>
      <c r="C272">
        <f>Data!AK243</f>
        <v>3</v>
      </c>
      <c r="D272">
        <f>Data!AL243</f>
        <v>272379</v>
      </c>
      <c r="E272">
        <f>Data!AM243</f>
        <v>271938</v>
      </c>
      <c r="F272" s="175">
        <f>Data!AN243</f>
        <v>43525</v>
      </c>
    </row>
    <row r="273" spans="1:6" x14ac:dyDescent="0.25">
      <c r="A273">
        <f>Data!AI244</f>
        <v>232</v>
      </c>
      <c r="B273">
        <f>Data!AJ244</f>
        <v>2019</v>
      </c>
      <c r="C273">
        <f>Data!AK244</f>
        <v>4</v>
      </c>
      <c r="D273">
        <f>Data!AL244</f>
        <v>273413</v>
      </c>
      <c r="E273">
        <f>Data!AM244</f>
        <v>273293</v>
      </c>
      <c r="F273" s="175">
        <f>Data!AN244</f>
        <v>43556</v>
      </c>
    </row>
    <row r="274" spans="1:6" x14ac:dyDescent="0.25">
      <c r="A274">
        <f>Data!AI245</f>
        <v>233</v>
      </c>
      <c r="B274">
        <f>Data!AJ245</f>
        <v>2019</v>
      </c>
      <c r="C274">
        <f>Data!AK245</f>
        <v>5</v>
      </c>
      <c r="D274">
        <f>Data!AL245</f>
        <v>289711</v>
      </c>
      <c r="E274">
        <f>Data!AM245</f>
        <v>272571</v>
      </c>
      <c r="F274" s="175">
        <f>Data!AN245</f>
        <v>43586</v>
      </c>
    </row>
    <row r="275" spans="1:6" x14ac:dyDescent="0.25">
      <c r="A275">
        <f>Data!AI246</f>
        <v>234</v>
      </c>
      <c r="B275">
        <f>Data!AJ246</f>
        <v>2019</v>
      </c>
      <c r="C275">
        <f>Data!AK246</f>
        <v>6</v>
      </c>
      <c r="D275">
        <f>Data!AL246</f>
        <v>281359</v>
      </c>
      <c r="E275">
        <f>Data!AM246</f>
        <v>270861</v>
      </c>
      <c r="F275" s="175">
        <f>Data!AN246</f>
        <v>43617</v>
      </c>
    </row>
    <row r="276" spans="1:6" x14ac:dyDescent="0.25">
      <c r="A276">
        <f>Data!AI247</f>
        <v>235</v>
      </c>
      <c r="B276">
        <f>Data!AJ247</f>
        <v>2019</v>
      </c>
      <c r="C276">
        <f>Data!AK247</f>
        <v>7</v>
      </c>
      <c r="D276">
        <f>Data!AL247</f>
        <v>291520</v>
      </c>
      <c r="E276">
        <f>Data!AM247</f>
        <v>267384</v>
      </c>
      <c r="F276" s="175">
        <f>Data!AN247</f>
        <v>43647</v>
      </c>
    </row>
    <row r="277" spans="1:6" x14ac:dyDescent="0.25">
      <c r="A277">
        <f>Data!AI248</f>
        <v>236</v>
      </c>
      <c r="B277">
        <f>Data!AJ248</f>
        <v>2019</v>
      </c>
      <c r="C277">
        <f>Data!AK248</f>
        <v>8</v>
      </c>
      <c r="D277">
        <f>Data!AL248</f>
        <v>293308</v>
      </c>
      <c r="E277">
        <f>Data!AM248</f>
        <v>275706</v>
      </c>
      <c r="F277" s="175">
        <f>Data!AN248</f>
        <v>43678</v>
      </c>
    </row>
    <row r="278" spans="1:6" x14ac:dyDescent="0.25">
      <c r="A278">
        <f>Data!AI249</f>
        <v>237</v>
      </c>
      <c r="B278">
        <f>Data!AJ249</f>
        <v>2019</v>
      </c>
      <c r="C278">
        <f>Data!AK249</f>
        <v>9</v>
      </c>
      <c r="D278">
        <f>Data!AL249</f>
        <v>273319</v>
      </c>
      <c r="E278">
        <f>Data!AM249</f>
        <v>271571</v>
      </c>
      <c r="F278" s="175">
        <f>Data!AN249</f>
        <v>43709</v>
      </c>
    </row>
    <row r="279" spans="1:6" x14ac:dyDescent="0.25">
      <c r="A279">
        <f>Data!AI250</f>
        <v>238</v>
      </c>
      <c r="B279">
        <f>Data!AJ250</f>
        <v>2019</v>
      </c>
      <c r="C279">
        <f>Data!AK250</f>
        <v>10</v>
      </c>
      <c r="D279">
        <f>Data!AL250</f>
        <v>283962</v>
      </c>
      <c r="E279">
        <f>Data!AM250</f>
        <v>269678</v>
      </c>
      <c r="F279" s="175">
        <f>Data!AN250</f>
        <v>43739</v>
      </c>
    </row>
    <row r="280" spans="1:6" x14ac:dyDescent="0.25">
      <c r="A280">
        <f>Data!AI251</f>
        <v>239</v>
      </c>
      <c r="B280">
        <f>Data!AJ251</f>
        <v>2019</v>
      </c>
      <c r="C280">
        <f>Data!AK251</f>
        <v>11</v>
      </c>
      <c r="D280">
        <f>Data!AL251</f>
        <v>260326</v>
      </c>
      <c r="E280">
        <f>Data!AM251</f>
        <v>269848</v>
      </c>
      <c r="F280" s="175">
        <f>Data!AN251</f>
        <v>43770</v>
      </c>
    </row>
    <row r="281" spans="1:6" x14ac:dyDescent="0.25">
      <c r="A281">
        <f>Data!AI252</f>
        <v>240</v>
      </c>
      <c r="B281">
        <f>Data!AJ252</f>
        <v>2019</v>
      </c>
      <c r="C281">
        <f>Data!AK252</f>
        <v>12</v>
      </c>
      <c r="D281">
        <f>Data!AL252</f>
        <v>261757</v>
      </c>
      <c r="E281">
        <f>Data!AM252</f>
        <v>268818</v>
      </c>
      <c r="F281" s="175">
        <f>Data!AN252</f>
        <v>43800</v>
      </c>
    </row>
    <row r="282" spans="1:6" x14ac:dyDescent="0.25">
      <c r="A282">
        <f>Data!AI253</f>
        <v>241</v>
      </c>
      <c r="B282">
        <f>Data!AJ253</f>
        <v>2020</v>
      </c>
      <c r="C282">
        <f>Data!AK253</f>
        <v>1</v>
      </c>
      <c r="D282">
        <f>Data!AL253</f>
        <v>260847</v>
      </c>
      <c r="E282">
        <f>Data!AM253</f>
        <v>287198</v>
      </c>
      <c r="F282" s="175">
        <f>Data!AN253</f>
        <v>43831</v>
      </c>
    </row>
    <row r="283" spans="1:6" x14ac:dyDescent="0.25">
      <c r="A283">
        <f>Data!AI254</f>
        <v>242</v>
      </c>
      <c r="B283">
        <f>Data!AJ254</f>
        <v>2020</v>
      </c>
      <c r="C283">
        <f>Data!AK254</f>
        <v>2</v>
      </c>
      <c r="D283">
        <f>Data!AL254</f>
        <v>242695</v>
      </c>
      <c r="E283">
        <f>Data!AM254</f>
        <v>287623</v>
      </c>
      <c r="F283" s="175">
        <f>Data!AN254</f>
        <v>43862</v>
      </c>
    </row>
    <row r="284" spans="1:6" x14ac:dyDescent="0.25">
      <c r="A284">
        <f>Data!AI255</f>
        <v>243</v>
      </c>
      <c r="B284">
        <f>Data!AJ255</f>
        <v>2020</v>
      </c>
      <c r="C284">
        <f>Data!AK255</f>
        <v>3</v>
      </c>
      <c r="D284">
        <f>Data!AL255</f>
        <v>226638</v>
      </c>
      <c r="E284">
        <f>Data!AM255</f>
        <v>225634</v>
      </c>
      <c r="F284" s="175">
        <f>Data!AN255</f>
        <v>43891</v>
      </c>
    </row>
    <row r="285" spans="1:6" x14ac:dyDescent="0.25">
      <c r="A285">
        <f>Data!AI256</f>
        <v>244</v>
      </c>
      <c r="B285">
        <f>Data!AJ256</f>
        <v>2020</v>
      </c>
      <c r="C285">
        <f>Data!AK256</f>
        <v>4</v>
      </c>
      <c r="D285">
        <f>Data!AL256</f>
        <v>167617</v>
      </c>
      <c r="E285">
        <f>Data!AM256</f>
        <v>168641</v>
      </c>
      <c r="F285" s="175">
        <f>Data!AN256</f>
        <v>43922</v>
      </c>
    </row>
    <row r="286" spans="1:6" x14ac:dyDescent="0.25">
      <c r="A286">
        <f>Data!AI257</f>
        <v>245</v>
      </c>
      <c r="B286">
        <f>Data!AJ257</f>
        <v>2020</v>
      </c>
      <c r="C286">
        <f>Data!AK257</f>
        <v>5</v>
      </c>
      <c r="D286">
        <f>Data!AL257</f>
        <v>221006</v>
      </c>
      <c r="E286">
        <f>Data!AM257</f>
        <v>205375</v>
      </c>
      <c r="F286" s="175">
        <f>Data!AN257</f>
        <v>43952</v>
      </c>
    </row>
    <row r="287" spans="1:6" x14ac:dyDescent="0.25">
      <c r="A287">
        <f>Data!AI258</f>
        <v>246</v>
      </c>
      <c r="B287">
        <f>Data!AJ258</f>
        <v>2020</v>
      </c>
      <c r="C287">
        <f>Data!AK258</f>
        <v>6</v>
      </c>
      <c r="D287">
        <f>Data!AL258</f>
        <v>250330</v>
      </c>
      <c r="E287">
        <f>Data!AM258</f>
        <v>237001</v>
      </c>
      <c r="F287" s="175">
        <f>Data!AN258</f>
        <v>43983</v>
      </c>
    </row>
    <row r="288" spans="1:6" x14ac:dyDescent="0.25">
      <c r="A288">
        <f>Data!AI259</f>
        <v>247</v>
      </c>
      <c r="B288">
        <f>Data!AJ259</f>
        <v>2020</v>
      </c>
      <c r="C288">
        <f>Data!AK259</f>
        <v>7</v>
      </c>
      <c r="D288">
        <f>Data!AL259</f>
        <v>265550</v>
      </c>
      <c r="E288">
        <f>Data!AM259</f>
        <v>239234</v>
      </c>
      <c r="F288" s="175">
        <f>Data!AN259</f>
        <v>44013</v>
      </c>
    </row>
    <row r="289" spans="1:6" x14ac:dyDescent="0.25">
      <c r="A289">
        <f>Data!AI260</f>
        <v>248</v>
      </c>
      <c r="B289">
        <f>Data!AJ260</f>
        <v>2020</v>
      </c>
      <c r="C289">
        <f>Data!AK260</f>
        <v>8</v>
      </c>
      <c r="D289">
        <f>Data!AL260</f>
        <v>265060</v>
      </c>
      <c r="E289">
        <f>Data!AM260</f>
        <v>250369</v>
      </c>
      <c r="F289" s="175">
        <f>Data!AN260</f>
        <v>44044</v>
      </c>
    </row>
    <row r="290" spans="1:6" x14ac:dyDescent="0.25">
      <c r="A290">
        <f>Data!AI261</f>
        <v>249</v>
      </c>
      <c r="B290">
        <f>Data!AJ261</f>
        <v>2020</v>
      </c>
      <c r="C290">
        <f>Data!AK261</f>
        <v>9</v>
      </c>
      <c r="D290">
        <f>Data!AL261</f>
        <v>257531</v>
      </c>
      <c r="E290">
        <f>Data!AM261</f>
        <v>251626</v>
      </c>
      <c r="F290" s="175">
        <f>Data!AN261</f>
        <v>44075</v>
      </c>
    </row>
    <row r="291" spans="1:6" x14ac:dyDescent="0.25">
      <c r="A291">
        <f>Data!AI262</f>
        <v>250</v>
      </c>
      <c r="B291">
        <f>Data!AJ262</f>
        <v>2020</v>
      </c>
      <c r="C291">
        <f>Data!AK262</f>
        <v>10</v>
      </c>
      <c r="D291">
        <f>Data!AL262</f>
        <v>266596</v>
      </c>
      <c r="E291">
        <f>Data!AM262</f>
        <v>251688</v>
      </c>
      <c r="F291" s="175">
        <f>Data!AN262</f>
        <v>44105</v>
      </c>
    </row>
    <row r="292" spans="1:6" x14ac:dyDescent="0.25">
      <c r="A292">
        <f>Data!AI263</f>
        <v>251</v>
      </c>
      <c r="B292">
        <f>Data!AJ263</f>
        <v>2020</v>
      </c>
      <c r="C292">
        <f>Data!AK263</f>
        <v>11</v>
      </c>
      <c r="D292">
        <f>Data!AL263</f>
        <v>238300</v>
      </c>
      <c r="E292">
        <f>Data!AM263</f>
        <v>248422</v>
      </c>
      <c r="F292" s="175">
        <f>Data!AN263</f>
        <v>44136</v>
      </c>
    </row>
    <row r="293" spans="1:6" x14ac:dyDescent="0.25">
      <c r="A293">
        <f>Data!AI264</f>
        <v>252</v>
      </c>
      <c r="B293">
        <f>Data!AJ264</f>
        <v>2020</v>
      </c>
      <c r="C293">
        <f>Data!AK264</f>
        <v>12</v>
      </c>
      <c r="D293">
        <f>Data!AL264</f>
        <v>241451</v>
      </c>
      <c r="E293">
        <f>Data!AM264</f>
        <v>248319</v>
      </c>
      <c r="F293" s="175">
        <f>Data!AN264</f>
        <v>44166</v>
      </c>
    </row>
    <row r="294" spans="1:6" x14ac:dyDescent="0.25">
      <c r="A294">
        <f>Data!AI265</f>
        <v>253</v>
      </c>
      <c r="B294">
        <f>Data!AJ265</f>
        <v>2021</v>
      </c>
      <c r="C294">
        <f>Data!AK265</f>
        <v>1</v>
      </c>
      <c r="D294">
        <f>Data!AL265</f>
        <v>231030</v>
      </c>
      <c r="E294">
        <f>Data!AM265</f>
        <v>262148</v>
      </c>
      <c r="F294" s="175">
        <f>Data!AN265</f>
        <v>44197</v>
      </c>
    </row>
    <row r="295" spans="1:6" x14ac:dyDescent="0.25">
      <c r="A295">
        <f>Data!AI266</f>
        <v>254</v>
      </c>
      <c r="B295">
        <f>Data!AJ266</f>
        <v>2021</v>
      </c>
      <c r="C295">
        <f>Data!AK266</f>
        <v>2</v>
      </c>
      <c r="D295">
        <f>Data!AL266</f>
        <v>213038</v>
      </c>
      <c r="E295">
        <f>Data!AM266</f>
        <v>258658</v>
      </c>
      <c r="F295" s="175">
        <f>Data!AN266</f>
        <v>44228</v>
      </c>
    </row>
    <row r="296" spans="1:6" x14ac:dyDescent="0.25">
      <c r="A296">
        <f>Data!AI267</f>
        <v>255</v>
      </c>
      <c r="B296">
        <f>Data!AJ267</f>
        <v>2021</v>
      </c>
      <c r="C296">
        <f>Data!AK267</f>
        <v>3</v>
      </c>
      <c r="D296">
        <f>Data!AL267</f>
        <v>269476</v>
      </c>
      <c r="E296">
        <f>Data!AM267</f>
        <v>266498</v>
      </c>
      <c r="F296" s="175">
        <f>Data!AN267</f>
        <v>44256</v>
      </c>
    </row>
    <row r="297" spans="1:6" x14ac:dyDescent="0.25">
      <c r="A297">
        <f>Data!AI268</f>
        <v>256</v>
      </c>
      <c r="B297">
        <f>Data!AJ268</f>
        <v>2021</v>
      </c>
      <c r="C297">
        <f>Data!AK268</f>
        <v>4</v>
      </c>
      <c r="D297">
        <f>Data!AL268</f>
        <v>260186</v>
      </c>
      <c r="E297">
        <f>Data!AM268</f>
        <v>261582</v>
      </c>
      <c r="F297" s="175">
        <f>Data!AN268</f>
        <v>44287</v>
      </c>
    </row>
    <row r="298" spans="1:6" x14ac:dyDescent="0.25">
      <c r="A298">
        <f>Data!AI269</f>
        <v>257</v>
      </c>
      <c r="B298">
        <f>Data!AJ269</f>
        <v>2021</v>
      </c>
      <c r="C298">
        <f>Data!AK269</f>
        <v>5</v>
      </c>
      <c r="D298">
        <f>Data!AL269</f>
        <v>284406</v>
      </c>
      <c r="E298">
        <f>Data!AM269</f>
        <v>269122</v>
      </c>
      <c r="F298" s="175">
        <f>Data!AN269</f>
        <v>44317</v>
      </c>
    </row>
    <row r="299" spans="1:6" x14ac:dyDescent="0.25">
      <c r="A299">
        <f>Data!AI270</f>
        <v>258</v>
      </c>
      <c r="B299">
        <f>Data!AJ270</f>
        <v>2021</v>
      </c>
      <c r="C299">
        <f>Data!AK270</f>
        <v>6</v>
      </c>
      <c r="D299">
        <f>Data!AL270</f>
        <v>286930</v>
      </c>
      <c r="E299">
        <f>Data!AM270</f>
        <v>272114</v>
      </c>
      <c r="F299" s="175">
        <f>Data!AN270</f>
        <v>44348</v>
      </c>
    </row>
    <row r="300" spans="1:6" x14ac:dyDescent="0.25">
      <c r="A300">
        <f>Data!AI271</f>
        <v>259</v>
      </c>
      <c r="B300">
        <f>Data!AJ271</f>
        <v>2021</v>
      </c>
      <c r="C300">
        <f>Data!AK271</f>
        <v>7</v>
      </c>
      <c r="D300">
        <f>Data!AL271</f>
        <v>296475</v>
      </c>
      <c r="E300">
        <f>Data!AM271</f>
        <v>270724</v>
      </c>
      <c r="F300" s="175">
        <f>Data!AN271</f>
        <v>44378</v>
      </c>
    </row>
    <row r="301" spans="1:6" x14ac:dyDescent="0.25">
      <c r="A301">
        <f>Data!AI272</f>
        <v>260</v>
      </c>
      <c r="B301">
        <f>Data!AJ272</f>
        <v>2021</v>
      </c>
      <c r="C301">
        <f>Data!AK272</f>
        <v>8</v>
      </c>
      <c r="D301">
        <f>Data!AL272</f>
        <v>287422</v>
      </c>
      <c r="E301">
        <f>Data!AM272</f>
        <v>271232</v>
      </c>
      <c r="F301" s="175">
        <f>Data!AN272</f>
        <v>44409</v>
      </c>
    </row>
    <row r="302" spans="1:6" x14ac:dyDescent="0.25">
      <c r="A302">
        <f>Data!AI273</f>
        <v>261</v>
      </c>
      <c r="B302">
        <f>Data!AJ273</f>
        <v>2021</v>
      </c>
      <c r="C302">
        <f>Data!AK273</f>
        <v>9</v>
      </c>
      <c r="D302">
        <f>Data!AL273</f>
        <v>277999</v>
      </c>
      <c r="E302">
        <f>Data!AM273</f>
        <v>271455</v>
      </c>
      <c r="F302" s="175">
        <f>Data!AN273</f>
        <v>44440</v>
      </c>
    </row>
    <row r="303" spans="1:6" x14ac:dyDescent="0.25">
      <c r="A303">
        <f>Data!AI274</f>
        <v>262</v>
      </c>
      <c r="B303">
        <f>Data!AJ274</f>
        <v>2021</v>
      </c>
      <c r="C303">
        <f>Data!AK274</f>
        <v>10</v>
      </c>
      <c r="D303">
        <f>Data!AL274</f>
        <v>285760</v>
      </c>
      <c r="E303">
        <f>Data!AM274</f>
        <v>272258</v>
      </c>
      <c r="F303" s="175">
        <f>Data!AN274</f>
        <v>44470</v>
      </c>
    </row>
    <row r="304" spans="1:6" x14ac:dyDescent="0.25">
      <c r="A304">
        <f>Data!AI275</f>
        <v>263</v>
      </c>
      <c r="B304">
        <f>Data!AJ275</f>
        <v>2021</v>
      </c>
      <c r="C304">
        <f>Data!AK275</f>
        <v>11</v>
      </c>
      <c r="D304">
        <f>Data!AL275</f>
        <v>267749</v>
      </c>
      <c r="E304">
        <f>Data!AM275</f>
        <v>275684</v>
      </c>
      <c r="F304" s="175">
        <f>Data!AN275</f>
        <v>44501</v>
      </c>
    </row>
    <row r="305" spans="1:6" x14ac:dyDescent="0.25">
      <c r="A305">
        <f>Data!AI276</f>
        <v>264</v>
      </c>
      <c r="B305">
        <f>Data!AJ276</f>
        <v>2021</v>
      </c>
      <c r="C305">
        <f>Data!AK276</f>
        <v>12</v>
      </c>
      <c r="D305">
        <f>Data!AL276</f>
        <v>268419</v>
      </c>
      <c r="E305">
        <f>Data!AM276</f>
        <v>274917</v>
      </c>
      <c r="F305" s="175">
        <f>Data!AN276</f>
        <v>44531</v>
      </c>
    </row>
    <row r="306" spans="1:6" x14ac:dyDescent="0.25">
      <c r="A306">
        <f>Data!AI277</f>
        <v>265</v>
      </c>
      <c r="B306">
        <f>Data!AJ277</f>
        <v>2022</v>
      </c>
      <c r="C306">
        <f>Data!AK277</f>
        <v>1</v>
      </c>
      <c r="D306">
        <f>Data!AL277</f>
        <v>240552</v>
      </c>
      <c r="E306">
        <f>Data!AM277</f>
        <v>274399</v>
      </c>
      <c r="F306" s="175">
        <f>Data!AN277</f>
        <v>44562</v>
      </c>
    </row>
    <row r="307" spans="1:6" x14ac:dyDescent="0.25">
      <c r="A307" t="e">
        <f>Data!AI278</f>
        <v>#N/A</v>
      </c>
      <c r="B307" t="e">
        <f>Data!AJ278</f>
        <v>#N/A</v>
      </c>
      <c r="C307" t="e">
        <f>Data!AK278</f>
        <v>#N/A</v>
      </c>
      <c r="D307" t="e">
        <f>Data!AL278</f>
        <v>#N/A</v>
      </c>
      <c r="E307" t="e">
        <f>Data!AM278</f>
        <v>#N/A</v>
      </c>
      <c r="F307" s="175" t="e">
        <f>Data!AN278</f>
        <v>#N/A</v>
      </c>
    </row>
    <row r="308" spans="1:6" x14ac:dyDescent="0.25">
      <c r="A308" t="e">
        <f>Data!AI279</f>
        <v>#N/A</v>
      </c>
      <c r="B308" t="e">
        <f>Data!AJ279</f>
        <v>#N/A</v>
      </c>
      <c r="C308" t="e">
        <f>Data!AK279</f>
        <v>#N/A</v>
      </c>
      <c r="D308" t="e">
        <f>Data!AL279</f>
        <v>#N/A</v>
      </c>
      <c r="E308" t="e">
        <f>Data!AM279</f>
        <v>#N/A</v>
      </c>
      <c r="F308" s="175" t="e">
        <f>Data!AN279</f>
        <v>#N/A</v>
      </c>
    </row>
    <row r="309" spans="1:6" x14ac:dyDescent="0.25">
      <c r="A309" t="e">
        <f>Data!AI280</f>
        <v>#N/A</v>
      </c>
      <c r="B309" t="e">
        <f>Data!AJ280</f>
        <v>#N/A</v>
      </c>
      <c r="C309" t="e">
        <f>Data!AK280</f>
        <v>#N/A</v>
      </c>
      <c r="D309" t="e">
        <f>Data!AL280</f>
        <v>#N/A</v>
      </c>
      <c r="E309" t="e">
        <f>Data!AM280</f>
        <v>#N/A</v>
      </c>
      <c r="F309" s="175" t="e">
        <f>Data!AN280</f>
        <v>#N/A</v>
      </c>
    </row>
    <row r="310" spans="1:6" x14ac:dyDescent="0.25">
      <c r="A310" t="e">
        <f>Data!AI281</f>
        <v>#N/A</v>
      </c>
      <c r="B310" t="e">
        <f>Data!AJ281</f>
        <v>#N/A</v>
      </c>
      <c r="C310" t="e">
        <f>Data!AK281</f>
        <v>#N/A</v>
      </c>
      <c r="D310" t="e">
        <f>Data!AL281</f>
        <v>#N/A</v>
      </c>
      <c r="E310" t="e">
        <f>Data!AM281</f>
        <v>#N/A</v>
      </c>
      <c r="F310" s="175" t="e">
        <f>Data!AN281</f>
        <v>#N/A</v>
      </c>
    </row>
    <row r="311" spans="1:6" x14ac:dyDescent="0.25">
      <c r="A311" t="e">
        <f>Data!AI282</f>
        <v>#N/A</v>
      </c>
      <c r="B311" t="e">
        <f>Data!AJ282</f>
        <v>#N/A</v>
      </c>
      <c r="C311" t="e">
        <f>Data!AK282</f>
        <v>#N/A</v>
      </c>
      <c r="D311" t="e">
        <f>Data!AL282</f>
        <v>#N/A</v>
      </c>
      <c r="E311" t="e">
        <f>Data!AM282</f>
        <v>#N/A</v>
      </c>
      <c r="F311" s="175" t="e">
        <f>Data!AN282</f>
        <v>#N/A</v>
      </c>
    </row>
    <row r="312" spans="1:6" x14ac:dyDescent="0.25">
      <c r="A312" t="e">
        <f>Data!AI283</f>
        <v>#N/A</v>
      </c>
      <c r="B312" t="e">
        <f>Data!AJ283</f>
        <v>#N/A</v>
      </c>
      <c r="C312" t="e">
        <f>Data!AK283</f>
        <v>#N/A</v>
      </c>
      <c r="D312" t="e">
        <f>Data!AL283</f>
        <v>#N/A</v>
      </c>
      <c r="E312" t="e">
        <f>Data!AM283</f>
        <v>#N/A</v>
      </c>
      <c r="F312" s="175" t="e">
        <f>Data!AN283</f>
        <v>#N/A</v>
      </c>
    </row>
    <row r="313" spans="1:6" x14ac:dyDescent="0.25">
      <c r="A313" t="e">
        <f>Data!AI284</f>
        <v>#N/A</v>
      </c>
      <c r="B313" t="e">
        <f>Data!AJ284</f>
        <v>#N/A</v>
      </c>
      <c r="C313" t="e">
        <f>Data!AK284</f>
        <v>#N/A</v>
      </c>
      <c r="D313" t="e">
        <f>Data!AL284</f>
        <v>#N/A</v>
      </c>
      <c r="E313" t="e">
        <f>Data!AM284</f>
        <v>#N/A</v>
      </c>
      <c r="F313" s="175" t="e">
        <f>Data!AN284</f>
        <v>#N/A</v>
      </c>
    </row>
    <row r="314" spans="1:6" x14ac:dyDescent="0.25">
      <c r="A314" t="e">
        <f>Data!AI285</f>
        <v>#N/A</v>
      </c>
      <c r="B314" t="e">
        <f>Data!AJ285</f>
        <v>#N/A</v>
      </c>
      <c r="C314" t="e">
        <f>Data!AK285</f>
        <v>#N/A</v>
      </c>
      <c r="D314" t="e">
        <f>Data!AL285</f>
        <v>#N/A</v>
      </c>
      <c r="E314" t="e">
        <f>Data!AM285</f>
        <v>#N/A</v>
      </c>
      <c r="F314" s="175" t="e">
        <f>Data!AN285</f>
        <v>#N/A</v>
      </c>
    </row>
    <row r="315" spans="1:6" x14ac:dyDescent="0.25">
      <c r="A315" t="e">
        <f>Data!AI286</f>
        <v>#N/A</v>
      </c>
      <c r="B315" t="e">
        <f>Data!AJ286</f>
        <v>#N/A</v>
      </c>
      <c r="C315" t="e">
        <f>Data!AK286</f>
        <v>#N/A</v>
      </c>
      <c r="D315" t="e">
        <f>Data!AL286</f>
        <v>#N/A</v>
      </c>
      <c r="E315" t="e">
        <f>Data!AM286</f>
        <v>#N/A</v>
      </c>
      <c r="F315" s="175" t="e">
        <f>Data!AN286</f>
        <v>#N/A</v>
      </c>
    </row>
    <row r="316" spans="1:6" x14ac:dyDescent="0.25">
      <c r="A316" t="e">
        <f>Data!AI287</f>
        <v>#N/A</v>
      </c>
      <c r="B316" t="e">
        <f>Data!AJ287</f>
        <v>#N/A</v>
      </c>
      <c r="C316" t="e">
        <f>Data!AK287</f>
        <v>#N/A</v>
      </c>
      <c r="D316" t="e">
        <f>Data!AL287</f>
        <v>#N/A</v>
      </c>
      <c r="E316" t="e">
        <f>Data!AM287</f>
        <v>#N/A</v>
      </c>
      <c r="F316" s="175" t="e">
        <f>Data!AN287</f>
        <v>#N/A</v>
      </c>
    </row>
    <row r="317" spans="1:6" x14ac:dyDescent="0.25">
      <c r="A317" t="e">
        <f>Data!AI288</f>
        <v>#N/A</v>
      </c>
      <c r="B317" t="e">
        <f>Data!AJ288</f>
        <v>#N/A</v>
      </c>
      <c r="C317" t="e">
        <f>Data!AK288</f>
        <v>#N/A</v>
      </c>
      <c r="D317" t="e">
        <f>Data!AL288</f>
        <v>#N/A</v>
      </c>
      <c r="E317" t="e">
        <f>Data!AM288</f>
        <v>#N/A</v>
      </c>
      <c r="F317" s="175" t="e">
        <f>Data!AN288</f>
        <v>#N/A</v>
      </c>
    </row>
    <row r="318" spans="1:6" x14ac:dyDescent="0.25">
      <c r="A318" t="e">
        <f>Data!AI289</f>
        <v>#N/A</v>
      </c>
      <c r="B318" t="e">
        <f>Data!AJ289</f>
        <v>#N/A</v>
      </c>
      <c r="C318" t="e">
        <f>Data!AK289</f>
        <v>#N/A</v>
      </c>
      <c r="D318" t="e">
        <f>Data!AL289</f>
        <v>#N/A</v>
      </c>
      <c r="E318" t="e">
        <f>Data!AM289</f>
        <v>#N/A</v>
      </c>
      <c r="F318" s="175" t="e">
        <f>Data!AN289</f>
        <v>#N/A</v>
      </c>
    </row>
    <row r="319" spans="1:6" x14ac:dyDescent="0.25">
      <c r="A319" t="e">
        <f>Data!AI290</f>
        <v>#N/A</v>
      </c>
      <c r="B319" t="e">
        <f>Data!AJ290</f>
        <v>#N/A</v>
      </c>
      <c r="C319" t="e">
        <f>Data!AK290</f>
        <v>#N/A</v>
      </c>
      <c r="D319" t="e">
        <f>Data!AL290</f>
        <v>#N/A</v>
      </c>
      <c r="E319" t="e">
        <f>Data!AM290</f>
        <v>#N/A</v>
      </c>
      <c r="F319" s="175" t="e">
        <f>Data!AN290</f>
        <v>#N/A</v>
      </c>
    </row>
    <row r="320" spans="1:6" x14ac:dyDescent="0.25">
      <c r="A320" t="e">
        <f>Data!AI291</f>
        <v>#N/A</v>
      </c>
      <c r="B320" t="e">
        <f>Data!AJ291</f>
        <v>#N/A</v>
      </c>
      <c r="C320" t="e">
        <f>Data!AK291</f>
        <v>#N/A</v>
      </c>
      <c r="D320" t="e">
        <f>Data!AL291</f>
        <v>#N/A</v>
      </c>
      <c r="E320" t="e">
        <f>Data!AM291</f>
        <v>#N/A</v>
      </c>
      <c r="F320" s="175" t="e">
        <f>Data!AN291</f>
        <v>#N/A</v>
      </c>
    </row>
    <row r="321" spans="1:6" x14ac:dyDescent="0.25">
      <c r="A321" t="e">
        <f>Data!AI292</f>
        <v>#N/A</v>
      </c>
      <c r="B321" t="e">
        <f>Data!AJ292</f>
        <v>#N/A</v>
      </c>
      <c r="C321" t="e">
        <f>Data!AK292</f>
        <v>#N/A</v>
      </c>
      <c r="D321" t="e">
        <f>Data!AL292</f>
        <v>#N/A</v>
      </c>
      <c r="E321" t="e">
        <f>Data!AM292</f>
        <v>#N/A</v>
      </c>
      <c r="F321" s="175" t="e">
        <f>Data!AN292</f>
        <v>#N/A</v>
      </c>
    </row>
    <row r="322" spans="1:6" x14ac:dyDescent="0.25">
      <c r="A322" t="e">
        <f>Data!AI293</f>
        <v>#N/A</v>
      </c>
      <c r="B322" t="e">
        <f>Data!AJ293</f>
        <v>#N/A</v>
      </c>
      <c r="C322" t="e">
        <f>Data!AK293</f>
        <v>#N/A</v>
      </c>
      <c r="D322" t="e">
        <f>Data!AL293</f>
        <v>#N/A</v>
      </c>
      <c r="E322" t="e">
        <f>Data!AM293</f>
        <v>#N/A</v>
      </c>
      <c r="F322" s="175" t="e">
        <f>Data!AN293</f>
        <v>#N/A</v>
      </c>
    </row>
    <row r="323" spans="1:6" x14ac:dyDescent="0.25">
      <c r="A323" t="e">
        <f>Data!AI294</f>
        <v>#N/A</v>
      </c>
      <c r="B323" t="e">
        <f>Data!AJ294</f>
        <v>#N/A</v>
      </c>
      <c r="C323" t="e">
        <f>Data!AK294</f>
        <v>#N/A</v>
      </c>
      <c r="D323" t="e">
        <f>Data!AL294</f>
        <v>#N/A</v>
      </c>
      <c r="E323" t="e">
        <f>Data!AM294</f>
        <v>#N/A</v>
      </c>
      <c r="F323" s="175" t="e">
        <f>Data!AN294</f>
        <v>#N/A</v>
      </c>
    </row>
    <row r="324" spans="1:6" x14ac:dyDescent="0.25">
      <c r="A324" t="e">
        <f>Data!AI295</f>
        <v>#N/A</v>
      </c>
      <c r="B324" t="e">
        <f>Data!AJ295</f>
        <v>#N/A</v>
      </c>
      <c r="C324" t="e">
        <f>Data!AK295</f>
        <v>#N/A</v>
      </c>
      <c r="D324" t="e">
        <f>Data!AL295</f>
        <v>#N/A</v>
      </c>
      <c r="E324" t="e">
        <f>Data!AM295</f>
        <v>#N/A</v>
      </c>
      <c r="F324" s="175" t="e">
        <f>Data!AN295</f>
        <v>#N/A</v>
      </c>
    </row>
    <row r="325" spans="1:6" x14ac:dyDescent="0.25">
      <c r="A325" t="e">
        <f>Data!AI296</f>
        <v>#N/A</v>
      </c>
      <c r="B325" t="e">
        <f>Data!AJ296</f>
        <v>#N/A</v>
      </c>
      <c r="C325" t="e">
        <f>Data!AK296</f>
        <v>#N/A</v>
      </c>
      <c r="D325" t="e">
        <f>Data!AL296</f>
        <v>#N/A</v>
      </c>
      <c r="E325" t="e">
        <f>Data!AM296</f>
        <v>#N/A</v>
      </c>
      <c r="F325" s="175" t="e">
        <f>Data!AN296</f>
        <v>#N/A</v>
      </c>
    </row>
    <row r="326" spans="1:6" x14ac:dyDescent="0.25">
      <c r="A326" t="e">
        <f>Data!AI297</f>
        <v>#N/A</v>
      </c>
      <c r="B326" t="e">
        <f>Data!AJ297</f>
        <v>#N/A</v>
      </c>
      <c r="C326" t="e">
        <f>Data!AK297</f>
        <v>#N/A</v>
      </c>
      <c r="D326" t="e">
        <f>Data!AL297</f>
        <v>#N/A</v>
      </c>
      <c r="E326" t="e">
        <f>Data!AM297</f>
        <v>#N/A</v>
      </c>
      <c r="F326" s="175" t="e">
        <f>Data!AN297</f>
        <v>#N/A</v>
      </c>
    </row>
    <row r="327" spans="1:6" x14ac:dyDescent="0.25">
      <c r="A327" t="e">
        <f>Data!AI298</f>
        <v>#N/A</v>
      </c>
      <c r="B327" t="e">
        <f>Data!AJ298</f>
        <v>#N/A</v>
      </c>
      <c r="C327" t="e">
        <f>Data!AK298</f>
        <v>#N/A</v>
      </c>
      <c r="D327" t="e">
        <f>Data!AL298</f>
        <v>#N/A</v>
      </c>
      <c r="E327" t="e">
        <f>Data!AM298</f>
        <v>#N/A</v>
      </c>
      <c r="F327" s="175" t="e">
        <f>Data!AN298</f>
        <v>#N/A</v>
      </c>
    </row>
    <row r="328" spans="1:6" x14ac:dyDescent="0.25">
      <c r="A328" t="e">
        <f>Data!AI299</f>
        <v>#N/A</v>
      </c>
      <c r="B328" t="e">
        <f>Data!AJ299</f>
        <v>#N/A</v>
      </c>
      <c r="C328" t="e">
        <f>Data!AK299</f>
        <v>#N/A</v>
      </c>
      <c r="D328" t="e">
        <f>Data!AL299</f>
        <v>#N/A</v>
      </c>
      <c r="E328" t="e">
        <f>Data!AM299</f>
        <v>#N/A</v>
      </c>
      <c r="F328" s="175" t="e">
        <f>Data!AN299</f>
        <v>#N/A</v>
      </c>
    </row>
    <row r="329" spans="1:6" x14ac:dyDescent="0.25">
      <c r="A329" t="e">
        <f>Data!AI300</f>
        <v>#N/A</v>
      </c>
      <c r="B329" t="e">
        <f>Data!AJ300</f>
        <v>#N/A</v>
      </c>
      <c r="C329" t="e">
        <f>Data!AK300</f>
        <v>#N/A</v>
      </c>
      <c r="D329" t="e">
        <f>Data!AL300</f>
        <v>#N/A</v>
      </c>
      <c r="E329" t="e">
        <f>Data!AM300</f>
        <v>#N/A</v>
      </c>
      <c r="F329" s="175" t="e">
        <f>Data!AN300</f>
        <v>#N/A</v>
      </c>
    </row>
    <row r="330" spans="1:6" x14ac:dyDescent="0.25">
      <c r="A330" t="e">
        <f>Data!AI301</f>
        <v>#N/A</v>
      </c>
      <c r="B330" t="e">
        <f>Data!AJ301</f>
        <v>#N/A</v>
      </c>
      <c r="C330" t="e">
        <f>Data!AK301</f>
        <v>#N/A</v>
      </c>
      <c r="D330" t="e">
        <f>Data!AL301</f>
        <v>#N/A</v>
      </c>
      <c r="E330" t="e">
        <f>Data!AM301</f>
        <v>#N/A</v>
      </c>
      <c r="F330" s="175" t="e">
        <f>Data!AN301</f>
        <v>#N/A</v>
      </c>
    </row>
    <row r="331" spans="1:6" x14ac:dyDescent="0.25">
      <c r="A331" t="e">
        <f>Data!AI302</f>
        <v>#N/A</v>
      </c>
      <c r="B331" t="e">
        <f>Data!AJ302</f>
        <v>#N/A</v>
      </c>
      <c r="C331" t="e">
        <f>Data!AK302</f>
        <v>#N/A</v>
      </c>
      <c r="D331" t="e">
        <f>Data!AL302</f>
        <v>#N/A</v>
      </c>
      <c r="E331" t="e">
        <f>Data!AM302</f>
        <v>#N/A</v>
      </c>
      <c r="F331" s="175" t="e">
        <f>Data!AN302</f>
        <v>#N/A</v>
      </c>
    </row>
    <row r="332" spans="1:6" x14ac:dyDescent="0.25">
      <c r="A332" t="e">
        <f>Data!AI303</f>
        <v>#N/A</v>
      </c>
      <c r="B332" t="e">
        <f>Data!AJ303</f>
        <v>#N/A</v>
      </c>
      <c r="C332" t="e">
        <f>Data!AK303</f>
        <v>#N/A</v>
      </c>
      <c r="D332" t="e">
        <f>Data!AL303</f>
        <v>#N/A</v>
      </c>
      <c r="E332" t="e">
        <f>Data!AM303</f>
        <v>#N/A</v>
      </c>
      <c r="F332" s="175" t="e">
        <f>Data!AN303</f>
        <v>#N/A</v>
      </c>
    </row>
    <row r="333" spans="1:6" x14ac:dyDescent="0.25">
      <c r="A333" t="e">
        <f>Data!AI304</f>
        <v>#N/A</v>
      </c>
      <c r="B333" t="e">
        <f>Data!AJ304</f>
        <v>#N/A</v>
      </c>
      <c r="C333" t="e">
        <f>Data!AK304</f>
        <v>#N/A</v>
      </c>
      <c r="D333" t="e">
        <f>Data!AL304</f>
        <v>#N/A</v>
      </c>
      <c r="E333" t="e">
        <f>Data!AM304</f>
        <v>#N/A</v>
      </c>
      <c r="F333" s="175" t="e">
        <f>Data!AN304</f>
        <v>#N/A</v>
      </c>
    </row>
    <row r="334" spans="1:6" x14ac:dyDescent="0.25">
      <c r="A334" t="e">
        <f>Data!AI305</f>
        <v>#N/A</v>
      </c>
      <c r="B334" t="e">
        <f>Data!AJ305</f>
        <v>#N/A</v>
      </c>
      <c r="C334" t="e">
        <f>Data!AK305</f>
        <v>#N/A</v>
      </c>
      <c r="D334" t="e">
        <f>Data!AL305</f>
        <v>#N/A</v>
      </c>
      <c r="E334" t="e">
        <f>Data!AM305</f>
        <v>#N/A</v>
      </c>
      <c r="F334" s="175" t="e">
        <f>Data!AN305</f>
        <v>#N/A</v>
      </c>
    </row>
    <row r="335" spans="1:6" x14ac:dyDescent="0.25">
      <c r="A335" t="e">
        <f>Data!AI306</f>
        <v>#N/A</v>
      </c>
      <c r="B335" t="e">
        <f>Data!AJ306</f>
        <v>#N/A</v>
      </c>
      <c r="C335" t="e">
        <f>Data!AK306</f>
        <v>#N/A</v>
      </c>
      <c r="D335" t="e">
        <f>Data!AL306</f>
        <v>#N/A</v>
      </c>
      <c r="E335" t="e">
        <f>Data!AM306</f>
        <v>#N/A</v>
      </c>
      <c r="F335" s="175" t="e">
        <f>Data!AN306</f>
        <v>#N/A</v>
      </c>
    </row>
    <row r="336" spans="1:6" x14ac:dyDescent="0.25">
      <c r="A336" t="e">
        <f>Data!AI307</f>
        <v>#N/A</v>
      </c>
      <c r="B336" t="e">
        <f>Data!AJ307</f>
        <v>#N/A</v>
      </c>
      <c r="C336" t="e">
        <f>Data!AK307</f>
        <v>#N/A</v>
      </c>
      <c r="D336" t="e">
        <f>Data!AL307</f>
        <v>#N/A</v>
      </c>
      <c r="E336" t="e">
        <f>Data!AM307</f>
        <v>#N/A</v>
      </c>
      <c r="F336" s="175" t="e">
        <f>Data!AN307</f>
        <v>#N/A</v>
      </c>
    </row>
    <row r="337" spans="1:6" x14ac:dyDescent="0.25">
      <c r="A337" t="e">
        <f>Data!AI308</f>
        <v>#N/A</v>
      </c>
      <c r="B337" t="e">
        <f>Data!AJ308</f>
        <v>#N/A</v>
      </c>
      <c r="C337" t="e">
        <f>Data!AK308</f>
        <v>#N/A</v>
      </c>
      <c r="D337" t="e">
        <f>Data!AL308</f>
        <v>#N/A</v>
      </c>
      <c r="E337" t="e">
        <f>Data!AM308</f>
        <v>#N/A</v>
      </c>
      <c r="F337" s="175" t="e">
        <f>Data!AN308</f>
        <v>#N/A</v>
      </c>
    </row>
    <row r="338" spans="1:6" x14ac:dyDescent="0.25">
      <c r="A338" t="e">
        <f>Data!AI309</f>
        <v>#N/A</v>
      </c>
      <c r="B338" t="e">
        <f>Data!AJ309</f>
        <v>#N/A</v>
      </c>
      <c r="C338" t="e">
        <f>Data!AK309</f>
        <v>#N/A</v>
      </c>
      <c r="D338" t="e">
        <f>Data!AL309</f>
        <v>#N/A</v>
      </c>
      <c r="E338" t="e">
        <f>Data!AM309</f>
        <v>#N/A</v>
      </c>
      <c r="F338" s="175" t="e">
        <f>Data!AN309</f>
        <v>#N/A</v>
      </c>
    </row>
    <row r="339" spans="1:6" x14ac:dyDescent="0.25">
      <c r="A339" t="e">
        <f>Data!AI310</f>
        <v>#N/A</v>
      </c>
      <c r="B339" t="e">
        <f>Data!AJ310</f>
        <v>#N/A</v>
      </c>
      <c r="C339" t="e">
        <f>Data!AK310</f>
        <v>#N/A</v>
      </c>
      <c r="D339" t="e">
        <f>Data!AL310</f>
        <v>#N/A</v>
      </c>
      <c r="E339" t="e">
        <f>Data!AM310</f>
        <v>#N/A</v>
      </c>
      <c r="F339" s="175" t="e">
        <f>Data!AN310</f>
        <v>#N/A</v>
      </c>
    </row>
    <row r="340" spans="1:6" x14ac:dyDescent="0.25">
      <c r="A340" t="e">
        <f>Data!AI311</f>
        <v>#N/A</v>
      </c>
      <c r="B340" t="e">
        <f>Data!AJ311</f>
        <v>#N/A</v>
      </c>
      <c r="C340" t="e">
        <f>Data!AK311</f>
        <v>#N/A</v>
      </c>
      <c r="D340" t="e">
        <f>Data!AL311</f>
        <v>#N/A</v>
      </c>
      <c r="E340" t="e">
        <f>Data!AM311</f>
        <v>#N/A</v>
      </c>
      <c r="F340" s="175" t="e">
        <f>Data!AN311</f>
        <v>#N/A</v>
      </c>
    </row>
    <row r="341" spans="1:6" x14ac:dyDescent="0.25">
      <c r="A341" t="e">
        <f>Data!AI312</f>
        <v>#N/A</v>
      </c>
      <c r="B341" t="e">
        <f>Data!AJ312</f>
        <v>#N/A</v>
      </c>
      <c r="C341" t="e">
        <f>Data!AK312</f>
        <v>#N/A</v>
      </c>
      <c r="D341" t="e">
        <f>Data!AL312</f>
        <v>#N/A</v>
      </c>
      <c r="E341" t="e">
        <f>Data!AM312</f>
        <v>#N/A</v>
      </c>
      <c r="F341" s="175" t="e">
        <f>Data!AN312</f>
        <v>#N/A</v>
      </c>
    </row>
    <row r="342" spans="1:6" x14ac:dyDescent="0.25">
      <c r="A342" t="e">
        <f>Data!AI313</f>
        <v>#N/A</v>
      </c>
      <c r="B342" t="e">
        <f>Data!AJ313</f>
        <v>#N/A</v>
      </c>
      <c r="C342" t="e">
        <f>Data!AK313</f>
        <v>#N/A</v>
      </c>
      <c r="D342" t="e">
        <f>Data!AL313</f>
        <v>#N/A</v>
      </c>
      <c r="E342" t="e">
        <f>Data!AM313</f>
        <v>#N/A</v>
      </c>
      <c r="F342" s="175" t="e">
        <f>Data!AN313</f>
        <v>#N/A</v>
      </c>
    </row>
    <row r="343" spans="1:6" x14ac:dyDescent="0.25">
      <c r="A343" t="e">
        <f>Data!AI314</f>
        <v>#N/A</v>
      </c>
      <c r="B343" t="e">
        <f>Data!AJ314</f>
        <v>#N/A</v>
      </c>
      <c r="C343" t="e">
        <f>Data!AK314</f>
        <v>#N/A</v>
      </c>
      <c r="D343" t="e">
        <f>Data!AL314</f>
        <v>#N/A</v>
      </c>
      <c r="E343" t="e">
        <f>Data!AM314</f>
        <v>#N/A</v>
      </c>
      <c r="F343" s="175" t="e">
        <f>Data!AN314</f>
        <v>#N/A</v>
      </c>
    </row>
    <row r="344" spans="1:6" x14ac:dyDescent="0.25">
      <c r="A344" t="e">
        <f>Data!AI315</f>
        <v>#N/A</v>
      </c>
      <c r="B344" t="e">
        <f>Data!AJ315</f>
        <v>#N/A</v>
      </c>
      <c r="C344" t="e">
        <f>Data!AK315</f>
        <v>#N/A</v>
      </c>
      <c r="D344" t="e">
        <f>Data!AL315</f>
        <v>#N/A</v>
      </c>
      <c r="E344" t="e">
        <f>Data!AM315</f>
        <v>#N/A</v>
      </c>
      <c r="F344" s="175" t="e">
        <f>Data!AN315</f>
        <v>#N/A</v>
      </c>
    </row>
    <row r="345" spans="1:6" x14ac:dyDescent="0.25">
      <c r="A345" t="e">
        <f>Data!AI316</f>
        <v>#N/A</v>
      </c>
      <c r="B345" t="e">
        <f>Data!AJ316</f>
        <v>#N/A</v>
      </c>
      <c r="C345" t="e">
        <f>Data!AK316</f>
        <v>#N/A</v>
      </c>
      <c r="D345" t="e">
        <f>Data!AL316</f>
        <v>#N/A</v>
      </c>
      <c r="E345" t="e">
        <f>Data!AM316</f>
        <v>#N/A</v>
      </c>
      <c r="F345" s="175" t="e">
        <f>Data!AN316</f>
        <v>#N/A</v>
      </c>
    </row>
    <row r="346" spans="1:6" x14ac:dyDescent="0.25">
      <c r="A346" t="e">
        <f>Data!AI317</f>
        <v>#N/A</v>
      </c>
      <c r="B346" t="e">
        <f>Data!AJ317</f>
        <v>#N/A</v>
      </c>
      <c r="C346" t="e">
        <f>Data!AK317</f>
        <v>#N/A</v>
      </c>
      <c r="D346" t="e">
        <f>Data!AL317</f>
        <v>#N/A</v>
      </c>
      <c r="E346" t="e">
        <f>Data!AM317</f>
        <v>#N/A</v>
      </c>
      <c r="F346" s="175" t="e">
        <f>Data!AN317</f>
        <v>#N/A</v>
      </c>
    </row>
    <row r="347" spans="1:6" x14ac:dyDescent="0.25">
      <c r="A347" t="e">
        <f>Data!AI318</f>
        <v>#N/A</v>
      </c>
      <c r="B347" t="e">
        <f>Data!AJ318</f>
        <v>#N/A</v>
      </c>
      <c r="C347" t="e">
        <f>Data!AK318</f>
        <v>#N/A</v>
      </c>
      <c r="D347" t="e">
        <f>Data!AL318</f>
        <v>#N/A</v>
      </c>
      <c r="E347" t="e">
        <f>Data!AM318</f>
        <v>#N/A</v>
      </c>
      <c r="F347" s="175" t="e">
        <f>Data!AN318</f>
        <v>#N/A</v>
      </c>
    </row>
    <row r="348" spans="1:6" x14ac:dyDescent="0.25">
      <c r="A348" t="e">
        <f>Data!AI319</f>
        <v>#N/A</v>
      </c>
      <c r="B348" t="e">
        <f>Data!AJ319</f>
        <v>#N/A</v>
      </c>
      <c r="C348" t="e">
        <f>Data!AK319</f>
        <v>#N/A</v>
      </c>
      <c r="D348" t="e">
        <f>Data!AL319</f>
        <v>#N/A</v>
      </c>
      <c r="E348" t="e">
        <f>Data!AM319</f>
        <v>#N/A</v>
      </c>
      <c r="F348" s="175" t="e">
        <f>Data!AN319</f>
        <v>#N/A</v>
      </c>
    </row>
    <row r="349" spans="1:6" x14ac:dyDescent="0.25">
      <c r="A349" t="e">
        <f>Data!AI320</f>
        <v>#N/A</v>
      </c>
      <c r="B349" t="e">
        <f>Data!AJ320</f>
        <v>#N/A</v>
      </c>
      <c r="C349" t="e">
        <f>Data!AK320</f>
        <v>#N/A</v>
      </c>
      <c r="D349" t="e">
        <f>Data!AL320</f>
        <v>#N/A</v>
      </c>
      <c r="E349" t="e">
        <f>Data!AM320</f>
        <v>#N/A</v>
      </c>
      <c r="F349" s="175" t="e">
        <f>Data!AN320</f>
        <v>#N/A</v>
      </c>
    </row>
    <row r="350" spans="1:6" x14ac:dyDescent="0.25">
      <c r="A350" t="e">
        <f>Data!AI321</f>
        <v>#N/A</v>
      </c>
      <c r="B350" t="e">
        <f>Data!AJ321</f>
        <v>#N/A</v>
      </c>
      <c r="C350" t="e">
        <f>Data!AK321</f>
        <v>#N/A</v>
      </c>
      <c r="D350" t="e">
        <f>Data!AL321</f>
        <v>#N/A</v>
      </c>
      <c r="E350" t="e">
        <f>Data!AM321</f>
        <v>#N/A</v>
      </c>
      <c r="F350" s="175" t="e">
        <f>Data!AN321</f>
        <v>#N/A</v>
      </c>
    </row>
    <row r="351" spans="1:6" x14ac:dyDescent="0.25">
      <c r="A351" t="e">
        <f>Data!AI322</f>
        <v>#N/A</v>
      </c>
      <c r="B351" t="e">
        <f>Data!AJ322</f>
        <v>#N/A</v>
      </c>
      <c r="C351" t="e">
        <f>Data!AK322</f>
        <v>#N/A</v>
      </c>
      <c r="D351" t="e">
        <f>Data!AL322</f>
        <v>#N/A</v>
      </c>
      <c r="E351" t="e">
        <f>Data!AM322</f>
        <v>#N/A</v>
      </c>
      <c r="F351" s="175" t="e">
        <f>Data!AN322</f>
        <v>#N/A</v>
      </c>
    </row>
    <row r="352" spans="1:6" x14ac:dyDescent="0.25">
      <c r="A352" t="e">
        <f>Data!AI323</f>
        <v>#N/A</v>
      </c>
      <c r="B352" t="e">
        <f>Data!AJ323</f>
        <v>#N/A</v>
      </c>
      <c r="C352" t="e">
        <f>Data!AK323</f>
        <v>#N/A</v>
      </c>
      <c r="D352" t="e">
        <f>Data!AL323</f>
        <v>#N/A</v>
      </c>
      <c r="E352" t="e">
        <f>Data!AM323</f>
        <v>#N/A</v>
      </c>
      <c r="F352" s="175" t="e">
        <f>Data!AN323</f>
        <v>#N/A</v>
      </c>
    </row>
    <row r="353" spans="1:6" x14ac:dyDescent="0.25">
      <c r="A353" t="e">
        <f>Data!AI324</f>
        <v>#N/A</v>
      </c>
      <c r="B353" t="e">
        <f>Data!AJ324</f>
        <v>#N/A</v>
      </c>
      <c r="C353" t="e">
        <f>Data!AK324</f>
        <v>#N/A</v>
      </c>
      <c r="D353" t="e">
        <f>Data!AL324</f>
        <v>#N/A</v>
      </c>
      <c r="E353" t="e">
        <f>Data!AM324</f>
        <v>#N/A</v>
      </c>
      <c r="F353" s="175" t="e">
        <f>Data!AN324</f>
        <v>#N/A</v>
      </c>
    </row>
    <row r="354" spans="1:6" x14ac:dyDescent="0.25">
      <c r="A354" t="e">
        <f>Data!AI325</f>
        <v>#N/A</v>
      </c>
      <c r="B354" t="e">
        <f>Data!AJ325</f>
        <v>#N/A</v>
      </c>
      <c r="C354" t="e">
        <f>Data!AK325</f>
        <v>#N/A</v>
      </c>
      <c r="D354" t="e">
        <f>Data!AL325</f>
        <v>#N/A</v>
      </c>
      <c r="E354" t="e">
        <f>Data!AM325</f>
        <v>#N/A</v>
      </c>
      <c r="F354" s="175" t="e">
        <f>Data!AN325</f>
        <v>#N/A</v>
      </c>
    </row>
    <row r="355" spans="1:6" x14ac:dyDescent="0.25">
      <c r="A355" t="e">
        <f>Data!AI326</f>
        <v>#N/A</v>
      </c>
      <c r="B355" t="e">
        <f>Data!AJ326</f>
        <v>#N/A</v>
      </c>
      <c r="C355" t="e">
        <f>Data!AK326</f>
        <v>#N/A</v>
      </c>
      <c r="D355" t="e">
        <f>Data!AL326</f>
        <v>#N/A</v>
      </c>
      <c r="E355" t="e">
        <f>Data!AM326</f>
        <v>#N/A</v>
      </c>
      <c r="F355" s="175" t="e">
        <f>Data!AN326</f>
        <v>#N/A</v>
      </c>
    </row>
    <row r="356" spans="1:6" x14ac:dyDescent="0.25">
      <c r="A356" t="e">
        <f>Data!AI327</f>
        <v>#N/A</v>
      </c>
      <c r="B356" t="e">
        <f>Data!AJ327</f>
        <v>#N/A</v>
      </c>
      <c r="C356" t="e">
        <f>Data!AK327</f>
        <v>#N/A</v>
      </c>
      <c r="D356" t="e">
        <f>Data!AL327</f>
        <v>#N/A</v>
      </c>
      <c r="E356" t="e">
        <f>Data!AM327</f>
        <v>#N/A</v>
      </c>
      <c r="F356" s="175" t="e">
        <f>Data!AN327</f>
        <v>#N/A</v>
      </c>
    </row>
    <row r="357" spans="1:6" x14ac:dyDescent="0.25">
      <c r="A357" t="e">
        <f>Data!AI328</f>
        <v>#N/A</v>
      </c>
      <c r="B357" t="e">
        <f>Data!AJ328</f>
        <v>#N/A</v>
      </c>
      <c r="C357" t="e">
        <f>Data!AK328</f>
        <v>#N/A</v>
      </c>
      <c r="D357" t="e">
        <f>Data!AL328</f>
        <v>#N/A</v>
      </c>
      <c r="E357" t="e">
        <f>Data!AM328</f>
        <v>#N/A</v>
      </c>
      <c r="F357" s="175" t="e">
        <f>Data!AN328</f>
        <v>#N/A</v>
      </c>
    </row>
    <row r="358" spans="1:6" x14ac:dyDescent="0.25">
      <c r="A358" t="e">
        <f>Data!AI329</f>
        <v>#N/A</v>
      </c>
      <c r="B358" t="e">
        <f>Data!AJ329</f>
        <v>#N/A</v>
      </c>
      <c r="C358" t="e">
        <f>Data!AK329</f>
        <v>#N/A</v>
      </c>
      <c r="D358" t="e">
        <f>Data!AL329</f>
        <v>#N/A</v>
      </c>
      <c r="E358" t="e">
        <f>Data!AM329</f>
        <v>#N/A</v>
      </c>
      <c r="F358" s="175" t="e">
        <f>Data!AN329</f>
        <v>#N/A</v>
      </c>
    </row>
    <row r="359" spans="1:6" x14ac:dyDescent="0.25">
      <c r="A359" t="e">
        <f>Data!AI330</f>
        <v>#N/A</v>
      </c>
      <c r="B359" t="e">
        <f>Data!AJ330</f>
        <v>#N/A</v>
      </c>
      <c r="C359" t="e">
        <f>Data!AK330</f>
        <v>#N/A</v>
      </c>
      <c r="D359" t="e">
        <f>Data!AL330</f>
        <v>#N/A</v>
      </c>
      <c r="E359" t="e">
        <f>Data!AM330</f>
        <v>#N/A</v>
      </c>
      <c r="F359" s="175" t="e">
        <f>Data!AN330</f>
        <v>#N/A</v>
      </c>
    </row>
    <row r="360" spans="1:6" x14ac:dyDescent="0.25">
      <c r="A360" t="e">
        <f>Data!AI331</f>
        <v>#N/A</v>
      </c>
      <c r="B360" t="e">
        <f>Data!AJ331</f>
        <v>#N/A</v>
      </c>
      <c r="C360" t="e">
        <f>Data!AK331</f>
        <v>#N/A</v>
      </c>
      <c r="D360" t="e">
        <f>Data!AL331</f>
        <v>#N/A</v>
      </c>
      <c r="E360" t="e">
        <f>Data!AM331</f>
        <v>#N/A</v>
      </c>
      <c r="F360" s="175" t="e">
        <f>Data!AN331</f>
        <v>#N/A</v>
      </c>
    </row>
    <row r="361" spans="1:6" x14ac:dyDescent="0.25">
      <c r="A361" t="e">
        <f>Data!AI332</f>
        <v>#N/A</v>
      </c>
      <c r="B361" t="e">
        <f>Data!AJ332</f>
        <v>#N/A</v>
      </c>
      <c r="C361" t="e">
        <f>Data!AK332</f>
        <v>#N/A</v>
      </c>
      <c r="D361" t="e">
        <f>Data!AL332</f>
        <v>#N/A</v>
      </c>
      <c r="E361" t="e">
        <f>Data!AM332</f>
        <v>#N/A</v>
      </c>
      <c r="F361" s="175" t="e">
        <f>Data!AN332</f>
        <v>#N/A</v>
      </c>
    </row>
    <row r="362" spans="1:6" x14ac:dyDescent="0.25">
      <c r="A362" t="e">
        <f>Data!AI333</f>
        <v>#N/A</v>
      </c>
      <c r="B362" t="e">
        <f>Data!AJ333</f>
        <v>#N/A</v>
      </c>
      <c r="C362" t="e">
        <f>Data!AK333</f>
        <v>#N/A</v>
      </c>
      <c r="D362" t="e">
        <f>Data!AL333</f>
        <v>#N/A</v>
      </c>
      <c r="E362" t="e">
        <f>Data!AM333</f>
        <v>#N/A</v>
      </c>
      <c r="F362" s="175" t="e">
        <f>Data!AN333</f>
        <v>#N/A</v>
      </c>
    </row>
    <row r="363" spans="1:6" x14ac:dyDescent="0.25">
      <c r="A363" t="e">
        <f>Data!AI334</f>
        <v>#N/A</v>
      </c>
      <c r="B363" t="e">
        <f>Data!AJ334</f>
        <v>#N/A</v>
      </c>
      <c r="C363" t="e">
        <f>Data!AK334</f>
        <v>#N/A</v>
      </c>
      <c r="D363" t="e">
        <f>Data!AL334</f>
        <v>#N/A</v>
      </c>
      <c r="E363" t="e">
        <f>Data!AM334</f>
        <v>#N/A</v>
      </c>
      <c r="F363" s="175" t="e">
        <f>Data!AN334</f>
        <v>#N/A</v>
      </c>
    </row>
    <row r="364" spans="1:6" x14ac:dyDescent="0.25">
      <c r="A364" t="e">
        <f>Data!AI335</f>
        <v>#N/A</v>
      </c>
      <c r="B364" t="e">
        <f>Data!AJ335</f>
        <v>#N/A</v>
      </c>
      <c r="C364" t="e">
        <f>Data!AK335</f>
        <v>#N/A</v>
      </c>
      <c r="D364" t="e">
        <f>Data!AL335</f>
        <v>#N/A</v>
      </c>
      <c r="E364" t="e">
        <f>Data!AM335</f>
        <v>#N/A</v>
      </c>
      <c r="F364" s="175" t="e">
        <f>Data!AN335</f>
        <v>#N/A</v>
      </c>
    </row>
    <row r="365" spans="1:6" x14ac:dyDescent="0.25">
      <c r="A365" t="e">
        <f>Data!AI336</f>
        <v>#N/A</v>
      </c>
      <c r="B365" t="e">
        <f>Data!AJ336</f>
        <v>#N/A</v>
      </c>
      <c r="C365" t="e">
        <f>Data!AK336</f>
        <v>#N/A</v>
      </c>
      <c r="D365" t="e">
        <f>Data!AL336</f>
        <v>#N/A</v>
      </c>
      <c r="E365" t="e">
        <f>Data!AM336</f>
        <v>#N/A</v>
      </c>
      <c r="F365" s="175" t="e">
        <f>Data!AN336</f>
        <v>#N/A</v>
      </c>
    </row>
    <row r="366" spans="1:6" x14ac:dyDescent="0.25">
      <c r="A366" t="e">
        <f>Data!AI337</f>
        <v>#N/A</v>
      </c>
      <c r="B366" t="e">
        <f>Data!AJ337</f>
        <v>#N/A</v>
      </c>
      <c r="C366" t="e">
        <f>Data!AK337</f>
        <v>#N/A</v>
      </c>
      <c r="D366" t="e">
        <f>Data!AL337</f>
        <v>#N/A</v>
      </c>
      <c r="E366" t="e">
        <f>Data!AM337</f>
        <v>#N/A</v>
      </c>
      <c r="F366" s="175" t="e">
        <f>Data!AN337</f>
        <v>#N/A</v>
      </c>
    </row>
    <row r="367" spans="1:6" x14ac:dyDescent="0.25">
      <c r="A367" t="e">
        <f>Data!AI338</f>
        <v>#N/A</v>
      </c>
      <c r="B367" t="e">
        <f>Data!AJ338</f>
        <v>#N/A</v>
      </c>
      <c r="C367" t="e">
        <f>Data!AK338</f>
        <v>#N/A</v>
      </c>
      <c r="D367" t="e">
        <f>Data!AL338</f>
        <v>#N/A</v>
      </c>
      <c r="E367" t="e">
        <f>Data!AM338</f>
        <v>#N/A</v>
      </c>
      <c r="F367" s="175" t="e">
        <f>Data!AN338</f>
        <v>#N/A</v>
      </c>
    </row>
    <row r="368" spans="1:6" x14ac:dyDescent="0.25">
      <c r="A368" t="e">
        <f>Data!AI339</f>
        <v>#N/A</v>
      </c>
      <c r="B368" t="e">
        <f>Data!AJ339</f>
        <v>#N/A</v>
      </c>
      <c r="C368" t="e">
        <f>Data!AK339</f>
        <v>#N/A</v>
      </c>
      <c r="D368" t="e">
        <f>Data!AL339</f>
        <v>#N/A</v>
      </c>
      <c r="E368" t="e">
        <f>Data!AM339</f>
        <v>#N/A</v>
      </c>
      <c r="F368" s="175" t="e">
        <f>Data!AN339</f>
        <v>#N/A</v>
      </c>
    </row>
    <row r="369" spans="1:6" x14ac:dyDescent="0.25">
      <c r="A369" t="e">
        <f>Data!AI340</f>
        <v>#N/A</v>
      </c>
      <c r="B369" t="e">
        <f>Data!AJ340</f>
        <v>#N/A</v>
      </c>
      <c r="C369" t="e">
        <f>Data!AK340</f>
        <v>#N/A</v>
      </c>
      <c r="D369" t="e">
        <f>Data!AL340</f>
        <v>#N/A</v>
      </c>
      <c r="E369" t="e">
        <f>Data!AM340</f>
        <v>#N/A</v>
      </c>
      <c r="F369" s="175" t="e">
        <f>Data!AN340</f>
        <v>#N/A</v>
      </c>
    </row>
    <row r="370" spans="1:6" x14ac:dyDescent="0.25">
      <c r="A370" t="e">
        <f>Data!AI341</f>
        <v>#N/A</v>
      </c>
      <c r="B370" t="e">
        <f>Data!AJ341</f>
        <v>#N/A</v>
      </c>
      <c r="C370" t="e">
        <f>Data!AK341</f>
        <v>#N/A</v>
      </c>
      <c r="D370" t="e">
        <f>Data!AL341</f>
        <v>#N/A</v>
      </c>
      <c r="E370" t="e">
        <f>Data!AM341</f>
        <v>#N/A</v>
      </c>
      <c r="F370" s="175" t="e">
        <f>Data!AN341</f>
        <v>#N/A</v>
      </c>
    </row>
    <row r="371" spans="1:6" x14ac:dyDescent="0.25">
      <c r="A371" t="e">
        <f>Data!AI342</f>
        <v>#N/A</v>
      </c>
      <c r="B371" t="e">
        <f>Data!AJ342</f>
        <v>#N/A</v>
      </c>
      <c r="C371" t="e">
        <f>Data!AK342</f>
        <v>#N/A</v>
      </c>
      <c r="D371" t="e">
        <f>Data!AL342</f>
        <v>#N/A</v>
      </c>
      <c r="E371" t="e">
        <f>Data!AM342</f>
        <v>#N/A</v>
      </c>
      <c r="F371" s="175" t="e">
        <f>Data!AN342</f>
        <v>#N/A</v>
      </c>
    </row>
    <row r="372" spans="1:6" x14ac:dyDescent="0.25">
      <c r="A372" t="e">
        <f>Data!AI343</f>
        <v>#N/A</v>
      </c>
      <c r="B372" t="e">
        <f>Data!AJ343</f>
        <v>#N/A</v>
      </c>
      <c r="C372" t="e">
        <f>Data!AK343</f>
        <v>#N/A</v>
      </c>
      <c r="D372" t="e">
        <f>Data!AL343</f>
        <v>#N/A</v>
      </c>
      <c r="E372" t="e">
        <f>Data!AM343</f>
        <v>#N/A</v>
      </c>
      <c r="F372" s="175" t="e">
        <f>Data!AN343</f>
        <v>#N/A</v>
      </c>
    </row>
    <row r="373" spans="1:6" x14ac:dyDescent="0.25">
      <c r="A373" t="e">
        <f>Data!AI344</f>
        <v>#N/A</v>
      </c>
      <c r="B373" t="e">
        <f>Data!AJ344</f>
        <v>#N/A</v>
      </c>
      <c r="C373" t="e">
        <f>Data!AK344</f>
        <v>#N/A</v>
      </c>
      <c r="D373" t="e">
        <f>Data!AL344</f>
        <v>#N/A</v>
      </c>
      <c r="E373" t="e">
        <f>Data!AM344</f>
        <v>#N/A</v>
      </c>
      <c r="F373" s="175" t="e">
        <f>Data!AN344</f>
        <v>#N/A</v>
      </c>
    </row>
    <row r="374" spans="1:6" x14ac:dyDescent="0.25">
      <c r="A374" t="e">
        <f>Data!AI345</f>
        <v>#N/A</v>
      </c>
      <c r="B374" t="e">
        <f>Data!AJ345</f>
        <v>#N/A</v>
      </c>
      <c r="C374" t="e">
        <f>Data!AK345</f>
        <v>#N/A</v>
      </c>
      <c r="D374" t="e">
        <f>Data!AL345</f>
        <v>#N/A</v>
      </c>
      <c r="E374" t="e">
        <f>Data!AM345</f>
        <v>#N/A</v>
      </c>
      <c r="F374" s="175" t="e">
        <f>Data!AN345</f>
        <v>#N/A</v>
      </c>
    </row>
    <row r="375" spans="1:6" x14ac:dyDescent="0.25">
      <c r="A375" t="e">
        <f>Data!AI346</f>
        <v>#N/A</v>
      </c>
      <c r="B375" t="e">
        <f>Data!AJ346</f>
        <v>#N/A</v>
      </c>
      <c r="C375" t="e">
        <f>Data!AK346</f>
        <v>#N/A</v>
      </c>
      <c r="D375" t="e">
        <f>Data!AL346</f>
        <v>#N/A</v>
      </c>
      <c r="E375" t="e">
        <f>Data!AM346</f>
        <v>#N/A</v>
      </c>
      <c r="F375" s="175" t="e">
        <f>Data!AN346</f>
        <v>#N/A</v>
      </c>
    </row>
    <row r="376" spans="1:6" x14ac:dyDescent="0.25">
      <c r="A376" t="e">
        <f>Data!AI347</f>
        <v>#N/A</v>
      </c>
      <c r="B376" t="e">
        <f>Data!AJ347</f>
        <v>#N/A</v>
      </c>
      <c r="C376" t="e">
        <f>Data!AK347</f>
        <v>#N/A</v>
      </c>
      <c r="D376" t="e">
        <f>Data!AL347</f>
        <v>#N/A</v>
      </c>
      <c r="E376" t="e">
        <f>Data!AM347</f>
        <v>#N/A</v>
      </c>
      <c r="F376" s="175" t="e">
        <f>Data!AN347</f>
        <v>#N/A</v>
      </c>
    </row>
    <row r="377" spans="1:6" x14ac:dyDescent="0.25">
      <c r="A377" t="e">
        <f>Data!AI348</f>
        <v>#N/A</v>
      </c>
      <c r="B377" t="e">
        <f>Data!AJ348</f>
        <v>#N/A</v>
      </c>
      <c r="C377" t="e">
        <f>Data!AK348</f>
        <v>#N/A</v>
      </c>
      <c r="D377" t="e">
        <f>Data!AL348</f>
        <v>#N/A</v>
      </c>
      <c r="E377" t="e">
        <f>Data!AM348</f>
        <v>#N/A</v>
      </c>
      <c r="F377" s="175" t="e">
        <f>Data!AN348</f>
        <v>#N/A</v>
      </c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workbookViewId="0">
      <selection activeCell="AM27" sqref="AM27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356</v>
      </c>
    </row>
    <row r="2" spans="1:40" x14ac:dyDescent="0.25">
      <c r="A2" t="s">
        <v>357</v>
      </c>
      <c r="B2" t="s">
        <v>358</v>
      </c>
      <c r="C2" t="s">
        <v>359</v>
      </c>
      <c r="D2" t="s">
        <v>360</v>
      </c>
      <c r="E2" t="s">
        <v>361</v>
      </c>
      <c r="G2" t="s">
        <v>362</v>
      </c>
      <c r="H2" t="s">
        <v>363</v>
      </c>
      <c r="I2" t="s">
        <v>364</v>
      </c>
      <c r="J2" t="s">
        <v>365</v>
      </c>
      <c r="K2" t="s">
        <v>366</v>
      </c>
      <c r="L2" t="s">
        <v>367</v>
      </c>
      <c r="M2" t="s">
        <v>368</v>
      </c>
      <c r="N2" t="s">
        <v>369</v>
      </c>
      <c r="O2" t="s">
        <v>370</v>
      </c>
      <c r="P2" t="s">
        <v>371</v>
      </c>
      <c r="Q2" t="s">
        <v>372</v>
      </c>
      <c r="R2" t="s">
        <v>373</v>
      </c>
      <c r="S2" t="s">
        <v>374</v>
      </c>
      <c r="T2" t="s">
        <v>375</v>
      </c>
      <c r="U2" t="s">
        <v>376</v>
      </c>
      <c r="V2" t="s">
        <v>377</v>
      </c>
      <c r="W2" t="s">
        <v>378</v>
      </c>
      <c r="X2" t="s">
        <v>379</v>
      </c>
      <c r="Y2" t="s">
        <v>380</v>
      </c>
      <c r="Z2" t="s">
        <v>381</v>
      </c>
      <c r="AA2" t="s">
        <v>382</v>
      </c>
      <c r="AB2" t="s">
        <v>383</v>
      </c>
      <c r="AC2" t="s">
        <v>384</v>
      </c>
      <c r="AD2" t="s">
        <v>385</v>
      </c>
      <c r="AE2" t="s">
        <v>386</v>
      </c>
      <c r="AF2" t="s">
        <v>387</v>
      </c>
      <c r="AG2" t="s">
        <v>388</v>
      </c>
      <c r="AH2" t="s">
        <v>389</v>
      </c>
      <c r="AI2" t="s">
        <v>390</v>
      </c>
      <c r="AJ2" t="s">
        <v>391</v>
      </c>
    </row>
    <row r="3" spans="1:40" x14ac:dyDescent="0.25">
      <c r="B3" s="41"/>
      <c r="Y3" s="41"/>
      <c r="Z3" s="41"/>
    </row>
    <row r="4" spans="1:40" ht="26.4" x14ac:dyDescent="0.25">
      <c r="A4" s="179" t="s">
        <v>392</v>
      </c>
      <c r="B4" s="179" t="s">
        <v>393</v>
      </c>
      <c r="C4" s="179" t="s">
        <v>394</v>
      </c>
      <c r="D4" s="179" t="s">
        <v>395</v>
      </c>
      <c r="E4" s="179" t="s">
        <v>396</v>
      </c>
      <c r="G4" s="179" t="s">
        <v>397</v>
      </c>
      <c r="H4" s="179" t="s">
        <v>398</v>
      </c>
      <c r="I4" s="179" t="s">
        <v>399</v>
      </c>
      <c r="J4" s="179" t="s">
        <v>400</v>
      </c>
      <c r="K4" s="179" t="s">
        <v>151</v>
      </c>
      <c r="L4" s="179" t="s">
        <v>401</v>
      </c>
      <c r="M4" s="179" t="s">
        <v>402</v>
      </c>
      <c r="N4" s="179" t="s">
        <v>403</v>
      </c>
      <c r="O4" s="179" t="s">
        <v>404</v>
      </c>
      <c r="P4" s="179" t="s">
        <v>153</v>
      </c>
      <c r="Q4" s="179" t="s">
        <v>159</v>
      </c>
      <c r="R4" s="179" t="s">
        <v>405</v>
      </c>
      <c r="S4" s="179" t="s">
        <v>159</v>
      </c>
      <c r="T4" s="179" t="s">
        <v>406</v>
      </c>
      <c r="U4" s="179" t="s">
        <v>407</v>
      </c>
      <c r="V4" s="179" t="s">
        <v>151</v>
      </c>
      <c r="W4" s="179" t="s">
        <v>408</v>
      </c>
      <c r="X4" s="179" t="s">
        <v>409</v>
      </c>
      <c r="Y4" s="179" t="s">
        <v>410</v>
      </c>
      <c r="Z4" s="179" t="s">
        <v>410</v>
      </c>
      <c r="AA4" s="179" t="s">
        <v>406</v>
      </c>
      <c r="AB4" s="179" t="s">
        <v>411</v>
      </c>
      <c r="AC4" s="179" t="s">
        <v>190</v>
      </c>
      <c r="AD4" s="179" t="s">
        <v>412</v>
      </c>
      <c r="AE4" s="179" t="s">
        <v>413</v>
      </c>
      <c r="AF4" s="179" t="s">
        <v>414</v>
      </c>
      <c r="AG4" s="179" t="s">
        <v>415</v>
      </c>
      <c r="AH4" s="179" t="s">
        <v>416</v>
      </c>
      <c r="AI4" s="179" t="s">
        <v>417</v>
      </c>
      <c r="AJ4" s="179" t="s">
        <v>418</v>
      </c>
    </row>
    <row r="6" spans="1:40" x14ac:dyDescent="0.25">
      <c r="A6" s="89">
        <f>W4+31</f>
        <v>44562</v>
      </c>
      <c r="B6" s="90">
        <f>A6-31</f>
        <v>44531</v>
      </c>
    </row>
    <row r="7" spans="1:40" x14ac:dyDescent="0.25">
      <c r="A7" s="62"/>
      <c r="B7" s="62"/>
      <c r="C7" s="62"/>
      <c r="D7" s="62"/>
      <c r="E7" s="62"/>
      <c r="F7" s="62"/>
      <c r="G7" s="62" t="s">
        <v>419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420</v>
      </c>
      <c r="B8" s="63" t="s">
        <v>421</v>
      </c>
      <c r="C8" s="63" t="s">
        <v>422</v>
      </c>
      <c r="D8" s="63" t="s">
        <v>423</v>
      </c>
    </row>
    <row r="9" spans="1:40" x14ac:dyDescent="0.25">
      <c r="A9" s="63" t="s">
        <v>424</v>
      </c>
      <c r="B9" s="63" t="s">
        <v>425</v>
      </c>
      <c r="C9" s="63" t="s">
        <v>425</v>
      </c>
      <c r="D9" s="63" t="s">
        <v>426</v>
      </c>
    </row>
    <row r="10" spans="1:40" x14ac:dyDescent="0.25">
      <c r="A10" s="63" t="s">
        <v>427</v>
      </c>
      <c r="B10" s="63" t="s">
        <v>428</v>
      </c>
      <c r="C10" s="63" t="s">
        <v>428</v>
      </c>
      <c r="D10" s="63" t="s">
        <v>429</v>
      </c>
      <c r="AD10" s="277" t="s">
        <v>350</v>
      </c>
      <c r="AE10" s="278"/>
      <c r="AF10" s="278"/>
      <c r="AG10" s="278"/>
      <c r="AH10" s="278"/>
    </row>
    <row r="11" spans="1:40" x14ac:dyDescent="0.25">
      <c r="A11" s="63" t="s">
        <v>430</v>
      </c>
      <c r="B11" s="63" t="s">
        <v>431</v>
      </c>
      <c r="C11" s="63" t="s">
        <v>431</v>
      </c>
      <c r="D11" s="63" t="s">
        <v>432</v>
      </c>
      <c r="AD11" s="170"/>
      <c r="AE11" s="171"/>
      <c r="AF11" s="171"/>
      <c r="AG11" s="171"/>
    </row>
    <row r="12" spans="1:40" ht="39.6" x14ac:dyDescent="0.25">
      <c r="A12" s="63" t="s">
        <v>433</v>
      </c>
      <c r="B12" s="63" t="s">
        <v>434</v>
      </c>
      <c r="C12" s="63" t="s">
        <v>434</v>
      </c>
      <c r="D12" s="63" t="s">
        <v>435</v>
      </c>
      <c r="AD12" s="173" t="s">
        <v>351</v>
      </c>
      <c r="AE12" s="173" t="s">
        <v>352</v>
      </c>
      <c r="AF12" s="173" t="s">
        <v>353</v>
      </c>
      <c r="AG12" s="173" t="s">
        <v>354</v>
      </c>
      <c r="AH12" s="172" t="s">
        <v>355</v>
      </c>
      <c r="AI12" s="173" t="s">
        <v>351</v>
      </c>
      <c r="AJ12" s="173" t="s">
        <v>352</v>
      </c>
      <c r="AK12" s="173" t="s">
        <v>353</v>
      </c>
      <c r="AL12" s="173" t="s">
        <v>354</v>
      </c>
      <c r="AM12" s="172" t="s">
        <v>355</v>
      </c>
      <c r="AN12" s="174" t="s">
        <v>343</v>
      </c>
    </row>
    <row r="13" spans="1:40" x14ac:dyDescent="0.25">
      <c r="A13" s="63" t="s">
        <v>436</v>
      </c>
      <c r="B13" s="63" t="s">
        <v>437</v>
      </c>
      <c r="C13" s="63" t="s">
        <v>437</v>
      </c>
      <c r="D13" s="63" t="s">
        <v>438</v>
      </c>
      <c r="AD13" s="173" t="s">
        <v>439</v>
      </c>
      <c r="AE13" s="173" t="s">
        <v>433</v>
      </c>
      <c r="AF13" s="173" t="s">
        <v>439</v>
      </c>
      <c r="AG13" s="173" t="s">
        <v>440</v>
      </c>
      <c r="AH13" s="172" t="s">
        <v>441</v>
      </c>
      <c r="AI13">
        <f t="shared" ref="AI13:AI76" si="0">IF(ISBLANK(AD13),NA(),VALUE(AD13))</f>
        <v>1</v>
      </c>
      <c r="AJ13">
        <f t="shared" ref="AJ13:AJ76" si="1">IF(ISBLANK(AE13),NA(),VALUE(AE13))</f>
        <v>2000</v>
      </c>
      <c r="AK13">
        <f t="shared" ref="AK13:AK76" si="2">IF(ISBLANK(AF13),NA(),VALUE(AF13))</f>
        <v>1</v>
      </c>
      <c r="AL13">
        <f t="shared" ref="AL13:AL76" si="3">IF(ISBLANK(AG13),NA(),VALUE(AG13))</f>
        <v>203442</v>
      </c>
      <c r="AM13">
        <f t="shared" ref="AM13:AM76" si="4">IF(ISBLANK(AH13),NA(),VALUE(AH13))</f>
        <v>227533</v>
      </c>
      <c r="AN13" s="175">
        <f t="shared" ref="AN13:AN76" si="5">IF(ISBLANK(AE13),NA(),VALUE(DATE(AE13,AF13,1)))</f>
        <v>36526</v>
      </c>
    </row>
    <row r="14" spans="1:40" x14ac:dyDescent="0.25">
      <c r="A14" s="63" t="s">
        <v>442</v>
      </c>
      <c r="B14" s="63" t="s">
        <v>443</v>
      </c>
      <c r="C14" s="63" t="s">
        <v>443</v>
      </c>
      <c r="D14" s="63" t="s">
        <v>444</v>
      </c>
      <c r="AD14" s="173" t="s">
        <v>445</v>
      </c>
      <c r="AE14" s="173" t="s">
        <v>433</v>
      </c>
      <c r="AF14" s="173" t="s">
        <v>445</v>
      </c>
      <c r="AG14" s="173" t="s">
        <v>446</v>
      </c>
      <c r="AH14" s="172" t="s">
        <v>447</v>
      </c>
      <c r="AI14">
        <f t="shared" si="0"/>
        <v>2</v>
      </c>
      <c r="AJ14">
        <f t="shared" si="1"/>
        <v>2000</v>
      </c>
      <c r="AK14">
        <f t="shared" si="2"/>
        <v>2</v>
      </c>
      <c r="AL14">
        <f t="shared" si="3"/>
        <v>199261</v>
      </c>
      <c r="AM14">
        <f t="shared" si="4"/>
        <v>228823</v>
      </c>
      <c r="AN14" s="175">
        <f t="shared" si="5"/>
        <v>36557</v>
      </c>
    </row>
    <row r="15" spans="1:40" x14ac:dyDescent="0.25">
      <c r="A15" s="63" t="s">
        <v>448</v>
      </c>
      <c r="B15" s="63" t="s">
        <v>449</v>
      </c>
      <c r="C15" s="63" t="s">
        <v>449</v>
      </c>
      <c r="D15" s="63" t="s">
        <v>450</v>
      </c>
      <c r="AD15" s="173" t="s">
        <v>451</v>
      </c>
      <c r="AE15" s="173" t="s">
        <v>433</v>
      </c>
      <c r="AF15" s="173" t="s">
        <v>451</v>
      </c>
      <c r="AG15" s="173" t="s">
        <v>452</v>
      </c>
      <c r="AH15" s="172" t="s">
        <v>453</v>
      </c>
      <c r="AI15">
        <f t="shared" si="0"/>
        <v>3</v>
      </c>
      <c r="AJ15">
        <f t="shared" si="1"/>
        <v>2000</v>
      </c>
      <c r="AK15">
        <f t="shared" si="2"/>
        <v>3</v>
      </c>
      <c r="AL15">
        <f t="shared" si="3"/>
        <v>232490</v>
      </c>
      <c r="AM15">
        <f t="shared" si="4"/>
        <v>229988</v>
      </c>
      <c r="AN15" s="175">
        <f t="shared" si="5"/>
        <v>36586</v>
      </c>
    </row>
    <row r="16" spans="1:40" x14ac:dyDescent="0.25">
      <c r="A16" s="63" t="s">
        <v>454</v>
      </c>
      <c r="B16" s="63" t="s">
        <v>455</v>
      </c>
      <c r="C16" s="63" t="s">
        <v>455</v>
      </c>
      <c r="D16" s="63" t="s">
        <v>456</v>
      </c>
      <c r="AD16" s="173" t="s">
        <v>457</v>
      </c>
      <c r="AE16" s="173" t="s">
        <v>433</v>
      </c>
      <c r="AF16" s="173" t="s">
        <v>457</v>
      </c>
      <c r="AG16" s="173" t="s">
        <v>458</v>
      </c>
      <c r="AH16" s="172" t="s">
        <v>459</v>
      </c>
      <c r="AI16">
        <f t="shared" si="0"/>
        <v>4</v>
      </c>
      <c r="AJ16">
        <f t="shared" si="1"/>
        <v>2000</v>
      </c>
      <c r="AK16">
        <f t="shared" si="2"/>
        <v>4</v>
      </c>
      <c r="AL16">
        <f t="shared" si="3"/>
        <v>227698</v>
      </c>
      <c r="AM16">
        <f t="shared" si="4"/>
        <v>228854</v>
      </c>
      <c r="AN16" s="175">
        <f t="shared" si="5"/>
        <v>36617</v>
      </c>
    </row>
    <row r="17" spans="1:40" x14ac:dyDescent="0.25">
      <c r="A17" s="63" t="s">
        <v>460</v>
      </c>
      <c r="B17" s="63" t="s">
        <v>461</v>
      </c>
      <c r="C17" s="63" t="s">
        <v>461</v>
      </c>
      <c r="D17" s="63" t="s">
        <v>462</v>
      </c>
      <c r="AD17" s="173" t="s">
        <v>463</v>
      </c>
      <c r="AE17" s="173" t="s">
        <v>433</v>
      </c>
      <c r="AF17" s="173" t="s">
        <v>463</v>
      </c>
      <c r="AG17" s="173" t="s">
        <v>464</v>
      </c>
      <c r="AH17" s="172" t="s">
        <v>465</v>
      </c>
      <c r="AI17">
        <f t="shared" si="0"/>
        <v>5</v>
      </c>
      <c r="AJ17">
        <f t="shared" si="1"/>
        <v>2000</v>
      </c>
      <c r="AK17">
        <f t="shared" si="2"/>
        <v>5</v>
      </c>
      <c r="AL17">
        <f t="shared" si="3"/>
        <v>242501</v>
      </c>
      <c r="AM17">
        <f t="shared" si="4"/>
        <v>229745</v>
      </c>
      <c r="AN17" s="175">
        <f t="shared" si="5"/>
        <v>36647</v>
      </c>
    </row>
    <row r="18" spans="1:40" x14ac:dyDescent="0.25">
      <c r="A18" s="63" t="s">
        <v>466</v>
      </c>
      <c r="B18" s="63" t="s">
        <v>467</v>
      </c>
      <c r="C18" s="63" t="s">
        <v>467</v>
      </c>
      <c r="D18" s="63" t="s">
        <v>468</v>
      </c>
      <c r="AD18" s="173" t="s">
        <v>469</v>
      </c>
      <c r="AE18" s="173" t="s">
        <v>433</v>
      </c>
      <c r="AF18" s="173" t="s">
        <v>469</v>
      </c>
      <c r="AG18" s="173" t="s">
        <v>470</v>
      </c>
      <c r="AH18" s="172" t="s">
        <v>471</v>
      </c>
      <c r="AI18">
        <f t="shared" si="0"/>
        <v>6</v>
      </c>
      <c r="AJ18">
        <f t="shared" si="1"/>
        <v>2000</v>
      </c>
      <c r="AK18">
        <f t="shared" si="2"/>
        <v>6</v>
      </c>
      <c r="AL18">
        <f t="shared" si="3"/>
        <v>242963</v>
      </c>
      <c r="AM18">
        <f t="shared" si="4"/>
        <v>230044</v>
      </c>
      <c r="AN18" s="175">
        <f t="shared" si="5"/>
        <v>36678</v>
      </c>
    </row>
    <row r="19" spans="1:40" x14ac:dyDescent="0.25">
      <c r="A19" s="63" t="s">
        <v>472</v>
      </c>
      <c r="B19" s="63" t="s">
        <v>473</v>
      </c>
      <c r="C19" s="63" t="s">
        <v>473</v>
      </c>
      <c r="D19" s="63" t="s">
        <v>474</v>
      </c>
      <c r="AD19" s="173" t="s">
        <v>475</v>
      </c>
      <c r="AE19" s="173" t="s">
        <v>433</v>
      </c>
      <c r="AF19" s="173" t="s">
        <v>475</v>
      </c>
      <c r="AG19" s="173" t="s">
        <v>476</v>
      </c>
      <c r="AH19" s="172" t="s">
        <v>477</v>
      </c>
      <c r="AI19">
        <f t="shared" si="0"/>
        <v>7</v>
      </c>
      <c r="AJ19">
        <f t="shared" si="1"/>
        <v>2000</v>
      </c>
      <c r="AK19">
        <f t="shared" si="2"/>
        <v>7</v>
      </c>
      <c r="AL19">
        <f t="shared" si="3"/>
        <v>245140</v>
      </c>
      <c r="AM19">
        <f t="shared" si="4"/>
        <v>229053</v>
      </c>
      <c r="AN19" s="175">
        <f t="shared" si="5"/>
        <v>36708</v>
      </c>
    </row>
    <row r="20" spans="1:40" x14ac:dyDescent="0.25">
      <c r="A20" s="63" t="s">
        <v>478</v>
      </c>
      <c r="B20" s="63" t="s">
        <v>479</v>
      </c>
      <c r="C20" s="63" t="s">
        <v>479</v>
      </c>
      <c r="D20" s="63" t="s">
        <v>480</v>
      </c>
      <c r="AD20" s="173" t="s">
        <v>481</v>
      </c>
      <c r="AE20" s="173" t="s">
        <v>433</v>
      </c>
      <c r="AF20" s="173" t="s">
        <v>481</v>
      </c>
      <c r="AG20" s="173" t="s">
        <v>482</v>
      </c>
      <c r="AH20" s="172" t="s">
        <v>483</v>
      </c>
      <c r="AI20">
        <f t="shared" si="0"/>
        <v>8</v>
      </c>
      <c r="AJ20">
        <f t="shared" si="1"/>
        <v>2000</v>
      </c>
      <c r="AK20">
        <f t="shared" si="2"/>
        <v>8</v>
      </c>
      <c r="AL20">
        <f t="shared" si="3"/>
        <v>247832</v>
      </c>
      <c r="AM20">
        <f t="shared" si="4"/>
        <v>229274</v>
      </c>
      <c r="AN20" s="175">
        <f t="shared" si="5"/>
        <v>36739</v>
      </c>
    </row>
    <row r="21" spans="1:40" x14ac:dyDescent="0.25">
      <c r="A21" s="63" t="s">
        <v>484</v>
      </c>
      <c r="B21" s="63" t="s">
        <v>485</v>
      </c>
      <c r="C21" s="63" t="s">
        <v>485</v>
      </c>
      <c r="D21" s="63" t="s">
        <v>486</v>
      </c>
      <c r="AD21" s="173" t="s">
        <v>487</v>
      </c>
      <c r="AE21" s="173" t="s">
        <v>433</v>
      </c>
      <c r="AF21" s="173" t="s">
        <v>487</v>
      </c>
      <c r="AG21" s="173" t="s">
        <v>488</v>
      </c>
      <c r="AH21" s="172" t="s">
        <v>489</v>
      </c>
      <c r="AI21">
        <f t="shared" si="0"/>
        <v>9</v>
      </c>
      <c r="AJ21">
        <f t="shared" si="1"/>
        <v>2000</v>
      </c>
      <c r="AK21">
        <f t="shared" si="2"/>
        <v>9</v>
      </c>
      <c r="AL21">
        <f t="shared" si="3"/>
        <v>227899</v>
      </c>
      <c r="AM21">
        <f t="shared" si="4"/>
        <v>230979</v>
      </c>
      <c r="AN21" s="175">
        <f t="shared" si="5"/>
        <v>36770</v>
      </c>
    </row>
    <row r="22" spans="1:40" x14ac:dyDescent="0.25">
      <c r="A22" s="63" t="s">
        <v>490</v>
      </c>
      <c r="B22" s="63" t="s">
        <v>491</v>
      </c>
      <c r="C22" s="63" t="s">
        <v>491</v>
      </c>
      <c r="D22" s="63" t="s">
        <v>492</v>
      </c>
      <c r="AD22" s="173" t="s">
        <v>493</v>
      </c>
      <c r="AE22" s="173" t="s">
        <v>433</v>
      </c>
      <c r="AF22" s="173" t="s">
        <v>493</v>
      </c>
      <c r="AG22" s="173" t="s">
        <v>494</v>
      </c>
      <c r="AH22" s="172" t="s">
        <v>495</v>
      </c>
      <c r="AI22">
        <f t="shared" si="0"/>
        <v>10</v>
      </c>
      <c r="AJ22">
        <f t="shared" si="1"/>
        <v>2000</v>
      </c>
      <c r="AK22">
        <f t="shared" si="2"/>
        <v>10</v>
      </c>
      <c r="AL22">
        <f t="shared" si="3"/>
        <v>236491</v>
      </c>
      <c r="AM22">
        <f t="shared" si="4"/>
        <v>230694</v>
      </c>
      <c r="AN22" s="175">
        <f t="shared" si="5"/>
        <v>36800</v>
      </c>
    </row>
    <row r="23" spans="1:40" x14ac:dyDescent="0.25">
      <c r="A23" s="63" t="s">
        <v>496</v>
      </c>
      <c r="B23" s="63" t="s">
        <v>497</v>
      </c>
      <c r="C23" s="63" t="s">
        <v>497</v>
      </c>
      <c r="D23" s="63" t="s">
        <v>498</v>
      </c>
      <c r="AD23" s="173" t="s">
        <v>499</v>
      </c>
      <c r="AE23" s="173" t="s">
        <v>433</v>
      </c>
      <c r="AF23" s="173" t="s">
        <v>499</v>
      </c>
      <c r="AG23" s="173" t="s">
        <v>500</v>
      </c>
      <c r="AH23" s="172" t="s">
        <v>501</v>
      </c>
      <c r="AI23">
        <f t="shared" si="0"/>
        <v>11</v>
      </c>
      <c r="AJ23">
        <f t="shared" si="1"/>
        <v>2000</v>
      </c>
      <c r="AK23">
        <f t="shared" si="2"/>
        <v>11</v>
      </c>
      <c r="AL23">
        <f t="shared" si="3"/>
        <v>222819</v>
      </c>
      <c r="AM23">
        <f t="shared" si="4"/>
        <v>229431</v>
      </c>
      <c r="AN23" s="175">
        <f t="shared" si="5"/>
        <v>36831</v>
      </c>
    </row>
    <row r="24" spans="1:40" x14ac:dyDescent="0.25">
      <c r="A24" s="63" t="s">
        <v>502</v>
      </c>
      <c r="B24" s="63" t="s">
        <v>503</v>
      </c>
      <c r="C24" s="63" t="s">
        <v>503</v>
      </c>
      <c r="D24" s="63" t="s">
        <v>504</v>
      </c>
      <c r="AD24" s="173" t="s">
        <v>505</v>
      </c>
      <c r="AE24" s="173" t="s">
        <v>433</v>
      </c>
      <c r="AF24" s="173" t="s">
        <v>505</v>
      </c>
      <c r="AG24" s="173" t="s">
        <v>506</v>
      </c>
      <c r="AH24" s="172" t="s">
        <v>507</v>
      </c>
      <c r="AI24">
        <f t="shared" si="0"/>
        <v>12</v>
      </c>
      <c r="AJ24">
        <f t="shared" si="1"/>
        <v>2000</v>
      </c>
      <c r="AK24">
        <f t="shared" si="2"/>
        <v>12</v>
      </c>
      <c r="AL24">
        <f t="shared" si="3"/>
        <v>218390</v>
      </c>
      <c r="AM24">
        <f t="shared" si="4"/>
        <v>224444</v>
      </c>
      <c r="AN24" s="175">
        <f t="shared" si="5"/>
        <v>36861</v>
      </c>
    </row>
    <row r="25" spans="1:40" x14ac:dyDescent="0.25">
      <c r="A25" s="63" t="s">
        <v>508</v>
      </c>
      <c r="B25" s="63" t="s">
        <v>509</v>
      </c>
      <c r="C25" s="63" t="s">
        <v>509</v>
      </c>
      <c r="D25" s="63" t="s">
        <v>510</v>
      </c>
      <c r="AD25" s="173" t="s">
        <v>511</v>
      </c>
      <c r="AE25" s="173" t="s">
        <v>436</v>
      </c>
      <c r="AF25" s="173" t="s">
        <v>439</v>
      </c>
      <c r="AG25" s="173" t="s">
        <v>512</v>
      </c>
      <c r="AH25" s="172" t="s">
        <v>513</v>
      </c>
      <c r="AI25">
        <f t="shared" si="0"/>
        <v>13</v>
      </c>
      <c r="AJ25">
        <f t="shared" si="1"/>
        <v>2001</v>
      </c>
      <c r="AK25">
        <f t="shared" si="2"/>
        <v>1</v>
      </c>
      <c r="AL25">
        <f t="shared" si="3"/>
        <v>209685</v>
      </c>
      <c r="AM25">
        <f t="shared" si="4"/>
        <v>231330</v>
      </c>
      <c r="AN25" s="175">
        <f t="shared" si="5"/>
        <v>36892</v>
      </c>
    </row>
    <row r="26" spans="1:40" x14ac:dyDescent="0.25">
      <c r="A26" s="63" t="s">
        <v>514</v>
      </c>
      <c r="B26" s="63" t="s">
        <v>515</v>
      </c>
      <c r="C26" s="63" t="s">
        <v>515</v>
      </c>
      <c r="D26" s="63" t="s">
        <v>516</v>
      </c>
      <c r="AD26" s="173" t="s">
        <v>517</v>
      </c>
      <c r="AE26" s="173" t="s">
        <v>436</v>
      </c>
      <c r="AF26" s="173" t="s">
        <v>445</v>
      </c>
      <c r="AG26" s="173" t="s">
        <v>518</v>
      </c>
      <c r="AH26" s="172" t="s">
        <v>519</v>
      </c>
      <c r="AI26">
        <f t="shared" si="0"/>
        <v>14</v>
      </c>
      <c r="AJ26">
        <f t="shared" si="1"/>
        <v>2001</v>
      </c>
      <c r="AK26">
        <f t="shared" si="2"/>
        <v>2</v>
      </c>
      <c r="AL26">
        <f t="shared" si="3"/>
        <v>200876</v>
      </c>
      <c r="AM26">
        <f t="shared" si="4"/>
        <v>230563</v>
      </c>
      <c r="AN26" s="175">
        <f t="shared" si="5"/>
        <v>36923</v>
      </c>
    </row>
    <row r="27" spans="1:40" x14ac:dyDescent="0.25">
      <c r="A27" s="63" t="s">
        <v>520</v>
      </c>
      <c r="B27" s="63" t="s">
        <v>521</v>
      </c>
      <c r="C27" s="63" t="s">
        <v>521</v>
      </c>
      <c r="D27" s="63" t="s">
        <v>522</v>
      </c>
      <c r="AD27" s="173" t="s">
        <v>523</v>
      </c>
      <c r="AE27" s="173" t="s">
        <v>436</v>
      </c>
      <c r="AF27" s="173" t="s">
        <v>451</v>
      </c>
      <c r="AG27" s="173" t="s">
        <v>524</v>
      </c>
      <c r="AH27" s="172" t="s">
        <v>525</v>
      </c>
      <c r="AI27">
        <f t="shared" si="0"/>
        <v>15</v>
      </c>
      <c r="AJ27">
        <f t="shared" si="1"/>
        <v>2001</v>
      </c>
      <c r="AK27">
        <f t="shared" si="2"/>
        <v>3</v>
      </c>
      <c r="AL27">
        <f t="shared" si="3"/>
        <v>232587</v>
      </c>
      <c r="AM27">
        <f t="shared" si="4"/>
        <v>231405</v>
      </c>
      <c r="AN27" s="175">
        <f t="shared" si="5"/>
        <v>36951</v>
      </c>
    </row>
    <row r="28" spans="1:40" x14ac:dyDescent="0.25">
      <c r="A28" s="63" t="s">
        <v>526</v>
      </c>
      <c r="B28" s="63" t="s">
        <v>527</v>
      </c>
      <c r="C28" s="63" t="s">
        <v>527</v>
      </c>
      <c r="D28" s="63" t="s">
        <v>528</v>
      </c>
      <c r="AD28" s="173" t="s">
        <v>529</v>
      </c>
      <c r="AE28" s="173" t="s">
        <v>436</v>
      </c>
      <c r="AF28" s="173" t="s">
        <v>457</v>
      </c>
      <c r="AG28" s="173" t="s">
        <v>530</v>
      </c>
      <c r="AH28" s="172" t="s">
        <v>531</v>
      </c>
      <c r="AI28">
        <f t="shared" si="0"/>
        <v>16</v>
      </c>
      <c r="AJ28">
        <f t="shared" si="1"/>
        <v>2001</v>
      </c>
      <c r="AK28">
        <f t="shared" si="2"/>
        <v>4</v>
      </c>
      <c r="AL28">
        <f t="shared" si="3"/>
        <v>232513</v>
      </c>
      <c r="AM28">
        <f t="shared" si="4"/>
        <v>233026</v>
      </c>
      <c r="AN28" s="175">
        <f t="shared" si="5"/>
        <v>36982</v>
      </c>
    </row>
    <row r="29" spans="1:40" x14ac:dyDescent="0.25">
      <c r="A29" s="63" t="s">
        <v>532</v>
      </c>
      <c r="B29" s="63" t="s">
        <v>533</v>
      </c>
      <c r="C29" s="63" t="s">
        <v>533</v>
      </c>
      <c r="D29" s="63" t="s">
        <v>534</v>
      </c>
      <c r="AD29" s="173" t="s">
        <v>535</v>
      </c>
      <c r="AE29" s="173" t="s">
        <v>436</v>
      </c>
      <c r="AF29" s="173" t="s">
        <v>463</v>
      </c>
      <c r="AG29" s="173" t="s">
        <v>536</v>
      </c>
      <c r="AH29" s="172" t="s">
        <v>537</v>
      </c>
      <c r="AI29">
        <f t="shared" si="0"/>
        <v>17</v>
      </c>
      <c r="AJ29">
        <f t="shared" si="1"/>
        <v>2001</v>
      </c>
      <c r="AK29">
        <f t="shared" si="2"/>
        <v>5</v>
      </c>
      <c r="AL29">
        <f t="shared" si="3"/>
        <v>245357</v>
      </c>
      <c r="AM29">
        <f t="shared" si="4"/>
        <v>232106</v>
      </c>
      <c r="AN29" s="175">
        <f t="shared" si="5"/>
        <v>37012</v>
      </c>
    </row>
    <row r="30" spans="1:40" x14ac:dyDescent="0.25">
      <c r="A30" s="63" t="s">
        <v>538</v>
      </c>
      <c r="B30" s="63" t="s">
        <v>539</v>
      </c>
      <c r="C30" s="63" t="s">
        <v>539</v>
      </c>
      <c r="D30" s="63" t="s">
        <v>540</v>
      </c>
      <c r="AD30" s="173" t="s">
        <v>541</v>
      </c>
      <c r="AE30" s="173" t="s">
        <v>436</v>
      </c>
      <c r="AF30" s="173" t="s">
        <v>469</v>
      </c>
      <c r="AG30" s="173" t="s">
        <v>542</v>
      </c>
      <c r="AH30" s="172" t="s">
        <v>543</v>
      </c>
      <c r="AI30">
        <f t="shared" si="0"/>
        <v>18</v>
      </c>
      <c r="AJ30">
        <f t="shared" si="1"/>
        <v>2001</v>
      </c>
      <c r="AK30">
        <f t="shared" si="2"/>
        <v>6</v>
      </c>
      <c r="AL30">
        <f t="shared" si="3"/>
        <v>243498</v>
      </c>
      <c r="AM30">
        <f t="shared" si="4"/>
        <v>231664</v>
      </c>
      <c r="AN30" s="175">
        <f t="shared" si="5"/>
        <v>37043</v>
      </c>
    </row>
    <row r="31" spans="1:40" x14ac:dyDescent="0.25">
      <c r="A31" s="63" t="s">
        <v>544</v>
      </c>
      <c r="B31" s="63" t="s">
        <v>545</v>
      </c>
      <c r="C31" s="63" t="s">
        <v>545</v>
      </c>
      <c r="D31" s="63" t="s">
        <v>546</v>
      </c>
      <c r="AD31" s="173" t="s">
        <v>547</v>
      </c>
      <c r="AE31" s="173" t="s">
        <v>436</v>
      </c>
      <c r="AF31" s="173" t="s">
        <v>475</v>
      </c>
      <c r="AG31" s="173" t="s">
        <v>548</v>
      </c>
      <c r="AH31" s="172" t="s">
        <v>549</v>
      </c>
      <c r="AI31">
        <f t="shared" si="0"/>
        <v>19</v>
      </c>
      <c r="AJ31">
        <f t="shared" si="1"/>
        <v>2001</v>
      </c>
      <c r="AK31">
        <f t="shared" si="2"/>
        <v>7</v>
      </c>
      <c r="AL31">
        <f t="shared" si="3"/>
        <v>250363</v>
      </c>
      <c r="AM31">
        <f t="shared" si="4"/>
        <v>233101</v>
      </c>
      <c r="AN31" s="175">
        <f t="shared" si="5"/>
        <v>37073</v>
      </c>
    </row>
    <row r="32" spans="1:40" x14ac:dyDescent="0.25">
      <c r="A32" s="63" t="s">
        <v>406</v>
      </c>
      <c r="B32" s="63" t="s">
        <v>550</v>
      </c>
      <c r="C32" s="63" t="s">
        <v>550</v>
      </c>
      <c r="D32" s="63" t="s">
        <v>551</v>
      </c>
      <c r="AD32" s="173" t="s">
        <v>552</v>
      </c>
      <c r="AE32" s="173" t="s">
        <v>436</v>
      </c>
      <c r="AF32" s="173" t="s">
        <v>481</v>
      </c>
      <c r="AG32" s="173" t="s">
        <v>553</v>
      </c>
      <c r="AH32" s="172" t="s">
        <v>554</v>
      </c>
      <c r="AI32">
        <f t="shared" si="0"/>
        <v>20</v>
      </c>
      <c r="AJ32">
        <f t="shared" si="1"/>
        <v>2001</v>
      </c>
      <c r="AK32">
        <f t="shared" si="2"/>
        <v>8</v>
      </c>
      <c r="AL32">
        <f t="shared" si="3"/>
        <v>253274</v>
      </c>
      <c r="AM32">
        <f t="shared" si="4"/>
        <v>233099</v>
      </c>
      <c r="AN32" s="175">
        <f t="shared" si="5"/>
        <v>37104</v>
      </c>
    </row>
    <row r="33" spans="1:40" x14ac:dyDescent="0.25">
      <c r="A33" s="63" t="s">
        <v>418</v>
      </c>
      <c r="B33" s="63" t="s">
        <v>555</v>
      </c>
      <c r="C33" s="63" t="s">
        <v>555</v>
      </c>
      <c r="D33" s="63" t="s">
        <v>556</v>
      </c>
      <c r="AD33" s="173" t="s">
        <v>557</v>
      </c>
      <c r="AE33" s="173" t="s">
        <v>436</v>
      </c>
      <c r="AF33" s="173" t="s">
        <v>487</v>
      </c>
      <c r="AG33" s="173" t="s">
        <v>558</v>
      </c>
      <c r="AH33" s="172" t="s">
        <v>559</v>
      </c>
      <c r="AI33">
        <f t="shared" si="0"/>
        <v>21</v>
      </c>
      <c r="AJ33">
        <f t="shared" si="1"/>
        <v>2001</v>
      </c>
      <c r="AK33">
        <f t="shared" si="2"/>
        <v>9</v>
      </c>
      <c r="AL33">
        <f t="shared" si="3"/>
        <v>226312</v>
      </c>
      <c r="AM33">
        <f t="shared" si="4"/>
        <v>232281</v>
      </c>
      <c r="AN33" s="175">
        <f t="shared" si="5"/>
        <v>37135</v>
      </c>
    </row>
    <row r="34" spans="1:40" x14ac:dyDescent="0.25">
      <c r="A34" s="63" t="s">
        <v>392</v>
      </c>
      <c r="B34" s="63" t="s">
        <v>560</v>
      </c>
      <c r="C34" s="63" t="s">
        <v>560</v>
      </c>
      <c r="D34" s="63" t="s">
        <v>561</v>
      </c>
      <c r="AD34" s="173" t="s">
        <v>562</v>
      </c>
      <c r="AE34" s="173" t="s">
        <v>436</v>
      </c>
      <c r="AF34" s="173" t="s">
        <v>493</v>
      </c>
      <c r="AG34" s="173" t="s">
        <v>563</v>
      </c>
      <c r="AH34" s="172" t="s">
        <v>564</v>
      </c>
      <c r="AI34">
        <f t="shared" si="0"/>
        <v>22</v>
      </c>
      <c r="AJ34">
        <f t="shared" si="1"/>
        <v>2001</v>
      </c>
      <c r="AK34">
        <f t="shared" si="2"/>
        <v>10</v>
      </c>
      <c r="AL34">
        <f t="shared" si="3"/>
        <v>241050</v>
      </c>
      <c r="AM34">
        <f t="shared" si="4"/>
        <v>233871</v>
      </c>
      <c r="AN34" s="175">
        <f t="shared" si="5"/>
        <v>37165</v>
      </c>
    </row>
    <row r="35" spans="1:40" x14ac:dyDescent="0.25">
      <c r="AD35" s="173" t="s">
        <v>565</v>
      </c>
      <c r="AE35" s="173" t="s">
        <v>436</v>
      </c>
      <c r="AF35" s="173" t="s">
        <v>499</v>
      </c>
      <c r="AG35" s="173" t="s">
        <v>566</v>
      </c>
      <c r="AH35" s="172" t="s">
        <v>567</v>
      </c>
      <c r="AI35">
        <f t="shared" si="0"/>
        <v>23</v>
      </c>
      <c r="AJ35">
        <f t="shared" si="1"/>
        <v>2001</v>
      </c>
      <c r="AK35">
        <f t="shared" si="2"/>
        <v>11</v>
      </c>
      <c r="AL35">
        <f t="shared" si="3"/>
        <v>230511</v>
      </c>
      <c r="AM35">
        <f t="shared" si="4"/>
        <v>236383</v>
      </c>
      <c r="AN35" s="175">
        <f t="shared" si="5"/>
        <v>37196</v>
      </c>
    </row>
    <row r="36" spans="1:40" x14ac:dyDescent="0.25">
      <c r="AD36" s="173" t="s">
        <v>568</v>
      </c>
      <c r="AE36" s="173" t="s">
        <v>436</v>
      </c>
      <c r="AF36" s="173" t="s">
        <v>505</v>
      </c>
      <c r="AG36" s="173" t="s">
        <v>569</v>
      </c>
      <c r="AH36" s="172" t="s">
        <v>570</v>
      </c>
      <c r="AI36">
        <f t="shared" si="0"/>
        <v>24</v>
      </c>
      <c r="AJ36">
        <f t="shared" si="1"/>
        <v>2001</v>
      </c>
      <c r="AK36">
        <f t="shared" si="2"/>
        <v>12</v>
      </c>
      <c r="AL36">
        <f t="shared" si="3"/>
        <v>229584</v>
      </c>
      <c r="AM36">
        <f t="shared" si="4"/>
        <v>236979</v>
      </c>
      <c r="AN36" s="175">
        <f t="shared" si="5"/>
        <v>37226</v>
      </c>
    </row>
    <row r="37" spans="1:40" x14ac:dyDescent="0.25">
      <c r="AD37" s="173" t="s">
        <v>571</v>
      </c>
      <c r="AE37" s="173" t="s">
        <v>442</v>
      </c>
      <c r="AF37" s="173" t="s">
        <v>439</v>
      </c>
      <c r="AG37" s="173" t="s">
        <v>572</v>
      </c>
      <c r="AH37" s="172" t="s">
        <v>573</v>
      </c>
      <c r="AI37">
        <f t="shared" si="0"/>
        <v>25</v>
      </c>
      <c r="AJ37">
        <f t="shared" si="1"/>
        <v>2002</v>
      </c>
      <c r="AK37">
        <f t="shared" si="2"/>
        <v>1</v>
      </c>
      <c r="AL37">
        <f t="shared" si="3"/>
        <v>215215</v>
      </c>
      <c r="AM37">
        <f t="shared" si="4"/>
        <v>236396</v>
      </c>
      <c r="AN37" s="175">
        <f t="shared" si="5"/>
        <v>37257</v>
      </c>
    </row>
    <row r="38" spans="1:40" x14ac:dyDescent="0.25">
      <c r="J38" s="153"/>
      <c r="L38" s="154"/>
      <c r="AD38" s="173" t="s">
        <v>574</v>
      </c>
      <c r="AE38" s="173" t="s">
        <v>442</v>
      </c>
      <c r="AF38" s="173" t="s">
        <v>445</v>
      </c>
      <c r="AG38" s="173" t="s">
        <v>575</v>
      </c>
      <c r="AH38" s="172" t="s">
        <v>576</v>
      </c>
      <c r="AI38">
        <f t="shared" si="0"/>
        <v>26</v>
      </c>
      <c r="AJ38">
        <f t="shared" si="1"/>
        <v>2002</v>
      </c>
      <c r="AK38">
        <f t="shared" si="2"/>
        <v>2</v>
      </c>
      <c r="AL38">
        <f t="shared" si="3"/>
        <v>208237</v>
      </c>
      <c r="AM38">
        <f t="shared" si="4"/>
        <v>237996</v>
      </c>
      <c r="AN38" s="175">
        <f t="shared" si="5"/>
        <v>37288</v>
      </c>
    </row>
    <row r="39" spans="1:40" x14ac:dyDescent="0.25">
      <c r="AD39" s="173" t="s">
        <v>577</v>
      </c>
      <c r="AE39" s="173" t="s">
        <v>442</v>
      </c>
      <c r="AF39" s="173" t="s">
        <v>451</v>
      </c>
      <c r="AG39" s="173" t="s">
        <v>578</v>
      </c>
      <c r="AH39" s="172" t="s">
        <v>579</v>
      </c>
      <c r="AI39">
        <f t="shared" si="0"/>
        <v>27</v>
      </c>
      <c r="AJ39">
        <f t="shared" si="1"/>
        <v>2002</v>
      </c>
      <c r="AK39">
        <f t="shared" si="2"/>
        <v>3</v>
      </c>
      <c r="AL39">
        <f t="shared" si="3"/>
        <v>236070</v>
      </c>
      <c r="AM39">
        <f t="shared" si="4"/>
        <v>236214</v>
      </c>
      <c r="AN39" s="175">
        <f t="shared" si="5"/>
        <v>37316</v>
      </c>
    </row>
    <row r="40" spans="1:40" x14ac:dyDescent="0.25">
      <c r="H40" s="62" t="s">
        <v>580</v>
      </c>
      <c r="S40" s="62" t="s">
        <v>581</v>
      </c>
      <c r="AD40" s="173" t="s">
        <v>582</v>
      </c>
      <c r="AE40" s="173" t="s">
        <v>442</v>
      </c>
      <c r="AF40" s="173" t="s">
        <v>457</v>
      </c>
      <c r="AG40" s="173" t="s">
        <v>583</v>
      </c>
      <c r="AH40" s="172" t="s">
        <v>494</v>
      </c>
      <c r="AI40">
        <f t="shared" si="0"/>
        <v>28</v>
      </c>
      <c r="AJ40">
        <f t="shared" si="1"/>
        <v>2002</v>
      </c>
      <c r="AK40">
        <f t="shared" si="2"/>
        <v>4</v>
      </c>
      <c r="AL40">
        <f t="shared" si="3"/>
        <v>237226</v>
      </c>
      <c r="AM40">
        <f t="shared" si="4"/>
        <v>236491</v>
      </c>
      <c r="AN40" s="175">
        <f t="shared" si="5"/>
        <v>37347</v>
      </c>
    </row>
    <row r="41" spans="1:40" x14ac:dyDescent="0.25">
      <c r="A41" t="s">
        <v>357</v>
      </c>
      <c r="B41" t="s">
        <v>584</v>
      </c>
      <c r="C41" t="s">
        <v>585</v>
      </c>
      <c r="D41" t="s">
        <v>586</v>
      </c>
      <c r="E41" t="s">
        <v>587</v>
      </c>
      <c r="F41" s="63" t="s">
        <v>60</v>
      </c>
      <c r="L41" t="s">
        <v>357</v>
      </c>
      <c r="M41" t="s">
        <v>588</v>
      </c>
      <c r="N41" t="s">
        <v>584</v>
      </c>
      <c r="O41" t="s">
        <v>587</v>
      </c>
      <c r="P41" t="s">
        <v>589</v>
      </c>
      <c r="Q41" t="s">
        <v>60</v>
      </c>
      <c r="T41" t="s">
        <v>590</v>
      </c>
      <c r="Y41" t="s">
        <v>591</v>
      </c>
      <c r="AD41" s="173" t="s">
        <v>592</v>
      </c>
      <c r="AE41" s="173" t="s">
        <v>442</v>
      </c>
      <c r="AF41" s="173" t="s">
        <v>463</v>
      </c>
      <c r="AG41" s="173" t="s">
        <v>593</v>
      </c>
      <c r="AH41" s="172" t="s">
        <v>594</v>
      </c>
      <c r="AI41">
        <f t="shared" si="0"/>
        <v>29</v>
      </c>
      <c r="AJ41">
        <f t="shared" si="1"/>
        <v>2002</v>
      </c>
      <c r="AK41">
        <f t="shared" si="2"/>
        <v>5</v>
      </c>
      <c r="AL41">
        <f t="shared" si="3"/>
        <v>251746</v>
      </c>
      <c r="AM41">
        <f t="shared" si="4"/>
        <v>237449</v>
      </c>
      <c r="AN41" s="175">
        <f t="shared" si="5"/>
        <v>37377</v>
      </c>
    </row>
    <row r="42" spans="1:40" x14ac:dyDescent="0.25">
      <c r="A42" s="16" t="s">
        <v>427</v>
      </c>
      <c r="B42" s="16" t="s">
        <v>439</v>
      </c>
      <c r="C42" s="16" t="s">
        <v>393</v>
      </c>
      <c r="E42" s="16" t="s">
        <v>595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393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D42" s="173" t="s">
        <v>596</v>
      </c>
      <c r="AE42" s="173" t="s">
        <v>442</v>
      </c>
      <c r="AF42" s="173" t="s">
        <v>469</v>
      </c>
      <c r="AG42" s="173" t="s">
        <v>597</v>
      </c>
      <c r="AH42" s="172" t="s">
        <v>598</v>
      </c>
      <c r="AI42">
        <f t="shared" si="0"/>
        <v>30</v>
      </c>
      <c r="AJ42">
        <f t="shared" si="1"/>
        <v>2002</v>
      </c>
      <c r="AK42">
        <f t="shared" si="2"/>
        <v>6</v>
      </c>
      <c r="AL42">
        <f t="shared" si="3"/>
        <v>247868</v>
      </c>
      <c r="AM42">
        <f t="shared" si="4"/>
        <v>238156</v>
      </c>
      <c r="AN42" s="175">
        <f t="shared" si="5"/>
        <v>37408</v>
      </c>
    </row>
    <row r="43" spans="1:40" x14ac:dyDescent="0.25">
      <c r="A43" s="16" t="s">
        <v>427</v>
      </c>
      <c r="B43" s="16" t="s">
        <v>445</v>
      </c>
      <c r="C43" s="16" t="s">
        <v>599</v>
      </c>
      <c r="E43" s="16" t="s">
        <v>600</v>
      </c>
      <c r="F43" s="64">
        <v>2</v>
      </c>
      <c r="G43">
        <f t="shared" ref="G43:G106" si="6">VALUE(A43)</f>
        <v>1998</v>
      </c>
      <c r="H43" s="156">
        <f t="shared" ref="H43:H106" si="7">IF(ISBLANK(A43), "", J43)</f>
        <v>35827</v>
      </c>
      <c r="I43">
        <f t="shared" ref="I43:I106" si="8">IF(ISBLANK(E43),NA(),VALUE(E43))</f>
        <v>2569</v>
      </c>
      <c r="J43" s="155">
        <f t="shared" ref="J43:J106" si="9">DATE(G43,B43,1)</f>
        <v>35827</v>
      </c>
      <c r="K43" s="64"/>
      <c r="L43" s="63">
        <v>2020</v>
      </c>
      <c r="M43" s="63">
        <v>2</v>
      </c>
      <c r="N43" s="64" t="s">
        <v>599</v>
      </c>
      <c r="O43" s="65">
        <v>2.4300000000000002</v>
      </c>
      <c r="P43" s="65">
        <v>5.94</v>
      </c>
      <c r="Q43" s="64">
        <v>2</v>
      </c>
      <c r="R43" s="64" t="str">
        <f t="shared" ref="R43:R54" si="10">N42</f>
        <v>January</v>
      </c>
      <c r="S43">
        <f t="shared" ref="S43:S54" si="11">IF(ISBLANK(O42),NA(),O42)</f>
        <v>2.4500000000000002</v>
      </c>
      <c r="T43">
        <f t="shared" ref="T43:T54" si="12">IF(ISBLANK(O54),NA(),O54)</f>
        <v>2.27</v>
      </c>
      <c r="U43">
        <f t="shared" ref="U43:U54" si="13">IF(ISBLANK(O66),NA(),O66)</f>
        <v>2.3199999999999998</v>
      </c>
      <c r="W43" s="64" t="str">
        <f t="shared" ref="W43:W54" si="14">N42</f>
        <v>January</v>
      </c>
      <c r="X43">
        <f t="shared" ref="X43:X54" si="15">IF(ISBLANK(P42),NA(),P42)</f>
        <v>5.97</v>
      </c>
      <c r="Y43">
        <f t="shared" ref="Y43:Y54" si="16">IF(ISBLANK(P54),NA(),P54)</f>
        <v>5.19</v>
      </c>
      <c r="Z43">
        <f t="shared" ref="Z43:Z54" si="17">IF(ISBLANK(P66),NA(),P66)</f>
        <v>5.44</v>
      </c>
      <c r="AD43" s="173" t="s">
        <v>601</v>
      </c>
      <c r="AE43" s="173" t="s">
        <v>442</v>
      </c>
      <c r="AF43" s="173" t="s">
        <v>475</v>
      </c>
      <c r="AG43" s="173" t="s">
        <v>602</v>
      </c>
      <c r="AH43" s="172" t="s">
        <v>603</v>
      </c>
      <c r="AI43">
        <f t="shared" si="0"/>
        <v>31</v>
      </c>
      <c r="AJ43">
        <f t="shared" si="1"/>
        <v>2002</v>
      </c>
      <c r="AK43">
        <f t="shared" si="2"/>
        <v>7</v>
      </c>
      <c r="AL43">
        <f t="shared" si="3"/>
        <v>256392</v>
      </c>
      <c r="AM43">
        <f t="shared" si="4"/>
        <v>237623</v>
      </c>
      <c r="AN43" s="175">
        <f t="shared" si="5"/>
        <v>37438</v>
      </c>
    </row>
    <row r="44" spans="1:40" x14ac:dyDescent="0.25">
      <c r="A44" s="179" t="s">
        <v>427</v>
      </c>
      <c r="B44" s="179" t="s">
        <v>451</v>
      </c>
      <c r="C44" s="179" t="s">
        <v>604</v>
      </c>
      <c r="E44" s="179" t="s">
        <v>605</v>
      </c>
      <c r="F44" s="64">
        <v>3</v>
      </c>
      <c r="G44">
        <f t="shared" si="6"/>
        <v>1998</v>
      </c>
      <c r="H44" s="156">
        <f t="shared" si="7"/>
        <v>35855</v>
      </c>
      <c r="I44">
        <f t="shared" si="8"/>
        <v>2571</v>
      </c>
      <c r="J44" s="155">
        <f t="shared" si="9"/>
        <v>35855</v>
      </c>
      <c r="L44" s="63">
        <v>2020</v>
      </c>
      <c r="M44" s="63">
        <v>3</v>
      </c>
      <c r="N44" s="64" t="s">
        <v>604</v>
      </c>
      <c r="O44" s="65">
        <v>2.2200000000000002</v>
      </c>
      <c r="P44" s="65">
        <v>5.09</v>
      </c>
      <c r="Q44" s="64">
        <v>3</v>
      </c>
      <c r="R44" s="64" t="str">
        <f t="shared" si="10"/>
        <v>February</v>
      </c>
      <c r="S44">
        <f t="shared" si="11"/>
        <v>2.4300000000000002</v>
      </c>
      <c r="T44">
        <f t="shared" si="12"/>
        <v>2.2599999999999998</v>
      </c>
      <c r="U44" t="e">
        <f t="shared" si="13"/>
        <v>#N/A</v>
      </c>
      <c r="W44" s="64" t="str">
        <f t="shared" si="14"/>
        <v>February</v>
      </c>
      <c r="X44">
        <f t="shared" si="15"/>
        <v>5.94</v>
      </c>
      <c r="Y44">
        <f t="shared" si="16"/>
        <v>5.34</v>
      </c>
      <c r="Z44" t="e">
        <f t="shared" si="17"/>
        <v>#N/A</v>
      </c>
      <c r="AD44" s="173" t="s">
        <v>606</v>
      </c>
      <c r="AE44" s="173" t="s">
        <v>442</v>
      </c>
      <c r="AF44" s="173" t="s">
        <v>481</v>
      </c>
      <c r="AG44" s="173" t="s">
        <v>607</v>
      </c>
      <c r="AH44" s="172" t="s">
        <v>608</v>
      </c>
      <c r="AI44">
        <f t="shared" si="0"/>
        <v>32</v>
      </c>
      <c r="AJ44">
        <f t="shared" si="1"/>
        <v>2002</v>
      </c>
      <c r="AK44">
        <f t="shared" si="2"/>
        <v>8</v>
      </c>
      <c r="AL44">
        <f t="shared" si="3"/>
        <v>258666</v>
      </c>
      <c r="AM44">
        <f t="shared" si="4"/>
        <v>239110</v>
      </c>
      <c r="AN44" s="175">
        <f t="shared" si="5"/>
        <v>37469</v>
      </c>
    </row>
    <row r="45" spans="1:40" x14ac:dyDescent="0.25">
      <c r="A45" s="179" t="s">
        <v>427</v>
      </c>
      <c r="B45" s="179" t="s">
        <v>457</v>
      </c>
      <c r="C45" s="179" t="s">
        <v>609</v>
      </c>
      <c r="E45" s="179" t="s">
        <v>610</v>
      </c>
      <c r="F45" s="64">
        <v>4</v>
      </c>
      <c r="G45">
        <f t="shared" si="6"/>
        <v>1998</v>
      </c>
      <c r="H45" s="156">
        <f t="shared" si="7"/>
        <v>35886</v>
      </c>
      <c r="I45">
        <f t="shared" si="8"/>
        <v>2578</v>
      </c>
      <c r="J45" s="155">
        <f t="shared" si="9"/>
        <v>35886</v>
      </c>
      <c r="L45" s="63">
        <v>2020</v>
      </c>
      <c r="M45" s="63">
        <v>4</v>
      </c>
      <c r="N45" s="64" t="s">
        <v>609</v>
      </c>
      <c r="O45" s="65">
        <v>1.74</v>
      </c>
      <c r="P45" s="65">
        <v>3.85</v>
      </c>
      <c r="Q45" s="64">
        <v>4</v>
      </c>
      <c r="R45" s="64" t="str">
        <f t="shared" si="10"/>
        <v>March</v>
      </c>
      <c r="S45">
        <f t="shared" si="11"/>
        <v>2.2200000000000002</v>
      </c>
      <c r="T45">
        <f t="shared" si="12"/>
        <v>2.68</v>
      </c>
      <c r="U45" t="e">
        <f t="shared" si="13"/>
        <v>#N/A</v>
      </c>
      <c r="W45" s="64" t="str">
        <f t="shared" si="14"/>
        <v>March</v>
      </c>
      <c r="X45">
        <f t="shared" si="15"/>
        <v>5.09</v>
      </c>
      <c r="Y45">
        <f t="shared" si="16"/>
        <v>6.02</v>
      </c>
      <c r="Z45" t="e">
        <f t="shared" si="17"/>
        <v>#N/A</v>
      </c>
      <c r="AD45" s="173" t="s">
        <v>611</v>
      </c>
      <c r="AE45" s="173" t="s">
        <v>442</v>
      </c>
      <c r="AF45" s="173" t="s">
        <v>487</v>
      </c>
      <c r="AG45" s="173" t="s">
        <v>612</v>
      </c>
      <c r="AH45" s="172" t="s">
        <v>613</v>
      </c>
      <c r="AI45">
        <f t="shared" si="0"/>
        <v>33</v>
      </c>
      <c r="AJ45">
        <f t="shared" si="1"/>
        <v>2002</v>
      </c>
      <c r="AK45">
        <f t="shared" si="2"/>
        <v>9</v>
      </c>
      <c r="AL45">
        <f t="shared" si="3"/>
        <v>233625</v>
      </c>
      <c r="AM45">
        <f t="shared" si="4"/>
        <v>239532</v>
      </c>
      <c r="AN45" s="175">
        <f t="shared" si="5"/>
        <v>37500</v>
      </c>
    </row>
    <row r="46" spans="1:40" x14ac:dyDescent="0.25">
      <c r="A46" s="179" t="s">
        <v>427</v>
      </c>
      <c r="B46" s="179" t="s">
        <v>463</v>
      </c>
      <c r="C46" s="179" t="s">
        <v>327</v>
      </c>
      <c r="E46" s="179" t="s">
        <v>614</v>
      </c>
      <c r="F46" s="64">
        <v>5</v>
      </c>
      <c r="G46">
        <f t="shared" si="6"/>
        <v>1998</v>
      </c>
      <c r="H46" s="156">
        <f t="shared" si="7"/>
        <v>35916</v>
      </c>
      <c r="I46">
        <f t="shared" si="8"/>
        <v>2580</v>
      </c>
      <c r="J46" s="155">
        <f t="shared" si="9"/>
        <v>35916</v>
      </c>
      <c r="L46" s="63">
        <v>2020</v>
      </c>
      <c r="M46" s="63">
        <v>5</v>
      </c>
      <c r="N46" s="64" t="s">
        <v>327</v>
      </c>
      <c r="O46" s="65">
        <v>2.2799999999999998</v>
      </c>
      <c r="P46" s="65">
        <v>4.8499999999999996</v>
      </c>
      <c r="Q46" s="64">
        <v>5</v>
      </c>
      <c r="R46" s="64" t="str">
        <f t="shared" si="10"/>
        <v>April</v>
      </c>
      <c r="S46">
        <f t="shared" si="11"/>
        <v>1.74</v>
      </c>
      <c r="T46">
        <f t="shared" si="12"/>
        <v>2.7</v>
      </c>
      <c r="U46" t="e">
        <f t="shared" si="13"/>
        <v>#N/A</v>
      </c>
      <c r="W46" s="64" t="str">
        <f t="shared" si="14"/>
        <v>April</v>
      </c>
      <c r="X46">
        <f t="shared" si="15"/>
        <v>3.85</v>
      </c>
      <c r="Y46">
        <f t="shared" si="16"/>
        <v>5.98</v>
      </c>
      <c r="Z46" t="e">
        <f t="shared" si="17"/>
        <v>#N/A</v>
      </c>
      <c r="AD46" s="173" t="s">
        <v>615</v>
      </c>
      <c r="AE46" s="173" t="s">
        <v>442</v>
      </c>
      <c r="AF46" s="173" t="s">
        <v>493</v>
      </c>
      <c r="AG46" s="173" t="s">
        <v>616</v>
      </c>
      <c r="AH46" s="172" t="s">
        <v>617</v>
      </c>
      <c r="AI46">
        <f t="shared" si="0"/>
        <v>34</v>
      </c>
      <c r="AJ46">
        <f t="shared" si="1"/>
        <v>2002</v>
      </c>
      <c r="AK46">
        <f t="shared" si="2"/>
        <v>10</v>
      </c>
      <c r="AL46">
        <f t="shared" si="3"/>
        <v>245556</v>
      </c>
      <c r="AM46">
        <f t="shared" si="4"/>
        <v>237736</v>
      </c>
      <c r="AN46" s="175">
        <f t="shared" si="5"/>
        <v>37530</v>
      </c>
    </row>
    <row r="47" spans="1:40" x14ac:dyDescent="0.25">
      <c r="A47" s="179" t="s">
        <v>427</v>
      </c>
      <c r="B47" s="179" t="s">
        <v>469</v>
      </c>
      <c r="C47" s="179" t="s">
        <v>618</v>
      </c>
      <c r="E47" s="179" t="s">
        <v>619</v>
      </c>
      <c r="F47" s="64">
        <v>6</v>
      </c>
      <c r="G47">
        <f t="shared" si="6"/>
        <v>1998</v>
      </c>
      <c r="H47" s="156">
        <f t="shared" si="7"/>
        <v>35947</v>
      </c>
      <c r="I47">
        <f t="shared" si="8"/>
        <v>2587</v>
      </c>
      <c r="J47" s="155">
        <f t="shared" si="9"/>
        <v>35947</v>
      </c>
      <c r="L47" s="63">
        <v>2020</v>
      </c>
      <c r="M47" s="63">
        <v>6</v>
      </c>
      <c r="N47" s="64" t="s">
        <v>618</v>
      </c>
      <c r="O47" s="65">
        <v>2.68</v>
      </c>
      <c r="P47" s="65">
        <v>5.66</v>
      </c>
      <c r="Q47" s="64">
        <v>6</v>
      </c>
      <c r="R47" s="64" t="str">
        <f t="shared" si="10"/>
        <v>May</v>
      </c>
      <c r="S47">
        <f t="shared" si="11"/>
        <v>2.2799999999999998</v>
      </c>
      <c r="T47">
        <f t="shared" si="12"/>
        <v>2.9</v>
      </c>
      <c r="U47" t="e">
        <f t="shared" si="13"/>
        <v>#N/A</v>
      </c>
      <c r="W47" s="64" t="str">
        <f t="shared" si="14"/>
        <v>May</v>
      </c>
      <c r="X47">
        <f t="shared" si="15"/>
        <v>4.8499999999999996</v>
      </c>
      <c r="Y47">
        <f t="shared" si="16"/>
        <v>6.27</v>
      </c>
      <c r="Z47" t="e">
        <f t="shared" si="17"/>
        <v>#N/A</v>
      </c>
      <c r="AD47" s="173" t="s">
        <v>620</v>
      </c>
      <c r="AE47" s="173" t="s">
        <v>442</v>
      </c>
      <c r="AF47" s="173" t="s">
        <v>499</v>
      </c>
      <c r="AG47" s="173" t="s">
        <v>621</v>
      </c>
      <c r="AH47" s="172" t="s">
        <v>622</v>
      </c>
      <c r="AI47">
        <f t="shared" si="0"/>
        <v>35</v>
      </c>
      <c r="AJ47">
        <f t="shared" si="1"/>
        <v>2002</v>
      </c>
      <c r="AK47">
        <f t="shared" si="2"/>
        <v>11</v>
      </c>
      <c r="AL47">
        <f t="shared" si="3"/>
        <v>230648</v>
      </c>
      <c r="AM47">
        <f t="shared" si="4"/>
        <v>238200</v>
      </c>
      <c r="AN47" s="175">
        <f t="shared" si="5"/>
        <v>37561</v>
      </c>
    </row>
    <row r="48" spans="1:40" x14ac:dyDescent="0.25">
      <c r="A48" s="179" t="s">
        <v>427</v>
      </c>
      <c r="B48" s="179" t="s">
        <v>475</v>
      </c>
      <c r="C48" s="179" t="s">
        <v>623</v>
      </c>
      <c r="E48" s="179" t="s">
        <v>624</v>
      </c>
      <c r="F48" s="64">
        <v>7</v>
      </c>
      <c r="G48">
        <f t="shared" si="6"/>
        <v>1998</v>
      </c>
      <c r="H48" s="156">
        <f t="shared" si="7"/>
        <v>35977</v>
      </c>
      <c r="I48">
        <f t="shared" si="8"/>
        <v>2590</v>
      </c>
      <c r="J48" s="155">
        <f t="shared" si="9"/>
        <v>35977</v>
      </c>
      <c r="L48" s="63">
        <v>2020</v>
      </c>
      <c r="M48" s="63">
        <v>7</v>
      </c>
      <c r="N48" s="64" t="s">
        <v>623</v>
      </c>
      <c r="O48" s="65">
        <v>2.79</v>
      </c>
      <c r="P48" s="65">
        <v>5.78</v>
      </c>
      <c r="Q48" s="64">
        <v>7</v>
      </c>
      <c r="R48" s="64" t="str">
        <f t="shared" si="10"/>
        <v>June</v>
      </c>
      <c r="S48">
        <f t="shared" si="11"/>
        <v>2.68</v>
      </c>
      <c r="T48">
        <f t="shared" si="12"/>
        <v>3.06</v>
      </c>
      <c r="U48" t="e">
        <f t="shared" si="13"/>
        <v>#N/A</v>
      </c>
      <c r="W48" s="64" t="str">
        <f t="shared" si="14"/>
        <v>June</v>
      </c>
      <c r="X48">
        <f t="shared" si="15"/>
        <v>5.66</v>
      </c>
      <c r="Y48">
        <f t="shared" si="16"/>
        <v>6.51</v>
      </c>
      <c r="Z48" t="e">
        <f t="shared" si="17"/>
        <v>#N/A</v>
      </c>
      <c r="AD48" s="173" t="s">
        <v>625</v>
      </c>
      <c r="AE48" s="173" t="s">
        <v>442</v>
      </c>
      <c r="AF48" s="173" t="s">
        <v>505</v>
      </c>
      <c r="AG48" s="173" t="s">
        <v>626</v>
      </c>
      <c r="AH48" s="172" t="s">
        <v>627</v>
      </c>
      <c r="AI48">
        <f t="shared" si="0"/>
        <v>36</v>
      </c>
      <c r="AJ48">
        <f t="shared" si="1"/>
        <v>2002</v>
      </c>
      <c r="AK48">
        <f t="shared" si="2"/>
        <v>12</v>
      </c>
      <c r="AL48">
        <f t="shared" si="3"/>
        <v>234260</v>
      </c>
      <c r="AM48">
        <f t="shared" si="4"/>
        <v>240841</v>
      </c>
      <c r="AN48" s="175">
        <f t="shared" si="5"/>
        <v>37591</v>
      </c>
    </row>
    <row r="49" spans="1:40" x14ac:dyDescent="0.25">
      <c r="A49" s="179" t="s">
        <v>427</v>
      </c>
      <c r="B49" s="179" t="s">
        <v>481</v>
      </c>
      <c r="C49" s="179" t="s">
        <v>628</v>
      </c>
      <c r="E49" s="179" t="s">
        <v>629</v>
      </c>
      <c r="F49" s="64">
        <v>8</v>
      </c>
      <c r="G49">
        <f t="shared" si="6"/>
        <v>1998</v>
      </c>
      <c r="H49" s="156">
        <f t="shared" si="7"/>
        <v>36008</v>
      </c>
      <c r="I49">
        <f t="shared" si="8"/>
        <v>2594</v>
      </c>
      <c r="J49" s="155">
        <f t="shared" si="9"/>
        <v>36008</v>
      </c>
      <c r="L49" s="63">
        <v>2020</v>
      </c>
      <c r="M49" s="63">
        <v>8</v>
      </c>
      <c r="N49" s="64" t="s">
        <v>628</v>
      </c>
      <c r="O49" s="65">
        <v>2.76</v>
      </c>
      <c r="P49" s="65">
        <v>5.8</v>
      </c>
      <c r="Q49" s="64">
        <v>8</v>
      </c>
      <c r="R49" s="64" t="str">
        <f t="shared" si="10"/>
        <v>July</v>
      </c>
      <c r="S49">
        <f t="shared" si="11"/>
        <v>2.79</v>
      </c>
      <c r="T49">
        <f t="shared" si="12"/>
        <v>3.12</v>
      </c>
      <c r="U49" t="e">
        <f t="shared" si="13"/>
        <v>#N/A</v>
      </c>
      <c r="W49" s="64" t="str">
        <f t="shared" si="14"/>
        <v>July</v>
      </c>
      <c r="X49">
        <f t="shared" si="15"/>
        <v>5.78</v>
      </c>
      <c r="Y49">
        <f t="shared" si="16"/>
        <v>6.44</v>
      </c>
      <c r="Z49" t="e">
        <f t="shared" si="17"/>
        <v>#N/A</v>
      </c>
      <c r="AD49" s="173" t="s">
        <v>630</v>
      </c>
      <c r="AE49" s="173" t="s">
        <v>448</v>
      </c>
      <c r="AF49" s="173" t="s">
        <v>439</v>
      </c>
      <c r="AG49" s="173" t="s">
        <v>631</v>
      </c>
      <c r="AH49" s="172" t="s">
        <v>632</v>
      </c>
      <c r="AI49">
        <f t="shared" si="0"/>
        <v>37</v>
      </c>
      <c r="AJ49">
        <f t="shared" si="1"/>
        <v>2003</v>
      </c>
      <c r="AK49">
        <f t="shared" si="2"/>
        <v>1</v>
      </c>
      <c r="AL49">
        <f t="shared" si="3"/>
        <v>218534</v>
      </c>
      <c r="AM49">
        <f t="shared" si="4"/>
        <v>238769</v>
      </c>
      <c r="AN49" s="175">
        <f t="shared" si="5"/>
        <v>37622</v>
      </c>
    </row>
    <row r="50" spans="1:40" x14ac:dyDescent="0.25">
      <c r="A50" s="179" t="s">
        <v>427</v>
      </c>
      <c r="B50" s="179" t="s">
        <v>487</v>
      </c>
      <c r="C50" s="179" t="s">
        <v>633</v>
      </c>
      <c r="E50" s="179" t="s">
        <v>634</v>
      </c>
      <c r="F50" s="64">
        <v>9</v>
      </c>
      <c r="G50">
        <f t="shared" si="6"/>
        <v>1998</v>
      </c>
      <c r="H50" s="156">
        <f t="shared" si="7"/>
        <v>36039</v>
      </c>
      <c r="I50">
        <f t="shared" si="8"/>
        <v>2599</v>
      </c>
      <c r="J50" s="155">
        <f t="shared" si="9"/>
        <v>36039</v>
      </c>
      <c r="L50" s="63">
        <v>2020</v>
      </c>
      <c r="M50" s="63">
        <v>9</v>
      </c>
      <c r="N50" s="64" t="s">
        <v>633</v>
      </c>
      <c r="O50" s="65">
        <v>2.73</v>
      </c>
      <c r="P50" s="65">
        <v>5.86</v>
      </c>
      <c r="Q50" s="64">
        <v>9</v>
      </c>
      <c r="R50" s="64" t="str">
        <f t="shared" si="10"/>
        <v>August</v>
      </c>
      <c r="S50">
        <f t="shared" si="11"/>
        <v>2.76</v>
      </c>
      <c r="T50">
        <f t="shared" si="12"/>
        <v>2.96</v>
      </c>
      <c r="U50" t="e">
        <f t="shared" si="13"/>
        <v>#N/A</v>
      </c>
      <c r="W50" s="64" t="str">
        <f t="shared" si="14"/>
        <v>August</v>
      </c>
      <c r="X50">
        <f t="shared" si="15"/>
        <v>5.8</v>
      </c>
      <c r="Y50">
        <f t="shared" si="16"/>
        <v>6.31</v>
      </c>
      <c r="Z50" t="e">
        <f t="shared" si="17"/>
        <v>#N/A</v>
      </c>
      <c r="AD50" s="173" t="s">
        <v>635</v>
      </c>
      <c r="AE50" s="173" t="s">
        <v>448</v>
      </c>
      <c r="AF50" s="173" t="s">
        <v>445</v>
      </c>
      <c r="AG50" s="173" t="s">
        <v>636</v>
      </c>
      <c r="AH50" s="172" t="s">
        <v>637</v>
      </c>
      <c r="AI50">
        <f t="shared" si="0"/>
        <v>38</v>
      </c>
      <c r="AJ50">
        <f t="shared" si="1"/>
        <v>2003</v>
      </c>
      <c r="AK50">
        <f t="shared" si="2"/>
        <v>2</v>
      </c>
      <c r="AL50">
        <f t="shared" si="3"/>
        <v>203677</v>
      </c>
      <c r="AM50">
        <f t="shared" si="4"/>
        <v>233622</v>
      </c>
      <c r="AN50" s="175">
        <f t="shared" si="5"/>
        <v>37653</v>
      </c>
    </row>
    <row r="51" spans="1:40" x14ac:dyDescent="0.25">
      <c r="A51" s="179" t="s">
        <v>427</v>
      </c>
      <c r="B51" s="179" t="s">
        <v>493</v>
      </c>
      <c r="C51" s="179" t="s">
        <v>638</v>
      </c>
      <c r="E51" s="179" t="s">
        <v>639</v>
      </c>
      <c r="F51" s="64">
        <v>10</v>
      </c>
      <c r="G51">
        <f t="shared" si="6"/>
        <v>1998</v>
      </c>
      <c r="H51" s="156">
        <f t="shared" si="7"/>
        <v>36069</v>
      </c>
      <c r="I51">
        <f t="shared" si="8"/>
        <v>2607</v>
      </c>
      <c r="J51" s="155">
        <f t="shared" si="9"/>
        <v>36069</v>
      </c>
      <c r="L51" s="63">
        <v>2020</v>
      </c>
      <c r="M51" s="63">
        <v>10</v>
      </c>
      <c r="N51" s="64" t="s">
        <v>638</v>
      </c>
      <c r="O51" s="65">
        <v>2.7</v>
      </c>
      <c r="P51" s="65">
        <v>5.9</v>
      </c>
      <c r="Q51" s="64">
        <v>10</v>
      </c>
      <c r="R51" s="64" t="str">
        <f t="shared" si="10"/>
        <v>September</v>
      </c>
      <c r="S51">
        <f t="shared" si="11"/>
        <v>2.73</v>
      </c>
      <c r="T51">
        <f t="shared" si="12"/>
        <v>2.91</v>
      </c>
      <c r="U51" t="e">
        <f t="shared" si="13"/>
        <v>#N/A</v>
      </c>
      <c r="W51" s="64" t="str">
        <f t="shared" si="14"/>
        <v>September</v>
      </c>
      <c r="X51">
        <f t="shared" si="15"/>
        <v>5.86</v>
      </c>
      <c r="Y51">
        <f t="shared" si="16"/>
        <v>6.35</v>
      </c>
      <c r="Z51" t="e">
        <f t="shared" si="17"/>
        <v>#N/A</v>
      </c>
      <c r="AD51" s="173" t="s">
        <v>640</v>
      </c>
      <c r="AE51" s="173" t="s">
        <v>448</v>
      </c>
      <c r="AF51" s="173" t="s">
        <v>451</v>
      </c>
      <c r="AG51" s="173" t="s">
        <v>641</v>
      </c>
      <c r="AH51" s="172" t="s">
        <v>642</v>
      </c>
      <c r="AI51">
        <f t="shared" si="0"/>
        <v>39</v>
      </c>
      <c r="AJ51">
        <f t="shared" si="1"/>
        <v>2003</v>
      </c>
      <c r="AK51">
        <f t="shared" si="2"/>
        <v>3</v>
      </c>
      <c r="AL51">
        <f t="shared" si="3"/>
        <v>236679</v>
      </c>
      <c r="AM51">
        <f t="shared" si="4"/>
        <v>237416</v>
      </c>
      <c r="AN51" s="175">
        <f t="shared" si="5"/>
        <v>37681</v>
      </c>
    </row>
    <row r="52" spans="1:40" x14ac:dyDescent="0.25">
      <c r="A52" s="179" t="s">
        <v>427</v>
      </c>
      <c r="B52" s="179" t="s">
        <v>499</v>
      </c>
      <c r="C52" s="179" t="s">
        <v>643</v>
      </c>
      <c r="E52" s="179" t="s">
        <v>644</v>
      </c>
      <c r="F52" s="64">
        <v>11</v>
      </c>
      <c r="G52">
        <f t="shared" si="6"/>
        <v>1998</v>
      </c>
      <c r="H52" s="156">
        <f t="shared" si="7"/>
        <v>36100</v>
      </c>
      <c r="I52">
        <f t="shared" si="8"/>
        <v>2616</v>
      </c>
      <c r="J52" s="155">
        <f t="shared" si="9"/>
        <v>36100</v>
      </c>
      <c r="L52" s="63">
        <v>2020</v>
      </c>
      <c r="M52" s="63">
        <v>11</v>
      </c>
      <c r="N52" s="64" t="s">
        <v>643</v>
      </c>
      <c r="O52" s="65">
        <v>2.4700000000000002</v>
      </c>
      <c r="P52" s="65">
        <v>5.47</v>
      </c>
      <c r="Q52" s="64">
        <v>11</v>
      </c>
      <c r="R52" s="64" t="str">
        <f t="shared" si="10"/>
        <v>October</v>
      </c>
      <c r="S52">
        <f t="shared" si="11"/>
        <v>2.7</v>
      </c>
      <c r="T52">
        <f t="shared" si="12"/>
        <v>2.88</v>
      </c>
      <c r="U52" t="e">
        <f t="shared" si="13"/>
        <v>#N/A</v>
      </c>
      <c r="W52" s="64" t="str">
        <f t="shared" si="14"/>
        <v>October</v>
      </c>
      <c r="X52">
        <f t="shared" si="15"/>
        <v>5.9</v>
      </c>
      <c r="Y52">
        <f t="shared" si="16"/>
        <v>6.33</v>
      </c>
      <c r="Z52" t="e">
        <f t="shared" si="17"/>
        <v>#N/A</v>
      </c>
      <c r="AD52" s="173" t="s">
        <v>645</v>
      </c>
      <c r="AE52" s="173" t="s">
        <v>448</v>
      </c>
      <c r="AF52" s="173" t="s">
        <v>457</v>
      </c>
      <c r="AG52" s="173" t="s">
        <v>646</v>
      </c>
      <c r="AH52" s="172" t="s">
        <v>647</v>
      </c>
      <c r="AI52">
        <f t="shared" si="0"/>
        <v>40</v>
      </c>
      <c r="AJ52">
        <f t="shared" si="1"/>
        <v>2003</v>
      </c>
      <c r="AK52">
        <f t="shared" si="2"/>
        <v>4</v>
      </c>
      <c r="AL52">
        <f t="shared" si="3"/>
        <v>239415</v>
      </c>
      <c r="AM52">
        <f t="shared" si="4"/>
        <v>238078</v>
      </c>
      <c r="AN52" s="175">
        <f t="shared" si="5"/>
        <v>37712</v>
      </c>
    </row>
    <row r="53" spans="1:40" x14ac:dyDescent="0.25">
      <c r="A53" s="179" t="s">
        <v>427</v>
      </c>
      <c r="B53" s="179" t="s">
        <v>505</v>
      </c>
      <c r="C53" s="179" t="s">
        <v>417</v>
      </c>
      <c r="E53" s="179" t="s">
        <v>648</v>
      </c>
      <c r="F53" s="64">
        <v>12</v>
      </c>
      <c r="G53">
        <f t="shared" si="6"/>
        <v>1998</v>
      </c>
      <c r="H53" s="156">
        <f t="shared" si="7"/>
        <v>36130</v>
      </c>
      <c r="I53">
        <f t="shared" si="8"/>
        <v>2625</v>
      </c>
      <c r="J53" s="155">
        <f t="shared" si="9"/>
        <v>36130</v>
      </c>
      <c r="L53" s="63">
        <v>2020</v>
      </c>
      <c r="M53" s="63">
        <v>12</v>
      </c>
      <c r="N53" s="64" t="s">
        <v>417</v>
      </c>
      <c r="O53" s="65">
        <v>2.38</v>
      </c>
      <c r="P53" s="65">
        <v>5.41</v>
      </c>
      <c r="Q53" s="64">
        <v>12</v>
      </c>
      <c r="R53" s="64" t="str">
        <f t="shared" si="10"/>
        <v>November</v>
      </c>
      <c r="S53">
        <f t="shared" si="11"/>
        <v>2.4700000000000002</v>
      </c>
      <c r="T53">
        <f t="shared" si="12"/>
        <v>2.78</v>
      </c>
      <c r="U53" t="e">
        <f t="shared" si="13"/>
        <v>#N/A</v>
      </c>
      <c r="W53" s="64" t="str">
        <f t="shared" si="14"/>
        <v>November</v>
      </c>
      <c r="X53">
        <f t="shared" si="15"/>
        <v>5.47</v>
      </c>
      <c r="Y53">
        <f t="shared" si="16"/>
        <v>6.15</v>
      </c>
      <c r="Z53" t="e">
        <f t="shared" si="17"/>
        <v>#N/A</v>
      </c>
      <c r="AD53" s="173" t="s">
        <v>649</v>
      </c>
      <c r="AE53" s="173" t="s">
        <v>448</v>
      </c>
      <c r="AF53" s="173" t="s">
        <v>463</v>
      </c>
      <c r="AG53" s="173" t="s">
        <v>650</v>
      </c>
      <c r="AH53" s="172" t="s">
        <v>651</v>
      </c>
      <c r="AI53">
        <f t="shared" si="0"/>
        <v>41</v>
      </c>
      <c r="AJ53">
        <f t="shared" si="1"/>
        <v>2003</v>
      </c>
      <c r="AK53">
        <f t="shared" si="2"/>
        <v>5</v>
      </c>
      <c r="AL53">
        <f t="shared" si="3"/>
        <v>253244</v>
      </c>
      <c r="AM53">
        <f t="shared" si="4"/>
        <v>239838</v>
      </c>
      <c r="AN53" s="175">
        <f t="shared" si="5"/>
        <v>37742</v>
      </c>
    </row>
    <row r="54" spans="1:40" x14ac:dyDescent="0.25">
      <c r="A54" s="179" t="s">
        <v>430</v>
      </c>
      <c r="B54" s="179" t="s">
        <v>439</v>
      </c>
      <c r="C54" s="179" t="s">
        <v>393</v>
      </c>
      <c r="E54" s="179" t="s">
        <v>652</v>
      </c>
      <c r="F54" s="64">
        <v>13</v>
      </c>
      <c r="G54">
        <f t="shared" si="6"/>
        <v>1999</v>
      </c>
      <c r="H54" s="156">
        <f t="shared" si="7"/>
        <v>36161</v>
      </c>
      <c r="I54">
        <f t="shared" si="8"/>
        <v>2622</v>
      </c>
      <c r="J54" s="155">
        <f t="shared" si="9"/>
        <v>36161</v>
      </c>
      <c r="L54" s="63">
        <v>2021</v>
      </c>
      <c r="M54" s="63">
        <v>1</v>
      </c>
      <c r="N54" s="64" t="s">
        <v>393</v>
      </c>
      <c r="O54" s="65">
        <v>2.27</v>
      </c>
      <c r="P54" s="65">
        <v>5.19</v>
      </c>
      <c r="Q54" s="64">
        <v>13</v>
      </c>
      <c r="R54" s="64" t="str">
        <f t="shared" si="10"/>
        <v>December</v>
      </c>
      <c r="S54">
        <f t="shared" si="11"/>
        <v>2.38</v>
      </c>
      <c r="T54">
        <f t="shared" si="12"/>
        <v>2.64</v>
      </c>
      <c r="U54" t="e">
        <f t="shared" si="13"/>
        <v>#N/A</v>
      </c>
      <c r="W54" s="64" t="str">
        <f t="shared" si="14"/>
        <v>December</v>
      </c>
      <c r="X54">
        <f t="shared" si="15"/>
        <v>5.41</v>
      </c>
      <c r="Y54">
        <f t="shared" si="16"/>
        <v>6.02</v>
      </c>
      <c r="Z54" t="e">
        <f t="shared" si="17"/>
        <v>#N/A</v>
      </c>
      <c r="AD54" s="173" t="s">
        <v>653</v>
      </c>
      <c r="AE54" s="173" t="s">
        <v>448</v>
      </c>
      <c r="AF54" s="173" t="s">
        <v>469</v>
      </c>
      <c r="AG54" s="173" t="s">
        <v>654</v>
      </c>
      <c r="AH54" s="172" t="s">
        <v>655</v>
      </c>
      <c r="AI54">
        <f t="shared" si="0"/>
        <v>42</v>
      </c>
      <c r="AJ54">
        <f t="shared" si="1"/>
        <v>2003</v>
      </c>
      <c r="AK54">
        <f t="shared" si="2"/>
        <v>6</v>
      </c>
      <c r="AL54">
        <f t="shared" si="3"/>
        <v>252145</v>
      </c>
      <c r="AM54">
        <f t="shared" si="4"/>
        <v>241553</v>
      </c>
      <c r="AN54" s="175">
        <f t="shared" si="5"/>
        <v>37773</v>
      </c>
    </row>
    <row r="55" spans="1:40" x14ac:dyDescent="0.25">
      <c r="A55" s="179" t="s">
        <v>430</v>
      </c>
      <c r="B55" s="179" t="s">
        <v>445</v>
      </c>
      <c r="C55" s="179" t="s">
        <v>599</v>
      </c>
      <c r="E55" s="179" t="s">
        <v>656</v>
      </c>
      <c r="F55" s="64">
        <v>14</v>
      </c>
      <c r="G55">
        <f t="shared" si="6"/>
        <v>1999</v>
      </c>
      <c r="H55" s="156">
        <f t="shared" si="7"/>
        <v>36192</v>
      </c>
      <c r="I55">
        <f t="shared" si="8"/>
        <v>2626</v>
      </c>
      <c r="J55" s="155">
        <f t="shared" si="9"/>
        <v>36192</v>
      </c>
      <c r="L55" s="63">
        <v>2021</v>
      </c>
      <c r="M55" s="63">
        <v>2</v>
      </c>
      <c r="N55" s="64" t="s">
        <v>599</v>
      </c>
      <c r="O55" s="65">
        <v>2.2599999999999998</v>
      </c>
      <c r="P55" s="65">
        <v>5.34</v>
      </c>
      <c r="Q55" s="64">
        <v>14</v>
      </c>
      <c r="AD55" s="173" t="s">
        <v>657</v>
      </c>
      <c r="AE55" s="173" t="s">
        <v>448</v>
      </c>
      <c r="AF55" s="173" t="s">
        <v>475</v>
      </c>
      <c r="AG55" s="173" t="s">
        <v>658</v>
      </c>
      <c r="AH55" s="172" t="s">
        <v>659</v>
      </c>
      <c r="AI55">
        <f t="shared" si="0"/>
        <v>43</v>
      </c>
      <c r="AJ55">
        <f t="shared" si="1"/>
        <v>2003</v>
      </c>
      <c r="AK55">
        <f t="shared" si="2"/>
        <v>7</v>
      </c>
      <c r="AL55">
        <f t="shared" si="3"/>
        <v>262105</v>
      </c>
      <c r="AM55">
        <f t="shared" si="4"/>
        <v>242711</v>
      </c>
      <c r="AN55" s="175">
        <f t="shared" si="5"/>
        <v>37803</v>
      </c>
    </row>
    <row r="56" spans="1:40" x14ac:dyDescent="0.25">
      <c r="A56" s="179" t="s">
        <v>430</v>
      </c>
      <c r="B56" s="179" t="s">
        <v>451</v>
      </c>
      <c r="C56" s="179" t="s">
        <v>604</v>
      </c>
      <c r="E56" s="179" t="s">
        <v>660</v>
      </c>
      <c r="F56" s="64">
        <v>15</v>
      </c>
      <c r="G56">
        <f t="shared" si="6"/>
        <v>1999</v>
      </c>
      <c r="H56" s="156">
        <f t="shared" si="7"/>
        <v>36220</v>
      </c>
      <c r="I56">
        <f t="shared" si="8"/>
        <v>2633</v>
      </c>
      <c r="J56" s="155">
        <f t="shared" si="9"/>
        <v>36220</v>
      </c>
      <c r="L56" s="63">
        <v>2021</v>
      </c>
      <c r="M56" s="63">
        <v>3</v>
      </c>
      <c r="N56" s="64" t="s">
        <v>604</v>
      </c>
      <c r="O56" s="65">
        <v>2.68</v>
      </c>
      <c r="P56" s="65">
        <v>6.02</v>
      </c>
      <c r="Q56" s="64">
        <v>15</v>
      </c>
      <c r="AD56" s="173" t="s">
        <v>661</v>
      </c>
      <c r="AE56" s="173" t="s">
        <v>448</v>
      </c>
      <c r="AF56" s="173" t="s">
        <v>481</v>
      </c>
      <c r="AG56" s="173" t="s">
        <v>662</v>
      </c>
      <c r="AH56" s="172" t="s">
        <v>663</v>
      </c>
      <c r="AI56">
        <f t="shared" si="0"/>
        <v>44</v>
      </c>
      <c r="AJ56">
        <f t="shared" si="1"/>
        <v>2003</v>
      </c>
      <c r="AK56">
        <f t="shared" si="2"/>
        <v>8</v>
      </c>
      <c r="AL56">
        <f t="shared" si="3"/>
        <v>260687</v>
      </c>
      <c r="AM56">
        <f t="shared" si="4"/>
        <v>242624</v>
      </c>
      <c r="AN56" s="175">
        <f t="shared" si="5"/>
        <v>37834</v>
      </c>
    </row>
    <row r="57" spans="1:40" x14ac:dyDescent="0.25">
      <c r="A57" s="179" t="s">
        <v>430</v>
      </c>
      <c r="B57" s="179" t="s">
        <v>457</v>
      </c>
      <c r="C57" s="179" t="s">
        <v>609</v>
      </c>
      <c r="E57" s="179" t="s">
        <v>664</v>
      </c>
      <c r="F57" s="64">
        <v>16</v>
      </c>
      <c r="G57">
        <f t="shared" si="6"/>
        <v>1999</v>
      </c>
      <c r="H57" s="156">
        <f t="shared" si="7"/>
        <v>36251</v>
      </c>
      <c r="I57">
        <f t="shared" si="8"/>
        <v>2636</v>
      </c>
      <c r="J57" s="155">
        <f t="shared" si="9"/>
        <v>36251</v>
      </c>
      <c r="L57" s="63">
        <v>2021</v>
      </c>
      <c r="M57" s="63">
        <v>4</v>
      </c>
      <c r="N57" s="64" t="s">
        <v>609</v>
      </c>
      <c r="O57" s="65">
        <v>2.7</v>
      </c>
      <c r="P57" s="65">
        <v>5.98</v>
      </c>
      <c r="Q57" s="64">
        <v>16</v>
      </c>
      <c r="AD57" s="173" t="s">
        <v>665</v>
      </c>
      <c r="AE57" s="173" t="s">
        <v>448</v>
      </c>
      <c r="AF57" s="173" t="s">
        <v>487</v>
      </c>
      <c r="AG57" s="173" t="s">
        <v>666</v>
      </c>
      <c r="AH57" s="172" t="s">
        <v>667</v>
      </c>
      <c r="AI57">
        <f t="shared" si="0"/>
        <v>45</v>
      </c>
      <c r="AJ57">
        <f t="shared" si="1"/>
        <v>2003</v>
      </c>
      <c r="AK57">
        <f t="shared" si="2"/>
        <v>9</v>
      </c>
      <c r="AL57">
        <f t="shared" si="3"/>
        <v>237451</v>
      </c>
      <c r="AM57">
        <f t="shared" si="4"/>
        <v>243263</v>
      </c>
      <c r="AN57" s="175">
        <f t="shared" si="5"/>
        <v>37865</v>
      </c>
    </row>
    <row r="58" spans="1:40" x14ac:dyDescent="0.25">
      <c r="A58" s="179" t="s">
        <v>430</v>
      </c>
      <c r="B58" s="179" t="s">
        <v>463</v>
      </c>
      <c r="C58" s="179" t="s">
        <v>327</v>
      </c>
      <c r="E58" s="179" t="s">
        <v>668</v>
      </c>
      <c r="F58" s="64">
        <v>17</v>
      </c>
      <c r="G58">
        <f t="shared" si="6"/>
        <v>1999</v>
      </c>
      <c r="H58" s="156">
        <f t="shared" si="7"/>
        <v>36281</v>
      </c>
      <c r="I58">
        <f t="shared" si="8"/>
        <v>2639</v>
      </c>
      <c r="J58" s="155">
        <f t="shared" si="9"/>
        <v>36281</v>
      </c>
      <c r="L58" s="63">
        <v>2021</v>
      </c>
      <c r="M58" s="63">
        <v>5</v>
      </c>
      <c r="N58" s="64" t="s">
        <v>327</v>
      </c>
      <c r="O58" s="65">
        <v>2.9</v>
      </c>
      <c r="P58" s="65">
        <v>6.27</v>
      </c>
      <c r="Q58" s="64">
        <v>17</v>
      </c>
      <c r="AD58" s="173" t="s">
        <v>669</v>
      </c>
      <c r="AE58" s="173" t="s">
        <v>448</v>
      </c>
      <c r="AF58" s="173" t="s">
        <v>493</v>
      </c>
      <c r="AG58" s="173" t="s">
        <v>670</v>
      </c>
      <c r="AH58" s="172" t="s">
        <v>671</v>
      </c>
      <c r="AI58">
        <f t="shared" si="0"/>
        <v>46</v>
      </c>
      <c r="AJ58">
        <f t="shared" si="1"/>
        <v>2003</v>
      </c>
      <c r="AK58">
        <f t="shared" si="2"/>
        <v>10</v>
      </c>
      <c r="AL58">
        <f t="shared" si="3"/>
        <v>254048</v>
      </c>
      <c r="AM58">
        <f t="shared" si="4"/>
        <v>245019</v>
      </c>
      <c r="AN58" s="175">
        <f t="shared" si="5"/>
        <v>37895</v>
      </c>
    </row>
    <row r="59" spans="1:40" x14ac:dyDescent="0.25">
      <c r="A59" s="179" t="s">
        <v>430</v>
      </c>
      <c r="B59" s="179" t="s">
        <v>469</v>
      </c>
      <c r="C59" s="179" t="s">
        <v>618</v>
      </c>
      <c r="E59" s="179" t="s">
        <v>672</v>
      </c>
      <c r="F59" s="64">
        <v>18</v>
      </c>
      <c r="G59">
        <f t="shared" si="6"/>
        <v>1999</v>
      </c>
      <c r="H59" s="156">
        <f t="shared" si="7"/>
        <v>36312</v>
      </c>
      <c r="I59">
        <f t="shared" si="8"/>
        <v>2646</v>
      </c>
      <c r="J59" s="155">
        <f t="shared" si="9"/>
        <v>36312</v>
      </c>
      <c r="L59" s="63">
        <v>2021</v>
      </c>
      <c r="M59" s="63">
        <v>6</v>
      </c>
      <c r="N59" s="64" t="s">
        <v>618</v>
      </c>
      <c r="O59" s="65">
        <v>3.06</v>
      </c>
      <c r="P59" s="65">
        <v>6.51</v>
      </c>
      <c r="Q59" s="64">
        <v>18</v>
      </c>
      <c r="AD59" s="173" t="s">
        <v>673</v>
      </c>
      <c r="AE59" s="173" t="s">
        <v>448</v>
      </c>
      <c r="AF59" s="173" t="s">
        <v>499</v>
      </c>
      <c r="AG59" s="173" t="s">
        <v>674</v>
      </c>
      <c r="AH59" s="172" t="s">
        <v>675</v>
      </c>
      <c r="AI59">
        <f t="shared" si="0"/>
        <v>47</v>
      </c>
      <c r="AJ59">
        <f t="shared" si="1"/>
        <v>2003</v>
      </c>
      <c r="AK59">
        <f t="shared" si="2"/>
        <v>11</v>
      </c>
      <c r="AL59">
        <f t="shared" si="3"/>
        <v>233698</v>
      </c>
      <c r="AM59">
        <f t="shared" si="4"/>
        <v>243732</v>
      </c>
      <c r="AN59" s="175">
        <f t="shared" si="5"/>
        <v>37926</v>
      </c>
    </row>
    <row r="60" spans="1:40" x14ac:dyDescent="0.25">
      <c r="A60" s="179" t="s">
        <v>430</v>
      </c>
      <c r="B60" s="179" t="s">
        <v>475</v>
      </c>
      <c r="C60" s="179" t="s">
        <v>623</v>
      </c>
      <c r="E60" s="179" t="s">
        <v>676</v>
      </c>
      <c r="F60" s="64">
        <v>19</v>
      </c>
      <c r="G60">
        <f t="shared" si="6"/>
        <v>1999</v>
      </c>
      <c r="H60" s="156">
        <f t="shared" si="7"/>
        <v>36342</v>
      </c>
      <c r="I60">
        <f t="shared" si="8"/>
        <v>2649</v>
      </c>
      <c r="J60" s="155">
        <f t="shared" si="9"/>
        <v>36342</v>
      </c>
      <c r="L60" s="63">
        <v>2021</v>
      </c>
      <c r="M60" s="63">
        <v>7</v>
      </c>
      <c r="N60" s="64" t="s">
        <v>623</v>
      </c>
      <c r="O60" s="65">
        <v>3.12</v>
      </c>
      <c r="P60" s="65">
        <v>6.44</v>
      </c>
      <c r="Q60" s="64">
        <v>19</v>
      </c>
      <c r="AD60" s="173" t="s">
        <v>677</v>
      </c>
      <c r="AE60" s="173" t="s">
        <v>448</v>
      </c>
      <c r="AF60" s="173" t="s">
        <v>505</v>
      </c>
      <c r="AG60" s="173" t="s">
        <v>678</v>
      </c>
      <c r="AH60" s="172" t="s">
        <v>679</v>
      </c>
      <c r="AI60">
        <f t="shared" si="0"/>
        <v>48</v>
      </c>
      <c r="AJ60">
        <f t="shared" si="1"/>
        <v>2003</v>
      </c>
      <c r="AK60">
        <f t="shared" si="2"/>
        <v>12</v>
      </c>
      <c r="AL60">
        <f t="shared" si="3"/>
        <v>238538</v>
      </c>
      <c r="AM60">
        <f t="shared" si="4"/>
        <v>243957</v>
      </c>
      <c r="AN60" s="175">
        <f t="shared" si="5"/>
        <v>37956</v>
      </c>
    </row>
    <row r="61" spans="1:40" x14ac:dyDescent="0.25">
      <c r="A61" s="179" t="s">
        <v>430</v>
      </c>
      <c r="B61" s="179" t="s">
        <v>481</v>
      </c>
      <c r="C61" s="179" t="s">
        <v>628</v>
      </c>
      <c r="E61" s="179" t="s">
        <v>680</v>
      </c>
      <c r="F61" s="64">
        <v>20</v>
      </c>
      <c r="G61">
        <f t="shared" si="6"/>
        <v>1999</v>
      </c>
      <c r="H61" s="156">
        <f t="shared" si="7"/>
        <v>36373</v>
      </c>
      <c r="I61">
        <f t="shared" si="8"/>
        <v>2654</v>
      </c>
      <c r="J61" s="155">
        <f t="shared" si="9"/>
        <v>36373</v>
      </c>
      <c r="L61" s="63">
        <v>2021</v>
      </c>
      <c r="M61" s="63">
        <v>8</v>
      </c>
      <c r="N61" s="64" t="s">
        <v>628</v>
      </c>
      <c r="O61" s="65">
        <v>2.96</v>
      </c>
      <c r="P61" s="65">
        <v>6.31</v>
      </c>
      <c r="Q61" s="64">
        <v>20</v>
      </c>
      <c r="AD61" s="173" t="s">
        <v>681</v>
      </c>
      <c r="AE61" s="173" t="s">
        <v>454</v>
      </c>
      <c r="AF61" s="173" t="s">
        <v>439</v>
      </c>
      <c r="AG61" s="173" t="s">
        <v>682</v>
      </c>
      <c r="AH61" s="172" t="s">
        <v>683</v>
      </c>
      <c r="AI61">
        <f t="shared" si="0"/>
        <v>49</v>
      </c>
      <c r="AJ61">
        <f t="shared" si="1"/>
        <v>2004</v>
      </c>
      <c r="AK61">
        <f t="shared" si="2"/>
        <v>1</v>
      </c>
      <c r="AL61">
        <f t="shared" si="3"/>
        <v>222450</v>
      </c>
      <c r="AM61">
        <f t="shared" si="4"/>
        <v>243915</v>
      </c>
      <c r="AN61" s="175">
        <f t="shared" si="5"/>
        <v>37987</v>
      </c>
    </row>
    <row r="62" spans="1:40" x14ac:dyDescent="0.25">
      <c r="A62" s="179" t="s">
        <v>430</v>
      </c>
      <c r="B62" s="179" t="s">
        <v>487</v>
      </c>
      <c r="C62" s="179" t="s">
        <v>633</v>
      </c>
      <c r="E62" s="179" t="s">
        <v>684</v>
      </c>
      <c r="F62" s="64">
        <v>21</v>
      </c>
      <c r="G62">
        <f t="shared" si="6"/>
        <v>1999</v>
      </c>
      <c r="H62" s="156">
        <f t="shared" si="7"/>
        <v>36404</v>
      </c>
      <c r="I62">
        <f t="shared" si="8"/>
        <v>2659</v>
      </c>
      <c r="J62" s="155">
        <f t="shared" si="9"/>
        <v>36404</v>
      </c>
      <c r="L62" s="63">
        <v>2021</v>
      </c>
      <c r="M62" s="63">
        <v>9</v>
      </c>
      <c r="N62" s="64" t="s">
        <v>633</v>
      </c>
      <c r="O62" s="65">
        <v>2.91</v>
      </c>
      <c r="P62" s="65">
        <v>6.35</v>
      </c>
      <c r="Q62" s="64">
        <v>21</v>
      </c>
      <c r="AD62" s="173" t="s">
        <v>685</v>
      </c>
      <c r="AE62" s="173" t="s">
        <v>454</v>
      </c>
      <c r="AF62" s="173" t="s">
        <v>445</v>
      </c>
      <c r="AG62" s="173" t="s">
        <v>686</v>
      </c>
      <c r="AH62" s="172" t="s">
        <v>687</v>
      </c>
      <c r="AI62">
        <f t="shared" si="0"/>
        <v>50</v>
      </c>
      <c r="AJ62">
        <f t="shared" si="1"/>
        <v>2004</v>
      </c>
      <c r="AK62">
        <f t="shared" si="2"/>
        <v>2</v>
      </c>
      <c r="AL62">
        <f t="shared" si="3"/>
        <v>213709</v>
      </c>
      <c r="AM62">
        <f t="shared" si="4"/>
        <v>244763</v>
      </c>
      <c r="AN62" s="175">
        <f t="shared" si="5"/>
        <v>38018</v>
      </c>
    </row>
    <row r="63" spans="1:40" x14ac:dyDescent="0.25">
      <c r="A63" s="179" t="s">
        <v>430</v>
      </c>
      <c r="B63" s="179" t="s">
        <v>493</v>
      </c>
      <c r="C63" s="179" t="s">
        <v>638</v>
      </c>
      <c r="E63" s="179" t="s">
        <v>688</v>
      </c>
      <c r="F63" s="64">
        <v>22</v>
      </c>
      <c r="G63">
        <f t="shared" si="6"/>
        <v>1999</v>
      </c>
      <c r="H63" s="156">
        <f t="shared" si="7"/>
        <v>36434</v>
      </c>
      <c r="I63">
        <f t="shared" si="8"/>
        <v>2664</v>
      </c>
      <c r="J63" s="155">
        <f t="shared" si="9"/>
        <v>36434</v>
      </c>
      <c r="L63" s="63">
        <v>2021</v>
      </c>
      <c r="M63" s="63">
        <v>10</v>
      </c>
      <c r="N63" s="64" t="s">
        <v>638</v>
      </c>
      <c r="O63" s="65">
        <v>2.88</v>
      </c>
      <c r="P63" s="65">
        <v>6.33</v>
      </c>
      <c r="Q63" s="64">
        <v>22</v>
      </c>
      <c r="AD63" s="173" t="s">
        <v>689</v>
      </c>
      <c r="AE63" s="173" t="s">
        <v>454</v>
      </c>
      <c r="AF63" s="173" t="s">
        <v>451</v>
      </c>
      <c r="AG63" s="173" t="s">
        <v>690</v>
      </c>
      <c r="AH63" s="172" t="s">
        <v>691</v>
      </c>
      <c r="AI63">
        <f t="shared" si="0"/>
        <v>51</v>
      </c>
      <c r="AJ63">
        <f t="shared" si="1"/>
        <v>2004</v>
      </c>
      <c r="AK63">
        <f t="shared" si="2"/>
        <v>3</v>
      </c>
      <c r="AL63">
        <f t="shared" si="3"/>
        <v>251403</v>
      </c>
      <c r="AM63">
        <f t="shared" si="4"/>
        <v>248625</v>
      </c>
      <c r="AN63" s="175">
        <f t="shared" si="5"/>
        <v>38047</v>
      </c>
    </row>
    <row r="64" spans="1:40" x14ac:dyDescent="0.25">
      <c r="A64" s="179" t="s">
        <v>430</v>
      </c>
      <c r="B64" s="179" t="s">
        <v>499</v>
      </c>
      <c r="C64" s="179" t="s">
        <v>643</v>
      </c>
      <c r="E64" s="179" t="s">
        <v>692</v>
      </c>
      <c r="F64" s="64">
        <v>23</v>
      </c>
      <c r="G64">
        <f t="shared" si="6"/>
        <v>1999</v>
      </c>
      <c r="H64" s="156">
        <f t="shared" si="7"/>
        <v>36465</v>
      </c>
      <c r="I64">
        <f t="shared" si="8"/>
        <v>2675</v>
      </c>
      <c r="J64" s="155">
        <f t="shared" si="9"/>
        <v>36465</v>
      </c>
      <c r="L64" s="63">
        <v>2021</v>
      </c>
      <c r="M64" s="63">
        <v>11</v>
      </c>
      <c r="N64" s="64" t="s">
        <v>643</v>
      </c>
      <c r="O64" s="65">
        <v>2.78</v>
      </c>
      <c r="P64" s="65">
        <v>6.15</v>
      </c>
      <c r="Q64" s="64">
        <v>23</v>
      </c>
      <c r="AD64" s="173" t="s">
        <v>693</v>
      </c>
      <c r="AE64" s="173" t="s">
        <v>454</v>
      </c>
      <c r="AF64" s="173" t="s">
        <v>457</v>
      </c>
      <c r="AG64" s="173" t="s">
        <v>694</v>
      </c>
      <c r="AH64" s="172" t="s">
        <v>695</v>
      </c>
      <c r="AI64">
        <f t="shared" si="0"/>
        <v>52</v>
      </c>
      <c r="AJ64">
        <f t="shared" si="1"/>
        <v>2004</v>
      </c>
      <c r="AK64">
        <f t="shared" si="2"/>
        <v>4</v>
      </c>
      <c r="AL64">
        <f t="shared" si="3"/>
        <v>250968</v>
      </c>
      <c r="AM64">
        <f t="shared" si="4"/>
        <v>247963</v>
      </c>
      <c r="AN64" s="175">
        <f t="shared" si="5"/>
        <v>38078</v>
      </c>
    </row>
    <row r="65" spans="1:40" x14ac:dyDescent="0.25">
      <c r="A65" s="179" t="s">
        <v>430</v>
      </c>
      <c r="B65" s="179" t="s">
        <v>505</v>
      </c>
      <c r="C65" s="179" t="s">
        <v>417</v>
      </c>
      <c r="E65" s="179" t="s">
        <v>696</v>
      </c>
      <c r="F65" s="64">
        <v>24</v>
      </c>
      <c r="G65">
        <f t="shared" si="6"/>
        <v>1999</v>
      </c>
      <c r="H65" s="156">
        <f t="shared" si="7"/>
        <v>36495</v>
      </c>
      <c r="I65">
        <f t="shared" si="8"/>
        <v>2680</v>
      </c>
      <c r="J65" s="155">
        <f t="shared" si="9"/>
        <v>36495</v>
      </c>
      <c r="L65" s="63">
        <v>2021</v>
      </c>
      <c r="M65" s="63">
        <v>12</v>
      </c>
      <c r="N65" s="64" t="s">
        <v>417</v>
      </c>
      <c r="O65" s="65">
        <v>2.64</v>
      </c>
      <c r="P65" s="65">
        <v>6.02</v>
      </c>
      <c r="Q65" s="64">
        <v>24</v>
      </c>
      <c r="AD65" s="173" t="s">
        <v>697</v>
      </c>
      <c r="AE65" s="173" t="s">
        <v>454</v>
      </c>
      <c r="AF65" s="173" t="s">
        <v>463</v>
      </c>
      <c r="AG65" s="173" t="s">
        <v>698</v>
      </c>
      <c r="AH65" s="172" t="s">
        <v>699</v>
      </c>
      <c r="AI65">
        <f t="shared" si="0"/>
        <v>53</v>
      </c>
      <c r="AJ65">
        <f t="shared" si="1"/>
        <v>2004</v>
      </c>
      <c r="AK65">
        <f t="shared" si="2"/>
        <v>5</v>
      </c>
      <c r="AL65">
        <f t="shared" si="3"/>
        <v>257235</v>
      </c>
      <c r="AM65">
        <f t="shared" si="4"/>
        <v>246303</v>
      </c>
      <c r="AN65" s="175">
        <f t="shared" si="5"/>
        <v>38108</v>
      </c>
    </row>
    <row r="66" spans="1:40" x14ac:dyDescent="0.25">
      <c r="A66" s="179" t="s">
        <v>433</v>
      </c>
      <c r="B66" s="179" t="s">
        <v>439</v>
      </c>
      <c r="C66" s="179" t="s">
        <v>393</v>
      </c>
      <c r="E66" s="179" t="s">
        <v>700</v>
      </c>
      <c r="F66" s="64">
        <v>25</v>
      </c>
      <c r="G66">
        <f t="shared" si="6"/>
        <v>2000</v>
      </c>
      <c r="H66" s="156">
        <f t="shared" si="7"/>
        <v>36526</v>
      </c>
      <c r="I66">
        <f t="shared" si="8"/>
        <v>2689</v>
      </c>
      <c r="J66" s="155">
        <f t="shared" si="9"/>
        <v>36526</v>
      </c>
      <c r="L66" s="63">
        <v>2022</v>
      </c>
      <c r="M66" s="63">
        <v>1</v>
      </c>
      <c r="N66" s="64" t="s">
        <v>393</v>
      </c>
      <c r="O66" s="65">
        <v>2.3199999999999998</v>
      </c>
      <c r="P66" s="65">
        <v>5.44</v>
      </c>
      <c r="Q66" s="64">
        <v>25</v>
      </c>
      <c r="AD66" s="173" t="s">
        <v>701</v>
      </c>
      <c r="AE66" s="173" t="s">
        <v>454</v>
      </c>
      <c r="AF66" s="173" t="s">
        <v>469</v>
      </c>
      <c r="AG66" s="173" t="s">
        <v>702</v>
      </c>
      <c r="AH66" s="172" t="s">
        <v>703</v>
      </c>
      <c r="AI66">
        <f t="shared" si="0"/>
        <v>54</v>
      </c>
      <c r="AJ66">
        <f t="shared" si="1"/>
        <v>2004</v>
      </c>
      <c r="AK66">
        <f t="shared" si="2"/>
        <v>6</v>
      </c>
      <c r="AL66">
        <f t="shared" si="3"/>
        <v>257383</v>
      </c>
      <c r="AM66">
        <f t="shared" si="4"/>
        <v>245201</v>
      </c>
      <c r="AN66" s="175">
        <f t="shared" si="5"/>
        <v>38139</v>
      </c>
    </row>
    <row r="67" spans="1:40" x14ac:dyDescent="0.25">
      <c r="A67" s="179" t="s">
        <v>433</v>
      </c>
      <c r="B67" s="179" t="s">
        <v>445</v>
      </c>
      <c r="C67" s="179" t="s">
        <v>599</v>
      </c>
      <c r="E67" s="179" t="s">
        <v>704</v>
      </c>
      <c r="F67" s="64">
        <v>26</v>
      </c>
      <c r="G67">
        <f t="shared" si="6"/>
        <v>2000</v>
      </c>
      <c r="H67" s="156">
        <f t="shared" si="7"/>
        <v>36557</v>
      </c>
      <c r="I67">
        <f t="shared" si="8"/>
        <v>2697</v>
      </c>
      <c r="J67" s="155">
        <f t="shared" si="9"/>
        <v>36557</v>
      </c>
      <c r="L67" s="63"/>
      <c r="M67" s="63"/>
      <c r="N67" s="64"/>
      <c r="O67" s="65"/>
      <c r="P67" s="65"/>
      <c r="Q67" s="64">
        <v>26</v>
      </c>
      <c r="AD67" s="173" t="s">
        <v>705</v>
      </c>
      <c r="AE67" s="173" t="s">
        <v>454</v>
      </c>
      <c r="AF67" s="173" t="s">
        <v>475</v>
      </c>
      <c r="AG67" s="173" t="s">
        <v>706</v>
      </c>
      <c r="AH67" s="172" t="s">
        <v>707</v>
      </c>
      <c r="AI67">
        <f t="shared" si="0"/>
        <v>55</v>
      </c>
      <c r="AJ67">
        <f t="shared" si="1"/>
        <v>2004</v>
      </c>
      <c r="AK67">
        <f t="shared" si="2"/>
        <v>7</v>
      </c>
      <c r="AL67">
        <f t="shared" si="3"/>
        <v>265969</v>
      </c>
      <c r="AM67">
        <f t="shared" si="4"/>
        <v>247225</v>
      </c>
      <c r="AN67" s="175">
        <f t="shared" si="5"/>
        <v>38169</v>
      </c>
    </row>
    <row r="68" spans="1:40" x14ac:dyDescent="0.25">
      <c r="A68" s="179" t="s">
        <v>433</v>
      </c>
      <c r="B68" s="179" t="s">
        <v>451</v>
      </c>
      <c r="C68" s="179" t="s">
        <v>604</v>
      </c>
      <c r="E68" s="179" t="s">
        <v>708</v>
      </c>
      <c r="F68" s="64">
        <v>27</v>
      </c>
      <c r="G68">
        <f t="shared" si="6"/>
        <v>2000</v>
      </c>
      <c r="H68" s="156">
        <f t="shared" si="7"/>
        <v>36586</v>
      </c>
      <c r="I68">
        <f t="shared" si="8"/>
        <v>2708</v>
      </c>
      <c r="J68" s="155">
        <f t="shared" si="9"/>
        <v>36586</v>
      </c>
      <c r="L68" s="63"/>
      <c r="M68" s="63"/>
      <c r="N68" s="64"/>
      <c r="O68" s="65"/>
      <c r="P68" s="65"/>
      <c r="Q68" s="64">
        <v>27</v>
      </c>
      <c r="AD68" s="173" t="s">
        <v>709</v>
      </c>
      <c r="AE68" s="173" t="s">
        <v>454</v>
      </c>
      <c r="AF68" s="173" t="s">
        <v>481</v>
      </c>
      <c r="AG68" s="173" t="s">
        <v>710</v>
      </c>
      <c r="AH68" s="172" t="s">
        <v>711</v>
      </c>
      <c r="AI68">
        <f t="shared" si="0"/>
        <v>56</v>
      </c>
      <c r="AJ68">
        <f t="shared" si="1"/>
        <v>2004</v>
      </c>
      <c r="AK68">
        <f t="shared" si="2"/>
        <v>8</v>
      </c>
      <c r="AL68">
        <f t="shared" si="3"/>
        <v>262836</v>
      </c>
      <c r="AM68">
        <f t="shared" si="4"/>
        <v>247610</v>
      </c>
      <c r="AN68" s="175">
        <f t="shared" si="5"/>
        <v>38200</v>
      </c>
    </row>
    <row r="69" spans="1:40" x14ac:dyDescent="0.25">
      <c r="A69" s="179" t="s">
        <v>433</v>
      </c>
      <c r="B69" s="179" t="s">
        <v>457</v>
      </c>
      <c r="C69" s="179" t="s">
        <v>609</v>
      </c>
      <c r="E69" s="179" t="s">
        <v>712</v>
      </c>
      <c r="F69" s="64">
        <v>28</v>
      </c>
      <c r="G69">
        <f t="shared" si="6"/>
        <v>2000</v>
      </c>
      <c r="H69" s="156">
        <f t="shared" si="7"/>
        <v>36617</v>
      </c>
      <c r="I69">
        <f t="shared" si="8"/>
        <v>2715</v>
      </c>
      <c r="J69" s="155">
        <f t="shared" si="9"/>
        <v>36617</v>
      </c>
      <c r="L69" s="63"/>
      <c r="M69" s="63"/>
      <c r="N69" s="64"/>
      <c r="O69" s="65"/>
      <c r="P69" s="65"/>
      <c r="Q69" s="64">
        <v>28</v>
      </c>
      <c r="AD69" s="173" t="s">
        <v>713</v>
      </c>
      <c r="AE69" s="173" t="s">
        <v>454</v>
      </c>
      <c r="AF69" s="173" t="s">
        <v>487</v>
      </c>
      <c r="AG69" s="173" t="s">
        <v>714</v>
      </c>
      <c r="AH69" s="172" t="s">
        <v>715</v>
      </c>
      <c r="AI69">
        <f t="shared" si="0"/>
        <v>57</v>
      </c>
      <c r="AJ69">
        <f t="shared" si="1"/>
        <v>2004</v>
      </c>
      <c r="AK69">
        <f t="shared" si="2"/>
        <v>9</v>
      </c>
      <c r="AL69">
        <f t="shared" si="3"/>
        <v>243515</v>
      </c>
      <c r="AM69">
        <f t="shared" si="4"/>
        <v>247604</v>
      </c>
      <c r="AN69" s="175">
        <f t="shared" si="5"/>
        <v>38231</v>
      </c>
    </row>
    <row r="70" spans="1:40" x14ac:dyDescent="0.25">
      <c r="A70" s="179" t="s">
        <v>433</v>
      </c>
      <c r="B70" s="179" t="s">
        <v>463</v>
      </c>
      <c r="C70" s="179" t="s">
        <v>327</v>
      </c>
      <c r="E70" s="179" t="s">
        <v>716</v>
      </c>
      <c r="F70" s="64">
        <v>29</v>
      </c>
      <c r="G70">
        <f t="shared" si="6"/>
        <v>2000</v>
      </c>
      <c r="H70" s="156">
        <f t="shared" si="7"/>
        <v>36647</v>
      </c>
      <c r="I70">
        <f t="shared" si="8"/>
        <v>2727</v>
      </c>
      <c r="J70" s="155">
        <f t="shared" si="9"/>
        <v>36647</v>
      </c>
      <c r="L70" s="63"/>
      <c r="M70" s="63"/>
      <c r="N70" s="64"/>
      <c r="O70" s="65"/>
      <c r="P70" s="65"/>
      <c r="Q70" s="64">
        <v>29</v>
      </c>
      <c r="AD70" s="173" t="s">
        <v>717</v>
      </c>
      <c r="AE70" s="173" t="s">
        <v>454</v>
      </c>
      <c r="AF70" s="173" t="s">
        <v>493</v>
      </c>
      <c r="AG70" s="173" t="s">
        <v>718</v>
      </c>
      <c r="AH70" s="172" t="s">
        <v>719</v>
      </c>
      <c r="AI70">
        <f t="shared" si="0"/>
        <v>58</v>
      </c>
      <c r="AJ70">
        <f t="shared" si="1"/>
        <v>2004</v>
      </c>
      <c r="AK70">
        <f t="shared" si="2"/>
        <v>10</v>
      </c>
      <c r="AL70">
        <f t="shared" si="3"/>
        <v>254496</v>
      </c>
      <c r="AM70">
        <f t="shared" si="4"/>
        <v>248033</v>
      </c>
      <c r="AN70" s="175">
        <f t="shared" si="5"/>
        <v>38261</v>
      </c>
    </row>
    <row r="71" spans="1:40" x14ac:dyDescent="0.25">
      <c r="A71" s="179" t="s">
        <v>433</v>
      </c>
      <c r="B71" s="179" t="s">
        <v>469</v>
      </c>
      <c r="C71" s="179" t="s">
        <v>618</v>
      </c>
      <c r="E71" s="179" t="s">
        <v>720</v>
      </c>
      <c r="F71" s="64">
        <v>30</v>
      </c>
      <c r="G71">
        <f t="shared" si="6"/>
        <v>2000</v>
      </c>
      <c r="H71" s="156">
        <f t="shared" si="7"/>
        <v>36678</v>
      </c>
      <c r="I71">
        <f t="shared" si="8"/>
        <v>2734</v>
      </c>
      <c r="J71" s="155">
        <f t="shared" si="9"/>
        <v>36678</v>
      </c>
      <c r="L71" s="63"/>
      <c r="M71" s="63"/>
      <c r="N71" s="64"/>
      <c r="O71" s="65"/>
      <c r="P71" s="65"/>
      <c r="Q71" s="64">
        <v>30</v>
      </c>
      <c r="AD71" s="173" t="s">
        <v>721</v>
      </c>
      <c r="AE71" s="173" t="s">
        <v>454</v>
      </c>
      <c r="AF71" s="173" t="s">
        <v>499</v>
      </c>
      <c r="AG71" s="173" t="s">
        <v>722</v>
      </c>
      <c r="AH71" s="172" t="s">
        <v>723</v>
      </c>
      <c r="AI71">
        <f t="shared" si="0"/>
        <v>59</v>
      </c>
      <c r="AJ71">
        <f t="shared" si="1"/>
        <v>2004</v>
      </c>
      <c r="AK71">
        <f t="shared" si="2"/>
        <v>11</v>
      </c>
      <c r="AL71">
        <f t="shared" si="3"/>
        <v>239796</v>
      </c>
      <c r="AM71">
        <f t="shared" si="4"/>
        <v>247968</v>
      </c>
      <c r="AN71" s="175">
        <f t="shared" si="5"/>
        <v>38292</v>
      </c>
    </row>
    <row r="72" spans="1:40" x14ac:dyDescent="0.25">
      <c r="A72" s="179" t="s">
        <v>433</v>
      </c>
      <c r="B72" s="179" t="s">
        <v>475</v>
      </c>
      <c r="C72" s="179" t="s">
        <v>623</v>
      </c>
      <c r="E72" s="179" t="s">
        <v>724</v>
      </c>
      <c r="F72" s="64">
        <v>31</v>
      </c>
      <c r="G72">
        <f t="shared" si="6"/>
        <v>2000</v>
      </c>
      <c r="H72" s="156">
        <f t="shared" si="7"/>
        <v>36708</v>
      </c>
      <c r="I72">
        <f t="shared" si="8"/>
        <v>2736</v>
      </c>
      <c r="J72" s="155">
        <f t="shared" si="9"/>
        <v>36708</v>
      </c>
      <c r="L72" s="63"/>
      <c r="M72" s="63"/>
      <c r="N72" s="64"/>
      <c r="O72" s="65"/>
      <c r="P72" s="65"/>
      <c r="Q72" s="64">
        <v>31</v>
      </c>
      <c r="AD72" s="173" t="s">
        <v>725</v>
      </c>
      <c r="AE72" s="173" t="s">
        <v>454</v>
      </c>
      <c r="AF72" s="173" t="s">
        <v>505</v>
      </c>
      <c r="AG72" s="173" t="s">
        <v>726</v>
      </c>
      <c r="AH72" s="172" t="s">
        <v>727</v>
      </c>
      <c r="AI72">
        <f t="shared" si="0"/>
        <v>60</v>
      </c>
      <c r="AJ72">
        <f t="shared" si="1"/>
        <v>2004</v>
      </c>
      <c r="AK72">
        <f t="shared" si="2"/>
        <v>12</v>
      </c>
      <c r="AL72">
        <f t="shared" si="3"/>
        <v>245029</v>
      </c>
      <c r="AM72">
        <f t="shared" si="4"/>
        <v>248745</v>
      </c>
      <c r="AN72" s="175">
        <f t="shared" si="5"/>
        <v>38322</v>
      </c>
    </row>
    <row r="73" spans="1:40" x14ac:dyDescent="0.25">
      <c r="A73" s="179" t="s">
        <v>433</v>
      </c>
      <c r="B73" s="179" t="s">
        <v>481</v>
      </c>
      <c r="C73" s="179" t="s">
        <v>628</v>
      </c>
      <c r="E73" s="179" t="s">
        <v>728</v>
      </c>
      <c r="F73" s="64">
        <v>32</v>
      </c>
      <c r="G73">
        <f t="shared" si="6"/>
        <v>2000</v>
      </c>
      <c r="H73" s="156">
        <f t="shared" si="7"/>
        <v>36739</v>
      </c>
      <c r="I73">
        <f t="shared" si="8"/>
        <v>2742</v>
      </c>
      <c r="J73" s="155">
        <f t="shared" si="9"/>
        <v>36739</v>
      </c>
      <c r="L73" s="63"/>
      <c r="M73" s="63"/>
      <c r="N73" s="64"/>
      <c r="O73" s="65"/>
      <c r="P73" s="65"/>
      <c r="Q73" s="64">
        <v>32</v>
      </c>
      <c r="AD73" s="173" t="s">
        <v>729</v>
      </c>
      <c r="AE73" s="173" t="s">
        <v>460</v>
      </c>
      <c r="AF73" s="173" t="s">
        <v>439</v>
      </c>
      <c r="AG73" s="173" t="s">
        <v>730</v>
      </c>
      <c r="AH73" s="172" t="s">
        <v>731</v>
      </c>
      <c r="AI73">
        <f t="shared" si="0"/>
        <v>61</v>
      </c>
      <c r="AJ73">
        <f t="shared" si="1"/>
        <v>2005</v>
      </c>
      <c r="AK73">
        <f t="shared" si="2"/>
        <v>1</v>
      </c>
      <c r="AL73">
        <f t="shared" si="3"/>
        <v>224072</v>
      </c>
      <c r="AM73">
        <f t="shared" si="4"/>
        <v>247850</v>
      </c>
      <c r="AN73" s="175">
        <f t="shared" si="5"/>
        <v>38353</v>
      </c>
    </row>
    <row r="74" spans="1:40" x14ac:dyDescent="0.25">
      <c r="A74" s="179" t="s">
        <v>433</v>
      </c>
      <c r="B74" s="179" t="s">
        <v>487</v>
      </c>
      <c r="C74" s="179" t="s">
        <v>633</v>
      </c>
      <c r="E74" s="179" t="s">
        <v>732</v>
      </c>
      <c r="F74" s="64">
        <v>33</v>
      </c>
      <c r="G74">
        <f t="shared" si="6"/>
        <v>2000</v>
      </c>
      <c r="H74" s="156">
        <f t="shared" si="7"/>
        <v>36770</v>
      </c>
      <c r="I74">
        <f t="shared" si="8"/>
        <v>2746</v>
      </c>
      <c r="J74" s="155">
        <f t="shared" si="9"/>
        <v>36770</v>
      </c>
      <c r="L74" s="63"/>
      <c r="M74" s="63"/>
      <c r="N74" s="64"/>
      <c r="O74" s="65"/>
      <c r="P74" s="65"/>
      <c r="Q74" s="64">
        <v>33</v>
      </c>
      <c r="AD74" s="173" t="s">
        <v>733</v>
      </c>
      <c r="AE74" s="173" t="s">
        <v>460</v>
      </c>
      <c r="AF74" s="173" t="s">
        <v>445</v>
      </c>
      <c r="AG74" s="173" t="s">
        <v>734</v>
      </c>
      <c r="AH74" s="172" t="s">
        <v>735</v>
      </c>
      <c r="AI74">
        <f t="shared" si="0"/>
        <v>62</v>
      </c>
      <c r="AJ74">
        <f t="shared" si="1"/>
        <v>2005</v>
      </c>
      <c r="AK74">
        <f t="shared" si="2"/>
        <v>2</v>
      </c>
      <c r="AL74">
        <f t="shared" si="3"/>
        <v>219970</v>
      </c>
      <c r="AM74">
        <f t="shared" si="4"/>
        <v>249914</v>
      </c>
      <c r="AN74" s="175">
        <f t="shared" si="5"/>
        <v>38384</v>
      </c>
    </row>
    <row r="75" spans="1:40" x14ac:dyDescent="0.25">
      <c r="A75" s="179" t="s">
        <v>433</v>
      </c>
      <c r="B75" s="179" t="s">
        <v>493</v>
      </c>
      <c r="C75" s="179" t="s">
        <v>638</v>
      </c>
      <c r="E75" s="179" t="s">
        <v>736</v>
      </c>
      <c r="F75" s="64">
        <v>34</v>
      </c>
      <c r="G75">
        <f t="shared" si="6"/>
        <v>2000</v>
      </c>
      <c r="H75" s="156">
        <f t="shared" si="7"/>
        <v>36800</v>
      </c>
      <c r="I75">
        <f t="shared" si="8"/>
        <v>2748</v>
      </c>
      <c r="J75" s="155">
        <f t="shared" si="9"/>
        <v>36800</v>
      </c>
      <c r="L75" s="63"/>
      <c r="M75" s="63"/>
      <c r="N75" s="64"/>
      <c r="O75" s="65"/>
      <c r="P75" s="65"/>
      <c r="Q75" s="64">
        <v>34</v>
      </c>
      <c r="AD75" s="173" t="s">
        <v>737</v>
      </c>
      <c r="AE75" s="173" t="s">
        <v>460</v>
      </c>
      <c r="AF75" s="173" t="s">
        <v>451</v>
      </c>
      <c r="AG75" s="173" t="s">
        <v>738</v>
      </c>
      <c r="AH75" s="172" t="s">
        <v>739</v>
      </c>
      <c r="AI75">
        <f t="shared" si="0"/>
        <v>63</v>
      </c>
      <c r="AJ75">
        <f t="shared" si="1"/>
        <v>2005</v>
      </c>
      <c r="AK75">
        <f t="shared" si="2"/>
        <v>3</v>
      </c>
      <c r="AL75">
        <f t="shared" si="3"/>
        <v>253182</v>
      </c>
      <c r="AM75">
        <f t="shared" si="4"/>
        <v>248840</v>
      </c>
      <c r="AN75" s="175">
        <f t="shared" si="5"/>
        <v>38412</v>
      </c>
    </row>
    <row r="76" spans="1:40" x14ac:dyDescent="0.25">
      <c r="A76" s="179" t="s">
        <v>433</v>
      </c>
      <c r="B76" s="179" t="s">
        <v>499</v>
      </c>
      <c r="C76" s="179" t="s">
        <v>643</v>
      </c>
      <c r="E76" s="179" t="s">
        <v>740</v>
      </c>
      <c r="F76" s="64">
        <v>35</v>
      </c>
      <c r="G76">
        <f t="shared" si="6"/>
        <v>2000</v>
      </c>
      <c r="H76" s="156">
        <f t="shared" si="7"/>
        <v>36831</v>
      </c>
      <c r="I76">
        <f t="shared" si="8"/>
        <v>2749</v>
      </c>
      <c r="J76" s="155">
        <f t="shared" si="9"/>
        <v>36831</v>
      </c>
      <c r="L76" s="63"/>
      <c r="M76" s="63"/>
      <c r="N76" s="64"/>
      <c r="O76" s="65"/>
      <c r="P76" s="65"/>
      <c r="Q76" s="64">
        <v>35</v>
      </c>
      <c r="AD76" s="173" t="s">
        <v>741</v>
      </c>
      <c r="AE76" s="173" t="s">
        <v>460</v>
      </c>
      <c r="AF76" s="173" t="s">
        <v>457</v>
      </c>
      <c r="AG76" s="173" t="s">
        <v>742</v>
      </c>
      <c r="AH76" s="172" t="s">
        <v>743</v>
      </c>
      <c r="AI76">
        <f t="shared" si="0"/>
        <v>64</v>
      </c>
      <c r="AJ76">
        <f t="shared" si="1"/>
        <v>2005</v>
      </c>
      <c r="AK76">
        <f t="shared" si="2"/>
        <v>4</v>
      </c>
      <c r="AL76">
        <f t="shared" si="3"/>
        <v>250860</v>
      </c>
      <c r="AM76">
        <f t="shared" si="4"/>
        <v>248974</v>
      </c>
      <c r="AN76" s="175">
        <f t="shared" si="5"/>
        <v>38443</v>
      </c>
    </row>
    <row r="77" spans="1:40" x14ac:dyDescent="0.25">
      <c r="A77" s="179" t="s">
        <v>433</v>
      </c>
      <c r="B77" s="179" t="s">
        <v>505</v>
      </c>
      <c r="C77" s="179" t="s">
        <v>417</v>
      </c>
      <c r="E77" s="179" t="s">
        <v>732</v>
      </c>
      <c r="F77" s="64">
        <v>36</v>
      </c>
      <c r="G77">
        <f t="shared" si="6"/>
        <v>2000</v>
      </c>
      <c r="H77" s="156">
        <f t="shared" si="7"/>
        <v>36861</v>
      </c>
      <c r="I77">
        <f t="shared" si="8"/>
        <v>2746</v>
      </c>
      <c r="J77" s="155">
        <f t="shared" si="9"/>
        <v>36861</v>
      </c>
      <c r="L77" s="63"/>
      <c r="M77" s="63"/>
      <c r="N77" s="64"/>
      <c r="O77" s="65"/>
      <c r="P77" s="65"/>
      <c r="Q77" s="64">
        <v>36</v>
      </c>
      <c r="AD77" s="173" t="s">
        <v>744</v>
      </c>
      <c r="AE77" s="173" t="s">
        <v>460</v>
      </c>
      <c r="AF77" s="173" t="s">
        <v>463</v>
      </c>
      <c r="AG77" s="173" t="s">
        <v>745</v>
      </c>
      <c r="AH77" s="172" t="s">
        <v>746</v>
      </c>
      <c r="AI77">
        <f t="shared" ref="AI77:AI140" si="18">IF(ISBLANK(AD77),NA(),VALUE(AD77))</f>
        <v>65</v>
      </c>
      <c r="AJ77">
        <f t="shared" ref="AJ77:AJ140" si="19">IF(ISBLANK(AE77),NA(),VALUE(AE77))</f>
        <v>2005</v>
      </c>
      <c r="AK77">
        <f t="shared" ref="AK77:AK140" si="20">IF(ISBLANK(AF77),NA(),VALUE(AF77))</f>
        <v>5</v>
      </c>
      <c r="AL77">
        <f t="shared" ref="AL77:AL140" si="21">IF(ISBLANK(AG77),NA(),VALUE(AG77))</f>
        <v>262678</v>
      </c>
      <c r="AM77">
        <f t="shared" ref="AM77:AM140" si="22">IF(ISBLANK(AH77),NA(),VALUE(AH77))</f>
        <v>250523</v>
      </c>
      <c r="AN77" s="175">
        <f t="shared" ref="AN77:AN140" si="23">IF(ISBLANK(AE77),NA(),VALUE(DATE(AE77,AF77,1)))</f>
        <v>38473</v>
      </c>
    </row>
    <row r="78" spans="1:40" x14ac:dyDescent="0.25">
      <c r="A78" s="179" t="s">
        <v>436</v>
      </c>
      <c r="B78" s="179" t="s">
        <v>439</v>
      </c>
      <c r="C78" s="179" t="s">
        <v>393</v>
      </c>
      <c r="E78" s="179" t="s">
        <v>747</v>
      </c>
      <c r="F78" s="64">
        <v>37</v>
      </c>
      <c r="G78">
        <f t="shared" si="6"/>
        <v>2001</v>
      </c>
      <c r="H78" s="156">
        <f t="shared" si="7"/>
        <v>36892</v>
      </c>
      <c r="I78">
        <f t="shared" si="8"/>
        <v>2753</v>
      </c>
      <c r="J78" s="155">
        <f t="shared" si="9"/>
        <v>36892</v>
      </c>
      <c r="AD78" s="173" t="s">
        <v>748</v>
      </c>
      <c r="AE78" s="173" t="s">
        <v>460</v>
      </c>
      <c r="AF78" s="173" t="s">
        <v>469</v>
      </c>
      <c r="AG78" s="173" t="s">
        <v>749</v>
      </c>
      <c r="AH78" s="172" t="s">
        <v>750</v>
      </c>
      <c r="AI78">
        <f t="shared" si="18"/>
        <v>66</v>
      </c>
      <c r="AJ78">
        <f t="shared" si="19"/>
        <v>2005</v>
      </c>
      <c r="AK78">
        <f t="shared" si="20"/>
        <v>6</v>
      </c>
      <c r="AL78">
        <f t="shared" si="21"/>
        <v>263816</v>
      </c>
      <c r="AM78">
        <f t="shared" si="22"/>
        <v>251143</v>
      </c>
      <c r="AN78" s="175">
        <f t="shared" si="23"/>
        <v>38504</v>
      </c>
    </row>
    <row r="79" spans="1:40" x14ac:dyDescent="0.25">
      <c r="A79" s="179" t="s">
        <v>436</v>
      </c>
      <c r="B79" s="179" t="s">
        <v>445</v>
      </c>
      <c r="C79" s="179" t="s">
        <v>599</v>
      </c>
      <c r="E79" s="179" t="s">
        <v>751</v>
      </c>
      <c r="F79" s="64">
        <v>38</v>
      </c>
      <c r="G79">
        <f t="shared" si="6"/>
        <v>2001</v>
      </c>
      <c r="H79" s="156">
        <f t="shared" si="7"/>
        <v>36923</v>
      </c>
      <c r="I79">
        <f t="shared" si="8"/>
        <v>2755</v>
      </c>
      <c r="J79" s="155">
        <f t="shared" si="9"/>
        <v>36923</v>
      </c>
      <c r="AD79" s="173" t="s">
        <v>752</v>
      </c>
      <c r="AE79" s="173" t="s">
        <v>460</v>
      </c>
      <c r="AF79" s="173" t="s">
        <v>475</v>
      </c>
      <c r="AG79" s="173" t="s">
        <v>753</v>
      </c>
      <c r="AH79" s="172" t="s">
        <v>754</v>
      </c>
      <c r="AI79">
        <f t="shared" si="18"/>
        <v>67</v>
      </c>
      <c r="AJ79">
        <f t="shared" si="19"/>
        <v>2005</v>
      </c>
      <c r="AK79">
        <f t="shared" si="20"/>
        <v>7</v>
      </c>
      <c r="AL79">
        <f t="shared" si="21"/>
        <v>267025</v>
      </c>
      <c r="AM79">
        <f t="shared" si="22"/>
        <v>250716</v>
      </c>
      <c r="AN79" s="175">
        <f t="shared" si="23"/>
        <v>38534</v>
      </c>
    </row>
    <row r="80" spans="1:40" x14ac:dyDescent="0.25">
      <c r="A80" s="179" t="s">
        <v>436</v>
      </c>
      <c r="B80" s="179" t="s">
        <v>451</v>
      </c>
      <c r="C80" s="179" t="s">
        <v>604</v>
      </c>
      <c r="E80" s="179" t="s">
        <v>755</v>
      </c>
      <c r="F80" s="64">
        <v>39</v>
      </c>
      <c r="G80">
        <f t="shared" si="6"/>
        <v>2001</v>
      </c>
      <c r="H80" s="156">
        <f t="shared" si="7"/>
        <v>36951</v>
      </c>
      <c r="I80">
        <f t="shared" si="8"/>
        <v>2756</v>
      </c>
      <c r="J80" s="155">
        <f t="shared" si="9"/>
        <v>36951</v>
      </c>
      <c r="AD80" s="173" t="s">
        <v>756</v>
      </c>
      <c r="AE80" s="173" t="s">
        <v>460</v>
      </c>
      <c r="AF80" s="173" t="s">
        <v>481</v>
      </c>
      <c r="AG80" s="173" t="s">
        <v>757</v>
      </c>
      <c r="AH80" s="172" t="s">
        <v>758</v>
      </c>
      <c r="AI80">
        <f t="shared" si="18"/>
        <v>68</v>
      </c>
      <c r="AJ80">
        <f t="shared" si="19"/>
        <v>2005</v>
      </c>
      <c r="AK80">
        <f t="shared" si="20"/>
        <v>8</v>
      </c>
      <c r="AL80">
        <f t="shared" si="21"/>
        <v>265323</v>
      </c>
      <c r="AM80">
        <f t="shared" si="22"/>
        <v>249722</v>
      </c>
      <c r="AN80" s="175">
        <f t="shared" si="23"/>
        <v>38565</v>
      </c>
    </row>
    <row r="81" spans="1:40" x14ac:dyDescent="0.25">
      <c r="A81" s="179" t="s">
        <v>436</v>
      </c>
      <c r="B81" s="179" t="s">
        <v>457</v>
      </c>
      <c r="C81" s="179" t="s">
        <v>609</v>
      </c>
      <c r="E81" s="179" t="s">
        <v>759</v>
      </c>
      <c r="F81" s="64">
        <v>40</v>
      </c>
      <c r="G81">
        <f t="shared" si="6"/>
        <v>2001</v>
      </c>
      <c r="H81" s="156">
        <f t="shared" si="7"/>
        <v>36982</v>
      </c>
      <c r="I81">
        <f t="shared" si="8"/>
        <v>2761</v>
      </c>
      <c r="J81" s="155">
        <f t="shared" si="9"/>
        <v>36982</v>
      </c>
      <c r="AD81" s="173" t="s">
        <v>760</v>
      </c>
      <c r="AE81" s="173" t="s">
        <v>460</v>
      </c>
      <c r="AF81" s="173" t="s">
        <v>487</v>
      </c>
      <c r="AG81" s="173" t="s">
        <v>761</v>
      </c>
      <c r="AH81" s="172" t="s">
        <v>762</v>
      </c>
      <c r="AI81">
        <f t="shared" si="18"/>
        <v>69</v>
      </c>
      <c r="AJ81">
        <f t="shared" si="19"/>
        <v>2005</v>
      </c>
      <c r="AK81">
        <f t="shared" si="20"/>
        <v>9</v>
      </c>
      <c r="AL81">
        <f t="shared" si="21"/>
        <v>242240</v>
      </c>
      <c r="AM81">
        <f t="shared" si="22"/>
        <v>246015</v>
      </c>
      <c r="AN81" s="175">
        <f t="shared" si="23"/>
        <v>38596</v>
      </c>
    </row>
    <row r="82" spans="1:40" x14ac:dyDescent="0.25">
      <c r="A82" s="179" t="s">
        <v>436</v>
      </c>
      <c r="B82" s="179" t="s">
        <v>463</v>
      </c>
      <c r="C82" s="179" t="s">
        <v>327</v>
      </c>
      <c r="E82" s="179" t="s">
        <v>763</v>
      </c>
      <c r="F82" s="64">
        <v>41</v>
      </c>
      <c r="G82">
        <f t="shared" si="6"/>
        <v>2001</v>
      </c>
      <c r="H82" s="156">
        <f t="shared" si="7"/>
        <v>37012</v>
      </c>
      <c r="I82">
        <f t="shared" si="8"/>
        <v>2763</v>
      </c>
      <c r="J82" s="155">
        <f t="shared" si="9"/>
        <v>37012</v>
      </c>
      <c r="AD82" s="173" t="s">
        <v>764</v>
      </c>
      <c r="AE82" s="173" t="s">
        <v>460</v>
      </c>
      <c r="AF82" s="173" t="s">
        <v>493</v>
      </c>
      <c r="AG82" s="173" t="s">
        <v>765</v>
      </c>
      <c r="AH82" s="172" t="s">
        <v>766</v>
      </c>
      <c r="AI82">
        <f t="shared" si="18"/>
        <v>70</v>
      </c>
      <c r="AJ82">
        <f t="shared" si="19"/>
        <v>2005</v>
      </c>
      <c r="AK82">
        <f t="shared" si="20"/>
        <v>10</v>
      </c>
      <c r="AL82">
        <f t="shared" si="21"/>
        <v>251419</v>
      </c>
      <c r="AM82">
        <f t="shared" si="22"/>
        <v>246234</v>
      </c>
      <c r="AN82" s="175">
        <f t="shared" si="23"/>
        <v>38626</v>
      </c>
    </row>
    <row r="83" spans="1:40" x14ac:dyDescent="0.25">
      <c r="A83" s="179" t="s">
        <v>436</v>
      </c>
      <c r="B83" s="179" t="s">
        <v>469</v>
      </c>
      <c r="C83" s="179" t="s">
        <v>618</v>
      </c>
      <c r="E83" s="179" t="s">
        <v>763</v>
      </c>
      <c r="F83" s="64">
        <v>42</v>
      </c>
      <c r="G83">
        <f t="shared" si="6"/>
        <v>2001</v>
      </c>
      <c r="H83" s="156">
        <f t="shared" si="7"/>
        <v>37043</v>
      </c>
      <c r="I83">
        <f t="shared" si="8"/>
        <v>2763</v>
      </c>
      <c r="J83" s="155">
        <f t="shared" si="9"/>
        <v>37043</v>
      </c>
      <c r="AD83" s="173" t="s">
        <v>767</v>
      </c>
      <c r="AE83" s="173" t="s">
        <v>460</v>
      </c>
      <c r="AF83" s="173" t="s">
        <v>499</v>
      </c>
      <c r="AG83" s="173" t="s">
        <v>768</v>
      </c>
      <c r="AH83" s="172" t="s">
        <v>769</v>
      </c>
      <c r="AI83">
        <f t="shared" si="18"/>
        <v>71</v>
      </c>
      <c r="AJ83">
        <f t="shared" si="19"/>
        <v>2005</v>
      </c>
      <c r="AK83">
        <f t="shared" si="20"/>
        <v>11</v>
      </c>
      <c r="AL83">
        <f t="shared" si="21"/>
        <v>243056</v>
      </c>
      <c r="AM83">
        <f t="shared" si="22"/>
        <v>250745</v>
      </c>
      <c r="AN83" s="175">
        <f t="shared" si="23"/>
        <v>38657</v>
      </c>
    </row>
    <row r="84" spans="1:40" x14ac:dyDescent="0.25">
      <c r="A84" s="179" t="s">
        <v>436</v>
      </c>
      <c r="B84" s="179" t="s">
        <v>475</v>
      </c>
      <c r="C84" s="179" t="s">
        <v>623</v>
      </c>
      <c r="E84" s="179" t="s">
        <v>770</v>
      </c>
      <c r="F84" s="64">
        <v>43</v>
      </c>
      <c r="G84">
        <f t="shared" si="6"/>
        <v>2001</v>
      </c>
      <c r="H84" s="156">
        <f t="shared" si="7"/>
        <v>37073</v>
      </c>
      <c r="I84">
        <f t="shared" si="8"/>
        <v>2768</v>
      </c>
      <c r="J84" s="155">
        <f t="shared" si="9"/>
        <v>37073</v>
      </c>
      <c r="AD84" s="173" t="s">
        <v>771</v>
      </c>
      <c r="AE84" s="173" t="s">
        <v>460</v>
      </c>
      <c r="AF84" s="173" t="s">
        <v>505</v>
      </c>
      <c r="AG84" s="173" t="s">
        <v>772</v>
      </c>
      <c r="AH84" s="172" t="s">
        <v>773</v>
      </c>
      <c r="AI84">
        <f t="shared" si="18"/>
        <v>72</v>
      </c>
      <c r="AJ84">
        <f t="shared" si="19"/>
        <v>2005</v>
      </c>
      <c r="AK84">
        <f t="shared" si="20"/>
        <v>12</v>
      </c>
      <c r="AL84">
        <f t="shared" si="21"/>
        <v>245787</v>
      </c>
      <c r="AM84">
        <f t="shared" si="22"/>
        <v>250282</v>
      </c>
      <c r="AN84" s="175">
        <f t="shared" si="23"/>
        <v>38687</v>
      </c>
    </row>
    <row r="85" spans="1:40" x14ac:dyDescent="0.25">
      <c r="A85" s="179" t="s">
        <v>436</v>
      </c>
      <c r="B85" s="179" t="s">
        <v>481</v>
      </c>
      <c r="C85" s="179" t="s">
        <v>628</v>
      </c>
      <c r="E85" s="179" t="s">
        <v>774</v>
      </c>
      <c r="F85" s="64">
        <v>44</v>
      </c>
      <c r="G85">
        <f t="shared" si="6"/>
        <v>2001</v>
      </c>
      <c r="H85" s="156">
        <f t="shared" si="7"/>
        <v>37104</v>
      </c>
      <c r="I85">
        <f t="shared" si="8"/>
        <v>2773</v>
      </c>
      <c r="J85" s="155">
        <f t="shared" si="9"/>
        <v>37104</v>
      </c>
      <c r="AD85" s="173" t="s">
        <v>775</v>
      </c>
      <c r="AE85" s="173" t="s">
        <v>466</v>
      </c>
      <c r="AF85" s="173" t="s">
        <v>439</v>
      </c>
      <c r="AG85" s="173" t="s">
        <v>776</v>
      </c>
      <c r="AH85" s="172" t="s">
        <v>777</v>
      </c>
      <c r="AI85">
        <f t="shared" si="18"/>
        <v>73</v>
      </c>
      <c r="AJ85">
        <f t="shared" si="19"/>
        <v>2006</v>
      </c>
      <c r="AK85">
        <f t="shared" si="20"/>
        <v>1</v>
      </c>
      <c r="AL85">
        <f t="shared" si="21"/>
        <v>233282</v>
      </c>
      <c r="AM85">
        <f t="shared" si="22"/>
        <v>255279</v>
      </c>
      <c r="AN85" s="175">
        <f t="shared" si="23"/>
        <v>38718</v>
      </c>
    </row>
    <row r="86" spans="1:40" x14ac:dyDescent="0.25">
      <c r="A86" s="179" t="s">
        <v>436</v>
      </c>
      <c r="B86" s="179" t="s">
        <v>487</v>
      </c>
      <c r="C86" s="179" t="s">
        <v>633</v>
      </c>
      <c r="E86" s="179" t="s">
        <v>778</v>
      </c>
      <c r="F86" s="64">
        <v>45</v>
      </c>
      <c r="G86">
        <f t="shared" si="6"/>
        <v>2001</v>
      </c>
      <c r="H86" s="156">
        <f t="shared" si="7"/>
        <v>37135</v>
      </c>
      <c r="I86">
        <f t="shared" si="8"/>
        <v>2771</v>
      </c>
      <c r="J86" s="155">
        <f t="shared" si="9"/>
        <v>37135</v>
      </c>
      <c r="AD86" s="173" t="s">
        <v>779</v>
      </c>
      <c r="AE86" s="173" t="s">
        <v>466</v>
      </c>
      <c r="AF86" s="173" t="s">
        <v>445</v>
      </c>
      <c r="AG86" s="173" t="s">
        <v>780</v>
      </c>
      <c r="AH86" s="172" t="s">
        <v>781</v>
      </c>
      <c r="AI86">
        <f t="shared" si="18"/>
        <v>74</v>
      </c>
      <c r="AJ86">
        <f t="shared" si="19"/>
        <v>2006</v>
      </c>
      <c r="AK86">
        <f t="shared" si="20"/>
        <v>2</v>
      </c>
      <c r="AL86">
        <f t="shared" si="21"/>
        <v>220711</v>
      </c>
      <c r="AM86">
        <f t="shared" si="22"/>
        <v>250729</v>
      </c>
      <c r="AN86" s="175">
        <f t="shared" si="23"/>
        <v>38749</v>
      </c>
    </row>
    <row r="87" spans="1:40" x14ac:dyDescent="0.25">
      <c r="A87" s="179" t="s">
        <v>436</v>
      </c>
      <c r="B87" s="179" t="s">
        <v>493</v>
      </c>
      <c r="C87" s="179" t="s">
        <v>638</v>
      </c>
      <c r="E87" s="179" t="s">
        <v>782</v>
      </c>
      <c r="F87" s="64">
        <v>46</v>
      </c>
      <c r="G87">
        <f t="shared" si="6"/>
        <v>2001</v>
      </c>
      <c r="H87" s="156">
        <f t="shared" si="7"/>
        <v>37165</v>
      </c>
      <c r="I87">
        <f t="shared" si="8"/>
        <v>2776</v>
      </c>
      <c r="J87" s="155">
        <f t="shared" si="9"/>
        <v>37165</v>
      </c>
      <c r="AD87" s="173" t="s">
        <v>783</v>
      </c>
      <c r="AE87" s="173" t="s">
        <v>466</v>
      </c>
      <c r="AF87" s="173" t="s">
        <v>451</v>
      </c>
      <c r="AG87" s="173" t="s">
        <v>784</v>
      </c>
      <c r="AH87" s="172" t="s">
        <v>785</v>
      </c>
      <c r="AI87">
        <f t="shared" si="18"/>
        <v>75</v>
      </c>
      <c r="AJ87">
        <f t="shared" si="19"/>
        <v>2006</v>
      </c>
      <c r="AK87">
        <f t="shared" si="20"/>
        <v>3</v>
      </c>
      <c r="AL87">
        <f t="shared" si="21"/>
        <v>256623</v>
      </c>
      <c r="AM87">
        <f t="shared" si="22"/>
        <v>250428</v>
      </c>
      <c r="AN87" s="175">
        <f t="shared" si="23"/>
        <v>38777</v>
      </c>
    </row>
    <row r="88" spans="1:40" x14ac:dyDescent="0.25">
      <c r="A88" s="179" t="s">
        <v>436</v>
      </c>
      <c r="B88" s="179" t="s">
        <v>499</v>
      </c>
      <c r="C88" s="179" t="s">
        <v>643</v>
      </c>
      <c r="E88" s="179" t="s">
        <v>786</v>
      </c>
      <c r="F88" s="64">
        <v>47</v>
      </c>
      <c r="G88">
        <f t="shared" si="6"/>
        <v>2001</v>
      </c>
      <c r="H88" s="156">
        <f t="shared" si="7"/>
        <v>37196</v>
      </c>
      <c r="I88">
        <f t="shared" si="8"/>
        <v>2784</v>
      </c>
      <c r="J88" s="155">
        <f t="shared" si="9"/>
        <v>37196</v>
      </c>
      <c r="AD88" s="173" t="s">
        <v>787</v>
      </c>
      <c r="AE88" s="173" t="s">
        <v>466</v>
      </c>
      <c r="AF88" s="173" t="s">
        <v>457</v>
      </c>
      <c r="AG88" s="173" t="s">
        <v>788</v>
      </c>
      <c r="AH88" s="172" t="s">
        <v>789</v>
      </c>
      <c r="AI88">
        <f t="shared" si="18"/>
        <v>76</v>
      </c>
      <c r="AJ88">
        <f t="shared" si="19"/>
        <v>2006</v>
      </c>
      <c r="AK88">
        <f t="shared" si="20"/>
        <v>4</v>
      </c>
      <c r="AL88">
        <f t="shared" si="21"/>
        <v>250644</v>
      </c>
      <c r="AM88">
        <f t="shared" si="22"/>
        <v>250785</v>
      </c>
      <c r="AN88" s="175">
        <f t="shared" si="23"/>
        <v>38808</v>
      </c>
    </row>
    <row r="89" spans="1:40" x14ac:dyDescent="0.25">
      <c r="A89" s="179" t="s">
        <v>436</v>
      </c>
      <c r="B89" s="179" t="s">
        <v>505</v>
      </c>
      <c r="C89" s="179" t="s">
        <v>417</v>
      </c>
      <c r="E89" s="179" t="s">
        <v>790</v>
      </c>
      <c r="F89" s="64">
        <v>48</v>
      </c>
      <c r="G89">
        <f t="shared" si="6"/>
        <v>2001</v>
      </c>
      <c r="H89" s="156">
        <f t="shared" si="7"/>
        <v>37226</v>
      </c>
      <c r="I89">
        <f t="shared" si="8"/>
        <v>2796</v>
      </c>
      <c r="J89" s="155">
        <f t="shared" si="9"/>
        <v>37226</v>
      </c>
      <c r="AD89" s="173" t="s">
        <v>791</v>
      </c>
      <c r="AE89" s="173" t="s">
        <v>466</v>
      </c>
      <c r="AF89" s="173" t="s">
        <v>463</v>
      </c>
      <c r="AG89" s="173" t="s">
        <v>792</v>
      </c>
      <c r="AH89" s="172" t="s">
        <v>793</v>
      </c>
      <c r="AI89">
        <f t="shared" si="18"/>
        <v>77</v>
      </c>
      <c r="AJ89">
        <f t="shared" si="19"/>
        <v>2006</v>
      </c>
      <c r="AK89">
        <f t="shared" si="20"/>
        <v>5</v>
      </c>
      <c r="AL89">
        <f t="shared" si="21"/>
        <v>263370</v>
      </c>
      <c r="AM89">
        <f t="shared" si="22"/>
        <v>249868</v>
      </c>
      <c r="AN89" s="175">
        <f t="shared" si="23"/>
        <v>38838</v>
      </c>
    </row>
    <row r="90" spans="1:40" x14ac:dyDescent="0.25">
      <c r="A90" s="179" t="s">
        <v>442</v>
      </c>
      <c r="B90" s="179" t="s">
        <v>439</v>
      </c>
      <c r="C90" s="179" t="s">
        <v>393</v>
      </c>
      <c r="E90" s="179" t="s">
        <v>794</v>
      </c>
      <c r="F90" s="64">
        <v>49</v>
      </c>
      <c r="G90">
        <f t="shared" si="6"/>
        <v>2002</v>
      </c>
      <c r="H90" s="156">
        <f t="shared" si="7"/>
        <v>37257</v>
      </c>
      <c r="I90">
        <f t="shared" si="8"/>
        <v>2801</v>
      </c>
      <c r="J90" s="155">
        <f t="shared" si="9"/>
        <v>37257</v>
      </c>
      <c r="AD90" s="173" t="s">
        <v>795</v>
      </c>
      <c r="AE90" s="173" t="s">
        <v>466</v>
      </c>
      <c r="AF90" s="173" t="s">
        <v>469</v>
      </c>
      <c r="AG90" s="173" t="s">
        <v>796</v>
      </c>
      <c r="AH90" s="172" t="s">
        <v>773</v>
      </c>
      <c r="AI90">
        <f t="shared" si="18"/>
        <v>78</v>
      </c>
      <c r="AJ90">
        <f t="shared" si="19"/>
        <v>2006</v>
      </c>
      <c r="AK90">
        <f t="shared" si="20"/>
        <v>6</v>
      </c>
      <c r="AL90">
        <f t="shared" si="21"/>
        <v>263782</v>
      </c>
      <c r="AM90">
        <f t="shared" si="22"/>
        <v>250282</v>
      </c>
      <c r="AN90" s="175">
        <f t="shared" si="23"/>
        <v>38869</v>
      </c>
    </row>
    <row r="91" spans="1:40" x14ac:dyDescent="0.25">
      <c r="A91" s="179" t="s">
        <v>442</v>
      </c>
      <c r="B91" s="179" t="s">
        <v>445</v>
      </c>
      <c r="C91" s="179" t="s">
        <v>599</v>
      </c>
      <c r="E91" s="179" t="s">
        <v>797</v>
      </c>
      <c r="F91" s="64">
        <v>50</v>
      </c>
      <c r="G91">
        <f t="shared" si="6"/>
        <v>2002</v>
      </c>
      <c r="H91" s="156">
        <f t="shared" si="7"/>
        <v>37288</v>
      </c>
      <c r="I91">
        <f t="shared" si="8"/>
        <v>2808</v>
      </c>
      <c r="J91" s="155">
        <f t="shared" si="9"/>
        <v>37288</v>
      </c>
      <c r="AD91" s="173" t="s">
        <v>798</v>
      </c>
      <c r="AE91" s="173" t="s">
        <v>466</v>
      </c>
      <c r="AF91" s="173" t="s">
        <v>475</v>
      </c>
      <c r="AG91" s="173" t="s">
        <v>799</v>
      </c>
      <c r="AH91" s="172" t="s">
        <v>800</v>
      </c>
      <c r="AI91">
        <f t="shared" si="18"/>
        <v>79</v>
      </c>
      <c r="AJ91">
        <f t="shared" si="19"/>
        <v>2006</v>
      </c>
      <c r="AK91">
        <f t="shared" si="20"/>
        <v>7</v>
      </c>
      <c r="AL91">
        <f t="shared" si="21"/>
        <v>263421</v>
      </c>
      <c r="AM91">
        <f t="shared" si="22"/>
        <v>249571</v>
      </c>
      <c r="AN91" s="175">
        <f t="shared" si="23"/>
        <v>38899</v>
      </c>
    </row>
    <row r="92" spans="1:40" x14ac:dyDescent="0.25">
      <c r="A92" s="179" t="s">
        <v>442</v>
      </c>
      <c r="B92" s="179" t="s">
        <v>451</v>
      </c>
      <c r="C92" s="179" t="s">
        <v>604</v>
      </c>
      <c r="E92" s="179" t="s">
        <v>801</v>
      </c>
      <c r="F92" s="64">
        <v>51</v>
      </c>
      <c r="G92">
        <f t="shared" si="6"/>
        <v>2002</v>
      </c>
      <c r="H92" s="156">
        <f t="shared" si="7"/>
        <v>37316</v>
      </c>
      <c r="I92">
        <f t="shared" si="8"/>
        <v>2811</v>
      </c>
      <c r="J92" s="155">
        <f t="shared" si="9"/>
        <v>37316</v>
      </c>
      <c r="AD92" s="173" t="s">
        <v>802</v>
      </c>
      <c r="AE92" s="173" t="s">
        <v>466</v>
      </c>
      <c r="AF92" s="173" t="s">
        <v>481</v>
      </c>
      <c r="AG92" s="173" t="s">
        <v>803</v>
      </c>
      <c r="AH92" s="172" t="s">
        <v>804</v>
      </c>
      <c r="AI92">
        <f t="shared" si="18"/>
        <v>80</v>
      </c>
      <c r="AJ92">
        <f t="shared" si="19"/>
        <v>2006</v>
      </c>
      <c r="AK92">
        <f t="shared" si="20"/>
        <v>8</v>
      </c>
      <c r="AL92">
        <f t="shared" si="21"/>
        <v>265206</v>
      </c>
      <c r="AM92">
        <f t="shared" si="22"/>
        <v>249738</v>
      </c>
      <c r="AN92" s="175">
        <f t="shared" si="23"/>
        <v>38930</v>
      </c>
    </row>
    <row r="93" spans="1:40" x14ac:dyDescent="0.25">
      <c r="A93" s="179" t="s">
        <v>442</v>
      </c>
      <c r="B93" s="179" t="s">
        <v>457</v>
      </c>
      <c r="C93" s="179" t="s">
        <v>609</v>
      </c>
      <c r="E93" s="179" t="s">
        <v>805</v>
      </c>
      <c r="F93" s="64">
        <v>52</v>
      </c>
      <c r="G93">
        <f t="shared" si="6"/>
        <v>2002</v>
      </c>
      <c r="H93" s="156">
        <f t="shared" si="7"/>
        <v>37347</v>
      </c>
      <c r="I93">
        <f t="shared" si="8"/>
        <v>2815</v>
      </c>
      <c r="J93" s="155">
        <f t="shared" si="9"/>
        <v>37347</v>
      </c>
      <c r="AD93" s="173" t="s">
        <v>806</v>
      </c>
      <c r="AE93" s="173" t="s">
        <v>466</v>
      </c>
      <c r="AF93" s="173" t="s">
        <v>487</v>
      </c>
      <c r="AG93" s="173" t="s">
        <v>807</v>
      </c>
      <c r="AH93" s="172" t="s">
        <v>808</v>
      </c>
      <c r="AI93">
        <f t="shared" si="18"/>
        <v>81</v>
      </c>
      <c r="AJ93">
        <f t="shared" si="19"/>
        <v>2006</v>
      </c>
      <c r="AK93">
        <f t="shared" si="20"/>
        <v>9</v>
      </c>
      <c r="AL93">
        <f t="shared" si="21"/>
        <v>245605</v>
      </c>
      <c r="AM93">
        <f t="shared" si="22"/>
        <v>250668</v>
      </c>
      <c r="AN93" s="175">
        <f t="shared" si="23"/>
        <v>38961</v>
      </c>
    </row>
    <row r="94" spans="1:40" x14ac:dyDescent="0.25">
      <c r="A94" s="179" t="s">
        <v>442</v>
      </c>
      <c r="B94" s="179" t="s">
        <v>463</v>
      </c>
      <c r="C94" s="179" t="s">
        <v>327</v>
      </c>
      <c r="E94" s="179" t="s">
        <v>809</v>
      </c>
      <c r="F94" s="64">
        <v>53</v>
      </c>
      <c r="G94">
        <f t="shared" si="6"/>
        <v>2002</v>
      </c>
      <c r="H94" s="156">
        <f t="shared" si="7"/>
        <v>37377</v>
      </c>
      <c r="I94">
        <f t="shared" si="8"/>
        <v>2822</v>
      </c>
      <c r="J94" s="155">
        <f t="shared" si="9"/>
        <v>37377</v>
      </c>
      <c r="AD94" s="173" t="s">
        <v>810</v>
      </c>
      <c r="AE94" s="173" t="s">
        <v>466</v>
      </c>
      <c r="AF94" s="173" t="s">
        <v>493</v>
      </c>
      <c r="AG94" s="173" t="s">
        <v>811</v>
      </c>
      <c r="AH94" s="172" t="s">
        <v>812</v>
      </c>
      <c r="AI94">
        <f t="shared" si="18"/>
        <v>82</v>
      </c>
      <c r="AJ94">
        <f t="shared" si="19"/>
        <v>2006</v>
      </c>
      <c r="AK94">
        <f t="shared" si="20"/>
        <v>10</v>
      </c>
      <c r="AL94">
        <f t="shared" si="21"/>
        <v>257939</v>
      </c>
      <c r="AM94">
        <f t="shared" si="22"/>
        <v>251661</v>
      </c>
      <c r="AN94" s="175">
        <f t="shared" si="23"/>
        <v>38991</v>
      </c>
    </row>
    <row r="95" spans="1:40" x14ac:dyDescent="0.25">
      <c r="A95" s="179" t="s">
        <v>442</v>
      </c>
      <c r="B95" s="179" t="s">
        <v>469</v>
      </c>
      <c r="C95" s="179" t="s">
        <v>618</v>
      </c>
      <c r="E95" s="179" t="s">
        <v>813</v>
      </c>
      <c r="F95" s="64">
        <v>54</v>
      </c>
      <c r="G95">
        <f t="shared" si="6"/>
        <v>2002</v>
      </c>
      <c r="H95" s="156">
        <f t="shared" si="7"/>
        <v>37408</v>
      </c>
      <c r="I95">
        <f t="shared" si="8"/>
        <v>2827</v>
      </c>
      <c r="J95" s="155">
        <f t="shared" si="9"/>
        <v>37408</v>
      </c>
      <c r="AD95" s="173" t="s">
        <v>814</v>
      </c>
      <c r="AE95" s="173" t="s">
        <v>466</v>
      </c>
      <c r="AF95" s="173" t="s">
        <v>499</v>
      </c>
      <c r="AG95" s="173" t="s">
        <v>815</v>
      </c>
      <c r="AH95" s="172" t="s">
        <v>816</v>
      </c>
      <c r="AI95">
        <f t="shared" si="18"/>
        <v>83</v>
      </c>
      <c r="AJ95">
        <f t="shared" si="19"/>
        <v>2006</v>
      </c>
      <c r="AK95">
        <f t="shared" si="20"/>
        <v>11</v>
      </c>
      <c r="AL95">
        <f t="shared" si="21"/>
        <v>245346</v>
      </c>
      <c r="AM95">
        <f t="shared" si="22"/>
        <v>252642</v>
      </c>
      <c r="AN95" s="175">
        <f t="shared" si="23"/>
        <v>39022</v>
      </c>
    </row>
    <row r="96" spans="1:40" x14ac:dyDescent="0.25">
      <c r="A96" s="179" t="s">
        <v>442</v>
      </c>
      <c r="B96" s="179" t="s">
        <v>475</v>
      </c>
      <c r="C96" s="179" t="s">
        <v>623</v>
      </c>
      <c r="E96" s="179" t="s">
        <v>817</v>
      </c>
      <c r="F96" s="64">
        <v>55</v>
      </c>
      <c r="G96">
        <f t="shared" si="6"/>
        <v>2002</v>
      </c>
      <c r="H96" s="156">
        <f t="shared" si="7"/>
        <v>37438</v>
      </c>
      <c r="I96">
        <f t="shared" si="8"/>
        <v>2833</v>
      </c>
      <c r="J96" s="155">
        <f t="shared" si="9"/>
        <v>37438</v>
      </c>
      <c r="AD96" s="173" t="s">
        <v>818</v>
      </c>
      <c r="AE96" s="173" t="s">
        <v>466</v>
      </c>
      <c r="AF96" s="173" t="s">
        <v>505</v>
      </c>
      <c r="AG96" s="173" t="s">
        <v>819</v>
      </c>
      <c r="AH96" s="172" t="s">
        <v>820</v>
      </c>
      <c r="AI96">
        <f t="shared" si="18"/>
        <v>84</v>
      </c>
      <c r="AJ96">
        <f t="shared" si="19"/>
        <v>2006</v>
      </c>
      <c r="AK96">
        <f t="shared" si="20"/>
        <v>12</v>
      </c>
      <c r="AL96">
        <f t="shared" si="21"/>
        <v>248187</v>
      </c>
      <c r="AM96">
        <f t="shared" si="22"/>
        <v>253830</v>
      </c>
      <c r="AN96" s="175">
        <f t="shared" si="23"/>
        <v>39052</v>
      </c>
    </row>
    <row r="97" spans="1:40" x14ac:dyDescent="0.25">
      <c r="A97" s="179" t="s">
        <v>442</v>
      </c>
      <c r="B97" s="179" t="s">
        <v>481</v>
      </c>
      <c r="C97" s="179" t="s">
        <v>628</v>
      </c>
      <c r="E97" s="179" t="s">
        <v>821</v>
      </c>
      <c r="F97" s="64">
        <v>56</v>
      </c>
      <c r="G97">
        <f t="shared" si="6"/>
        <v>2002</v>
      </c>
      <c r="H97" s="156">
        <f t="shared" si="7"/>
        <v>37469</v>
      </c>
      <c r="I97">
        <f t="shared" si="8"/>
        <v>2839</v>
      </c>
      <c r="J97" s="155">
        <f t="shared" si="9"/>
        <v>37469</v>
      </c>
      <c r="AD97" s="173" t="s">
        <v>822</v>
      </c>
      <c r="AE97" s="173" t="s">
        <v>472</v>
      </c>
      <c r="AF97" s="173" t="s">
        <v>439</v>
      </c>
      <c r="AG97" s="173" t="s">
        <v>823</v>
      </c>
      <c r="AH97" s="172" t="s">
        <v>824</v>
      </c>
      <c r="AI97">
        <f t="shared" si="18"/>
        <v>85</v>
      </c>
      <c r="AJ97">
        <f t="shared" si="19"/>
        <v>2007</v>
      </c>
      <c r="AK97">
        <f t="shared" si="20"/>
        <v>1</v>
      </c>
      <c r="AL97">
        <f t="shared" si="21"/>
        <v>233621</v>
      </c>
      <c r="AM97">
        <f t="shared" si="22"/>
        <v>253677</v>
      </c>
      <c r="AN97" s="175">
        <f t="shared" si="23"/>
        <v>39083</v>
      </c>
    </row>
    <row r="98" spans="1:40" x14ac:dyDescent="0.25">
      <c r="A98" s="179" t="s">
        <v>442</v>
      </c>
      <c r="B98" s="179" t="s">
        <v>487</v>
      </c>
      <c r="C98" s="179" t="s">
        <v>633</v>
      </c>
      <c r="E98" s="179" t="s">
        <v>825</v>
      </c>
      <c r="F98" s="64">
        <v>57</v>
      </c>
      <c r="G98">
        <f t="shared" si="6"/>
        <v>2002</v>
      </c>
      <c r="H98" s="156">
        <f t="shared" si="7"/>
        <v>37500</v>
      </c>
      <c r="I98">
        <f t="shared" si="8"/>
        <v>2847</v>
      </c>
      <c r="J98" s="155">
        <f t="shared" si="9"/>
        <v>37500</v>
      </c>
      <c r="AD98" s="173" t="s">
        <v>826</v>
      </c>
      <c r="AE98" s="173" t="s">
        <v>472</v>
      </c>
      <c r="AF98" s="173" t="s">
        <v>445</v>
      </c>
      <c r="AG98" s="173" t="s">
        <v>827</v>
      </c>
      <c r="AH98" s="172" t="s">
        <v>828</v>
      </c>
      <c r="AI98">
        <f t="shared" si="18"/>
        <v>86</v>
      </c>
      <c r="AJ98">
        <f t="shared" si="19"/>
        <v>2007</v>
      </c>
      <c r="AK98">
        <f t="shared" si="20"/>
        <v>2</v>
      </c>
      <c r="AL98">
        <f t="shared" si="21"/>
        <v>219232</v>
      </c>
      <c r="AM98">
        <f t="shared" si="22"/>
        <v>249366</v>
      </c>
      <c r="AN98" s="175">
        <f t="shared" si="23"/>
        <v>39114</v>
      </c>
    </row>
    <row r="99" spans="1:40" x14ac:dyDescent="0.25">
      <c r="A99" s="179" t="s">
        <v>442</v>
      </c>
      <c r="B99" s="179" t="s">
        <v>493</v>
      </c>
      <c r="C99" s="179" t="s">
        <v>638</v>
      </c>
      <c r="E99" s="179" t="s">
        <v>829</v>
      </c>
      <c r="F99" s="64">
        <v>58</v>
      </c>
      <c r="G99">
        <f t="shared" si="6"/>
        <v>2002</v>
      </c>
      <c r="H99" s="156">
        <f t="shared" si="7"/>
        <v>37530</v>
      </c>
      <c r="I99">
        <f t="shared" si="8"/>
        <v>2852</v>
      </c>
      <c r="J99" s="155">
        <f t="shared" si="9"/>
        <v>37530</v>
      </c>
      <c r="AD99" s="173" t="s">
        <v>830</v>
      </c>
      <c r="AE99" s="173" t="s">
        <v>472</v>
      </c>
      <c r="AF99" s="173" t="s">
        <v>451</v>
      </c>
      <c r="AG99" s="173" t="s">
        <v>831</v>
      </c>
      <c r="AH99" s="172" t="s">
        <v>832</v>
      </c>
      <c r="AI99">
        <f t="shared" si="18"/>
        <v>87</v>
      </c>
      <c r="AJ99">
        <f t="shared" si="19"/>
        <v>2007</v>
      </c>
      <c r="AK99">
        <f t="shared" si="20"/>
        <v>3</v>
      </c>
      <c r="AL99">
        <f t="shared" si="21"/>
        <v>259638</v>
      </c>
      <c r="AM99">
        <f t="shared" si="22"/>
        <v>254222</v>
      </c>
      <c r="AN99" s="175">
        <f t="shared" si="23"/>
        <v>39142</v>
      </c>
    </row>
    <row r="100" spans="1:40" x14ac:dyDescent="0.25">
      <c r="A100" s="179" t="s">
        <v>442</v>
      </c>
      <c r="B100" s="179" t="s">
        <v>499</v>
      </c>
      <c r="C100" s="179" t="s">
        <v>643</v>
      </c>
      <c r="E100" s="179" t="s">
        <v>829</v>
      </c>
      <c r="F100" s="64">
        <v>59</v>
      </c>
      <c r="G100">
        <f t="shared" si="6"/>
        <v>2002</v>
      </c>
      <c r="H100" s="156">
        <f t="shared" si="7"/>
        <v>37561</v>
      </c>
      <c r="I100">
        <f t="shared" si="8"/>
        <v>2852</v>
      </c>
      <c r="J100" s="155">
        <f t="shared" si="9"/>
        <v>37561</v>
      </c>
      <c r="AD100" s="173" t="s">
        <v>833</v>
      </c>
      <c r="AE100" s="173" t="s">
        <v>472</v>
      </c>
      <c r="AF100" s="173" t="s">
        <v>457</v>
      </c>
      <c r="AG100" s="173" t="s">
        <v>834</v>
      </c>
      <c r="AH100" s="172" t="s">
        <v>835</v>
      </c>
      <c r="AI100">
        <f t="shared" si="18"/>
        <v>88</v>
      </c>
      <c r="AJ100">
        <f t="shared" si="19"/>
        <v>2007</v>
      </c>
      <c r="AK100">
        <f t="shared" si="20"/>
        <v>4</v>
      </c>
      <c r="AL100">
        <f t="shared" si="21"/>
        <v>252595</v>
      </c>
      <c r="AM100">
        <f t="shared" si="22"/>
        <v>251925</v>
      </c>
      <c r="AN100" s="175">
        <f t="shared" si="23"/>
        <v>39173</v>
      </c>
    </row>
    <row r="101" spans="1:40" x14ac:dyDescent="0.25">
      <c r="A101" s="179" t="s">
        <v>442</v>
      </c>
      <c r="B101" s="179" t="s">
        <v>505</v>
      </c>
      <c r="C101" s="179" t="s">
        <v>417</v>
      </c>
      <c r="E101" s="179" t="s">
        <v>836</v>
      </c>
      <c r="F101" s="64">
        <v>60</v>
      </c>
      <c r="G101">
        <f t="shared" si="6"/>
        <v>2002</v>
      </c>
      <c r="H101" s="156">
        <f t="shared" si="7"/>
        <v>37591</v>
      </c>
      <c r="I101">
        <f t="shared" si="8"/>
        <v>2856</v>
      </c>
      <c r="J101" s="155">
        <f t="shared" si="9"/>
        <v>37591</v>
      </c>
      <c r="AD101" s="173" t="s">
        <v>837</v>
      </c>
      <c r="AE101" s="173" t="s">
        <v>472</v>
      </c>
      <c r="AF101" s="173" t="s">
        <v>463</v>
      </c>
      <c r="AG101" s="173" t="s">
        <v>838</v>
      </c>
      <c r="AH101" s="172" t="s">
        <v>839</v>
      </c>
      <c r="AI101">
        <f t="shared" si="18"/>
        <v>89</v>
      </c>
      <c r="AJ101">
        <f t="shared" si="19"/>
        <v>2007</v>
      </c>
      <c r="AK101">
        <f t="shared" si="20"/>
        <v>5</v>
      </c>
      <c r="AL101">
        <f t="shared" si="21"/>
        <v>267574</v>
      </c>
      <c r="AM101">
        <f t="shared" si="22"/>
        <v>253722</v>
      </c>
      <c r="AN101" s="175">
        <f t="shared" si="23"/>
        <v>39203</v>
      </c>
    </row>
    <row r="102" spans="1:40" x14ac:dyDescent="0.25">
      <c r="A102" s="179" t="s">
        <v>448</v>
      </c>
      <c r="B102" s="179" t="s">
        <v>439</v>
      </c>
      <c r="C102" s="179" t="s">
        <v>393</v>
      </c>
      <c r="E102" s="179" t="s">
        <v>840</v>
      </c>
      <c r="F102" s="64">
        <v>61</v>
      </c>
      <c r="G102">
        <f t="shared" si="6"/>
        <v>2003</v>
      </c>
      <c r="H102" s="156">
        <f t="shared" si="7"/>
        <v>37622</v>
      </c>
      <c r="I102">
        <f t="shared" si="8"/>
        <v>2860</v>
      </c>
      <c r="J102" s="155">
        <f t="shared" si="9"/>
        <v>37622</v>
      </c>
      <c r="AD102" s="173" t="s">
        <v>841</v>
      </c>
      <c r="AE102" s="173" t="s">
        <v>472</v>
      </c>
      <c r="AF102" s="173" t="s">
        <v>469</v>
      </c>
      <c r="AG102" s="173" t="s">
        <v>842</v>
      </c>
      <c r="AH102" s="172" t="s">
        <v>843</v>
      </c>
      <c r="AI102">
        <f t="shared" si="18"/>
        <v>90</v>
      </c>
      <c r="AJ102">
        <f t="shared" si="19"/>
        <v>2007</v>
      </c>
      <c r="AK102">
        <f t="shared" si="20"/>
        <v>6</v>
      </c>
      <c r="AL102">
        <f t="shared" si="21"/>
        <v>265374</v>
      </c>
      <c r="AM102">
        <f t="shared" si="22"/>
        <v>253215</v>
      </c>
      <c r="AN102" s="175">
        <f t="shared" si="23"/>
        <v>39234</v>
      </c>
    </row>
    <row r="103" spans="1:40" x14ac:dyDescent="0.25">
      <c r="A103" s="179" t="s">
        <v>448</v>
      </c>
      <c r="B103" s="179" t="s">
        <v>445</v>
      </c>
      <c r="C103" s="179" t="s">
        <v>599</v>
      </c>
      <c r="E103" s="179" t="s">
        <v>836</v>
      </c>
      <c r="F103" s="64">
        <v>62</v>
      </c>
      <c r="G103">
        <f t="shared" si="6"/>
        <v>2003</v>
      </c>
      <c r="H103" s="156">
        <f t="shared" si="7"/>
        <v>37653</v>
      </c>
      <c r="I103">
        <f t="shared" si="8"/>
        <v>2856</v>
      </c>
      <c r="J103" s="155">
        <f t="shared" si="9"/>
        <v>37653</v>
      </c>
      <c r="AD103" s="173" t="s">
        <v>844</v>
      </c>
      <c r="AE103" s="173" t="s">
        <v>472</v>
      </c>
      <c r="AF103" s="173" t="s">
        <v>475</v>
      </c>
      <c r="AG103" s="173" t="s">
        <v>845</v>
      </c>
      <c r="AH103" s="172" t="s">
        <v>846</v>
      </c>
      <c r="AI103">
        <f t="shared" si="18"/>
        <v>91</v>
      </c>
      <c r="AJ103">
        <f t="shared" si="19"/>
        <v>2007</v>
      </c>
      <c r="AK103">
        <f t="shared" si="20"/>
        <v>7</v>
      </c>
      <c r="AL103">
        <f t="shared" si="21"/>
        <v>267106</v>
      </c>
      <c r="AM103">
        <f t="shared" si="22"/>
        <v>252991</v>
      </c>
      <c r="AN103" s="175">
        <f t="shared" si="23"/>
        <v>39264</v>
      </c>
    </row>
    <row r="104" spans="1:40" x14ac:dyDescent="0.25">
      <c r="A104" s="179" t="s">
        <v>448</v>
      </c>
      <c r="B104" s="179" t="s">
        <v>451</v>
      </c>
      <c r="C104" s="179" t="s">
        <v>604</v>
      </c>
      <c r="E104" s="179" t="s">
        <v>847</v>
      </c>
      <c r="F104" s="64">
        <v>63</v>
      </c>
      <c r="G104">
        <f t="shared" si="6"/>
        <v>2003</v>
      </c>
      <c r="H104" s="156">
        <f t="shared" si="7"/>
        <v>37681</v>
      </c>
      <c r="I104">
        <f t="shared" si="8"/>
        <v>2857</v>
      </c>
      <c r="J104" s="155">
        <f t="shared" si="9"/>
        <v>37681</v>
      </c>
      <c r="AD104" s="173" t="s">
        <v>848</v>
      </c>
      <c r="AE104" s="173" t="s">
        <v>472</v>
      </c>
      <c r="AF104" s="173" t="s">
        <v>481</v>
      </c>
      <c r="AG104" s="173" t="s">
        <v>849</v>
      </c>
      <c r="AH104" s="172" t="s">
        <v>850</v>
      </c>
      <c r="AI104">
        <f t="shared" si="18"/>
        <v>92</v>
      </c>
      <c r="AJ104">
        <f t="shared" si="19"/>
        <v>2007</v>
      </c>
      <c r="AK104">
        <f t="shared" si="20"/>
        <v>8</v>
      </c>
      <c r="AL104">
        <f t="shared" si="21"/>
        <v>271225</v>
      </c>
      <c r="AM104">
        <f t="shared" si="22"/>
        <v>254237</v>
      </c>
      <c r="AN104" s="175">
        <f t="shared" si="23"/>
        <v>39295</v>
      </c>
    </row>
    <row r="105" spans="1:40" x14ac:dyDescent="0.25">
      <c r="A105" s="179" t="s">
        <v>448</v>
      </c>
      <c r="B105" s="179" t="s">
        <v>457</v>
      </c>
      <c r="C105" s="179" t="s">
        <v>609</v>
      </c>
      <c r="E105" s="179" t="s">
        <v>851</v>
      </c>
      <c r="F105" s="64">
        <v>64</v>
      </c>
      <c r="G105">
        <f t="shared" si="6"/>
        <v>2003</v>
      </c>
      <c r="H105" s="156">
        <f t="shared" si="7"/>
        <v>37712</v>
      </c>
      <c r="I105">
        <f t="shared" si="8"/>
        <v>2859</v>
      </c>
      <c r="J105" s="155">
        <f t="shared" si="9"/>
        <v>37712</v>
      </c>
      <c r="AD105" s="173" t="s">
        <v>852</v>
      </c>
      <c r="AE105" s="173" t="s">
        <v>472</v>
      </c>
      <c r="AF105" s="173" t="s">
        <v>487</v>
      </c>
      <c r="AG105" s="173" t="s">
        <v>853</v>
      </c>
      <c r="AH105" s="172" t="s">
        <v>854</v>
      </c>
      <c r="AI105">
        <f t="shared" si="18"/>
        <v>93</v>
      </c>
      <c r="AJ105">
        <f t="shared" si="19"/>
        <v>2007</v>
      </c>
      <c r="AK105">
        <f t="shared" si="20"/>
        <v>9</v>
      </c>
      <c r="AL105">
        <f t="shared" si="21"/>
        <v>245965</v>
      </c>
      <c r="AM105">
        <f t="shared" si="22"/>
        <v>253515</v>
      </c>
      <c r="AN105" s="175">
        <f t="shared" si="23"/>
        <v>39326</v>
      </c>
    </row>
    <row r="106" spans="1:40" x14ac:dyDescent="0.25">
      <c r="A106" s="179" t="s">
        <v>448</v>
      </c>
      <c r="B106" s="179" t="s">
        <v>463</v>
      </c>
      <c r="C106" s="179" t="s">
        <v>327</v>
      </c>
      <c r="E106" s="179" t="s">
        <v>840</v>
      </c>
      <c r="F106" s="64">
        <v>65</v>
      </c>
      <c r="G106">
        <f t="shared" si="6"/>
        <v>2003</v>
      </c>
      <c r="H106" s="156">
        <f t="shared" si="7"/>
        <v>37742</v>
      </c>
      <c r="I106">
        <f t="shared" si="8"/>
        <v>2860</v>
      </c>
      <c r="J106" s="155">
        <f t="shared" si="9"/>
        <v>37742</v>
      </c>
      <c r="AD106" s="173" t="s">
        <v>855</v>
      </c>
      <c r="AE106" s="173" t="s">
        <v>472</v>
      </c>
      <c r="AF106" s="173" t="s">
        <v>493</v>
      </c>
      <c r="AG106" s="173" t="s">
        <v>856</v>
      </c>
      <c r="AH106" s="172" t="s">
        <v>857</v>
      </c>
      <c r="AI106">
        <f t="shared" si="18"/>
        <v>94</v>
      </c>
      <c r="AJ106">
        <f t="shared" si="19"/>
        <v>2007</v>
      </c>
      <c r="AK106">
        <f t="shared" si="20"/>
        <v>10</v>
      </c>
      <c r="AL106">
        <f t="shared" si="21"/>
        <v>261423</v>
      </c>
      <c r="AM106">
        <f t="shared" si="22"/>
        <v>253689</v>
      </c>
      <c r="AN106" s="175">
        <f t="shared" si="23"/>
        <v>39356</v>
      </c>
    </row>
    <row r="107" spans="1:40" x14ac:dyDescent="0.25">
      <c r="A107" s="179" t="s">
        <v>448</v>
      </c>
      <c r="B107" s="179" t="s">
        <v>469</v>
      </c>
      <c r="C107" s="179" t="s">
        <v>618</v>
      </c>
      <c r="E107" s="179" t="s">
        <v>858</v>
      </c>
      <c r="F107" s="64">
        <v>66</v>
      </c>
      <c r="G107">
        <f t="shared" ref="G107:G170" si="24">VALUE(A107)</f>
        <v>2003</v>
      </c>
      <c r="H107" s="156">
        <f t="shared" ref="H107:H170" si="25">IF(ISBLANK(A107), "", J107)</f>
        <v>37773</v>
      </c>
      <c r="I107">
        <f t="shared" ref="I107:I170" si="26">IF(ISBLANK(E107),NA(),VALUE(E107))</f>
        <v>2864</v>
      </c>
      <c r="J107" s="155">
        <f t="shared" ref="J107:J170" si="27">DATE(G107,B107,1)</f>
        <v>37773</v>
      </c>
      <c r="AD107" s="173" t="s">
        <v>859</v>
      </c>
      <c r="AE107" s="173" t="s">
        <v>472</v>
      </c>
      <c r="AF107" s="173" t="s">
        <v>499</v>
      </c>
      <c r="AG107" s="173" t="s">
        <v>772</v>
      </c>
      <c r="AH107" s="172" t="s">
        <v>860</v>
      </c>
      <c r="AI107">
        <f t="shared" si="18"/>
        <v>95</v>
      </c>
      <c r="AJ107">
        <f t="shared" si="19"/>
        <v>2007</v>
      </c>
      <c r="AK107">
        <f t="shared" si="20"/>
        <v>11</v>
      </c>
      <c r="AL107">
        <f t="shared" si="21"/>
        <v>245787</v>
      </c>
      <c r="AM107">
        <f t="shared" si="22"/>
        <v>252109</v>
      </c>
      <c r="AN107" s="175">
        <f t="shared" si="23"/>
        <v>39387</v>
      </c>
    </row>
    <row r="108" spans="1:40" x14ac:dyDescent="0.25">
      <c r="A108" s="179" t="s">
        <v>448</v>
      </c>
      <c r="B108" s="179" t="s">
        <v>475</v>
      </c>
      <c r="C108" s="179" t="s">
        <v>623</v>
      </c>
      <c r="E108" s="179" t="s">
        <v>861</v>
      </c>
      <c r="F108" s="64">
        <v>67</v>
      </c>
      <c r="G108">
        <f t="shared" si="24"/>
        <v>2003</v>
      </c>
      <c r="H108" s="156">
        <f t="shared" si="25"/>
        <v>37803</v>
      </c>
      <c r="I108">
        <f t="shared" si="26"/>
        <v>2870</v>
      </c>
      <c r="J108" s="155">
        <f t="shared" si="27"/>
        <v>37803</v>
      </c>
      <c r="AD108" s="173" t="s">
        <v>862</v>
      </c>
      <c r="AE108" s="173" t="s">
        <v>472</v>
      </c>
      <c r="AF108" s="173" t="s">
        <v>505</v>
      </c>
      <c r="AG108" s="173" t="s">
        <v>863</v>
      </c>
      <c r="AH108" s="172" t="s">
        <v>864</v>
      </c>
      <c r="AI108">
        <f t="shared" si="18"/>
        <v>96</v>
      </c>
      <c r="AJ108">
        <f t="shared" si="19"/>
        <v>2007</v>
      </c>
      <c r="AK108">
        <f t="shared" si="20"/>
        <v>12</v>
      </c>
      <c r="AL108">
        <f t="shared" si="21"/>
        <v>240281</v>
      </c>
      <c r="AM108">
        <f t="shared" si="22"/>
        <v>247394</v>
      </c>
      <c r="AN108" s="175">
        <f t="shared" si="23"/>
        <v>39417</v>
      </c>
    </row>
    <row r="109" spans="1:40" x14ac:dyDescent="0.25">
      <c r="A109" s="179" t="s">
        <v>448</v>
      </c>
      <c r="B109" s="179" t="s">
        <v>481</v>
      </c>
      <c r="C109" s="179" t="s">
        <v>628</v>
      </c>
      <c r="E109" s="179" t="s">
        <v>865</v>
      </c>
      <c r="F109" s="64">
        <v>68</v>
      </c>
      <c r="G109">
        <f t="shared" si="24"/>
        <v>2003</v>
      </c>
      <c r="H109" s="156">
        <f t="shared" si="25"/>
        <v>37834</v>
      </c>
      <c r="I109">
        <f t="shared" si="26"/>
        <v>2872</v>
      </c>
      <c r="J109" s="155">
        <f t="shared" si="27"/>
        <v>37834</v>
      </c>
      <c r="AD109" s="173" t="s">
        <v>866</v>
      </c>
      <c r="AE109" s="173" t="s">
        <v>478</v>
      </c>
      <c r="AF109" s="173" t="s">
        <v>439</v>
      </c>
      <c r="AG109" s="173" t="s">
        <v>867</v>
      </c>
      <c r="AH109" s="172" t="s">
        <v>868</v>
      </c>
      <c r="AI109">
        <f t="shared" si="18"/>
        <v>97</v>
      </c>
      <c r="AJ109">
        <f t="shared" si="19"/>
        <v>2008</v>
      </c>
      <c r="AK109">
        <f t="shared" si="20"/>
        <v>1</v>
      </c>
      <c r="AL109">
        <f t="shared" si="21"/>
        <v>232920</v>
      </c>
      <c r="AM109">
        <f t="shared" si="22"/>
        <v>252406</v>
      </c>
      <c r="AN109" s="175">
        <f t="shared" si="23"/>
        <v>39448</v>
      </c>
    </row>
    <row r="110" spans="1:40" x14ac:dyDescent="0.25">
      <c r="A110" s="179" t="s">
        <v>448</v>
      </c>
      <c r="B110" s="179" t="s">
        <v>487</v>
      </c>
      <c r="C110" s="179" t="s">
        <v>633</v>
      </c>
      <c r="E110" s="179" t="s">
        <v>869</v>
      </c>
      <c r="F110" s="64">
        <v>69</v>
      </c>
      <c r="G110">
        <f t="shared" si="24"/>
        <v>2003</v>
      </c>
      <c r="H110" s="156">
        <f t="shared" si="25"/>
        <v>37865</v>
      </c>
      <c r="I110">
        <f t="shared" si="26"/>
        <v>2875</v>
      </c>
      <c r="J110" s="155">
        <f t="shared" si="27"/>
        <v>37865</v>
      </c>
      <c r="AD110" s="173" t="s">
        <v>870</v>
      </c>
      <c r="AE110" s="173" t="s">
        <v>478</v>
      </c>
      <c r="AF110" s="173" t="s">
        <v>445</v>
      </c>
      <c r="AG110" s="173" t="s">
        <v>871</v>
      </c>
      <c r="AH110" s="172" t="s">
        <v>872</v>
      </c>
      <c r="AI110">
        <f t="shared" si="18"/>
        <v>98</v>
      </c>
      <c r="AJ110">
        <f t="shared" si="19"/>
        <v>2008</v>
      </c>
      <c r="AK110">
        <f t="shared" si="20"/>
        <v>2</v>
      </c>
      <c r="AL110">
        <f t="shared" si="21"/>
        <v>221336</v>
      </c>
      <c r="AM110">
        <f t="shared" si="22"/>
        <v>250561</v>
      </c>
      <c r="AN110" s="175">
        <f t="shared" si="23"/>
        <v>39479</v>
      </c>
    </row>
    <row r="111" spans="1:40" x14ac:dyDescent="0.25">
      <c r="A111" s="179" t="s">
        <v>448</v>
      </c>
      <c r="B111" s="179" t="s">
        <v>493</v>
      </c>
      <c r="C111" s="179" t="s">
        <v>638</v>
      </c>
      <c r="E111" s="179" t="s">
        <v>873</v>
      </c>
      <c r="F111" s="64">
        <v>70</v>
      </c>
      <c r="G111">
        <f t="shared" si="24"/>
        <v>2003</v>
      </c>
      <c r="H111" s="156">
        <f t="shared" si="25"/>
        <v>37895</v>
      </c>
      <c r="I111">
        <f t="shared" si="26"/>
        <v>2883</v>
      </c>
      <c r="J111" s="155">
        <f t="shared" si="27"/>
        <v>37895</v>
      </c>
      <c r="AD111" s="173" t="s">
        <v>874</v>
      </c>
      <c r="AE111" s="173" t="s">
        <v>478</v>
      </c>
      <c r="AF111" s="173" t="s">
        <v>451</v>
      </c>
      <c r="AG111" s="173" t="s">
        <v>875</v>
      </c>
      <c r="AH111" s="172" t="s">
        <v>876</v>
      </c>
      <c r="AI111">
        <f t="shared" si="18"/>
        <v>99</v>
      </c>
      <c r="AJ111">
        <f t="shared" si="19"/>
        <v>2008</v>
      </c>
      <c r="AK111">
        <f t="shared" si="20"/>
        <v>3</v>
      </c>
      <c r="AL111">
        <f t="shared" si="21"/>
        <v>252343</v>
      </c>
      <c r="AM111">
        <f t="shared" si="22"/>
        <v>249456</v>
      </c>
      <c r="AN111" s="175">
        <f t="shared" si="23"/>
        <v>39508</v>
      </c>
    </row>
    <row r="112" spans="1:40" x14ac:dyDescent="0.25">
      <c r="A112" s="179" t="s">
        <v>448</v>
      </c>
      <c r="B112" s="179" t="s">
        <v>499</v>
      </c>
      <c r="C112" s="179" t="s">
        <v>643</v>
      </c>
      <c r="E112" s="179" t="s">
        <v>877</v>
      </c>
      <c r="F112" s="64">
        <v>71</v>
      </c>
      <c r="G112">
        <f t="shared" si="24"/>
        <v>2003</v>
      </c>
      <c r="H112" s="156">
        <f t="shared" si="25"/>
        <v>37926</v>
      </c>
      <c r="I112">
        <f t="shared" si="26"/>
        <v>2886</v>
      </c>
      <c r="J112" s="155">
        <f t="shared" si="27"/>
        <v>37926</v>
      </c>
      <c r="AD112" s="173" t="s">
        <v>878</v>
      </c>
      <c r="AE112" s="173" t="s">
        <v>478</v>
      </c>
      <c r="AF112" s="173" t="s">
        <v>457</v>
      </c>
      <c r="AG112" s="173" t="s">
        <v>879</v>
      </c>
      <c r="AH112" s="172" t="s">
        <v>880</v>
      </c>
      <c r="AI112">
        <f t="shared" si="18"/>
        <v>100</v>
      </c>
      <c r="AJ112">
        <f t="shared" si="19"/>
        <v>2008</v>
      </c>
      <c r="AK112">
        <f t="shared" si="20"/>
        <v>4</v>
      </c>
      <c r="AL112">
        <f t="shared" si="21"/>
        <v>252088</v>
      </c>
      <c r="AM112">
        <f t="shared" si="22"/>
        <v>249127</v>
      </c>
      <c r="AN112" s="175">
        <f t="shared" si="23"/>
        <v>39539</v>
      </c>
    </row>
    <row r="113" spans="1:40" x14ac:dyDescent="0.25">
      <c r="A113" s="179" t="s">
        <v>448</v>
      </c>
      <c r="B113" s="179" t="s">
        <v>505</v>
      </c>
      <c r="C113" s="179" t="s">
        <v>417</v>
      </c>
      <c r="E113" s="179" t="s">
        <v>881</v>
      </c>
      <c r="F113" s="64">
        <v>72</v>
      </c>
      <c r="G113">
        <f t="shared" si="24"/>
        <v>2003</v>
      </c>
      <c r="H113" s="156">
        <f t="shared" si="25"/>
        <v>37956</v>
      </c>
      <c r="I113">
        <f t="shared" si="26"/>
        <v>2891</v>
      </c>
      <c r="J113" s="155">
        <f t="shared" si="27"/>
        <v>37956</v>
      </c>
      <c r="AD113" s="173" t="s">
        <v>882</v>
      </c>
      <c r="AE113" s="173" t="s">
        <v>478</v>
      </c>
      <c r="AF113" s="173" t="s">
        <v>463</v>
      </c>
      <c r="AG113" s="173" t="s">
        <v>883</v>
      </c>
      <c r="AH113" s="172" t="s">
        <v>884</v>
      </c>
      <c r="AI113">
        <f t="shared" si="18"/>
        <v>101</v>
      </c>
      <c r="AJ113">
        <f t="shared" si="19"/>
        <v>2008</v>
      </c>
      <c r="AK113">
        <f t="shared" si="20"/>
        <v>5</v>
      </c>
      <c r="AL113">
        <f t="shared" si="21"/>
        <v>261466</v>
      </c>
      <c r="AM113">
        <f t="shared" si="22"/>
        <v>248162</v>
      </c>
      <c r="AN113" s="175">
        <f t="shared" si="23"/>
        <v>39569</v>
      </c>
    </row>
    <row r="114" spans="1:40" x14ac:dyDescent="0.25">
      <c r="A114" s="179" t="s">
        <v>454</v>
      </c>
      <c r="B114" s="179" t="s">
        <v>439</v>
      </c>
      <c r="C114" s="179" t="s">
        <v>393</v>
      </c>
      <c r="E114" s="179" t="s">
        <v>885</v>
      </c>
      <c r="F114" s="64">
        <v>73</v>
      </c>
      <c r="G114">
        <f t="shared" si="24"/>
        <v>2004</v>
      </c>
      <c r="H114" s="156">
        <f t="shared" si="25"/>
        <v>37987</v>
      </c>
      <c r="I114">
        <f t="shared" si="26"/>
        <v>2894</v>
      </c>
      <c r="J114" s="155">
        <f t="shared" si="27"/>
        <v>37987</v>
      </c>
      <c r="AD114" s="173" t="s">
        <v>886</v>
      </c>
      <c r="AE114" s="173" t="s">
        <v>478</v>
      </c>
      <c r="AF114" s="173" t="s">
        <v>469</v>
      </c>
      <c r="AG114" s="173" t="s">
        <v>887</v>
      </c>
      <c r="AH114" s="172" t="s">
        <v>888</v>
      </c>
      <c r="AI114">
        <f t="shared" si="18"/>
        <v>102</v>
      </c>
      <c r="AJ114">
        <f t="shared" si="19"/>
        <v>2008</v>
      </c>
      <c r="AK114">
        <f t="shared" si="20"/>
        <v>6</v>
      </c>
      <c r="AL114">
        <f t="shared" si="21"/>
        <v>257484</v>
      </c>
      <c r="AM114">
        <f t="shared" si="22"/>
        <v>247074</v>
      </c>
      <c r="AN114" s="175">
        <f t="shared" si="23"/>
        <v>39600</v>
      </c>
    </row>
    <row r="115" spans="1:40" x14ac:dyDescent="0.25">
      <c r="A115" s="179" t="s">
        <v>454</v>
      </c>
      <c r="B115" s="179" t="s">
        <v>445</v>
      </c>
      <c r="C115" s="179" t="s">
        <v>599</v>
      </c>
      <c r="E115" s="179" t="s">
        <v>889</v>
      </c>
      <c r="F115" s="64">
        <v>74</v>
      </c>
      <c r="G115">
        <f t="shared" si="24"/>
        <v>2004</v>
      </c>
      <c r="H115" s="156">
        <f t="shared" si="25"/>
        <v>38018</v>
      </c>
      <c r="I115">
        <f t="shared" si="26"/>
        <v>2904</v>
      </c>
      <c r="J115" s="155">
        <f t="shared" si="27"/>
        <v>38018</v>
      </c>
      <c r="AD115" s="173" t="s">
        <v>890</v>
      </c>
      <c r="AE115" s="173" t="s">
        <v>478</v>
      </c>
      <c r="AF115" s="173" t="s">
        <v>475</v>
      </c>
      <c r="AG115" s="173" t="s">
        <v>891</v>
      </c>
      <c r="AH115" s="172" t="s">
        <v>892</v>
      </c>
      <c r="AI115">
        <f t="shared" si="18"/>
        <v>103</v>
      </c>
      <c r="AJ115">
        <f t="shared" si="19"/>
        <v>2008</v>
      </c>
      <c r="AK115">
        <f t="shared" si="20"/>
        <v>7</v>
      </c>
      <c r="AL115">
        <f t="shared" si="21"/>
        <v>261600</v>
      </c>
      <c r="AM115">
        <f t="shared" si="22"/>
        <v>245776</v>
      </c>
      <c r="AN115" s="175">
        <f t="shared" si="23"/>
        <v>39630</v>
      </c>
    </row>
    <row r="116" spans="1:40" x14ac:dyDescent="0.25">
      <c r="A116" s="179" t="s">
        <v>454</v>
      </c>
      <c r="B116" s="179" t="s">
        <v>451</v>
      </c>
      <c r="C116" s="179" t="s">
        <v>604</v>
      </c>
      <c r="E116" s="179" t="s">
        <v>893</v>
      </c>
      <c r="F116" s="64">
        <v>75</v>
      </c>
      <c r="G116">
        <f t="shared" si="24"/>
        <v>2004</v>
      </c>
      <c r="H116" s="156">
        <f t="shared" si="25"/>
        <v>38047</v>
      </c>
      <c r="I116">
        <f t="shared" si="26"/>
        <v>2918</v>
      </c>
      <c r="J116" s="155">
        <f t="shared" si="27"/>
        <v>38047</v>
      </c>
      <c r="AD116" s="173" t="s">
        <v>894</v>
      </c>
      <c r="AE116" s="173" t="s">
        <v>478</v>
      </c>
      <c r="AF116" s="173" t="s">
        <v>481</v>
      </c>
      <c r="AG116" s="173" t="s">
        <v>895</v>
      </c>
      <c r="AH116" s="172" t="s">
        <v>896</v>
      </c>
      <c r="AI116">
        <f t="shared" si="18"/>
        <v>104</v>
      </c>
      <c r="AJ116">
        <f t="shared" si="19"/>
        <v>2008</v>
      </c>
      <c r="AK116">
        <f t="shared" si="20"/>
        <v>8</v>
      </c>
      <c r="AL116">
        <f t="shared" si="21"/>
        <v>260609</v>
      </c>
      <c r="AM116">
        <f t="shared" si="22"/>
        <v>244889</v>
      </c>
      <c r="AN116" s="175">
        <f t="shared" si="23"/>
        <v>39661</v>
      </c>
    </row>
    <row r="117" spans="1:40" x14ac:dyDescent="0.25">
      <c r="A117" s="179" t="s">
        <v>454</v>
      </c>
      <c r="B117" s="179" t="s">
        <v>457</v>
      </c>
      <c r="C117" s="179" t="s">
        <v>609</v>
      </c>
      <c r="E117" s="179" t="s">
        <v>897</v>
      </c>
      <c r="F117" s="64">
        <v>76</v>
      </c>
      <c r="G117">
        <f t="shared" si="24"/>
        <v>2004</v>
      </c>
      <c r="H117" s="156">
        <f t="shared" si="25"/>
        <v>38078</v>
      </c>
      <c r="I117">
        <f t="shared" si="26"/>
        <v>2930</v>
      </c>
      <c r="J117" s="155">
        <f t="shared" si="27"/>
        <v>38078</v>
      </c>
      <c r="AD117" s="173" t="s">
        <v>898</v>
      </c>
      <c r="AE117" s="173" t="s">
        <v>478</v>
      </c>
      <c r="AF117" s="173" t="s">
        <v>487</v>
      </c>
      <c r="AG117" s="173" t="s">
        <v>899</v>
      </c>
      <c r="AH117" s="172" t="s">
        <v>900</v>
      </c>
      <c r="AI117">
        <f t="shared" si="18"/>
        <v>105</v>
      </c>
      <c r="AJ117">
        <f t="shared" si="19"/>
        <v>2008</v>
      </c>
      <c r="AK117">
        <f t="shared" si="20"/>
        <v>9</v>
      </c>
      <c r="AL117">
        <f t="shared" si="21"/>
        <v>239607</v>
      </c>
      <c r="AM117">
        <f t="shared" si="22"/>
        <v>245997</v>
      </c>
      <c r="AN117" s="175">
        <f t="shared" si="23"/>
        <v>39692</v>
      </c>
    </row>
    <row r="118" spans="1:40" x14ac:dyDescent="0.25">
      <c r="A118" s="179" t="s">
        <v>454</v>
      </c>
      <c r="B118" s="179" t="s">
        <v>463</v>
      </c>
      <c r="C118" s="179" t="s">
        <v>327</v>
      </c>
      <c r="E118" s="179" t="s">
        <v>901</v>
      </c>
      <c r="F118" s="64">
        <v>77</v>
      </c>
      <c r="G118">
        <f t="shared" si="24"/>
        <v>2004</v>
      </c>
      <c r="H118" s="156">
        <f t="shared" si="25"/>
        <v>38108</v>
      </c>
      <c r="I118">
        <f t="shared" si="26"/>
        <v>2934</v>
      </c>
      <c r="J118" s="155">
        <f t="shared" si="27"/>
        <v>38108</v>
      </c>
      <c r="AD118" s="173" t="s">
        <v>902</v>
      </c>
      <c r="AE118" s="173" t="s">
        <v>478</v>
      </c>
      <c r="AF118" s="173" t="s">
        <v>493</v>
      </c>
      <c r="AG118" s="173" t="s">
        <v>903</v>
      </c>
      <c r="AH118" s="172" t="s">
        <v>904</v>
      </c>
      <c r="AI118">
        <f t="shared" si="18"/>
        <v>106</v>
      </c>
      <c r="AJ118">
        <f t="shared" si="19"/>
        <v>2008</v>
      </c>
      <c r="AK118">
        <f t="shared" si="20"/>
        <v>10</v>
      </c>
      <c r="AL118">
        <f t="shared" si="21"/>
        <v>255848</v>
      </c>
      <c r="AM118">
        <f t="shared" si="22"/>
        <v>246497</v>
      </c>
      <c r="AN118" s="175">
        <f t="shared" si="23"/>
        <v>39722</v>
      </c>
    </row>
    <row r="119" spans="1:40" x14ac:dyDescent="0.25">
      <c r="A119" s="179" t="s">
        <v>454</v>
      </c>
      <c r="B119" s="179" t="s">
        <v>469</v>
      </c>
      <c r="C119" s="179" t="s">
        <v>618</v>
      </c>
      <c r="E119" s="179" t="s">
        <v>905</v>
      </c>
      <c r="F119" s="64">
        <v>78</v>
      </c>
      <c r="G119">
        <f t="shared" si="24"/>
        <v>2004</v>
      </c>
      <c r="H119" s="156">
        <f t="shared" si="25"/>
        <v>38139</v>
      </c>
      <c r="I119">
        <f t="shared" si="26"/>
        <v>2939</v>
      </c>
      <c r="J119" s="155">
        <f t="shared" si="27"/>
        <v>38139</v>
      </c>
      <c r="AD119" s="173" t="s">
        <v>906</v>
      </c>
      <c r="AE119" s="173" t="s">
        <v>478</v>
      </c>
      <c r="AF119" s="173" t="s">
        <v>499</v>
      </c>
      <c r="AG119" s="173" t="s">
        <v>907</v>
      </c>
      <c r="AH119" s="172" t="s">
        <v>908</v>
      </c>
      <c r="AI119">
        <f t="shared" si="18"/>
        <v>107</v>
      </c>
      <c r="AJ119">
        <f t="shared" si="19"/>
        <v>2008</v>
      </c>
      <c r="AK119">
        <f t="shared" si="20"/>
        <v>11</v>
      </c>
      <c r="AL119">
        <f t="shared" si="21"/>
        <v>236465</v>
      </c>
      <c r="AM119">
        <f t="shared" si="22"/>
        <v>246154</v>
      </c>
      <c r="AN119" s="175">
        <f t="shared" si="23"/>
        <v>39753</v>
      </c>
    </row>
    <row r="120" spans="1:40" x14ac:dyDescent="0.25">
      <c r="A120" s="179" t="s">
        <v>454</v>
      </c>
      <c r="B120" s="179" t="s">
        <v>475</v>
      </c>
      <c r="C120" s="179" t="s">
        <v>623</v>
      </c>
      <c r="E120" s="179" t="s">
        <v>909</v>
      </c>
      <c r="F120" s="64">
        <v>79</v>
      </c>
      <c r="G120">
        <f t="shared" si="24"/>
        <v>2004</v>
      </c>
      <c r="H120" s="156">
        <f t="shared" si="25"/>
        <v>38169</v>
      </c>
      <c r="I120">
        <f t="shared" si="26"/>
        <v>2943</v>
      </c>
      <c r="J120" s="155">
        <f t="shared" si="27"/>
        <v>38169</v>
      </c>
      <c r="AD120" s="173" t="s">
        <v>910</v>
      </c>
      <c r="AE120" s="173" t="s">
        <v>478</v>
      </c>
      <c r="AF120" s="173" t="s">
        <v>505</v>
      </c>
      <c r="AG120" s="173" t="s">
        <v>911</v>
      </c>
      <c r="AH120" s="172" t="s">
        <v>912</v>
      </c>
      <c r="AI120">
        <f t="shared" si="18"/>
        <v>108</v>
      </c>
      <c r="AJ120">
        <f t="shared" si="19"/>
        <v>2008</v>
      </c>
      <c r="AK120">
        <f t="shared" si="20"/>
        <v>12</v>
      </c>
      <c r="AL120">
        <f t="shared" si="21"/>
        <v>241742</v>
      </c>
      <c r="AM120">
        <f t="shared" si="22"/>
        <v>246846</v>
      </c>
      <c r="AN120" s="175">
        <f t="shared" si="23"/>
        <v>39783</v>
      </c>
    </row>
    <row r="121" spans="1:40" x14ac:dyDescent="0.25">
      <c r="A121" s="179" t="s">
        <v>454</v>
      </c>
      <c r="B121" s="179" t="s">
        <v>481</v>
      </c>
      <c r="C121" s="179" t="s">
        <v>628</v>
      </c>
      <c r="E121" s="179" t="s">
        <v>913</v>
      </c>
      <c r="F121" s="64">
        <v>80</v>
      </c>
      <c r="G121">
        <f t="shared" si="24"/>
        <v>2004</v>
      </c>
      <c r="H121" s="156">
        <f t="shared" si="25"/>
        <v>38200</v>
      </c>
      <c r="I121">
        <f t="shared" si="26"/>
        <v>2945</v>
      </c>
      <c r="J121" s="155">
        <f t="shared" si="27"/>
        <v>38200</v>
      </c>
      <c r="AD121" s="173" t="s">
        <v>914</v>
      </c>
      <c r="AE121" s="173" t="s">
        <v>484</v>
      </c>
      <c r="AF121" s="173" t="s">
        <v>439</v>
      </c>
      <c r="AG121" s="173" t="s">
        <v>915</v>
      </c>
      <c r="AH121" s="172" t="s">
        <v>916</v>
      </c>
      <c r="AI121">
        <f t="shared" si="18"/>
        <v>109</v>
      </c>
      <c r="AJ121">
        <f t="shared" si="19"/>
        <v>2009</v>
      </c>
      <c r="AK121">
        <f t="shared" si="20"/>
        <v>1</v>
      </c>
      <c r="AL121">
        <f t="shared" si="21"/>
        <v>225529</v>
      </c>
      <c r="AM121">
        <f t="shared" si="22"/>
        <v>245571</v>
      </c>
      <c r="AN121" s="175">
        <f t="shared" si="23"/>
        <v>39814</v>
      </c>
    </row>
    <row r="122" spans="1:40" x14ac:dyDescent="0.25">
      <c r="A122" s="179" t="s">
        <v>454</v>
      </c>
      <c r="B122" s="179" t="s">
        <v>487</v>
      </c>
      <c r="C122" s="179" t="s">
        <v>633</v>
      </c>
      <c r="E122" s="179" t="s">
        <v>917</v>
      </c>
      <c r="F122" s="64">
        <v>81</v>
      </c>
      <c r="G122">
        <f t="shared" si="24"/>
        <v>2004</v>
      </c>
      <c r="H122" s="156">
        <f t="shared" si="25"/>
        <v>38231</v>
      </c>
      <c r="I122">
        <f t="shared" si="26"/>
        <v>2952</v>
      </c>
      <c r="J122" s="155">
        <f t="shared" si="27"/>
        <v>38231</v>
      </c>
      <c r="AD122" s="173" t="s">
        <v>918</v>
      </c>
      <c r="AE122" s="173" t="s">
        <v>484</v>
      </c>
      <c r="AF122" s="173" t="s">
        <v>445</v>
      </c>
      <c r="AG122" s="173" t="s">
        <v>919</v>
      </c>
      <c r="AH122" s="172" t="s">
        <v>920</v>
      </c>
      <c r="AI122">
        <f t="shared" si="18"/>
        <v>110</v>
      </c>
      <c r="AJ122">
        <f t="shared" si="19"/>
        <v>2009</v>
      </c>
      <c r="AK122">
        <f t="shared" si="20"/>
        <v>2</v>
      </c>
      <c r="AL122">
        <f t="shared" si="21"/>
        <v>217643</v>
      </c>
      <c r="AM122">
        <f t="shared" si="22"/>
        <v>248331</v>
      </c>
      <c r="AN122" s="175">
        <f t="shared" si="23"/>
        <v>39845</v>
      </c>
    </row>
    <row r="123" spans="1:40" x14ac:dyDescent="0.25">
      <c r="A123" s="179" t="s">
        <v>454</v>
      </c>
      <c r="B123" s="179" t="s">
        <v>493</v>
      </c>
      <c r="C123" s="179" t="s">
        <v>638</v>
      </c>
      <c r="E123" s="179" t="s">
        <v>917</v>
      </c>
      <c r="F123" s="64">
        <v>82</v>
      </c>
      <c r="G123">
        <f t="shared" si="24"/>
        <v>2004</v>
      </c>
      <c r="H123" s="156">
        <f t="shared" si="25"/>
        <v>38261</v>
      </c>
      <c r="I123">
        <f t="shared" si="26"/>
        <v>2952</v>
      </c>
      <c r="J123" s="155">
        <f t="shared" si="27"/>
        <v>38261</v>
      </c>
      <c r="AD123" s="173" t="s">
        <v>921</v>
      </c>
      <c r="AE123" s="173" t="s">
        <v>484</v>
      </c>
      <c r="AF123" s="173" t="s">
        <v>451</v>
      </c>
      <c r="AG123" s="173" t="s">
        <v>922</v>
      </c>
      <c r="AH123" s="172" t="s">
        <v>923</v>
      </c>
      <c r="AI123">
        <f t="shared" si="18"/>
        <v>111</v>
      </c>
      <c r="AJ123">
        <f t="shared" si="19"/>
        <v>2009</v>
      </c>
      <c r="AK123">
        <f t="shared" si="20"/>
        <v>3</v>
      </c>
      <c r="AL123">
        <f t="shared" si="21"/>
        <v>249741</v>
      </c>
      <c r="AM123">
        <f t="shared" si="22"/>
        <v>245643</v>
      </c>
      <c r="AN123" s="175">
        <f t="shared" si="23"/>
        <v>39873</v>
      </c>
    </row>
    <row r="124" spans="1:40" x14ac:dyDescent="0.25">
      <c r="A124" s="179" t="s">
        <v>454</v>
      </c>
      <c r="B124" s="179" t="s">
        <v>499</v>
      </c>
      <c r="C124" s="179" t="s">
        <v>643</v>
      </c>
      <c r="E124" s="179" t="s">
        <v>924</v>
      </c>
      <c r="F124" s="64">
        <v>83</v>
      </c>
      <c r="G124">
        <f t="shared" si="24"/>
        <v>2004</v>
      </c>
      <c r="H124" s="156">
        <f t="shared" si="25"/>
        <v>38292</v>
      </c>
      <c r="I124">
        <f t="shared" si="26"/>
        <v>2958</v>
      </c>
      <c r="J124" s="155">
        <f t="shared" si="27"/>
        <v>38292</v>
      </c>
      <c r="AD124" s="173" t="s">
        <v>925</v>
      </c>
      <c r="AE124" s="173" t="s">
        <v>484</v>
      </c>
      <c r="AF124" s="173" t="s">
        <v>457</v>
      </c>
      <c r="AG124" s="173" t="s">
        <v>926</v>
      </c>
      <c r="AH124" s="172" t="s">
        <v>927</v>
      </c>
      <c r="AI124">
        <f t="shared" si="18"/>
        <v>112</v>
      </c>
      <c r="AJ124">
        <f t="shared" si="19"/>
        <v>2009</v>
      </c>
      <c r="AK124">
        <f t="shared" si="20"/>
        <v>4</v>
      </c>
      <c r="AL124">
        <f t="shared" si="21"/>
        <v>251374</v>
      </c>
      <c r="AM124">
        <f t="shared" si="22"/>
        <v>247458</v>
      </c>
      <c r="AN124" s="175">
        <f t="shared" si="23"/>
        <v>39904</v>
      </c>
    </row>
    <row r="125" spans="1:40" x14ac:dyDescent="0.25">
      <c r="A125" s="179" t="s">
        <v>454</v>
      </c>
      <c r="B125" s="179" t="s">
        <v>505</v>
      </c>
      <c r="C125" s="179" t="s">
        <v>417</v>
      </c>
      <c r="E125" s="179" t="s">
        <v>928</v>
      </c>
      <c r="F125" s="64">
        <v>84</v>
      </c>
      <c r="G125">
        <f t="shared" si="24"/>
        <v>2004</v>
      </c>
      <c r="H125" s="156">
        <f t="shared" si="25"/>
        <v>38322</v>
      </c>
      <c r="I125">
        <f t="shared" si="26"/>
        <v>2964</v>
      </c>
      <c r="J125" s="155">
        <f t="shared" si="27"/>
        <v>38322</v>
      </c>
      <c r="AD125" s="173" t="s">
        <v>929</v>
      </c>
      <c r="AE125" s="173" t="s">
        <v>484</v>
      </c>
      <c r="AF125" s="173" t="s">
        <v>463</v>
      </c>
      <c r="AG125" s="173" t="s">
        <v>930</v>
      </c>
      <c r="AH125" s="172" t="s">
        <v>931</v>
      </c>
      <c r="AI125">
        <f t="shared" si="18"/>
        <v>113</v>
      </c>
      <c r="AJ125">
        <f t="shared" si="19"/>
        <v>2009</v>
      </c>
      <c r="AK125">
        <f t="shared" si="20"/>
        <v>5</v>
      </c>
      <c r="AL125">
        <f t="shared" si="21"/>
        <v>258276</v>
      </c>
      <c r="AM125">
        <f t="shared" si="22"/>
        <v>247106</v>
      </c>
      <c r="AN125" s="175">
        <f t="shared" si="23"/>
        <v>39934</v>
      </c>
    </row>
    <row r="126" spans="1:40" x14ac:dyDescent="0.25">
      <c r="A126" s="179" t="s">
        <v>460</v>
      </c>
      <c r="B126" s="179" t="s">
        <v>439</v>
      </c>
      <c r="C126" s="179" t="s">
        <v>393</v>
      </c>
      <c r="E126" s="179" t="s">
        <v>932</v>
      </c>
      <c r="F126" s="64">
        <v>85</v>
      </c>
      <c r="G126">
        <f t="shared" si="24"/>
        <v>2005</v>
      </c>
      <c r="H126" s="156">
        <f t="shared" si="25"/>
        <v>38353</v>
      </c>
      <c r="I126">
        <f t="shared" si="26"/>
        <v>2966</v>
      </c>
      <c r="J126" s="155">
        <f t="shared" si="27"/>
        <v>38353</v>
      </c>
      <c r="AD126" s="173" t="s">
        <v>933</v>
      </c>
      <c r="AE126" s="173" t="s">
        <v>484</v>
      </c>
      <c r="AF126" s="173" t="s">
        <v>469</v>
      </c>
      <c r="AG126" s="173" t="s">
        <v>934</v>
      </c>
      <c r="AH126" s="172" t="s">
        <v>935</v>
      </c>
      <c r="AI126">
        <f t="shared" si="18"/>
        <v>114</v>
      </c>
      <c r="AJ126">
        <f t="shared" si="19"/>
        <v>2009</v>
      </c>
      <c r="AK126">
        <f t="shared" si="20"/>
        <v>6</v>
      </c>
      <c r="AL126">
        <f t="shared" si="21"/>
        <v>258395</v>
      </c>
      <c r="AM126">
        <f t="shared" si="22"/>
        <v>246764</v>
      </c>
      <c r="AN126" s="175">
        <f t="shared" si="23"/>
        <v>39965</v>
      </c>
    </row>
    <row r="127" spans="1:40" x14ac:dyDescent="0.25">
      <c r="A127" s="179" t="s">
        <v>460</v>
      </c>
      <c r="B127" s="179" t="s">
        <v>445</v>
      </c>
      <c r="C127" s="179" t="s">
        <v>599</v>
      </c>
      <c r="E127" s="179" t="s">
        <v>936</v>
      </c>
      <c r="F127" s="64">
        <v>86</v>
      </c>
      <c r="G127">
        <f t="shared" si="24"/>
        <v>2005</v>
      </c>
      <c r="H127" s="156">
        <f t="shared" si="25"/>
        <v>38384</v>
      </c>
      <c r="I127">
        <f t="shared" si="26"/>
        <v>2972</v>
      </c>
      <c r="J127" s="155">
        <f t="shared" si="27"/>
        <v>38384</v>
      </c>
      <c r="AD127" s="173" t="s">
        <v>937</v>
      </c>
      <c r="AE127" s="173" t="s">
        <v>484</v>
      </c>
      <c r="AF127" s="173" t="s">
        <v>475</v>
      </c>
      <c r="AG127" s="173" t="s">
        <v>938</v>
      </c>
      <c r="AH127" s="172" t="s">
        <v>939</v>
      </c>
      <c r="AI127">
        <f t="shared" si="18"/>
        <v>115</v>
      </c>
      <c r="AJ127">
        <f t="shared" si="19"/>
        <v>2009</v>
      </c>
      <c r="AK127">
        <f t="shared" si="20"/>
        <v>7</v>
      </c>
      <c r="AL127">
        <f t="shared" si="21"/>
        <v>264472</v>
      </c>
      <c r="AM127">
        <f t="shared" si="22"/>
        <v>247255</v>
      </c>
      <c r="AN127" s="175">
        <f t="shared" si="23"/>
        <v>39995</v>
      </c>
    </row>
    <row r="128" spans="1:40" x14ac:dyDescent="0.25">
      <c r="A128" s="179" t="s">
        <v>460</v>
      </c>
      <c r="B128" s="179" t="s">
        <v>451</v>
      </c>
      <c r="C128" s="179" t="s">
        <v>604</v>
      </c>
      <c r="E128" s="179" t="s">
        <v>940</v>
      </c>
      <c r="F128" s="64">
        <v>87</v>
      </c>
      <c r="G128">
        <f t="shared" si="24"/>
        <v>2005</v>
      </c>
      <c r="H128" s="156">
        <f t="shared" si="25"/>
        <v>38412</v>
      </c>
      <c r="I128">
        <f t="shared" si="26"/>
        <v>2974</v>
      </c>
      <c r="J128" s="155">
        <f t="shared" si="27"/>
        <v>38412</v>
      </c>
      <c r="AD128" s="173" t="s">
        <v>941</v>
      </c>
      <c r="AE128" s="173" t="s">
        <v>484</v>
      </c>
      <c r="AF128" s="173" t="s">
        <v>481</v>
      </c>
      <c r="AG128" s="173" t="s">
        <v>942</v>
      </c>
      <c r="AH128" s="172" t="s">
        <v>943</v>
      </c>
      <c r="AI128">
        <f t="shared" si="18"/>
        <v>116</v>
      </c>
      <c r="AJ128">
        <f t="shared" si="19"/>
        <v>2009</v>
      </c>
      <c r="AK128">
        <f t="shared" si="20"/>
        <v>8</v>
      </c>
      <c r="AL128">
        <f t="shared" si="21"/>
        <v>260297</v>
      </c>
      <c r="AM128">
        <f t="shared" si="22"/>
        <v>247013</v>
      </c>
      <c r="AN128" s="175">
        <f t="shared" si="23"/>
        <v>40026</v>
      </c>
    </row>
    <row r="129" spans="1:40" x14ac:dyDescent="0.25">
      <c r="A129" s="179" t="s">
        <v>460</v>
      </c>
      <c r="B129" s="179" t="s">
        <v>457</v>
      </c>
      <c r="C129" s="179" t="s">
        <v>609</v>
      </c>
      <c r="E129" s="179" t="s">
        <v>940</v>
      </c>
      <c r="F129" s="64">
        <v>88</v>
      </c>
      <c r="G129">
        <f t="shared" si="24"/>
        <v>2005</v>
      </c>
      <c r="H129" s="156">
        <f t="shared" si="25"/>
        <v>38443</v>
      </c>
      <c r="I129">
        <f t="shared" si="26"/>
        <v>2974</v>
      </c>
      <c r="J129" s="155">
        <f t="shared" si="27"/>
        <v>38443</v>
      </c>
      <c r="AD129" s="173" t="s">
        <v>944</v>
      </c>
      <c r="AE129" s="173" t="s">
        <v>484</v>
      </c>
      <c r="AF129" s="173" t="s">
        <v>487</v>
      </c>
      <c r="AG129" s="173" t="s">
        <v>945</v>
      </c>
      <c r="AH129" s="172" t="s">
        <v>946</v>
      </c>
      <c r="AI129">
        <f t="shared" si="18"/>
        <v>117</v>
      </c>
      <c r="AJ129">
        <f t="shared" si="19"/>
        <v>2009</v>
      </c>
      <c r="AK129">
        <f t="shared" si="20"/>
        <v>9</v>
      </c>
      <c r="AL129">
        <f t="shared" si="21"/>
        <v>241970</v>
      </c>
      <c r="AM129">
        <f t="shared" si="22"/>
        <v>246305</v>
      </c>
      <c r="AN129" s="175">
        <f t="shared" si="23"/>
        <v>40057</v>
      </c>
    </row>
    <row r="130" spans="1:40" x14ac:dyDescent="0.25">
      <c r="A130" s="179" t="s">
        <v>460</v>
      </c>
      <c r="B130" s="179" t="s">
        <v>463</v>
      </c>
      <c r="C130" s="179" t="s">
        <v>327</v>
      </c>
      <c r="E130" s="179" t="s">
        <v>947</v>
      </c>
      <c r="F130" s="64">
        <v>89</v>
      </c>
      <c r="G130">
        <f t="shared" si="24"/>
        <v>2005</v>
      </c>
      <c r="H130" s="156">
        <f t="shared" si="25"/>
        <v>38473</v>
      </c>
      <c r="I130">
        <f t="shared" si="26"/>
        <v>2980</v>
      </c>
      <c r="J130" s="155">
        <f t="shared" si="27"/>
        <v>38473</v>
      </c>
      <c r="AD130" s="173" t="s">
        <v>948</v>
      </c>
      <c r="AE130" s="173" t="s">
        <v>484</v>
      </c>
      <c r="AF130" s="173" t="s">
        <v>493</v>
      </c>
      <c r="AG130" s="173" t="s">
        <v>949</v>
      </c>
      <c r="AH130" s="172" t="s">
        <v>950</v>
      </c>
      <c r="AI130">
        <f t="shared" si="18"/>
        <v>118</v>
      </c>
      <c r="AJ130">
        <f t="shared" si="19"/>
        <v>2009</v>
      </c>
      <c r="AK130">
        <f t="shared" si="20"/>
        <v>10</v>
      </c>
      <c r="AL130">
        <f t="shared" si="21"/>
        <v>252209</v>
      </c>
      <c r="AM130">
        <f t="shared" si="22"/>
        <v>244119</v>
      </c>
      <c r="AN130" s="175">
        <f t="shared" si="23"/>
        <v>40087</v>
      </c>
    </row>
    <row r="131" spans="1:40" x14ac:dyDescent="0.25">
      <c r="A131" s="179" t="s">
        <v>460</v>
      </c>
      <c r="B131" s="179" t="s">
        <v>469</v>
      </c>
      <c r="C131" s="179" t="s">
        <v>618</v>
      </c>
      <c r="E131" s="179" t="s">
        <v>951</v>
      </c>
      <c r="F131" s="64">
        <v>90</v>
      </c>
      <c r="G131">
        <f t="shared" si="24"/>
        <v>2005</v>
      </c>
      <c r="H131" s="156">
        <f t="shared" si="25"/>
        <v>38504</v>
      </c>
      <c r="I131">
        <f t="shared" si="26"/>
        <v>2987</v>
      </c>
      <c r="J131" s="155">
        <f t="shared" si="27"/>
        <v>38504</v>
      </c>
      <c r="AD131" s="173" t="s">
        <v>952</v>
      </c>
      <c r="AE131" s="173" t="s">
        <v>484</v>
      </c>
      <c r="AF131" s="173" t="s">
        <v>499</v>
      </c>
      <c r="AG131" s="173" t="s">
        <v>953</v>
      </c>
      <c r="AH131" s="172" t="s">
        <v>954</v>
      </c>
      <c r="AI131">
        <f t="shared" si="18"/>
        <v>119</v>
      </c>
      <c r="AJ131">
        <f t="shared" si="19"/>
        <v>2009</v>
      </c>
      <c r="AK131">
        <f t="shared" si="20"/>
        <v>11</v>
      </c>
      <c r="AL131">
        <f t="shared" si="21"/>
        <v>237264</v>
      </c>
      <c r="AM131">
        <f t="shared" si="22"/>
        <v>246276</v>
      </c>
      <c r="AN131" s="175">
        <f t="shared" si="23"/>
        <v>40118</v>
      </c>
    </row>
    <row r="132" spans="1:40" x14ac:dyDescent="0.25">
      <c r="A132" s="179" t="s">
        <v>460</v>
      </c>
      <c r="B132" s="179" t="s">
        <v>475</v>
      </c>
      <c r="C132" s="179" t="s">
        <v>623</v>
      </c>
      <c r="E132" s="179" t="s">
        <v>955</v>
      </c>
      <c r="F132" s="64">
        <v>91</v>
      </c>
      <c r="G132">
        <f t="shared" si="24"/>
        <v>2005</v>
      </c>
      <c r="H132" s="156">
        <f t="shared" si="25"/>
        <v>38534</v>
      </c>
      <c r="I132">
        <f t="shared" si="26"/>
        <v>2988</v>
      </c>
      <c r="J132" s="155">
        <f t="shared" si="27"/>
        <v>38534</v>
      </c>
      <c r="AD132" s="173" t="s">
        <v>956</v>
      </c>
      <c r="AE132" s="173" t="s">
        <v>484</v>
      </c>
      <c r="AF132" s="173" t="s">
        <v>505</v>
      </c>
      <c r="AG132" s="173" t="s">
        <v>957</v>
      </c>
      <c r="AH132" s="172" t="s">
        <v>958</v>
      </c>
      <c r="AI132">
        <f t="shared" si="18"/>
        <v>120</v>
      </c>
      <c r="AJ132">
        <f t="shared" si="19"/>
        <v>2009</v>
      </c>
      <c r="AK132">
        <f t="shared" si="20"/>
        <v>12</v>
      </c>
      <c r="AL132">
        <f t="shared" si="21"/>
        <v>239593</v>
      </c>
      <c r="AM132">
        <f t="shared" si="22"/>
        <v>244557</v>
      </c>
      <c r="AN132" s="175">
        <f t="shared" si="23"/>
        <v>40148</v>
      </c>
    </row>
    <row r="133" spans="1:40" x14ac:dyDescent="0.25">
      <c r="A133" s="179" t="s">
        <v>460</v>
      </c>
      <c r="B133" s="179" t="s">
        <v>481</v>
      </c>
      <c r="C133" s="179" t="s">
        <v>628</v>
      </c>
      <c r="E133" s="179" t="s">
        <v>959</v>
      </c>
      <c r="F133" s="64">
        <v>92</v>
      </c>
      <c r="G133">
        <f t="shared" si="24"/>
        <v>2005</v>
      </c>
      <c r="H133" s="156">
        <f t="shared" si="25"/>
        <v>38565</v>
      </c>
      <c r="I133">
        <f t="shared" si="26"/>
        <v>2990</v>
      </c>
      <c r="J133" s="155">
        <f t="shared" si="27"/>
        <v>38565</v>
      </c>
      <c r="AD133" s="173" t="s">
        <v>960</v>
      </c>
      <c r="AE133" s="173" t="s">
        <v>490</v>
      </c>
      <c r="AF133" s="173" t="s">
        <v>439</v>
      </c>
      <c r="AG133" s="173" t="s">
        <v>961</v>
      </c>
      <c r="AH133" s="172" t="s">
        <v>962</v>
      </c>
      <c r="AI133">
        <f t="shared" si="18"/>
        <v>121</v>
      </c>
      <c r="AJ133">
        <f t="shared" si="19"/>
        <v>2010</v>
      </c>
      <c r="AK133">
        <f t="shared" si="20"/>
        <v>1</v>
      </c>
      <c r="AL133">
        <f t="shared" si="21"/>
        <v>220839</v>
      </c>
      <c r="AM133">
        <f t="shared" si="22"/>
        <v>242573</v>
      </c>
      <c r="AN133" s="175">
        <f t="shared" si="23"/>
        <v>40179</v>
      </c>
    </row>
    <row r="134" spans="1:40" x14ac:dyDescent="0.25">
      <c r="A134" s="179" t="s">
        <v>460</v>
      </c>
      <c r="B134" s="179" t="s">
        <v>487</v>
      </c>
      <c r="C134" s="179" t="s">
        <v>633</v>
      </c>
      <c r="E134" s="179" t="s">
        <v>955</v>
      </c>
      <c r="F134" s="64">
        <v>93</v>
      </c>
      <c r="G134">
        <f t="shared" si="24"/>
        <v>2005</v>
      </c>
      <c r="H134" s="156">
        <f t="shared" si="25"/>
        <v>38596</v>
      </c>
      <c r="I134">
        <f t="shared" si="26"/>
        <v>2988</v>
      </c>
      <c r="J134" s="155">
        <f t="shared" si="27"/>
        <v>38596</v>
      </c>
      <c r="AD134" s="173" t="s">
        <v>963</v>
      </c>
      <c r="AE134" s="173" t="s">
        <v>490</v>
      </c>
      <c r="AF134" s="173" t="s">
        <v>445</v>
      </c>
      <c r="AG134" s="173" t="s">
        <v>964</v>
      </c>
      <c r="AH134" s="172" t="s">
        <v>965</v>
      </c>
      <c r="AI134">
        <f t="shared" si="18"/>
        <v>122</v>
      </c>
      <c r="AJ134">
        <f t="shared" si="19"/>
        <v>2010</v>
      </c>
      <c r="AK134">
        <f t="shared" si="20"/>
        <v>2</v>
      </c>
      <c r="AL134">
        <f t="shared" si="21"/>
        <v>210635</v>
      </c>
      <c r="AM134">
        <f t="shared" si="22"/>
        <v>241850</v>
      </c>
      <c r="AN134" s="175">
        <f t="shared" si="23"/>
        <v>40210</v>
      </c>
    </row>
    <row r="135" spans="1:40" x14ac:dyDescent="0.25">
      <c r="A135" s="179" t="s">
        <v>460</v>
      </c>
      <c r="B135" s="179" t="s">
        <v>493</v>
      </c>
      <c r="C135" s="179" t="s">
        <v>638</v>
      </c>
      <c r="E135" s="179" t="s">
        <v>966</v>
      </c>
      <c r="F135" s="64">
        <v>94</v>
      </c>
      <c r="G135">
        <f t="shared" si="24"/>
        <v>2005</v>
      </c>
      <c r="H135" s="156">
        <f t="shared" si="25"/>
        <v>38626</v>
      </c>
      <c r="I135">
        <f t="shared" si="26"/>
        <v>2985</v>
      </c>
      <c r="J135" s="155">
        <f t="shared" si="27"/>
        <v>38626</v>
      </c>
      <c r="AD135" s="173" t="s">
        <v>967</v>
      </c>
      <c r="AE135" s="173" t="s">
        <v>490</v>
      </c>
      <c r="AF135" s="173" t="s">
        <v>451</v>
      </c>
      <c r="AG135" s="173" t="s">
        <v>968</v>
      </c>
      <c r="AH135" s="172" t="s">
        <v>969</v>
      </c>
      <c r="AI135">
        <f t="shared" si="18"/>
        <v>123</v>
      </c>
      <c r="AJ135">
        <f t="shared" si="19"/>
        <v>2010</v>
      </c>
      <c r="AK135">
        <f t="shared" si="20"/>
        <v>3</v>
      </c>
      <c r="AL135">
        <f t="shared" si="21"/>
        <v>254238</v>
      </c>
      <c r="AM135">
        <f t="shared" si="22"/>
        <v>248167</v>
      </c>
      <c r="AN135" s="175">
        <f t="shared" si="23"/>
        <v>40238</v>
      </c>
    </row>
    <row r="136" spans="1:40" x14ac:dyDescent="0.25">
      <c r="A136" s="179" t="s">
        <v>460</v>
      </c>
      <c r="B136" s="179" t="s">
        <v>499</v>
      </c>
      <c r="C136" s="179" t="s">
        <v>643</v>
      </c>
      <c r="E136" s="179" t="s">
        <v>955</v>
      </c>
      <c r="F136" s="64">
        <v>95</v>
      </c>
      <c r="G136">
        <f t="shared" si="24"/>
        <v>2005</v>
      </c>
      <c r="H136" s="156">
        <f t="shared" si="25"/>
        <v>38657</v>
      </c>
      <c r="I136">
        <f t="shared" si="26"/>
        <v>2988</v>
      </c>
      <c r="J136" s="155">
        <f t="shared" si="27"/>
        <v>38657</v>
      </c>
      <c r="AD136" s="173" t="s">
        <v>970</v>
      </c>
      <c r="AE136" s="173" t="s">
        <v>490</v>
      </c>
      <c r="AF136" s="173" t="s">
        <v>457</v>
      </c>
      <c r="AG136" s="173" t="s">
        <v>971</v>
      </c>
      <c r="AH136" s="172" t="s">
        <v>972</v>
      </c>
      <c r="AI136">
        <f t="shared" si="18"/>
        <v>124</v>
      </c>
      <c r="AJ136">
        <f t="shared" si="19"/>
        <v>2010</v>
      </c>
      <c r="AK136">
        <f t="shared" si="20"/>
        <v>4</v>
      </c>
      <c r="AL136">
        <f t="shared" si="21"/>
        <v>253936</v>
      </c>
      <c r="AM136">
        <f t="shared" si="22"/>
        <v>248776</v>
      </c>
      <c r="AN136" s="175">
        <f t="shared" si="23"/>
        <v>40269</v>
      </c>
    </row>
    <row r="137" spans="1:40" x14ac:dyDescent="0.25">
      <c r="A137" s="179" t="s">
        <v>460</v>
      </c>
      <c r="B137" s="179" t="s">
        <v>505</v>
      </c>
      <c r="C137" s="179" t="s">
        <v>417</v>
      </c>
      <c r="E137" s="179" t="s">
        <v>973</v>
      </c>
      <c r="F137" s="64">
        <v>96</v>
      </c>
      <c r="G137">
        <f t="shared" si="24"/>
        <v>2005</v>
      </c>
      <c r="H137" s="156">
        <f t="shared" si="25"/>
        <v>38687</v>
      </c>
      <c r="I137">
        <f t="shared" si="26"/>
        <v>2989</v>
      </c>
      <c r="J137" s="155">
        <f t="shared" si="27"/>
        <v>38687</v>
      </c>
      <c r="AD137" s="173" t="s">
        <v>974</v>
      </c>
      <c r="AE137" s="173" t="s">
        <v>490</v>
      </c>
      <c r="AF137" s="173" t="s">
        <v>463</v>
      </c>
      <c r="AG137" s="173" t="s">
        <v>975</v>
      </c>
      <c r="AH137" s="172" t="s">
        <v>976</v>
      </c>
      <c r="AI137">
        <f t="shared" si="18"/>
        <v>125</v>
      </c>
      <c r="AJ137">
        <f t="shared" si="19"/>
        <v>2010</v>
      </c>
      <c r="AK137">
        <f t="shared" si="20"/>
        <v>5</v>
      </c>
      <c r="AL137">
        <f t="shared" si="21"/>
        <v>256927</v>
      </c>
      <c r="AM137">
        <f t="shared" si="22"/>
        <v>247504</v>
      </c>
      <c r="AN137" s="175">
        <f t="shared" si="23"/>
        <v>40299</v>
      </c>
    </row>
    <row r="138" spans="1:40" x14ac:dyDescent="0.25">
      <c r="A138" s="179" t="s">
        <v>466</v>
      </c>
      <c r="B138" s="179" t="s">
        <v>439</v>
      </c>
      <c r="C138" s="179" t="s">
        <v>393</v>
      </c>
      <c r="E138" s="179" t="s">
        <v>977</v>
      </c>
      <c r="F138" s="64">
        <v>97</v>
      </c>
      <c r="G138">
        <f t="shared" si="24"/>
        <v>2006</v>
      </c>
      <c r="H138" s="156">
        <f t="shared" si="25"/>
        <v>38718</v>
      </c>
      <c r="I138">
        <f t="shared" si="26"/>
        <v>2998</v>
      </c>
      <c r="J138" s="155">
        <f t="shared" si="27"/>
        <v>38718</v>
      </c>
      <c r="AD138" s="173" t="s">
        <v>978</v>
      </c>
      <c r="AE138" s="173" t="s">
        <v>490</v>
      </c>
      <c r="AF138" s="173" t="s">
        <v>469</v>
      </c>
      <c r="AG138" s="173" t="s">
        <v>979</v>
      </c>
      <c r="AH138" s="172" t="s">
        <v>980</v>
      </c>
      <c r="AI138">
        <f t="shared" si="18"/>
        <v>126</v>
      </c>
      <c r="AJ138">
        <f t="shared" si="19"/>
        <v>2010</v>
      </c>
      <c r="AK138">
        <f t="shared" si="20"/>
        <v>6</v>
      </c>
      <c r="AL138">
        <f t="shared" si="21"/>
        <v>260083</v>
      </c>
      <c r="AM138">
        <f t="shared" si="22"/>
        <v>247815</v>
      </c>
      <c r="AN138" s="175">
        <f t="shared" si="23"/>
        <v>40330</v>
      </c>
    </row>
    <row r="139" spans="1:40" x14ac:dyDescent="0.25">
      <c r="A139" s="179" t="s">
        <v>466</v>
      </c>
      <c r="B139" s="179" t="s">
        <v>445</v>
      </c>
      <c r="C139" s="179" t="s">
        <v>599</v>
      </c>
      <c r="E139" s="179" t="s">
        <v>981</v>
      </c>
      <c r="F139" s="64">
        <v>98</v>
      </c>
      <c r="G139">
        <f t="shared" si="24"/>
        <v>2006</v>
      </c>
      <c r="H139" s="156">
        <f t="shared" si="25"/>
        <v>38749</v>
      </c>
      <c r="I139">
        <f t="shared" si="26"/>
        <v>2999</v>
      </c>
      <c r="J139" s="155">
        <f t="shared" si="27"/>
        <v>38749</v>
      </c>
      <c r="AD139" s="173" t="s">
        <v>982</v>
      </c>
      <c r="AE139" s="173" t="s">
        <v>490</v>
      </c>
      <c r="AF139" s="173" t="s">
        <v>475</v>
      </c>
      <c r="AG139" s="173" t="s">
        <v>983</v>
      </c>
      <c r="AH139" s="172" t="s">
        <v>984</v>
      </c>
      <c r="AI139">
        <f t="shared" si="18"/>
        <v>127</v>
      </c>
      <c r="AJ139">
        <f t="shared" si="19"/>
        <v>2010</v>
      </c>
      <c r="AK139">
        <f t="shared" si="20"/>
        <v>7</v>
      </c>
      <c r="AL139">
        <f t="shared" si="21"/>
        <v>265315</v>
      </c>
      <c r="AM139">
        <f t="shared" si="22"/>
        <v>249013</v>
      </c>
      <c r="AN139" s="175">
        <f t="shared" si="23"/>
        <v>40360</v>
      </c>
    </row>
    <row r="140" spans="1:40" x14ac:dyDescent="0.25">
      <c r="A140" s="179" t="s">
        <v>466</v>
      </c>
      <c r="B140" s="179" t="s">
        <v>451</v>
      </c>
      <c r="C140" s="179" t="s">
        <v>604</v>
      </c>
      <c r="E140" s="179" t="s">
        <v>985</v>
      </c>
      <c r="F140" s="64">
        <v>99</v>
      </c>
      <c r="G140">
        <f t="shared" si="24"/>
        <v>2006</v>
      </c>
      <c r="H140" s="156">
        <f t="shared" si="25"/>
        <v>38777</v>
      </c>
      <c r="I140">
        <f t="shared" si="26"/>
        <v>3003</v>
      </c>
      <c r="J140" s="155">
        <f t="shared" si="27"/>
        <v>38777</v>
      </c>
      <c r="AD140" s="173" t="s">
        <v>986</v>
      </c>
      <c r="AE140" s="173" t="s">
        <v>490</v>
      </c>
      <c r="AF140" s="173" t="s">
        <v>481</v>
      </c>
      <c r="AG140" s="173" t="s">
        <v>987</v>
      </c>
      <c r="AH140" s="172" t="s">
        <v>988</v>
      </c>
      <c r="AI140">
        <f t="shared" si="18"/>
        <v>128</v>
      </c>
      <c r="AJ140">
        <f t="shared" si="19"/>
        <v>2010</v>
      </c>
      <c r="AK140">
        <f t="shared" si="20"/>
        <v>8</v>
      </c>
      <c r="AL140">
        <f t="shared" si="21"/>
        <v>263837</v>
      </c>
      <c r="AM140">
        <f t="shared" si="22"/>
        <v>249440</v>
      </c>
      <c r="AN140" s="175">
        <f t="shared" si="23"/>
        <v>40391</v>
      </c>
    </row>
    <row r="141" spans="1:40" x14ac:dyDescent="0.25">
      <c r="A141" s="179" t="s">
        <v>466</v>
      </c>
      <c r="B141" s="179" t="s">
        <v>457</v>
      </c>
      <c r="C141" s="179" t="s">
        <v>609</v>
      </c>
      <c r="E141" s="179" t="s">
        <v>985</v>
      </c>
      <c r="F141" s="64">
        <v>100</v>
      </c>
      <c r="G141">
        <f t="shared" si="24"/>
        <v>2006</v>
      </c>
      <c r="H141" s="156">
        <f t="shared" si="25"/>
        <v>38808</v>
      </c>
      <c r="I141">
        <f t="shared" si="26"/>
        <v>3003</v>
      </c>
      <c r="J141" s="155">
        <f t="shared" si="27"/>
        <v>38808</v>
      </c>
      <c r="AD141" s="173" t="s">
        <v>989</v>
      </c>
      <c r="AE141" s="173" t="s">
        <v>490</v>
      </c>
      <c r="AF141" s="173" t="s">
        <v>487</v>
      </c>
      <c r="AG141" s="173" t="s">
        <v>990</v>
      </c>
      <c r="AH141" s="172" t="s">
        <v>991</v>
      </c>
      <c r="AI141">
        <f t="shared" ref="AI141:AI204" si="28">IF(ISBLANK(AD141),NA(),VALUE(AD141))</f>
        <v>129</v>
      </c>
      <c r="AJ141">
        <f t="shared" ref="AJ141:AJ204" si="29">IF(ISBLANK(AE141),NA(),VALUE(AE141))</f>
        <v>2010</v>
      </c>
      <c r="AK141">
        <f t="shared" ref="AK141:AK204" si="30">IF(ISBLANK(AF141),NA(),VALUE(AF141))</f>
        <v>9</v>
      </c>
      <c r="AL141">
        <f t="shared" ref="AL141:AL204" si="31">IF(ISBLANK(AG141),NA(),VALUE(AG141))</f>
        <v>244682</v>
      </c>
      <c r="AM141">
        <f t="shared" ref="AM141:AM204" si="32">IF(ISBLANK(AH141),NA(),VALUE(AH141))</f>
        <v>248866</v>
      </c>
      <c r="AN141" s="175">
        <f t="shared" ref="AN141:AN204" si="33">IF(ISBLANK(AE141),NA(),VALUE(DATE(AE141,AF141,1)))</f>
        <v>40422</v>
      </c>
    </row>
    <row r="142" spans="1:40" x14ac:dyDescent="0.25">
      <c r="A142" s="179" t="s">
        <v>466</v>
      </c>
      <c r="B142" s="179" t="s">
        <v>463</v>
      </c>
      <c r="C142" s="179" t="s">
        <v>327</v>
      </c>
      <c r="E142" s="179" t="s">
        <v>985</v>
      </c>
      <c r="F142" s="64">
        <v>101</v>
      </c>
      <c r="G142">
        <f t="shared" si="24"/>
        <v>2006</v>
      </c>
      <c r="H142" s="156">
        <f t="shared" si="25"/>
        <v>38838</v>
      </c>
      <c r="I142">
        <f t="shared" si="26"/>
        <v>3003</v>
      </c>
      <c r="J142" s="155">
        <f t="shared" si="27"/>
        <v>38838</v>
      </c>
      <c r="AD142" s="173" t="s">
        <v>992</v>
      </c>
      <c r="AE142" s="173" t="s">
        <v>490</v>
      </c>
      <c r="AF142" s="173" t="s">
        <v>493</v>
      </c>
      <c r="AG142" s="173" t="s">
        <v>993</v>
      </c>
      <c r="AH142" s="172" t="s">
        <v>994</v>
      </c>
      <c r="AI142">
        <f t="shared" si="28"/>
        <v>130</v>
      </c>
      <c r="AJ142">
        <f t="shared" si="29"/>
        <v>2010</v>
      </c>
      <c r="AK142">
        <f t="shared" si="30"/>
        <v>10</v>
      </c>
      <c r="AL142">
        <f t="shared" si="31"/>
        <v>256395</v>
      </c>
      <c r="AM142">
        <f t="shared" si="32"/>
        <v>249686</v>
      </c>
      <c r="AN142" s="175">
        <f t="shared" si="33"/>
        <v>40452</v>
      </c>
    </row>
    <row r="143" spans="1:40" x14ac:dyDescent="0.25">
      <c r="A143" s="179" t="s">
        <v>466</v>
      </c>
      <c r="B143" s="179" t="s">
        <v>469</v>
      </c>
      <c r="C143" s="179" t="s">
        <v>618</v>
      </c>
      <c r="E143" s="179" t="s">
        <v>985</v>
      </c>
      <c r="F143" s="64">
        <v>102</v>
      </c>
      <c r="G143">
        <f t="shared" si="24"/>
        <v>2006</v>
      </c>
      <c r="H143" s="156">
        <f t="shared" si="25"/>
        <v>38869</v>
      </c>
      <c r="I143">
        <f t="shared" si="26"/>
        <v>3003</v>
      </c>
      <c r="J143" s="155">
        <f t="shared" si="27"/>
        <v>38869</v>
      </c>
      <c r="AD143" s="173" t="s">
        <v>995</v>
      </c>
      <c r="AE143" s="173" t="s">
        <v>490</v>
      </c>
      <c r="AF143" s="173" t="s">
        <v>499</v>
      </c>
      <c r="AG143" s="173" t="s">
        <v>996</v>
      </c>
      <c r="AH143" s="172" t="s">
        <v>997</v>
      </c>
      <c r="AI143">
        <f t="shared" si="28"/>
        <v>131</v>
      </c>
      <c r="AJ143">
        <f t="shared" si="29"/>
        <v>2010</v>
      </c>
      <c r="AK143">
        <f t="shared" si="30"/>
        <v>11</v>
      </c>
      <c r="AL143">
        <f t="shared" si="31"/>
        <v>239579</v>
      </c>
      <c r="AM143">
        <f t="shared" si="32"/>
        <v>247688</v>
      </c>
      <c r="AN143" s="175">
        <f t="shared" si="33"/>
        <v>40483</v>
      </c>
    </row>
    <row r="144" spans="1:40" x14ac:dyDescent="0.25">
      <c r="A144" s="179" t="s">
        <v>466</v>
      </c>
      <c r="B144" s="179" t="s">
        <v>475</v>
      </c>
      <c r="C144" s="179" t="s">
        <v>623</v>
      </c>
      <c r="E144" s="179" t="s">
        <v>981</v>
      </c>
      <c r="F144" s="64">
        <v>103</v>
      </c>
      <c r="G144">
        <f t="shared" si="24"/>
        <v>2006</v>
      </c>
      <c r="H144" s="156">
        <f t="shared" si="25"/>
        <v>38899</v>
      </c>
      <c r="I144">
        <f t="shared" si="26"/>
        <v>2999</v>
      </c>
      <c r="J144" s="155">
        <f t="shared" si="27"/>
        <v>38899</v>
      </c>
      <c r="AD144" s="173" t="s">
        <v>998</v>
      </c>
      <c r="AE144" s="173" t="s">
        <v>490</v>
      </c>
      <c r="AF144" s="173" t="s">
        <v>505</v>
      </c>
      <c r="AG144" s="173" t="s">
        <v>999</v>
      </c>
      <c r="AH144" s="172" t="s">
        <v>1000</v>
      </c>
      <c r="AI144">
        <f t="shared" si="28"/>
        <v>132</v>
      </c>
      <c r="AJ144">
        <f t="shared" si="29"/>
        <v>2010</v>
      </c>
      <c r="AK144">
        <f t="shared" si="30"/>
        <v>12</v>
      </c>
      <c r="AL144">
        <f t="shared" si="31"/>
        <v>240800</v>
      </c>
      <c r="AM144">
        <f t="shared" si="32"/>
        <v>244794</v>
      </c>
      <c r="AN144" s="175">
        <f t="shared" si="33"/>
        <v>40513</v>
      </c>
    </row>
    <row r="145" spans="1:40" x14ac:dyDescent="0.25">
      <c r="A145" s="179" t="s">
        <v>466</v>
      </c>
      <c r="B145" s="179" t="s">
        <v>481</v>
      </c>
      <c r="C145" s="179" t="s">
        <v>628</v>
      </c>
      <c r="E145" s="179" t="s">
        <v>981</v>
      </c>
      <c r="F145" s="64">
        <v>104</v>
      </c>
      <c r="G145">
        <f t="shared" si="24"/>
        <v>2006</v>
      </c>
      <c r="H145" s="156">
        <f t="shared" si="25"/>
        <v>38930</v>
      </c>
      <c r="I145">
        <f t="shared" si="26"/>
        <v>2999</v>
      </c>
      <c r="J145" s="155">
        <f t="shared" si="27"/>
        <v>38930</v>
      </c>
      <c r="AD145" s="173" t="s">
        <v>1001</v>
      </c>
      <c r="AE145" s="173" t="s">
        <v>496</v>
      </c>
      <c r="AF145" s="173" t="s">
        <v>439</v>
      </c>
      <c r="AG145" s="173" t="s">
        <v>1002</v>
      </c>
      <c r="AH145" s="172" t="s">
        <v>1003</v>
      </c>
      <c r="AI145">
        <f t="shared" si="28"/>
        <v>133</v>
      </c>
      <c r="AJ145">
        <f t="shared" si="29"/>
        <v>2011</v>
      </c>
      <c r="AK145">
        <f t="shared" si="30"/>
        <v>1</v>
      </c>
      <c r="AL145">
        <f t="shared" si="31"/>
        <v>223790</v>
      </c>
      <c r="AM145">
        <f t="shared" si="32"/>
        <v>246652</v>
      </c>
      <c r="AN145" s="175">
        <f t="shared" si="33"/>
        <v>40544</v>
      </c>
    </row>
    <row r="146" spans="1:40" x14ac:dyDescent="0.25">
      <c r="A146" s="179" t="s">
        <v>466</v>
      </c>
      <c r="B146" s="179" t="s">
        <v>487</v>
      </c>
      <c r="C146" s="179" t="s">
        <v>633</v>
      </c>
      <c r="E146" s="179" t="s">
        <v>985</v>
      </c>
      <c r="F146" s="64">
        <v>105</v>
      </c>
      <c r="G146">
        <f t="shared" si="24"/>
        <v>2006</v>
      </c>
      <c r="H146" s="156">
        <f t="shared" si="25"/>
        <v>38961</v>
      </c>
      <c r="I146">
        <f t="shared" si="26"/>
        <v>3003</v>
      </c>
      <c r="J146" s="155">
        <f t="shared" si="27"/>
        <v>38961</v>
      </c>
      <c r="AD146" s="173" t="s">
        <v>1004</v>
      </c>
      <c r="AE146" s="173" t="s">
        <v>496</v>
      </c>
      <c r="AF146" s="173" t="s">
        <v>445</v>
      </c>
      <c r="AG146" s="173" t="s">
        <v>1005</v>
      </c>
      <c r="AH146" s="172" t="s">
        <v>1006</v>
      </c>
      <c r="AI146">
        <f t="shared" si="28"/>
        <v>134</v>
      </c>
      <c r="AJ146">
        <f t="shared" si="29"/>
        <v>2011</v>
      </c>
      <c r="AK146">
        <f t="shared" si="30"/>
        <v>2</v>
      </c>
      <c r="AL146">
        <f t="shared" si="31"/>
        <v>213463</v>
      </c>
      <c r="AM146">
        <f t="shared" si="32"/>
        <v>245209</v>
      </c>
      <c r="AN146" s="175">
        <f t="shared" si="33"/>
        <v>40575</v>
      </c>
    </row>
    <row r="147" spans="1:40" x14ac:dyDescent="0.25">
      <c r="A147" s="179" t="s">
        <v>466</v>
      </c>
      <c r="B147" s="179" t="s">
        <v>493</v>
      </c>
      <c r="C147" s="179" t="s">
        <v>638</v>
      </c>
      <c r="E147" s="179" t="s">
        <v>1007</v>
      </c>
      <c r="F147" s="64">
        <v>106</v>
      </c>
      <c r="G147">
        <f t="shared" si="24"/>
        <v>2006</v>
      </c>
      <c r="H147" s="156">
        <f t="shared" si="25"/>
        <v>38991</v>
      </c>
      <c r="I147">
        <f t="shared" si="26"/>
        <v>3010</v>
      </c>
      <c r="J147" s="155">
        <f t="shared" si="27"/>
        <v>38991</v>
      </c>
      <c r="AD147" s="173" t="s">
        <v>1008</v>
      </c>
      <c r="AE147" s="173" t="s">
        <v>496</v>
      </c>
      <c r="AF147" s="173" t="s">
        <v>451</v>
      </c>
      <c r="AG147" s="173" t="s">
        <v>1009</v>
      </c>
      <c r="AH147" s="172" t="s">
        <v>1010</v>
      </c>
      <c r="AI147">
        <f t="shared" si="28"/>
        <v>135</v>
      </c>
      <c r="AJ147">
        <f t="shared" si="29"/>
        <v>2011</v>
      </c>
      <c r="AK147">
        <f t="shared" si="30"/>
        <v>3</v>
      </c>
      <c r="AL147">
        <f t="shared" si="31"/>
        <v>253124</v>
      </c>
      <c r="AM147">
        <f t="shared" si="32"/>
        <v>246149</v>
      </c>
      <c r="AN147" s="175">
        <f t="shared" si="33"/>
        <v>40603</v>
      </c>
    </row>
    <row r="148" spans="1:40" x14ac:dyDescent="0.25">
      <c r="A148" s="179" t="s">
        <v>466</v>
      </c>
      <c r="B148" s="179" t="s">
        <v>499</v>
      </c>
      <c r="C148" s="179" t="s">
        <v>643</v>
      </c>
      <c r="E148" s="179" t="s">
        <v>1011</v>
      </c>
      <c r="F148" s="64">
        <v>107</v>
      </c>
      <c r="G148">
        <f t="shared" si="24"/>
        <v>2006</v>
      </c>
      <c r="H148" s="156">
        <f t="shared" si="25"/>
        <v>39022</v>
      </c>
      <c r="I148">
        <f t="shared" si="26"/>
        <v>3012</v>
      </c>
      <c r="J148" s="155">
        <f t="shared" si="27"/>
        <v>39022</v>
      </c>
      <c r="AD148" s="173" t="s">
        <v>1012</v>
      </c>
      <c r="AE148" s="173" t="s">
        <v>496</v>
      </c>
      <c r="AF148" s="173" t="s">
        <v>457</v>
      </c>
      <c r="AG148" s="173" t="s">
        <v>1013</v>
      </c>
      <c r="AH148" s="172" t="s">
        <v>1014</v>
      </c>
      <c r="AI148">
        <f t="shared" si="28"/>
        <v>136</v>
      </c>
      <c r="AJ148">
        <f t="shared" si="29"/>
        <v>2011</v>
      </c>
      <c r="AK148">
        <f t="shared" si="30"/>
        <v>4</v>
      </c>
      <c r="AL148">
        <f t="shared" si="31"/>
        <v>249578</v>
      </c>
      <c r="AM148">
        <f t="shared" si="32"/>
        <v>245758</v>
      </c>
      <c r="AN148" s="175">
        <f t="shared" si="33"/>
        <v>40634</v>
      </c>
    </row>
    <row r="149" spans="1:40" x14ac:dyDescent="0.25">
      <c r="A149" s="179" t="s">
        <v>466</v>
      </c>
      <c r="B149" s="179" t="s">
        <v>505</v>
      </c>
      <c r="C149" s="179" t="s">
        <v>417</v>
      </c>
      <c r="E149" s="179" t="s">
        <v>1015</v>
      </c>
      <c r="F149" s="64">
        <v>108</v>
      </c>
      <c r="G149">
        <f t="shared" si="24"/>
        <v>2006</v>
      </c>
      <c r="H149" s="156">
        <f t="shared" si="25"/>
        <v>39052</v>
      </c>
      <c r="I149">
        <f t="shared" si="26"/>
        <v>3014</v>
      </c>
      <c r="J149" s="155">
        <f t="shared" si="27"/>
        <v>39052</v>
      </c>
      <c r="AD149" s="173" t="s">
        <v>1016</v>
      </c>
      <c r="AE149" s="173" t="s">
        <v>496</v>
      </c>
      <c r="AF149" s="173" t="s">
        <v>463</v>
      </c>
      <c r="AG149" s="173" t="s">
        <v>1017</v>
      </c>
      <c r="AH149" s="172" t="s">
        <v>1018</v>
      </c>
      <c r="AI149">
        <f t="shared" si="28"/>
        <v>137</v>
      </c>
      <c r="AJ149">
        <f t="shared" si="29"/>
        <v>2011</v>
      </c>
      <c r="AK149">
        <f t="shared" si="30"/>
        <v>5</v>
      </c>
      <c r="AL149">
        <f t="shared" si="31"/>
        <v>254083</v>
      </c>
      <c r="AM149">
        <f t="shared" si="32"/>
        <v>243827</v>
      </c>
      <c r="AN149" s="175">
        <f t="shared" si="33"/>
        <v>40664</v>
      </c>
    </row>
    <row r="150" spans="1:40" x14ac:dyDescent="0.25">
      <c r="A150" s="179" t="s">
        <v>472</v>
      </c>
      <c r="B150" s="179" t="s">
        <v>439</v>
      </c>
      <c r="C150" s="179" t="s">
        <v>393</v>
      </c>
      <c r="E150" s="179" t="s">
        <v>1019</v>
      </c>
      <c r="F150" s="64">
        <v>109</v>
      </c>
      <c r="G150">
        <f t="shared" si="24"/>
        <v>2007</v>
      </c>
      <c r="H150" s="156">
        <f t="shared" si="25"/>
        <v>39083</v>
      </c>
      <c r="I150">
        <f t="shared" si="26"/>
        <v>3015</v>
      </c>
      <c r="J150" s="155">
        <f t="shared" si="27"/>
        <v>39083</v>
      </c>
      <c r="AD150" s="173" t="s">
        <v>1020</v>
      </c>
      <c r="AE150" s="173" t="s">
        <v>496</v>
      </c>
      <c r="AF150" s="173" t="s">
        <v>469</v>
      </c>
      <c r="AG150" s="173" t="s">
        <v>1021</v>
      </c>
      <c r="AH150" s="172" t="s">
        <v>1022</v>
      </c>
      <c r="AI150">
        <f t="shared" si="28"/>
        <v>138</v>
      </c>
      <c r="AJ150">
        <f t="shared" si="29"/>
        <v>2011</v>
      </c>
      <c r="AK150">
        <f t="shared" si="30"/>
        <v>6</v>
      </c>
      <c r="AL150">
        <f t="shared" si="31"/>
        <v>258350</v>
      </c>
      <c r="AM150">
        <f t="shared" si="32"/>
        <v>245378</v>
      </c>
      <c r="AN150" s="175">
        <f t="shared" si="33"/>
        <v>40695</v>
      </c>
    </row>
    <row r="151" spans="1:40" x14ac:dyDescent="0.25">
      <c r="A151" s="179" t="s">
        <v>472</v>
      </c>
      <c r="B151" s="179" t="s">
        <v>445</v>
      </c>
      <c r="C151" s="179" t="s">
        <v>599</v>
      </c>
      <c r="E151" s="179" t="s">
        <v>1023</v>
      </c>
      <c r="F151" s="64">
        <v>110</v>
      </c>
      <c r="G151">
        <f t="shared" si="24"/>
        <v>2007</v>
      </c>
      <c r="H151" s="156">
        <f t="shared" si="25"/>
        <v>39114</v>
      </c>
      <c r="I151">
        <f t="shared" si="26"/>
        <v>3013</v>
      </c>
      <c r="J151" s="155">
        <f t="shared" si="27"/>
        <v>39114</v>
      </c>
      <c r="AD151" s="173" t="s">
        <v>1024</v>
      </c>
      <c r="AE151" s="173" t="s">
        <v>496</v>
      </c>
      <c r="AF151" s="173" t="s">
        <v>475</v>
      </c>
      <c r="AG151" s="173" t="s">
        <v>1025</v>
      </c>
      <c r="AH151" s="172" t="s">
        <v>1026</v>
      </c>
      <c r="AI151">
        <f t="shared" si="28"/>
        <v>139</v>
      </c>
      <c r="AJ151">
        <f t="shared" si="29"/>
        <v>2011</v>
      </c>
      <c r="AK151">
        <f t="shared" si="30"/>
        <v>7</v>
      </c>
      <c r="AL151">
        <f t="shared" si="31"/>
        <v>260175</v>
      </c>
      <c r="AM151">
        <f t="shared" si="32"/>
        <v>245322</v>
      </c>
      <c r="AN151" s="175">
        <f t="shared" si="33"/>
        <v>40725</v>
      </c>
    </row>
    <row r="152" spans="1:40" x14ac:dyDescent="0.25">
      <c r="A152" s="179" t="s">
        <v>472</v>
      </c>
      <c r="B152" s="179" t="s">
        <v>451</v>
      </c>
      <c r="C152" s="179" t="s">
        <v>604</v>
      </c>
      <c r="E152" s="179" t="s">
        <v>1027</v>
      </c>
      <c r="F152" s="64">
        <v>111</v>
      </c>
      <c r="G152">
        <f t="shared" si="24"/>
        <v>2007</v>
      </c>
      <c r="H152" s="156">
        <f t="shared" si="25"/>
        <v>39142</v>
      </c>
      <c r="I152">
        <f t="shared" si="26"/>
        <v>3016</v>
      </c>
      <c r="J152" s="155">
        <f t="shared" si="27"/>
        <v>39142</v>
      </c>
      <c r="AD152" s="173" t="s">
        <v>1028</v>
      </c>
      <c r="AE152" s="173" t="s">
        <v>496</v>
      </c>
      <c r="AF152" s="173" t="s">
        <v>481</v>
      </c>
      <c r="AG152" s="173" t="s">
        <v>1029</v>
      </c>
      <c r="AH152" s="172" t="s">
        <v>1030</v>
      </c>
      <c r="AI152">
        <f t="shared" si="28"/>
        <v>140</v>
      </c>
      <c r="AJ152">
        <f t="shared" si="29"/>
        <v>2011</v>
      </c>
      <c r="AK152">
        <f t="shared" si="30"/>
        <v>8</v>
      </c>
      <c r="AL152">
        <f t="shared" si="31"/>
        <v>260526</v>
      </c>
      <c r="AM152">
        <f t="shared" si="32"/>
        <v>244603</v>
      </c>
      <c r="AN152" s="175">
        <f t="shared" si="33"/>
        <v>40756</v>
      </c>
    </row>
    <row r="153" spans="1:40" x14ac:dyDescent="0.25">
      <c r="A153" s="179" t="s">
        <v>472</v>
      </c>
      <c r="B153" s="179" t="s">
        <v>457</v>
      </c>
      <c r="C153" s="179" t="s">
        <v>609</v>
      </c>
      <c r="E153" s="179" t="s">
        <v>1031</v>
      </c>
      <c r="F153" s="64">
        <v>112</v>
      </c>
      <c r="G153">
        <f t="shared" si="24"/>
        <v>2007</v>
      </c>
      <c r="H153" s="156">
        <f t="shared" si="25"/>
        <v>39173</v>
      </c>
      <c r="I153">
        <f t="shared" si="26"/>
        <v>3018</v>
      </c>
      <c r="J153" s="155">
        <f t="shared" si="27"/>
        <v>39173</v>
      </c>
      <c r="AD153" s="173" t="s">
        <v>1032</v>
      </c>
      <c r="AE153" s="173" t="s">
        <v>496</v>
      </c>
      <c r="AF153" s="173" t="s">
        <v>487</v>
      </c>
      <c r="AG153" s="173" t="s">
        <v>1033</v>
      </c>
      <c r="AH153" s="172" t="s">
        <v>1034</v>
      </c>
      <c r="AI153">
        <f t="shared" si="28"/>
        <v>141</v>
      </c>
      <c r="AJ153">
        <f t="shared" si="29"/>
        <v>2011</v>
      </c>
      <c r="AK153">
        <f t="shared" si="30"/>
        <v>9</v>
      </c>
      <c r="AL153">
        <f t="shared" si="31"/>
        <v>242062</v>
      </c>
      <c r="AM153">
        <f t="shared" si="32"/>
        <v>245452</v>
      </c>
      <c r="AN153" s="175">
        <f t="shared" si="33"/>
        <v>40787</v>
      </c>
    </row>
    <row r="154" spans="1:40" x14ac:dyDescent="0.25">
      <c r="A154" s="179" t="s">
        <v>472</v>
      </c>
      <c r="B154" s="179" t="s">
        <v>463</v>
      </c>
      <c r="C154" s="179" t="s">
        <v>327</v>
      </c>
      <c r="E154" s="179" t="s">
        <v>1035</v>
      </c>
      <c r="F154" s="64">
        <v>113</v>
      </c>
      <c r="G154">
        <f t="shared" si="24"/>
        <v>2007</v>
      </c>
      <c r="H154" s="156">
        <f t="shared" si="25"/>
        <v>39203</v>
      </c>
      <c r="I154">
        <f t="shared" si="26"/>
        <v>3023</v>
      </c>
      <c r="J154" s="155">
        <f t="shared" si="27"/>
        <v>39203</v>
      </c>
      <c r="AD154" s="173" t="s">
        <v>1036</v>
      </c>
      <c r="AE154" s="173" t="s">
        <v>496</v>
      </c>
      <c r="AF154" s="173" t="s">
        <v>493</v>
      </c>
      <c r="AG154" s="173" t="s">
        <v>1037</v>
      </c>
      <c r="AH154" s="172" t="s">
        <v>1038</v>
      </c>
      <c r="AI154">
        <f t="shared" si="28"/>
        <v>142</v>
      </c>
      <c r="AJ154">
        <f t="shared" si="29"/>
        <v>2011</v>
      </c>
      <c r="AK154">
        <f t="shared" si="30"/>
        <v>10</v>
      </c>
      <c r="AL154">
        <f t="shared" si="31"/>
        <v>251906</v>
      </c>
      <c r="AM154">
        <f t="shared" si="32"/>
        <v>246350</v>
      </c>
      <c r="AN154" s="175">
        <f t="shared" si="33"/>
        <v>40817</v>
      </c>
    </row>
    <row r="155" spans="1:40" x14ac:dyDescent="0.25">
      <c r="A155" s="179" t="s">
        <v>472</v>
      </c>
      <c r="B155" s="179" t="s">
        <v>469</v>
      </c>
      <c r="C155" s="179" t="s">
        <v>618</v>
      </c>
      <c r="E155" s="179" t="s">
        <v>1039</v>
      </c>
      <c r="F155" s="64">
        <v>114</v>
      </c>
      <c r="G155">
        <f t="shared" si="24"/>
        <v>2007</v>
      </c>
      <c r="H155" s="156">
        <f t="shared" si="25"/>
        <v>39234</v>
      </c>
      <c r="I155">
        <f t="shared" si="26"/>
        <v>3024</v>
      </c>
      <c r="J155" s="155">
        <f t="shared" si="27"/>
        <v>39234</v>
      </c>
      <c r="AD155" s="173" t="s">
        <v>1040</v>
      </c>
      <c r="AE155" s="173" t="s">
        <v>496</v>
      </c>
      <c r="AF155" s="173" t="s">
        <v>499</v>
      </c>
      <c r="AG155" s="173" t="s">
        <v>1041</v>
      </c>
      <c r="AH155" s="172" t="s">
        <v>1042</v>
      </c>
      <c r="AI155">
        <f t="shared" si="28"/>
        <v>143</v>
      </c>
      <c r="AJ155">
        <f t="shared" si="29"/>
        <v>2011</v>
      </c>
      <c r="AK155">
        <f t="shared" si="30"/>
        <v>11</v>
      </c>
      <c r="AL155">
        <f t="shared" si="31"/>
        <v>238535</v>
      </c>
      <c r="AM155">
        <f t="shared" si="32"/>
        <v>246667</v>
      </c>
      <c r="AN155" s="175">
        <f t="shared" si="33"/>
        <v>40848</v>
      </c>
    </row>
    <row r="156" spans="1:40" x14ac:dyDescent="0.25">
      <c r="A156" s="179" t="s">
        <v>472</v>
      </c>
      <c r="B156" s="179" t="s">
        <v>475</v>
      </c>
      <c r="C156" s="179" t="s">
        <v>623</v>
      </c>
      <c r="E156" s="179" t="s">
        <v>1043</v>
      </c>
      <c r="F156" s="64">
        <v>115</v>
      </c>
      <c r="G156">
        <f t="shared" si="24"/>
        <v>2007</v>
      </c>
      <c r="H156" s="156">
        <f t="shared" si="25"/>
        <v>39264</v>
      </c>
      <c r="I156">
        <f t="shared" si="26"/>
        <v>3028</v>
      </c>
      <c r="J156" s="155">
        <f t="shared" si="27"/>
        <v>39264</v>
      </c>
      <c r="AD156" s="173" t="s">
        <v>1044</v>
      </c>
      <c r="AE156" s="173" t="s">
        <v>496</v>
      </c>
      <c r="AF156" s="173" t="s">
        <v>505</v>
      </c>
      <c r="AG156" s="173" t="s">
        <v>1045</v>
      </c>
      <c r="AH156" s="172" t="s">
        <v>1046</v>
      </c>
      <c r="AI156">
        <f t="shared" si="28"/>
        <v>144</v>
      </c>
      <c r="AJ156">
        <f t="shared" si="29"/>
        <v>2011</v>
      </c>
      <c r="AK156">
        <f t="shared" si="30"/>
        <v>12</v>
      </c>
      <c r="AL156">
        <f t="shared" si="31"/>
        <v>244810</v>
      </c>
      <c r="AM156">
        <f t="shared" si="32"/>
        <v>249791</v>
      </c>
      <c r="AN156" s="175">
        <f t="shared" si="33"/>
        <v>40878</v>
      </c>
    </row>
    <row r="157" spans="1:40" x14ac:dyDescent="0.25">
      <c r="A157" s="179" t="s">
        <v>472</v>
      </c>
      <c r="B157" s="179" t="s">
        <v>481</v>
      </c>
      <c r="C157" s="179" t="s">
        <v>628</v>
      </c>
      <c r="E157" s="179" t="s">
        <v>1047</v>
      </c>
      <c r="F157" s="64">
        <v>116</v>
      </c>
      <c r="G157">
        <f t="shared" si="24"/>
        <v>2007</v>
      </c>
      <c r="H157" s="156">
        <f t="shared" si="25"/>
        <v>39295</v>
      </c>
      <c r="I157">
        <f t="shared" si="26"/>
        <v>3034</v>
      </c>
      <c r="J157" s="155">
        <f t="shared" si="27"/>
        <v>39295</v>
      </c>
      <c r="AD157" s="173" t="s">
        <v>1048</v>
      </c>
      <c r="AE157" s="173" t="s">
        <v>502</v>
      </c>
      <c r="AF157" s="173" t="s">
        <v>439</v>
      </c>
      <c r="AG157" s="173" t="s">
        <v>1049</v>
      </c>
      <c r="AH157" s="172" t="s">
        <v>1050</v>
      </c>
      <c r="AI157">
        <f t="shared" si="28"/>
        <v>145</v>
      </c>
      <c r="AJ157">
        <f t="shared" si="29"/>
        <v>2012</v>
      </c>
      <c r="AK157">
        <f t="shared" si="30"/>
        <v>1</v>
      </c>
      <c r="AL157">
        <f t="shared" si="31"/>
        <v>227527</v>
      </c>
      <c r="AM157">
        <f t="shared" si="32"/>
        <v>249286</v>
      </c>
      <c r="AN157" s="175">
        <f t="shared" si="33"/>
        <v>40909</v>
      </c>
    </row>
    <row r="158" spans="1:40" x14ac:dyDescent="0.25">
      <c r="A158" s="179" t="s">
        <v>472</v>
      </c>
      <c r="B158" s="179" t="s">
        <v>487</v>
      </c>
      <c r="C158" s="179" t="s">
        <v>633</v>
      </c>
      <c r="E158" s="179" t="s">
        <v>1047</v>
      </c>
      <c r="F158" s="64">
        <v>117</v>
      </c>
      <c r="G158">
        <f t="shared" si="24"/>
        <v>2007</v>
      </c>
      <c r="H158" s="156">
        <f t="shared" si="25"/>
        <v>39326</v>
      </c>
      <c r="I158">
        <f t="shared" si="26"/>
        <v>3034</v>
      </c>
      <c r="J158" s="155">
        <f t="shared" si="27"/>
        <v>39326</v>
      </c>
      <c r="AD158" s="173" t="s">
        <v>1051</v>
      </c>
      <c r="AE158" s="173" t="s">
        <v>502</v>
      </c>
      <c r="AF158" s="173" t="s">
        <v>445</v>
      </c>
      <c r="AG158" s="173" t="s">
        <v>1052</v>
      </c>
      <c r="AH158" s="172" t="s">
        <v>1053</v>
      </c>
      <c r="AI158">
        <f t="shared" si="28"/>
        <v>146</v>
      </c>
      <c r="AJ158">
        <f t="shared" si="29"/>
        <v>2012</v>
      </c>
      <c r="AK158">
        <f t="shared" si="30"/>
        <v>2</v>
      </c>
      <c r="AL158">
        <f t="shared" si="31"/>
        <v>218196</v>
      </c>
      <c r="AM158">
        <f t="shared" si="32"/>
        <v>250346</v>
      </c>
      <c r="AN158" s="175">
        <f t="shared" si="33"/>
        <v>40940</v>
      </c>
    </row>
    <row r="159" spans="1:40" x14ac:dyDescent="0.25">
      <c r="A159" s="179" t="s">
        <v>472</v>
      </c>
      <c r="B159" s="179" t="s">
        <v>493</v>
      </c>
      <c r="C159" s="179" t="s">
        <v>638</v>
      </c>
      <c r="E159" s="179" t="s">
        <v>1054</v>
      </c>
      <c r="F159" s="64">
        <v>118</v>
      </c>
      <c r="G159">
        <f t="shared" si="24"/>
        <v>2007</v>
      </c>
      <c r="H159" s="156">
        <f t="shared" si="25"/>
        <v>39356</v>
      </c>
      <c r="I159">
        <f t="shared" si="26"/>
        <v>3037</v>
      </c>
      <c r="J159" s="155">
        <f t="shared" si="27"/>
        <v>39356</v>
      </c>
      <c r="AD159" s="173" t="s">
        <v>1055</v>
      </c>
      <c r="AE159" s="173" t="s">
        <v>502</v>
      </c>
      <c r="AF159" s="173" t="s">
        <v>451</v>
      </c>
      <c r="AG159" s="173" t="s">
        <v>1056</v>
      </c>
      <c r="AH159" s="172" t="s">
        <v>1057</v>
      </c>
      <c r="AI159">
        <f t="shared" si="28"/>
        <v>147</v>
      </c>
      <c r="AJ159">
        <f t="shared" si="29"/>
        <v>2012</v>
      </c>
      <c r="AK159">
        <f t="shared" si="30"/>
        <v>3</v>
      </c>
      <c r="AL159">
        <f t="shared" si="31"/>
        <v>256166</v>
      </c>
      <c r="AM159">
        <f t="shared" si="32"/>
        <v>249313</v>
      </c>
      <c r="AN159" s="175">
        <f t="shared" si="33"/>
        <v>40969</v>
      </c>
    </row>
    <row r="160" spans="1:40" x14ac:dyDescent="0.25">
      <c r="A160" s="179" t="s">
        <v>472</v>
      </c>
      <c r="B160" s="179" t="s">
        <v>499</v>
      </c>
      <c r="C160" s="179" t="s">
        <v>643</v>
      </c>
      <c r="E160" s="179" t="s">
        <v>1058</v>
      </c>
      <c r="F160" s="64">
        <v>119</v>
      </c>
      <c r="G160">
        <f t="shared" si="24"/>
        <v>2007</v>
      </c>
      <c r="H160" s="156">
        <f t="shared" si="25"/>
        <v>39387</v>
      </c>
      <c r="I160">
        <f t="shared" si="26"/>
        <v>3038</v>
      </c>
      <c r="J160" s="155">
        <f t="shared" si="27"/>
        <v>39387</v>
      </c>
      <c r="AD160" s="173" t="s">
        <v>1059</v>
      </c>
      <c r="AE160" s="173" t="s">
        <v>502</v>
      </c>
      <c r="AF160" s="173" t="s">
        <v>457</v>
      </c>
      <c r="AG160" s="173" t="s">
        <v>1060</v>
      </c>
      <c r="AH160" s="172" t="s">
        <v>1061</v>
      </c>
      <c r="AI160">
        <f t="shared" si="28"/>
        <v>148</v>
      </c>
      <c r="AJ160">
        <f t="shared" si="29"/>
        <v>2012</v>
      </c>
      <c r="AK160">
        <f t="shared" si="30"/>
        <v>4</v>
      </c>
      <c r="AL160">
        <f t="shared" si="31"/>
        <v>249394</v>
      </c>
      <c r="AM160">
        <f t="shared" si="32"/>
        <v>247204</v>
      </c>
      <c r="AN160" s="175">
        <f t="shared" si="33"/>
        <v>41000</v>
      </c>
    </row>
    <row r="161" spans="1:40" x14ac:dyDescent="0.25">
      <c r="A161" s="179" t="s">
        <v>472</v>
      </c>
      <c r="B161" s="179" t="s">
        <v>505</v>
      </c>
      <c r="C161" s="179" t="s">
        <v>417</v>
      </c>
      <c r="E161" s="179" t="s">
        <v>1062</v>
      </c>
      <c r="F161" s="64">
        <v>120</v>
      </c>
      <c r="G161">
        <f t="shared" si="24"/>
        <v>2007</v>
      </c>
      <c r="H161" s="156">
        <f t="shared" si="25"/>
        <v>39417</v>
      </c>
      <c r="I161">
        <f t="shared" si="26"/>
        <v>3030</v>
      </c>
      <c r="J161" s="155">
        <f t="shared" si="27"/>
        <v>39417</v>
      </c>
      <c r="AD161" s="173" t="s">
        <v>1063</v>
      </c>
      <c r="AE161" s="173" t="s">
        <v>502</v>
      </c>
      <c r="AF161" s="173" t="s">
        <v>463</v>
      </c>
      <c r="AG161" s="173" t="s">
        <v>1064</v>
      </c>
      <c r="AH161" s="172" t="s">
        <v>1065</v>
      </c>
      <c r="AI161">
        <f t="shared" si="28"/>
        <v>149</v>
      </c>
      <c r="AJ161">
        <f t="shared" si="29"/>
        <v>2012</v>
      </c>
      <c r="AK161">
        <f t="shared" si="30"/>
        <v>5</v>
      </c>
      <c r="AL161">
        <f t="shared" si="31"/>
        <v>260774</v>
      </c>
      <c r="AM161">
        <f t="shared" si="32"/>
        <v>248138</v>
      </c>
      <c r="AN161" s="175">
        <f t="shared" si="33"/>
        <v>41030</v>
      </c>
    </row>
    <row r="162" spans="1:40" x14ac:dyDescent="0.25">
      <c r="A162" s="179" t="s">
        <v>478</v>
      </c>
      <c r="B162" s="179" t="s">
        <v>439</v>
      </c>
      <c r="C162" s="179" t="s">
        <v>393</v>
      </c>
      <c r="E162" s="179" t="s">
        <v>1066</v>
      </c>
      <c r="F162" s="64">
        <v>121</v>
      </c>
      <c r="G162">
        <f t="shared" si="24"/>
        <v>2008</v>
      </c>
      <c r="H162" s="156">
        <f t="shared" si="25"/>
        <v>39448</v>
      </c>
      <c r="I162">
        <f t="shared" si="26"/>
        <v>3029</v>
      </c>
      <c r="J162" s="155">
        <f t="shared" si="27"/>
        <v>39448</v>
      </c>
      <c r="AD162" s="173" t="s">
        <v>1067</v>
      </c>
      <c r="AE162" s="173" t="s">
        <v>502</v>
      </c>
      <c r="AF162" s="173" t="s">
        <v>469</v>
      </c>
      <c r="AG162" s="173" t="s">
        <v>1068</v>
      </c>
      <c r="AH162" s="172" t="s">
        <v>1069</v>
      </c>
      <c r="AI162">
        <f t="shared" si="28"/>
        <v>150</v>
      </c>
      <c r="AJ162">
        <f t="shared" si="29"/>
        <v>2012</v>
      </c>
      <c r="AK162">
        <f t="shared" si="30"/>
        <v>6</v>
      </c>
      <c r="AL162">
        <f t="shared" si="31"/>
        <v>260376</v>
      </c>
      <c r="AM162">
        <f t="shared" si="32"/>
        <v>247516</v>
      </c>
      <c r="AN162" s="175">
        <f t="shared" si="33"/>
        <v>41061</v>
      </c>
    </row>
    <row r="163" spans="1:40" x14ac:dyDescent="0.25">
      <c r="A163" s="179" t="s">
        <v>478</v>
      </c>
      <c r="B163" s="179" t="s">
        <v>445</v>
      </c>
      <c r="C163" s="179" t="s">
        <v>599</v>
      </c>
      <c r="E163" s="179" t="s">
        <v>1070</v>
      </c>
      <c r="F163" s="64">
        <v>122</v>
      </c>
      <c r="G163">
        <f t="shared" si="24"/>
        <v>2008</v>
      </c>
      <c r="H163" s="156">
        <f t="shared" si="25"/>
        <v>39479</v>
      </c>
      <c r="I163">
        <f t="shared" si="26"/>
        <v>3031</v>
      </c>
      <c r="J163" s="155">
        <f t="shared" si="27"/>
        <v>39479</v>
      </c>
      <c r="AD163" s="173" t="s">
        <v>1071</v>
      </c>
      <c r="AE163" s="173" t="s">
        <v>502</v>
      </c>
      <c r="AF163" s="173" t="s">
        <v>475</v>
      </c>
      <c r="AG163" s="173" t="s">
        <v>1072</v>
      </c>
      <c r="AH163" s="172" t="s">
        <v>1073</v>
      </c>
      <c r="AI163">
        <f t="shared" si="28"/>
        <v>151</v>
      </c>
      <c r="AJ163">
        <f t="shared" si="29"/>
        <v>2012</v>
      </c>
      <c r="AK163">
        <f t="shared" si="30"/>
        <v>7</v>
      </c>
      <c r="AL163">
        <f t="shared" si="31"/>
        <v>260244</v>
      </c>
      <c r="AM163">
        <f t="shared" si="32"/>
        <v>245744</v>
      </c>
      <c r="AN163" s="175">
        <f t="shared" si="33"/>
        <v>41091</v>
      </c>
    </row>
    <row r="164" spans="1:40" x14ac:dyDescent="0.25">
      <c r="A164" s="179" t="s">
        <v>478</v>
      </c>
      <c r="B164" s="179" t="s">
        <v>451</v>
      </c>
      <c r="C164" s="179" t="s">
        <v>604</v>
      </c>
      <c r="E164" s="179" t="s">
        <v>1035</v>
      </c>
      <c r="F164" s="64">
        <v>123</v>
      </c>
      <c r="G164">
        <f t="shared" si="24"/>
        <v>2008</v>
      </c>
      <c r="H164" s="156">
        <f t="shared" si="25"/>
        <v>39508</v>
      </c>
      <c r="I164">
        <f t="shared" si="26"/>
        <v>3023</v>
      </c>
      <c r="J164" s="155">
        <f t="shared" si="27"/>
        <v>39508</v>
      </c>
      <c r="AD164" s="173" t="s">
        <v>1074</v>
      </c>
      <c r="AE164" s="173" t="s">
        <v>502</v>
      </c>
      <c r="AF164" s="173" t="s">
        <v>481</v>
      </c>
      <c r="AG164" s="173" t="s">
        <v>1075</v>
      </c>
      <c r="AH164" s="172" t="s">
        <v>1076</v>
      </c>
      <c r="AI164">
        <f t="shared" si="28"/>
        <v>152</v>
      </c>
      <c r="AJ164">
        <f t="shared" si="29"/>
        <v>2012</v>
      </c>
      <c r="AK164">
        <f t="shared" si="30"/>
        <v>8</v>
      </c>
      <c r="AL164">
        <f t="shared" si="31"/>
        <v>264379</v>
      </c>
      <c r="AM164">
        <f t="shared" si="32"/>
        <v>246327</v>
      </c>
      <c r="AN164" s="175">
        <f t="shared" si="33"/>
        <v>41122</v>
      </c>
    </row>
    <row r="165" spans="1:40" x14ac:dyDescent="0.25">
      <c r="A165" s="179" t="s">
        <v>478</v>
      </c>
      <c r="B165" s="179" t="s">
        <v>457</v>
      </c>
      <c r="C165" s="179" t="s">
        <v>609</v>
      </c>
      <c r="E165" s="179" t="s">
        <v>1077</v>
      </c>
      <c r="F165" s="64">
        <v>124</v>
      </c>
      <c r="G165">
        <f t="shared" si="24"/>
        <v>2008</v>
      </c>
      <c r="H165" s="156">
        <f t="shared" si="25"/>
        <v>39539</v>
      </c>
      <c r="I165">
        <f t="shared" si="26"/>
        <v>3022</v>
      </c>
      <c r="J165" s="155">
        <f t="shared" si="27"/>
        <v>39539</v>
      </c>
      <c r="AD165" s="173" t="s">
        <v>1078</v>
      </c>
      <c r="AE165" s="173" t="s">
        <v>502</v>
      </c>
      <c r="AF165" s="173" t="s">
        <v>487</v>
      </c>
      <c r="AG165" s="173" t="s">
        <v>1079</v>
      </c>
      <c r="AH165" s="172" t="s">
        <v>1080</v>
      </c>
      <c r="AI165">
        <f t="shared" si="28"/>
        <v>153</v>
      </c>
      <c r="AJ165">
        <f t="shared" si="29"/>
        <v>2012</v>
      </c>
      <c r="AK165">
        <f t="shared" si="30"/>
        <v>9</v>
      </c>
      <c r="AL165">
        <f t="shared" si="31"/>
        <v>238867</v>
      </c>
      <c r="AM165">
        <f t="shared" si="32"/>
        <v>246061</v>
      </c>
      <c r="AN165" s="175">
        <f t="shared" si="33"/>
        <v>41153</v>
      </c>
    </row>
    <row r="166" spans="1:40" x14ac:dyDescent="0.25">
      <c r="A166" s="179" t="s">
        <v>478</v>
      </c>
      <c r="B166" s="179" t="s">
        <v>463</v>
      </c>
      <c r="C166" s="179" t="s">
        <v>327</v>
      </c>
      <c r="E166" s="179" t="s">
        <v>1019</v>
      </c>
      <c r="F166" s="64">
        <v>125</v>
      </c>
      <c r="G166">
        <f t="shared" si="24"/>
        <v>2008</v>
      </c>
      <c r="H166" s="156">
        <f t="shared" si="25"/>
        <v>39569</v>
      </c>
      <c r="I166">
        <f t="shared" si="26"/>
        <v>3015</v>
      </c>
      <c r="J166" s="155">
        <f t="shared" si="27"/>
        <v>39569</v>
      </c>
      <c r="AD166" s="173" t="s">
        <v>1081</v>
      </c>
      <c r="AE166" s="173" t="s">
        <v>502</v>
      </c>
      <c r="AF166" s="173" t="s">
        <v>493</v>
      </c>
      <c r="AG166" s="173" t="s">
        <v>1082</v>
      </c>
      <c r="AH166" s="172" t="s">
        <v>1083</v>
      </c>
      <c r="AI166">
        <f t="shared" si="28"/>
        <v>154</v>
      </c>
      <c r="AJ166">
        <f t="shared" si="29"/>
        <v>2012</v>
      </c>
      <c r="AK166">
        <f t="shared" si="30"/>
        <v>10</v>
      </c>
      <c r="AL166">
        <f t="shared" si="31"/>
        <v>253574</v>
      </c>
      <c r="AM166">
        <f t="shared" si="32"/>
        <v>245283</v>
      </c>
      <c r="AN166" s="175">
        <f t="shared" si="33"/>
        <v>41183</v>
      </c>
    </row>
    <row r="167" spans="1:40" x14ac:dyDescent="0.25">
      <c r="A167" s="179" t="s">
        <v>478</v>
      </c>
      <c r="B167" s="179" t="s">
        <v>469</v>
      </c>
      <c r="C167" s="179" t="s">
        <v>618</v>
      </c>
      <c r="E167" s="179" t="s">
        <v>1084</v>
      </c>
      <c r="F167" s="64">
        <v>126</v>
      </c>
      <c r="G167">
        <f t="shared" si="24"/>
        <v>2008</v>
      </c>
      <c r="H167" s="156">
        <f t="shared" si="25"/>
        <v>39600</v>
      </c>
      <c r="I167">
        <f t="shared" si="26"/>
        <v>3007</v>
      </c>
      <c r="J167" s="155">
        <f t="shared" si="27"/>
        <v>39600</v>
      </c>
      <c r="AD167" s="173" t="s">
        <v>1085</v>
      </c>
      <c r="AE167" s="173" t="s">
        <v>502</v>
      </c>
      <c r="AF167" s="173" t="s">
        <v>499</v>
      </c>
      <c r="AG167" s="173" t="s">
        <v>1086</v>
      </c>
      <c r="AH167" s="172" t="s">
        <v>1087</v>
      </c>
      <c r="AI167">
        <f t="shared" si="28"/>
        <v>155</v>
      </c>
      <c r="AJ167">
        <f t="shared" si="29"/>
        <v>2012</v>
      </c>
      <c r="AK167">
        <f t="shared" si="30"/>
        <v>11</v>
      </c>
      <c r="AL167">
        <f t="shared" si="31"/>
        <v>240361</v>
      </c>
      <c r="AM167">
        <f t="shared" si="32"/>
        <v>247649</v>
      </c>
      <c r="AN167" s="175">
        <f t="shared" si="33"/>
        <v>41214</v>
      </c>
    </row>
    <row r="168" spans="1:40" x14ac:dyDescent="0.25">
      <c r="A168" s="179" t="s">
        <v>478</v>
      </c>
      <c r="B168" s="179" t="s">
        <v>475</v>
      </c>
      <c r="C168" s="179" t="s">
        <v>623</v>
      </c>
      <c r="E168" s="179" t="s">
        <v>1088</v>
      </c>
      <c r="F168" s="64">
        <v>127</v>
      </c>
      <c r="G168">
        <f t="shared" si="24"/>
        <v>2008</v>
      </c>
      <c r="H168" s="156">
        <f t="shared" si="25"/>
        <v>39630</v>
      </c>
      <c r="I168">
        <f t="shared" si="26"/>
        <v>3002</v>
      </c>
      <c r="J168" s="155">
        <f t="shared" si="27"/>
        <v>39630</v>
      </c>
      <c r="AD168" s="173" t="s">
        <v>1089</v>
      </c>
      <c r="AE168" s="173" t="s">
        <v>502</v>
      </c>
      <c r="AF168" s="173" t="s">
        <v>505</v>
      </c>
      <c r="AG168" s="173" t="s">
        <v>1090</v>
      </c>
      <c r="AH168" s="172" t="s">
        <v>1091</v>
      </c>
      <c r="AI168">
        <f t="shared" si="28"/>
        <v>156</v>
      </c>
      <c r="AJ168">
        <f t="shared" si="29"/>
        <v>2012</v>
      </c>
      <c r="AK168">
        <f t="shared" si="30"/>
        <v>12</v>
      </c>
      <c r="AL168">
        <f t="shared" si="31"/>
        <v>238709</v>
      </c>
      <c r="AM168">
        <f t="shared" si="32"/>
        <v>246130</v>
      </c>
      <c r="AN168" s="175">
        <f t="shared" si="33"/>
        <v>41244</v>
      </c>
    </row>
    <row r="169" spans="1:40" x14ac:dyDescent="0.25">
      <c r="A169" s="179" t="s">
        <v>478</v>
      </c>
      <c r="B169" s="179" t="s">
        <v>481</v>
      </c>
      <c r="C169" s="179" t="s">
        <v>628</v>
      </c>
      <c r="E169" s="179" t="s">
        <v>1092</v>
      </c>
      <c r="F169" s="64">
        <v>128</v>
      </c>
      <c r="G169">
        <f t="shared" si="24"/>
        <v>2008</v>
      </c>
      <c r="H169" s="156">
        <f t="shared" si="25"/>
        <v>39661</v>
      </c>
      <c r="I169">
        <f t="shared" si="26"/>
        <v>2992</v>
      </c>
      <c r="J169" s="155">
        <f t="shared" si="27"/>
        <v>39661</v>
      </c>
      <c r="AD169" s="173" t="s">
        <v>1093</v>
      </c>
      <c r="AE169" s="173" t="s">
        <v>508</v>
      </c>
      <c r="AF169" s="173" t="s">
        <v>439</v>
      </c>
      <c r="AG169" s="173" t="s">
        <v>1094</v>
      </c>
      <c r="AH169" s="172" t="s">
        <v>1095</v>
      </c>
      <c r="AI169">
        <f t="shared" si="28"/>
        <v>157</v>
      </c>
      <c r="AJ169">
        <f t="shared" si="29"/>
        <v>2013</v>
      </c>
      <c r="AK169">
        <f t="shared" si="30"/>
        <v>1</v>
      </c>
      <c r="AL169">
        <f t="shared" si="31"/>
        <v>229419</v>
      </c>
      <c r="AM169">
        <f t="shared" si="32"/>
        <v>249524</v>
      </c>
      <c r="AN169" s="175">
        <f t="shared" si="33"/>
        <v>41275</v>
      </c>
    </row>
    <row r="170" spans="1:40" x14ac:dyDescent="0.25">
      <c r="A170" s="179" t="s">
        <v>478</v>
      </c>
      <c r="B170" s="179" t="s">
        <v>487</v>
      </c>
      <c r="C170" s="179" t="s">
        <v>633</v>
      </c>
      <c r="E170" s="179" t="s">
        <v>1096</v>
      </c>
      <c r="F170" s="64">
        <v>129</v>
      </c>
      <c r="G170">
        <f t="shared" si="24"/>
        <v>2008</v>
      </c>
      <c r="H170" s="156">
        <f t="shared" si="25"/>
        <v>39692</v>
      </c>
      <c r="I170">
        <f t="shared" si="26"/>
        <v>2986</v>
      </c>
      <c r="J170" s="155">
        <f t="shared" si="27"/>
        <v>39692</v>
      </c>
      <c r="AD170" s="173" t="s">
        <v>1097</v>
      </c>
      <c r="AE170" s="173" t="s">
        <v>508</v>
      </c>
      <c r="AF170" s="173" t="s">
        <v>445</v>
      </c>
      <c r="AG170" s="173" t="s">
        <v>1098</v>
      </c>
      <c r="AH170" s="172" t="s">
        <v>1099</v>
      </c>
      <c r="AI170">
        <f t="shared" si="28"/>
        <v>158</v>
      </c>
      <c r="AJ170">
        <f t="shared" si="29"/>
        <v>2013</v>
      </c>
      <c r="AK170">
        <f t="shared" si="30"/>
        <v>2</v>
      </c>
      <c r="AL170">
        <f t="shared" si="31"/>
        <v>215803</v>
      </c>
      <c r="AM170">
        <f t="shared" si="32"/>
        <v>249487</v>
      </c>
      <c r="AN170" s="175">
        <f t="shared" si="33"/>
        <v>41306</v>
      </c>
    </row>
    <row r="171" spans="1:40" x14ac:dyDescent="0.25">
      <c r="A171" s="179" t="s">
        <v>478</v>
      </c>
      <c r="B171" s="179" t="s">
        <v>493</v>
      </c>
      <c r="C171" s="179" t="s">
        <v>638</v>
      </c>
      <c r="E171" s="179" t="s">
        <v>1100</v>
      </c>
      <c r="F171" s="64">
        <v>130</v>
      </c>
      <c r="G171">
        <f t="shared" ref="G171:G234" si="34">VALUE(A171)</f>
        <v>2008</v>
      </c>
      <c r="H171" s="156">
        <f t="shared" ref="H171:H234" si="35">IF(ISBLANK(A171), "", J171)</f>
        <v>39722</v>
      </c>
      <c r="I171">
        <f t="shared" ref="I171:I234" si="36">IF(ISBLANK(E171),NA(),VALUE(E171))</f>
        <v>2981</v>
      </c>
      <c r="J171" s="155">
        <f t="shared" ref="J171:J234" si="37">DATE(G171,B171,1)</f>
        <v>39722</v>
      </c>
      <c r="AD171" s="173" t="s">
        <v>1101</v>
      </c>
      <c r="AE171" s="173" t="s">
        <v>508</v>
      </c>
      <c r="AF171" s="173" t="s">
        <v>451</v>
      </c>
      <c r="AG171" s="173" t="s">
        <v>1102</v>
      </c>
      <c r="AH171" s="172" t="s">
        <v>1103</v>
      </c>
      <c r="AI171">
        <f t="shared" si="28"/>
        <v>159</v>
      </c>
      <c r="AJ171">
        <f t="shared" si="29"/>
        <v>2013</v>
      </c>
      <c r="AK171">
        <f t="shared" si="30"/>
        <v>3</v>
      </c>
      <c r="AL171">
        <f t="shared" si="31"/>
        <v>253026</v>
      </c>
      <c r="AM171">
        <f t="shared" si="32"/>
        <v>248396</v>
      </c>
      <c r="AN171" s="175">
        <f t="shared" si="33"/>
        <v>41334</v>
      </c>
    </row>
    <row r="172" spans="1:40" x14ac:dyDescent="0.25">
      <c r="A172" s="179" t="s">
        <v>478</v>
      </c>
      <c r="B172" s="179" t="s">
        <v>499</v>
      </c>
      <c r="C172" s="179" t="s">
        <v>643</v>
      </c>
      <c r="E172" s="179" t="s">
        <v>1104</v>
      </c>
      <c r="F172" s="64">
        <v>131</v>
      </c>
      <c r="G172">
        <f t="shared" si="34"/>
        <v>2008</v>
      </c>
      <c r="H172" s="156">
        <f t="shared" si="35"/>
        <v>39753</v>
      </c>
      <c r="I172">
        <f t="shared" si="36"/>
        <v>2971</v>
      </c>
      <c r="J172" s="155">
        <f t="shared" si="37"/>
        <v>39753</v>
      </c>
      <c r="AD172" s="173" t="s">
        <v>1105</v>
      </c>
      <c r="AE172" s="173" t="s">
        <v>508</v>
      </c>
      <c r="AF172" s="173" t="s">
        <v>457</v>
      </c>
      <c r="AG172" s="173" t="s">
        <v>1106</v>
      </c>
      <c r="AH172" s="172" t="s">
        <v>1107</v>
      </c>
      <c r="AI172">
        <f t="shared" si="28"/>
        <v>160</v>
      </c>
      <c r="AJ172">
        <f t="shared" si="29"/>
        <v>2013</v>
      </c>
      <c r="AK172">
        <f t="shared" si="30"/>
        <v>4</v>
      </c>
      <c r="AL172">
        <f t="shared" si="31"/>
        <v>252064</v>
      </c>
      <c r="AM172">
        <f t="shared" si="32"/>
        <v>248305</v>
      </c>
      <c r="AN172" s="175">
        <f t="shared" si="33"/>
        <v>41365</v>
      </c>
    </row>
    <row r="173" spans="1:40" x14ac:dyDescent="0.25">
      <c r="A173" s="179" t="s">
        <v>478</v>
      </c>
      <c r="B173" s="179" t="s">
        <v>505</v>
      </c>
      <c r="C173" s="179" t="s">
        <v>417</v>
      </c>
      <c r="E173" s="179" t="s">
        <v>1108</v>
      </c>
      <c r="F173" s="64">
        <v>132</v>
      </c>
      <c r="G173">
        <f t="shared" si="34"/>
        <v>2008</v>
      </c>
      <c r="H173" s="156">
        <f t="shared" si="35"/>
        <v>39783</v>
      </c>
      <c r="I173">
        <f t="shared" si="36"/>
        <v>2973</v>
      </c>
      <c r="J173" s="155">
        <f t="shared" si="37"/>
        <v>39783</v>
      </c>
      <c r="AD173" s="173" t="s">
        <v>1109</v>
      </c>
      <c r="AE173" s="173" t="s">
        <v>508</v>
      </c>
      <c r="AF173" s="173" t="s">
        <v>463</v>
      </c>
      <c r="AG173" s="173" t="s">
        <v>1110</v>
      </c>
      <c r="AH173" s="172" t="s">
        <v>1111</v>
      </c>
      <c r="AI173">
        <f t="shared" si="28"/>
        <v>161</v>
      </c>
      <c r="AJ173">
        <f t="shared" si="29"/>
        <v>2013</v>
      </c>
      <c r="AK173">
        <f t="shared" si="30"/>
        <v>5</v>
      </c>
      <c r="AL173">
        <f t="shared" si="31"/>
        <v>263406</v>
      </c>
      <c r="AM173">
        <f t="shared" si="32"/>
        <v>248998</v>
      </c>
      <c r="AN173" s="175">
        <f t="shared" si="33"/>
        <v>41395</v>
      </c>
    </row>
    <row r="174" spans="1:40" x14ac:dyDescent="0.25">
      <c r="A174" s="179" t="s">
        <v>484</v>
      </c>
      <c r="B174" s="179" t="s">
        <v>439</v>
      </c>
      <c r="C174" s="179" t="s">
        <v>393</v>
      </c>
      <c r="E174" s="179" t="s">
        <v>932</v>
      </c>
      <c r="F174" s="64">
        <v>133</v>
      </c>
      <c r="G174">
        <f t="shared" si="34"/>
        <v>2009</v>
      </c>
      <c r="H174" s="156">
        <f t="shared" si="35"/>
        <v>39814</v>
      </c>
      <c r="I174">
        <f t="shared" si="36"/>
        <v>2966</v>
      </c>
      <c r="J174" s="155">
        <f t="shared" si="37"/>
        <v>39814</v>
      </c>
      <c r="AD174" s="173" t="s">
        <v>1112</v>
      </c>
      <c r="AE174" s="173" t="s">
        <v>508</v>
      </c>
      <c r="AF174" s="173" t="s">
        <v>469</v>
      </c>
      <c r="AG174" s="173" t="s">
        <v>1113</v>
      </c>
      <c r="AH174" s="172" t="s">
        <v>1114</v>
      </c>
      <c r="AI174">
        <f t="shared" si="28"/>
        <v>162</v>
      </c>
      <c r="AJ174">
        <f t="shared" si="29"/>
        <v>2013</v>
      </c>
      <c r="AK174">
        <f t="shared" si="30"/>
        <v>6</v>
      </c>
      <c r="AL174">
        <f t="shared" si="31"/>
        <v>259980</v>
      </c>
      <c r="AM174">
        <f t="shared" si="32"/>
        <v>249298</v>
      </c>
      <c r="AN174" s="175">
        <f t="shared" si="33"/>
        <v>41426</v>
      </c>
    </row>
    <row r="175" spans="1:40" x14ac:dyDescent="0.25">
      <c r="A175" s="179" t="s">
        <v>484</v>
      </c>
      <c r="B175" s="179" t="s">
        <v>445</v>
      </c>
      <c r="C175" s="179" t="s">
        <v>599</v>
      </c>
      <c r="E175" s="179" t="s">
        <v>1115</v>
      </c>
      <c r="F175" s="64">
        <v>134</v>
      </c>
      <c r="G175">
        <f t="shared" si="34"/>
        <v>2009</v>
      </c>
      <c r="H175" s="156">
        <f t="shared" si="35"/>
        <v>39845</v>
      </c>
      <c r="I175">
        <f t="shared" si="36"/>
        <v>2963</v>
      </c>
      <c r="J175" s="155">
        <f t="shared" si="37"/>
        <v>39845</v>
      </c>
      <c r="AD175" s="173" t="s">
        <v>1116</v>
      </c>
      <c r="AE175" s="173" t="s">
        <v>508</v>
      </c>
      <c r="AF175" s="173" t="s">
        <v>475</v>
      </c>
      <c r="AG175" s="173" t="s">
        <v>1117</v>
      </c>
      <c r="AH175" s="172" t="s">
        <v>1118</v>
      </c>
      <c r="AI175">
        <f t="shared" si="28"/>
        <v>163</v>
      </c>
      <c r="AJ175">
        <f t="shared" si="29"/>
        <v>2013</v>
      </c>
      <c r="AK175">
        <f t="shared" si="30"/>
        <v>7</v>
      </c>
      <c r="AL175">
        <f t="shared" si="31"/>
        <v>263946</v>
      </c>
      <c r="AM175">
        <f t="shared" si="32"/>
        <v>247647</v>
      </c>
      <c r="AN175" s="175">
        <f t="shared" si="33"/>
        <v>41456</v>
      </c>
    </row>
    <row r="176" spans="1:40" x14ac:dyDescent="0.25">
      <c r="A176" s="179" t="s">
        <v>484</v>
      </c>
      <c r="B176" s="179" t="s">
        <v>451</v>
      </c>
      <c r="C176" s="179" t="s">
        <v>604</v>
      </c>
      <c r="E176" s="179" t="s">
        <v>1119</v>
      </c>
      <c r="F176" s="64">
        <v>135</v>
      </c>
      <c r="G176">
        <f t="shared" si="34"/>
        <v>2009</v>
      </c>
      <c r="H176" s="156">
        <f t="shared" si="35"/>
        <v>39873</v>
      </c>
      <c r="I176">
        <f t="shared" si="36"/>
        <v>2961</v>
      </c>
      <c r="J176" s="155">
        <f t="shared" si="37"/>
        <v>39873</v>
      </c>
      <c r="AD176" s="173" t="s">
        <v>1120</v>
      </c>
      <c r="AE176" s="173" t="s">
        <v>508</v>
      </c>
      <c r="AF176" s="173" t="s">
        <v>481</v>
      </c>
      <c r="AG176" s="173" t="s">
        <v>1121</v>
      </c>
      <c r="AH176" s="172" t="s">
        <v>1122</v>
      </c>
      <c r="AI176">
        <f t="shared" si="28"/>
        <v>164</v>
      </c>
      <c r="AJ176">
        <f t="shared" si="29"/>
        <v>2013</v>
      </c>
      <c r="AK176">
        <f t="shared" si="30"/>
        <v>8</v>
      </c>
      <c r="AL176">
        <f t="shared" si="31"/>
        <v>268061</v>
      </c>
      <c r="AM176">
        <f t="shared" si="32"/>
        <v>250461</v>
      </c>
      <c r="AN176" s="175">
        <f t="shared" si="33"/>
        <v>41487</v>
      </c>
    </row>
    <row r="177" spans="1:40" x14ac:dyDescent="0.25">
      <c r="A177" s="179" t="s">
        <v>484</v>
      </c>
      <c r="B177" s="179" t="s">
        <v>457</v>
      </c>
      <c r="C177" s="179" t="s">
        <v>609</v>
      </c>
      <c r="E177" s="179" t="s">
        <v>1123</v>
      </c>
      <c r="F177" s="64">
        <v>136</v>
      </c>
      <c r="G177">
        <f t="shared" si="34"/>
        <v>2009</v>
      </c>
      <c r="H177" s="156">
        <f t="shared" si="35"/>
        <v>39904</v>
      </c>
      <c r="I177">
        <f t="shared" si="36"/>
        <v>2960</v>
      </c>
      <c r="J177" s="155">
        <f t="shared" si="37"/>
        <v>39904</v>
      </c>
      <c r="AD177" s="173" t="s">
        <v>1124</v>
      </c>
      <c r="AE177" s="173" t="s">
        <v>508</v>
      </c>
      <c r="AF177" s="173" t="s">
        <v>487</v>
      </c>
      <c r="AG177" s="173" t="s">
        <v>1125</v>
      </c>
      <c r="AH177" s="172" t="s">
        <v>1126</v>
      </c>
      <c r="AI177">
        <f t="shared" si="28"/>
        <v>165</v>
      </c>
      <c r="AJ177">
        <f t="shared" si="29"/>
        <v>2013</v>
      </c>
      <c r="AK177">
        <f t="shared" si="30"/>
        <v>9</v>
      </c>
      <c r="AL177">
        <f t="shared" si="31"/>
        <v>242536</v>
      </c>
      <c r="AM177">
        <f t="shared" si="32"/>
        <v>249258</v>
      </c>
      <c r="AN177" s="175">
        <f t="shared" si="33"/>
        <v>41518</v>
      </c>
    </row>
    <row r="178" spans="1:40" x14ac:dyDescent="0.25">
      <c r="A178" s="179" t="s">
        <v>484</v>
      </c>
      <c r="B178" s="179" t="s">
        <v>463</v>
      </c>
      <c r="C178" s="179" t="s">
        <v>327</v>
      </c>
      <c r="E178" s="179" t="s">
        <v>1127</v>
      </c>
      <c r="F178" s="64">
        <v>137</v>
      </c>
      <c r="G178">
        <f t="shared" si="34"/>
        <v>2009</v>
      </c>
      <c r="H178" s="156">
        <f t="shared" si="35"/>
        <v>39934</v>
      </c>
      <c r="I178">
        <f t="shared" si="36"/>
        <v>2957</v>
      </c>
      <c r="J178" s="155">
        <f t="shared" si="37"/>
        <v>39934</v>
      </c>
      <c r="AD178" s="173" t="s">
        <v>1128</v>
      </c>
      <c r="AE178" s="173" t="s">
        <v>508</v>
      </c>
      <c r="AF178" s="173" t="s">
        <v>493</v>
      </c>
      <c r="AG178" s="173" t="s">
        <v>1129</v>
      </c>
      <c r="AH178" s="172" t="s">
        <v>1130</v>
      </c>
      <c r="AI178">
        <f t="shared" si="28"/>
        <v>166</v>
      </c>
      <c r="AJ178">
        <f t="shared" si="29"/>
        <v>2013</v>
      </c>
      <c r="AK178">
        <f t="shared" si="30"/>
        <v>10</v>
      </c>
      <c r="AL178">
        <f t="shared" si="31"/>
        <v>258748</v>
      </c>
      <c r="AM178">
        <f t="shared" si="32"/>
        <v>249369</v>
      </c>
      <c r="AN178" s="175">
        <f t="shared" si="33"/>
        <v>41548</v>
      </c>
    </row>
    <row r="179" spans="1:40" x14ac:dyDescent="0.25">
      <c r="A179" s="179" t="s">
        <v>484</v>
      </c>
      <c r="B179" s="179" t="s">
        <v>469</v>
      </c>
      <c r="C179" s="179" t="s">
        <v>618</v>
      </c>
      <c r="E179" s="179" t="s">
        <v>924</v>
      </c>
      <c r="F179" s="64">
        <v>138</v>
      </c>
      <c r="G179">
        <f t="shared" si="34"/>
        <v>2009</v>
      </c>
      <c r="H179" s="156">
        <f t="shared" si="35"/>
        <v>39965</v>
      </c>
      <c r="I179">
        <f t="shared" si="36"/>
        <v>2958</v>
      </c>
      <c r="J179" s="155">
        <f t="shared" si="37"/>
        <v>39965</v>
      </c>
      <c r="AD179" s="173" t="s">
        <v>1131</v>
      </c>
      <c r="AE179" s="173" t="s">
        <v>508</v>
      </c>
      <c r="AF179" s="173" t="s">
        <v>499</v>
      </c>
      <c r="AG179" s="173" t="s">
        <v>1132</v>
      </c>
      <c r="AH179" s="172" t="s">
        <v>1133</v>
      </c>
      <c r="AI179">
        <f t="shared" si="28"/>
        <v>167</v>
      </c>
      <c r="AJ179">
        <f t="shared" si="29"/>
        <v>2013</v>
      </c>
      <c r="AK179">
        <f t="shared" si="30"/>
        <v>11</v>
      </c>
      <c r="AL179">
        <f t="shared" si="31"/>
        <v>240055</v>
      </c>
      <c r="AM179">
        <f t="shared" si="32"/>
        <v>249093</v>
      </c>
      <c r="AN179" s="175">
        <f t="shared" si="33"/>
        <v>41579</v>
      </c>
    </row>
    <row r="180" spans="1:40" x14ac:dyDescent="0.25">
      <c r="A180" s="179" t="s">
        <v>484</v>
      </c>
      <c r="B180" s="179" t="s">
        <v>475</v>
      </c>
      <c r="C180" s="179" t="s">
        <v>623</v>
      </c>
      <c r="E180" s="179" t="s">
        <v>1123</v>
      </c>
      <c r="F180" s="64">
        <v>139</v>
      </c>
      <c r="G180">
        <f t="shared" si="34"/>
        <v>2009</v>
      </c>
      <c r="H180" s="156">
        <f t="shared" si="35"/>
        <v>39995</v>
      </c>
      <c r="I180">
        <f t="shared" si="36"/>
        <v>2960</v>
      </c>
      <c r="J180" s="155">
        <f t="shared" si="37"/>
        <v>39995</v>
      </c>
      <c r="AD180" s="173" t="s">
        <v>1134</v>
      </c>
      <c r="AE180" s="173" t="s">
        <v>508</v>
      </c>
      <c r="AF180" s="173" t="s">
        <v>505</v>
      </c>
      <c r="AG180" s="173" t="s">
        <v>1135</v>
      </c>
      <c r="AH180" s="172" t="s">
        <v>1136</v>
      </c>
      <c r="AI180">
        <f t="shared" si="28"/>
        <v>168</v>
      </c>
      <c r="AJ180">
        <f t="shared" si="29"/>
        <v>2013</v>
      </c>
      <c r="AK180">
        <f t="shared" si="30"/>
        <v>12</v>
      </c>
      <c r="AL180">
        <f t="shared" si="31"/>
        <v>241237</v>
      </c>
      <c r="AM180">
        <f t="shared" si="32"/>
        <v>246913</v>
      </c>
      <c r="AN180" s="175">
        <f t="shared" si="33"/>
        <v>41609</v>
      </c>
    </row>
    <row r="181" spans="1:40" x14ac:dyDescent="0.25">
      <c r="A181" s="179" t="s">
        <v>484</v>
      </c>
      <c r="B181" s="179" t="s">
        <v>481</v>
      </c>
      <c r="C181" s="179" t="s">
        <v>628</v>
      </c>
      <c r="E181" s="179" t="s">
        <v>1137</v>
      </c>
      <c r="F181" s="64">
        <v>140</v>
      </c>
      <c r="G181">
        <f t="shared" si="34"/>
        <v>2009</v>
      </c>
      <c r="H181" s="156">
        <f t="shared" si="35"/>
        <v>40026</v>
      </c>
      <c r="I181">
        <f t="shared" si="36"/>
        <v>2959</v>
      </c>
      <c r="J181" s="155">
        <f t="shared" si="37"/>
        <v>40026</v>
      </c>
      <c r="AD181" s="173" t="s">
        <v>1138</v>
      </c>
      <c r="AE181" s="173" t="s">
        <v>514</v>
      </c>
      <c r="AF181" s="173" t="s">
        <v>439</v>
      </c>
      <c r="AG181" s="173" t="s">
        <v>1139</v>
      </c>
      <c r="AH181" s="172" t="s">
        <v>1140</v>
      </c>
      <c r="AI181">
        <f t="shared" si="28"/>
        <v>169</v>
      </c>
      <c r="AJ181">
        <f t="shared" si="29"/>
        <v>2014</v>
      </c>
      <c r="AK181">
        <f t="shared" si="30"/>
        <v>1</v>
      </c>
      <c r="AL181">
        <f t="shared" si="31"/>
        <v>226413</v>
      </c>
      <c r="AM181">
        <f t="shared" si="32"/>
        <v>245945</v>
      </c>
      <c r="AN181" s="175">
        <f t="shared" si="33"/>
        <v>41640</v>
      </c>
    </row>
    <row r="182" spans="1:40" x14ac:dyDescent="0.25">
      <c r="A182" s="179" t="s">
        <v>484</v>
      </c>
      <c r="B182" s="179" t="s">
        <v>487</v>
      </c>
      <c r="C182" s="179" t="s">
        <v>633</v>
      </c>
      <c r="E182" s="179" t="s">
        <v>1119</v>
      </c>
      <c r="F182" s="64">
        <v>141</v>
      </c>
      <c r="G182">
        <f t="shared" si="34"/>
        <v>2009</v>
      </c>
      <c r="H182" s="156">
        <f t="shared" si="35"/>
        <v>40057</v>
      </c>
      <c r="I182">
        <f t="shared" si="36"/>
        <v>2961</v>
      </c>
      <c r="J182" s="155">
        <f t="shared" si="37"/>
        <v>40057</v>
      </c>
      <c r="AD182" s="173" t="s">
        <v>1141</v>
      </c>
      <c r="AE182" s="173" t="s">
        <v>514</v>
      </c>
      <c r="AF182" s="173" t="s">
        <v>445</v>
      </c>
      <c r="AG182" s="173" t="s">
        <v>1142</v>
      </c>
      <c r="AH182" s="172" t="s">
        <v>1143</v>
      </c>
      <c r="AI182">
        <f t="shared" si="28"/>
        <v>170</v>
      </c>
      <c r="AJ182">
        <f t="shared" si="29"/>
        <v>2014</v>
      </c>
      <c r="AK182">
        <f t="shared" si="30"/>
        <v>2</v>
      </c>
      <c r="AL182">
        <f t="shared" si="31"/>
        <v>213949</v>
      </c>
      <c r="AM182">
        <f t="shared" si="32"/>
        <v>249549</v>
      </c>
      <c r="AN182" s="175">
        <f t="shared" si="33"/>
        <v>41671</v>
      </c>
    </row>
    <row r="183" spans="1:40" x14ac:dyDescent="0.25">
      <c r="A183" s="179" t="s">
        <v>484</v>
      </c>
      <c r="B183" s="179" t="s">
        <v>493</v>
      </c>
      <c r="C183" s="179" t="s">
        <v>638</v>
      </c>
      <c r="E183" s="179" t="s">
        <v>1127</v>
      </c>
      <c r="F183" s="64">
        <v>142</v>
      </c>
      <c r="G183">
        <f t="shared" si="34"/>
        <v>2009</v>
      </c>
      <c r="H183" s="156">
        <f t="shared" si="35"/>
        <v>40087</v>
      </c>
      <c r="I183">
        <f t="shared" si="36"/>
        <v>2957</v>
      </c>
      <c r="J183" s="155">
        <f t="shared" si="37"/>
        <v>40087</v>
      </c>
      <c r="AD183" s="173" t="s">
        <v>1144</v>
      </c>
      <c r="AE183" s="173" t="s">
        <v>514</v>
      </c>
      <c r="AF183" s="173" t="s">
        <v>451</v>
      </c>
      <c r="AG183" s="173" t="s">
        <v>1145</v>
      </c>
      <c r="AH183" s="172" t="s">
        <v>1146</v>
      </c>
      <c r="AI183">
        <f t="shared" si="28"/>
        <v>171</v>
      </c>
      <c r="AJ183">
        <f t="shared" si="29"/>
        <v>2014</v>
      </c>
      <c r="AK183">
        <f t="shared" si="30"/>
        <v>3</v>
      </c>
      <c r="AL183">
        <f t="shared" si="31"/>
        <v>253424</v>
      </c>
      <c r="AM183">
        <f t="shared" si="32"/>
        <v>251108</v>
      </c>
      <c r="AN183" s="175">
        <f t="shared" si="33"/>
        <v>41699</v>
      </c>
    </row>
    <row r="184" spans="1:40" x14ac:dyDescent="0.25">
      <c r="A184" s="179" t="s">
        <v>484</v>
      </c>
      <c r="B184" s="179" t="s">
        <v>499</v>
      </c>
      <c r="C184" s="179" t="s">
        <v>643</v>
      </c>
      <c r="E184" s="179" t="s">
        <v>924</v>
      </c>
      <c r="F184" s="64">
        <v>143</v>
      </c>
      <c r="G184">
        <f t="shared" si="34"/>
        <v>2009</v>
      </c>
      <c r="H184" s="156">
        <f t="shared" si="35"/>
        <v>40118</v>
      </c>
      <c r="I184">
        <f t="shared" si="36"/>
        <v>2958</v>
      </c>
      <c r="J184" s="155">
        <f t="shared" si="37"/>
        <v>40118</v>
      </c>
      <c r="AD184" s="173" t="s">
        <v>1147</v>
      </c>
      <c r="AE184" s="173" t="s">
        <v>514</v>
      </c>
      <c r="AF184" s="173" t="s">
        <v>457</v>
      </c>
      <c r="AG184" s="173" t="s">
        <v>1148</v>
      </c>
      <c r="AH184" s="172" t="s">
        <v>835</v>
      </c>
      <c r="AI184">
        <f t="shared" si="28"/>
        <v>172</v>
      </c>
      <c r="AJ184">
        <f t="shared" si="29"/>
        <v>2014</v>
      </c>
      <c r="AK184">
        <f t="shared" si="30"/>
        <v>4</v>
      </c>
      <c r="AL184">
        <f t="shared" si="31"/>
        <v>256736</v>
      </c>
      <c r="AM184">
        <f t="shared" si="32"/>
        <v>251925</v>
      </c>
      <c r="AN184" s="175">
        <f t="shared" si="33"/>
        <v>41730</v>
      </c>
    </row>
    <row r="185" spans="1:40" x14ac:dyDescent="0.25">
      <c r="A185" s="179" t="s">
        <v>484</v>
      </c>
      <c r="B185" s="179" t="s">
        <v>505</v>
      </c>
      <c r="C185" s="179" t="s">
        <v>417</v>
      </c>
      <c r="E185" s="179" t="s">
        <v>1149</v>
      </c>
      <c r="F185" s="64">
        <v>144</v>
      </c>
      <c r="G185">
        <f t="shared" si="34"/>
        <v>2009</v>
      </c>
      <c r="H185" s="156">
        <f t="shared" si="35"/>
        <v>40148</v>
      </c>
      <c r="I185">
        <f t="shared" si="36"/>
        <v>2956</v>
      </c>
      <c r="J185" s="155">
        <f t="shared" si="37"/>
        <v>40148</v>
      </c>
      <c r="AD185" s="173" t="s">
        <v>1150</v>
      </c>
      <c r="AE185" s="173" t="s">
        <v>514</v>
      </c>
      <c r="AF185" s="173" t="s">
        <v>463</v>
      </c>
      <c r="AG185" s="173" t="s">
        <v>1151</v>
      </c>
      <c r="AH185" s="172" t="s">
        <v>1152</v>
      </c>
      <c r="AI185">
        <f t="shared" si="28"/>
        <v>173</v>
      </c>
      <c r="AJ185">
        <f t="shared" si="29"/>
        <v>2014</v>
      </c>
      <c r="AK185">
        <f t="shared" si="30"/>
        <v>5</v>
      </c>
      <c r="AL185">
        <f t="shared" si="31"/>
        <v>266237</v>
      </c>
      <c r="AM185">
        <f t="shared" si="32"/>
        <v>252070</v>
      </c>
      <c r="AN185" s="175">
        <f t="shared" si="33"/>
        <v>41760</v>
      </c>
    </row>
    <row r="186" spans="1:40" x14ac:dyDescent="0.25">
      <c r="A186" s="179" t="s">
        <v>490</v>
      </c>
      <c r="B186" s="179" t="s">
        <v>439</v>
      </c>
      <c r="C186" s="179" t="s">
        <v>393</v>
      </c>
      <c r="E186" s="179" t="s">
        <v>1153</v>
      </c>
      <c r="F186" s="64">
        <v>145</v>
      </c>
      <c r="G186">
        <f t="shared" si="34"/>
        <v>2010</v>
      </c>
      <c r="H186" s="156">
        <f t="shared" si="35"/>
        <v>40179</v>
      </c>
      <c r="I186">
        <f t="shared" si="36"/>
        <v>2951</v>
      </c>
      <c r="J186" s="155">
        <f t="shared" si="37"/>
        <v>40179</v>
      </c>
      <c r="AD186" s="173" t="s">
        <v>1154</v>
      </c>
      <c r="AE186" s="173" t="s">
        <v>514</v>
      </c>
      <c r="AF186" s="173" t="s">
        <v>469</v>
      </c>
      <c r="AG186" s="173" t="s">
        <v>1155</v>
      </c>
      <c r="AH186" s="172" t="s">
        <v>1156</v>
      </c>
      <c r="AI186">
        <f t="shared" si="28"/>
        <v>174</v>
      </c>
      <c r="AJ186">
        <f t="shared" si="29"/>
        <v>2014</v>
      </c>
      <c r="AK186">
        <f t="shared" si="30"/>
        <v>6</v>
      </c>
      <c r="AL186">
        <f t="shared" si="31"/>
        <v>263459</v>
      </c>
      <c r="AM186">
        <f t="shared" si="32"/>
        <v>252241</v>
      </c>
      <c r="AN186" s="175">
        <f t="shared" si="33"/>
        <v>41791</v>
      </c>
    </row>
    <row r="187" spans="1:40" x14ac:dyDescent="0.25">
      <c r="A187" s="179" t="s">
        <v>490</v>
      </c>
      <c r="B187" s="179" t="s">
        <v>445</v>
      </c>
      <c r="C187" s="179" t="s">
        <v>599</v>
      </c>
      <c r="E187" s="179" t="s">
        <v>1157</v>
      </c>
      <c r="F187" s="64">
        <v>146</v>
      </c>
      <c r="G187">
        <f t="shared" si="34"/>
        <v>2010</v>
      </c>
      <c r="H187" s="156">
        <f t="shared" si="35"/>
        <v>40210</v>
      </c>
      <c r="I187">
        <f t="shared" si="36"/>
        <v>2944</v>
      </c>
      <c r="J187" s="155">
        <f t="shared" si="37"/>
        <v>40210</v>
      </c>
      <c r="AD187" s="173" t="s">
        <v>1158</v>
      </c>
      <c r="AE187" s="173" t="s">
        <v>514</v>
      </c>
      <c r="AF187" s="173" t="s">
        <v>475</v>
      </c>
      <c r="AG187" s="173" t="s">
        <v>1159</v>
      </c>
      <c r="AH187" s="172" t="s">
        <v>1160</v>
      </c>
      <c r="AI187">
        <f t="shared" si="28"/>
        <v>175</v>
      </c>
      <c r="AJ187">
        <f t="shared" si="29"/>
        <v>2014</v>
      </c>
      <c r="AK187">
        <f t="shared" si="30"/>
        <v>7</v>
      </c>
      <c r="AL187">
        <f t="shared" si="31"/>
        <v>270053</v>
      </c>
      <c r="AM187">
        <f t="shared" si="32"/>
        <v>252251</v>
      </c>
      <c r="AN187" s="175">
        <f t="shared" si="33"/>
        <v>41821</v>
      </c>
    </row>
    <row r="188" spans="1:40" x14ac:dyDescent="0.25">
      <c r="A188" s="179" t="s">
        <v>490</v>
      </c>
      <c r="B188" s="179" t="s">
        <v>451</v>
      </c>
      <c r="C188" s="179" t="s">
        <v>604</v>
      </c>
      <c r="E188" s="179" t="s">
        <v>1161</v>
      </c>
      <c r="F188" s="64">
        <v>147</v>
      </c>
      <c r="G188">
        <f t="shared" si="34"/>
        <v>2010</v>
      </c>
      <c r="H188" s="156">
        <f t="shared" si="35"/>
        <v>40238</v>
      </c>
      <c r="I188">
        <f t="shared" si="36"/>
        <v>2948</v>
      </c>
      <c r="J188" s="155">
        <f t="shared" si="37"/>
        <v>40238</v>
      </c>
      <c r="AD188" s="173" t="s">
        <v>1162</v>
      </c>
      <c r="AE188" s="173" t="s">
        <v>514</v>
      </c>
      <c r="AF188" s="173" t="s">
        <v>481</v>
      </c>
      <c r="AG188" s="173" t="s">
        <v>1163</v>
      </c>
      <c r="AH188" s="172" t="s">
        <v>1164</v>
      </c>
      <c r="AI188">
        <f t="shared" si="28"/>
        <v>176</v>
      </c>
      <c r="AJ188">
        <f t="shared" si="29"/>
        <v>2014</v>
      </c>
      <c r="AK188">
        <f t="shared" si="30"/>
        <v>8</v>
      </c>
      <c r="AL188">
        <f t="shared" si="31"/>
        <v>268831</v>
      </c>
      <c r="AM188">
        <f t="shared" si="32"/>
        <v>252524</v>
      </c>
      <c r="AN188" s="175">
        <f t="shared" si="33"/>
        <v>41852</v>
      </c>
    </row>
    <row r="189" spans="1:40" x14ac:dyDescent="0.25">
      <c r="A189" s="179" t="s">
        <v>490</v>
      </c>
      <c r="B189" s="179" t="s">
        <v>457</v>
      </c>
      <c r="C189" s="179" t="s">
        <v>609</v>
      </c>
      <c r="E189" s="179" t="s">
        <v>1153</v>
      </c>
      <c r="F189" s="64">
        <v>148</v>
      </c>
      <c r="G189">
        <f t="shared" si="34"/>
        <v>2010</v>
      </c>
      <c r="H189" s="156">
        <f t="shared" si="35"/>
        <v>40269</v>
      </c>
      <c r="I189">
        <f t="shared" si="36"/>
        <v>2951</v>
      </c>
      <c r="J189" s="155">
        <f t="shared" si="37"/>
        <v>40269</v>
      </c>
      <c r="AD189" s="173" t="s">
        <v>1165</v>
      </c>
      <c r="AE189" s="173" t="s">
        <v>514</v>
      </c>
      <c r="AF189" s="173" t="s">
        <v>487</v>
      </c>
      <c r="AG189" s="173" t="s">
        <v>997</v>
      </c>
      <c r="AH189" s="172" t="s">
        <v>1166</v>
      </c>
      <c r="AI189">
        <f t="shared" si="28"/>
        <v>177</v>
      </c>
      <c r="AJ189">
        <f t="shared" si="29"/>
        <v>2014</v>
      </c>
      <c r="AK189">
        <f t="shared" si="30"/>
        <v>9</v>
      </c>
      <c r="AL189">
        <f t="shared" si="31"/>
        <v>247688</v>
      </c>
      <c r="AM189">
        <f t="shared" si="32"/>
        <v>253312</v>
      </c>
      <c r="AN189" s="175">
        <f t="shared" si="33"/>
        <v>41883</v>
      </c>
    </row>
    <row r="190" spans="1:40" x14ac:dyDescent="0.25">
      <c r="A190" s="179" t="s">
        <v>490</v>
      </c>
      <c r="B190" s="179" t="s">
        <v>463</v>
      </c>
      <c r="C190" s="179" t="s">
        <v>327</v>
      </c>
      <c r="E190" s="179" t="s">
        <v>1167</v>
      </c>
      <c r="F190" s="64">
        <v>149</v>
      </c>
      <c r="G190">
        <f t="shared" si="34"/>
        <v>2010</v>
      </c>
      <c r="H190" s="156">
        <f t="shared" si="35"/>
        <v>40299</v>
      </c>
      <c r="I190">
        <f t="shared" si="36"/>
        <v>2950</v>
      </c>
      <c r="J190" s="155">
        <f t="shared" si="37"/>
        <v>40299</v>
      </c>
      <c r="AD190" s="173" t="s">
        <v>1168</v>
      </c>
      <c r="AE190" s="173" t="s">
        <v>514</v>
      </c>
      <c r="AF190" s="173" t="s">
        <v>493</v>
      </c>
      <c r="AG190" s="173" t="s">
        <v>1169</v>
      </c>
      <c r="AH190" s="172" t="s">
        <v>1170</v>
      </c>
      <c r="AI190">
        <f t="shared" si="28"/>
        <v>178</v>
      </c>
      <c r="AJ190">
        <f t="shared" si="29"/>
        <v>2014</v>
      </c>
      <c r="AK190">
        <f t="shared" si="30"/>
        <v>10</v>
      </c>
      <c r="AL190">
        <f t="shared" si="31"/>
        <v>265144</v>
      </c>
      <c r="AM190">
        <f t="shared" si="32"/>
        <v>253868</v>
      </c>
      <c r="AN190" s="175">
        <f t="shared" si="33"/>
        <v>41913</v>
      </c>
    </row>
    <row r="191" spans="1:40" x14ac:dyDescent="0.25">
      <c r="A191" s="179" t="s">
        <v>490</v>
      </c>
      <c r="B191" s="179" t="s">
        <v>469</v>
      </c>
      <c r="C191" s="179" t="s">
        <v>618</v>
      </c>
      <c r="E191" s="179" t="s">
        <v>917</v>
      </c>
      <c r="F191" s="64">
        <v>150</v>
      </c>
      <c r="G191">
        <f t="shared" si="34"/>
        <v>2010</v>
      </c>
      <c r="H191" s="156">
        <f t="shared" si="35"/>
        <v>40330</v>
      </c>
      <c r="I191">
        <f t="shared" si="36"/>
        <v>2952</v>
      </c>
      <c r="J191" s="155">
        <f t="shared" si="37"/>
        <v>40330</v>
      </c>
      <c r="AD191" s="173" t="s">
        <v>1171</v>
      </c>
      <c r="AE191" s="173" t="s">
        <v>514</v>
      </c>
      <c r="AF191" s="173" t="s">
        <v>499</v>
      </c>
      <c r="AG191" s="173" t="s">
        <v>1172</v>
      </c>
      <c r="AH191" s="172" t="s">
        <v>1173</v>
      </c>
      <c r="AI191">
        <f t="shared" si="28"/>
        <v>179</v>
      </c>
      <c r="AJ191">
        <f t="shared" si="29"/>
        <v>2014</v>
      </c>
      <c r="AK191">
        <f t="shared" si="30"/>
        <v>11</v>
      </c>
      <c r="AL191">
        <f t="shared" si="31"/>
        <v>241451</v>
      </c>
      <c r="AM191">
        <f t="shared" si="32"/>
        <v>253253</v>
      </c>
      <c r="AN191" s="175">
        <f t="shared" si="33"/>
        <v>41944</v>
      </c>
    </row>
    <row r="192" spans="1:40" x14ac:dyDescent="0.25">
      <c r="A192" s="179" t="s">
        <v>490</v>
      </c>
      <c r="B192" s="179" t="s">
        <v>475</v>
      </c>
      <c r="C192" s="179" t="s">
        <v>623</v>
      </c>
      <c r="E192" s="179" t="s">
        <v>1174</v>
      </c>
      <c r="F192" s="64">
        <v>151</v>
      </c>
      <c r="G192">
        <f t="shared" si="34"/>
        <v>2010</v>
      </c>
      <c r="H192" s="156">
        <f t="shared" si="35"/>
        <v>40360</v>
      </c>
      <c r="I192">
        <f t="shared" si="36"/>
        <v>2953</v>
      </c>
      <c r="J192" s="155">
        <f t="shared" si="37"/>
        <v>40360</v>
      </c>
      <c r="AD192" s="173" t="s">
        <v>1175</v>
      </c>
      <c r="AE192" s="173" t="s">
        <v>514</v>
      </c>
      <c r="AF192" s="173" t="s">
        <v>505</v>
      </c>
      <c r="AG192" s="173" t="s">
        <v>1176</v>
      </c>
      <c r="AH192" s="172" t="s">
        <v>1177</v>
      </c>
      <c r="AI192">
        <f t="shared" si="28"/>
        <v>180</v>
      </c>
      <c r="AJ192">
        <f t="shared" si="29"/>
        <v>2014</v>
      </c>
      <c r="AK192">
        <f t="shared" si="30"/>
        <v>12</v>
      </c>
      <c r="AL192">
        <f t="shared" si="31"/>
        <v>252271</v>
      </c>
      <c r="AM192">
        <f t="shared" si="32"/>
        <v>255495</v>
      </c>
      <c r="AN192" s="175">
        <f t="shared" si="33"/>
        <v>41974</v>
      </c>
    </row>
    <row r="193" spans="1:40" x14ac:dyDescent="0.25">
      <c r="A193" s="179" t="s">
        <v>490</v>
      </c>
      <c r="B193" s="179" t="s">
        <v>481</v>
      </c>
      <c r="C193" s="179" t="s">
        <v>628</v>
      </c>
      <c r="E193" s="179" t="s">
        <v>1127</v>
      </c>
      <c r="F193" s="64">
        <v>152</v>
      </c>
      <c r="G193">
        <f t="shared" si="34"/>
        <v>2010</v>
      </c>
      <c r="H193" s="156">
        <f t="shared" si="35"/>
        <v>40391</v>
      </c>
      <c r="I193">
        <f t="shared" si="36"/>
        <v>2957</v>
      </c>
      <c r="J193" s="155">
        <f t="shared" si="37"/>
        <v>40391</v>
      </c>
      <c r="AD193" s="173" t="s">
        <v>1178</v>
      </c>
      <c r="AE193" s="173" t="s">
        <v>520</v>
      </c>
      <c r="AF193" s="173" t="s">
        <v>439</v>
      </c>
      <c r="AG193" s="173" t="s">
        <v>1179</v>
      </c>
      <c r="AH193" s="172" t="s">
        <v>1180</v>
      </c>
      <c r="AI193">
        <f t="shared" si="28"/>
        <v>181</v>
      </c>
      <c r="AJ193">
        <f t="shared" si="29"/>
        <v>2015</v>
      </c>
      <c r="AK193">
        <f t="shared" si="30"/>
        <v>1</v>
      </c>
      <c r="AL193">
        <f t="shared" si="31"/>
        <v>233498</v>
      </c>
      <c r="AM193">
        <f t="shared" si="32"/>
        <v>254471</v>
      </c>
      <c r="AN193" s="175">
        <f t="shared" si="33"/>
        <v>42005</v>
      </c>
    </row>
    <row r="194" spans="1:40" x14ac:dyDescent="0.25">
      <c r="A194" s="179" t="s">
        <v>490</v>
      </c>
      <c r="B194" s="179" t="s">
        <v>487</v>
      </c>
      <c r="C194" s="179" t="s">
        <v>633</v>
      </c>
      <c r="E194" s="179" t="s">
        <v>1123</v>
      </c>
      <c r="F194" s="64">
        <v>153</v>
      </c>
      <c r="G194">
        <f t="shared" si="34"/>
        <v>2010</v>
      </c>
      <c r="H194" s="156">
        <f t="shared" si="35"/>
        <v>40422</v>
      </c>
      <c r="I194">
        <f t="shared" si="36"/>
        <v>2960</v>
      </c>
      <c r="J194" s="155">
        <f t="shared" si="37"/>
        <v>40422</v>
      </c>
      <c r="AD194" s="173" t="s">
        <v>1181</v>
      </c>
      <c r="AE194" s="173" t="s">
        <v>520</v>
      </c>
      <c r="AF194" s="173" t="s">
        <v>445</v>
      </c>
      <c r="AG194" s="173" t="s">
        <v>1182</v>
      </c>
      <c r="AH194" s="172" t="s">
        <v>1183</v>
      </c>
      <c r="AI194">
        <f t="shared" si="28"/>
        <v>182</v>
      </c>
      <c r="AJ194">
        <f t="shared" si="29"/>
        <v>2015</v>
      </c>
      <c r="AK194">
        <f t="shared" si="30"/>
        <v>2</v>
      </c>
      <c r="AL194">
        <f t="shared" si="31"/>
        <v>217220</v>
      </c>
      <c r="AM194">
        <f t="shared" si="32"/>
        <v>254860</v>
      </c>
      <c r="AN194" s="175">
        <f t="shared" si="33"/>
        <v>42036</v>
      </c>
    </row>
    <row r="195" spans="1:40" x14ac:dyDescent="0.25">
      <c r="A195" s="179" t="s">
        <v>490</v>
      </c>
      <c r="B195" s="179" t="s">
        <v>493</v>
      </c>
      <c r="C195" s="179" t="s">
        <v>638</v>
      </c>
      <c r="E195" s="179" t="s">
        <v>928</v>
      </c>
      <c r="F195" s="64">
        <v>154</v>
      </c>
      <c r="G195">
        <f t="shared" si="34"/>
        <v>2010</v>
      </c>
      <c r="H195" s="156">
        <f t="shared" si="35"/>
        <v>40452</v>
      </c>
      <c r="I195">
        <f t="shared" si="36"/>
        <v>2964</v>
      </c>
      <c r="J195" s="155">
        <f t="shared" si="37"/>
        <v>40452</v>
      </c>
      <c r="AD195" s="173" t="s">
        <v>1184</v>
      </c>
      <c r="AE195" s="173" t="s">
        <v>520</v>
      </c>
      <c r="AF195" s="173" t="s">
        <v>451</v>
      </c>
      <c r="AG195" s="173" t="s">
        <v>1185</v>
      </c>
      <c r="AH195" s="172" t="s">
        <v>1186</v>
      </c>
      <c r="AI195">
        <f t="shared" si="28"/>
        <v>183</v>
      </c>
      <c r="AJ195">
        <f t="shared" si="29"/>
        <v>2015</v>
      </c>
      <c r="AK195">
        <f t="shared" si="30"/>
        <v>3</v>
      </c>
      <c r="AL195">
        <f t="shared" si="31"/>
        <v>258017</v>
      </c>
      <c r="AM195">
        <f t="shared" si="32"/>
        <v>256127</v>
      </c>
      <c r="AN195" s="175">
        <f t="shared" si="33"/>
        <v>42064</v>
      </c>
    </row>
    <row r="196" spans="1:40" x14ac:dyDescent="0.25">
      <c r="A196" s="179" t="s">
        <v>490</v>
      </c>
      <c r="B196" s="179" t="s">
        <v>499</v>
      </c>
      <c r="C196" s="179" t="s">
        <v>643</v>
      </c>
      <c r="E196" s="179" t="s">
        <v>1187</v>
      </c>
      <c r="F196" s="64">
        <v>155</v>
      </c>
      <c r="G196">
        <f t="shared" si="34"/>
        <v>2010</v>
      </c>
      <c r="H196" s="156">
        <f t="shared" si="35"/>
        <v>40483</v>
      </c>
      <c r="I196">
        <f t="shared" si="36"/>
        <v>2967</v>
      </c>
      <c r="J196" s="155">
        <f t="shared" si="37"/>
        <v>40483</v>
      </c>
      <c r="AD196" s="173" t="s">
        <v>1188</v>
      </c>
      <c r="AE196" s="173" t="s">
        <v>520</v>
      </c>
      <c r="AF196" s="173" t="s">
        <v>457</v>
      </c>
      <c r="AG196" s="173" t="s">
        <v>1189</v>
      </c>
      <c r="AH196" s="172" t="s">
        <v>1190</v>
      </c>
      <c r="AI196">
        <f t="shared" si="28"/>
        <v>184</v>
      </c>
      <c r="AJ196">
        <f t="shared" si="29"/>
        <v>2015</v>
      </c>
      <c r="AK196">
        <f t="shared" si="30"/>
        <v>4</v>
      </c>
      <c r="AL196">
        <f t="shared" si="31"/>
        <v>262817</v>
      </c>
      <c r="AM196">
        <f t="shared" si="32"/>
        <v>257334</v>
      </c>
      <c r="AN196" s="175">
        <f t="shared" si="33"/>
        <v>42095</v>
      </c>
    </row>
    <row r="197" spans="1:40" x14ac:dyDescent="0.25">
      <c r="A197" s="179" t="s">
        <v>490</v>
      </c>
      <c r="B197" s="179" t="s">
        <v>505</v>
      </c>
      <c r="C197" s="179" t="s">
        <v>417</v>
      </c>
      <c r="E197" s="179" t="s">
        <v>1191</v>
      </c>
      <c r="F197" s="64">
        <v>156</v>
      </c>
      <c r="G197">
        <f t="shared" si="34"/>
        <v>2010</v>
      </c>
      <c r="H197" s="156">
        <f t="shared" si="35"/>
        <v>40513</v>
      </c>
      <c r="I197">
        <f t="shared" si="36"/>
        <v>2968</v>
      </c>
      <c r="J197" s="155">
        <f t="shared" si="37"/>
        <v>40513</v>
      </c>
      <c r="AD197" s="173" t="s">
        <v>1192</v>
      </c>
      <c r="AE197" s="173" t="s">
        <v>520</v>
      </c>
      <c r="AF197" s="173" t="s">
        <v>463</v>
      </c>
      <c r="AG197" s="173" t="s">
        <v>1193</v>
      </c>
      <c r="AH197" s="172" t="s">
        <v>1194</v>
      </c>
      <c r="AI197">
        <f t="shared" si="28"/>
        <v>185</v>
      </c>
      <c r="AJ197">
        <f t="shared" si="29"/>
        <v>2015</v>
      </c>
      <c r="AK197">
        <f t="shared" si="30"/>
        <v>5</v>
      </c>
      <c r="AL197">
        <f t="shared" si="31"/>
        <v>270839</v>
      </c>
      <c r="AM197">
        <f t="shared" si="32"/>
        <v>257651</v>
      </c>
      <c r="AN197" s="175">
        <f t="shared" si="33"/>
        <v>42125</v>
      </c>
    </row>
    <row r="198" spans="1:40" x14ac:dyDescent="0.25">
      <c r="A198" s="179" t="s">
        <v>496</v>
      </c>
      <c r="B198" s="179" t="s">
        <v>439</v>
      </c>
      <c r="C198" s="179" t="s">
        <v>393</v>
      </c>
      <c r="E198" s="179" t="s">
        <v>1104</v>
      </c>
      <c r="F198" s="64">
        <v>157</v>
      </c>
      <c r="G198">
        <f t="shared" si="34"/>
        <v>2011</v>
      </c>
      <c r="H198" s="156">
        <f t="shared" si="35"/>
        <v>40544</v>
      </c>
      <c r="I198">
        <f t="shared" si="36"/>
        <v>2971</v>
      </c>
      <c r="J198" s="155">
        <f t="shared" si="37"/>
        <v>40544</v>
      </c>
      <c r="AD198" s="173" t="s">
        <v>1195</v>
      </c>
      <c r="AE198" s="173" t="s">
        <v>520</v>
      </c>
      <c r="AF198" s="173" t="s">
        <v>469</v>
      </c>
      <c r="AG198" s="173" t="s">
        <v>1196</v>
      </c>
      <c r="AH198" s="172" t="s">
        <v>1197</v>
      </c>
      <c r="AI198">
        <f t="shared" si="28"/>
        <v>186</v>
      </c>
      <c r="AJ198">
        <f t="shared" si="29"/>
        <v>2015</v>
      </c>
      <c r="AK198">
        <f t="shared" si="30"/>
        <v>6</v>
      </c>
      <c r="AL198">
        <f t="shared" si="31"/>
        <v>270574</v>
      </c>
      <c r="AM198">
        <f t="shared" si="32"/>
        <v>258391</v>
      </c>
      <c r="AN198" s="175">
        <f t="shared" si="33"/>
        <v>42156</v>
      </c>
    </row>
    <row r="199" spans="1:40" x14ac:dyDescent="0.25">
      <c r="A199" s="179" t="s">
        <v>496</v>
      </c>
      <c r="B199" s="179" t="s">
        <v>445</v>
      </c>
      <c r="C199" s="179" t="s">
        <v>599</v>
      </c>
      <c r="E199" s="179" t="s">
        <v>1108</v>
      </c>
      <c r="F199" s="64">
        <v>158</v>
      </c>
      <c r="G199">
        <f t="shared" si="34"/>
        <v>2011</v>
      </c>
      <c r="H199" s="156">
        <f t="shared" si="35"/>
        <v>40575</v>
      </c>
      <c r="I199">
        <f t="shared" si="36"/>
        <v>2973</v>
      </c>
      <c r="J199" s="155">
        <f t="shared" si="37"/>
        <v>40575</v>
      </c>
      <c r="AD199" s="173" t="s">
        <v>1198</v>
      </c>
      <c r="AE199" s="173" t="s">
        <v>520</v>
      </c>
      <c r="AF199" s="173" t="s">
        <v>475</v>
      </c>
      <c r="AG199" s="173" t="s">
        <v>1199</v>
      </c>
      <c r="AH199" s="172" t="s">
        <v>1200</v>
      </c>
      <c r="AI199">
        <f t="shared" si="28"/>
        <v>187</v>
      </c>
      <c r="AJ199">
        <f t="shared" si="29"/>
        <v>2015</v>
      </c>
      <c r="AK199">
        <f t="shared" si="30"/>
        <v>7</v>
      </c>
      <c r="AL199">
        <f t="shared" si="31"/>
        <v>278372</v>
      </c>
      <c r="AM199">
        <f t="shared" si="32"/>
        <v>257891</v>
      </c>
      <c r="AN199" s="175">
        <f t="shared" si="33"/>
        <v>42186</v>
      </c>
    </row>
    <row r="200" spans="1:40" x14ac:dyDescent="0.25">
      <c r="A200" s="179" t="s">
        <v>496</v>
      </c>
      <c r="B200" s="179" t="s">
        <v>451</v>
      </c>
      <c r="C200" s="179" t="s">
        <v>604</v>
      </c>
      <c r="E200" s="179" t="s">
        <v>936</v>
      </c>
      <c r="F200" s="64">
        <v>159</v>
      </c>
      <c r="G200">
        <f t="shared" si="34"/>
        <v>2011</v>
      </c>
      <c r="H200" s="156">
        <f t="shared" si="35"/>
        <v>40603</v>
      </c>
      <c r="I200">
        <f t="shared" si="36"/>
        <v>2972</v>
      </c>
      <c r="J200" s="155">
        <f t="shared" si="37"/>
        <v>40603</v>
      </c>
      <c r="AD200" s="173" t="s">
        <v>1201</v>
      </c>
      <c r="AE200" s="173" t="s">
        <v>520</v>
      </c>
      <c r="AF200" s="173" t="s">
        <v>481</v>
      </c>
      <c r="AG200" s="173" t="s">
        <v>1202</v>
      </c>
      <c r="AH200" s="172" t="s">
        <v>1203</v>
      </c>
      <c r="AI200">
        <f t="shared" si="28"/>
        <v>188</v>
      </c>
      <c r="AJ200">
        <f t="shared" si="29"/>
        <v>2015</v>
      </c>
      <c r="AK200">
        <f t="shared" si="30"/>
        <v>8</v>
      </c>
      <c r="AL200">
        <f t="shared" si="31"/>
        <v>272209</v>
      </c>
      <c r="AM200">
        <f t="shared" si="32"/>
        <v>259221</v>
      </c>
      <c r="AN200" s="175">
        <f t="shared" si="33"/>
        <v>42217</v>
      </c>
    </row>
    <row r="201" spans="1:40" x14ac:dyDescent="0.25">
      <c r="A201" s="179" t="s">
        <v>496</v>
      </c>
      <c r="B201" s="179" t="s">
        <v>457</v>
      </c>
      <c r="C201" s="179" t="s">
        <v>609</v>
      </c>
      <c r="E201" s="179" t="s">
        <v>1191</v>
      </c>
      <c r="F201" s="64">
        <v>160</v>
      </c>
      <c r="G201">
        <f t="shared" si="34"/>
        <v>2011</v>
      </c>
      <c r="H201" s="156">
        <f t="shared" si="35"/>
        <v>40634</v>
      </c>
      <c r="I201">
        <f t="shared" si="36"/>
        <v>2968</v>
      </c>
      <c r="J201" s="155">
        <f t="shared" si="37"/>
        <v>40634</v>
      </c>
      <c r="AD201" s="173" t="s">
        <v>1204</v>
      </c>
      <c r="AE201" s="173" t="s">
        <v>520</v>
      </c>
      <c r="AF201" s="173" t="s">
        <v>487</v>
      </c>
      <c r="AG201" s="173" t="s">
        <v>1205</v>
      </c>
      <c r="AH201" s="172" t="s">
        <v>1206</v>
      </c>
      <c r="AI201">
        <f t="shared" si="28"/>
        <v>189</v>
      </c>
      <c r="AJ201">
        <f t="shared" si="29"/>
        <v>2015</v>
      </c>
      <c r="AK201">
        <f t="shared" si="30"/>
        <v>9</v>
      </c>
      <c r="AL201">
        <f t="shared" si="31"/>
        <v>255090</v>
      </c>
      <c r="AM201">
        <f t="shared" si="32"/>
        <v>258290</v>
      </c>
      <c r="AN201" s="175">
        <f t="shared" si="33"/>
        <v>42248</v>
      </c>
    </row>
    <row r="202" spans="1:40" x14ac:dyDescent="0.25">
      <c r="A202" s="179" t="s">
        <v>496</v>
      </c>
      <c r="B202" s="179" t="s">
        <v>463</v>
      </c>
      <c r="C202" s="179" t="s">
        <v>327</v>
      </c>
      <c r="E202" s="179" t="s">
        <v>1207</v>
      </c>
      <c r="F202" s="64">
        <v>161</v>
      </c>
      <c r="G202">
        <f t="shared" si="34"/>
        <v>2011</v>
      </c>
      <c r="H202" s="156">
        <f t="shared" si="35"/>
        <v>40664</v>
      </c>
      <c r="I202">
        <f t="shared" si="36"/>
        <v>2965</v>
      </c>
      <c r="J202" s="155">
        <f t="shared" si="37"/>
        <v>40664</v>
      </c>
      <c r="AD202" s="173" t="s">
        <v>1208</v>
      </c>
      <c r="AE202" s="173" t="s">
        <v>520</v>
      </c>
      <c r="AF202" s="173" t="s">
        <v>493</v>
      </c>
      <c r="AG202" s="173" t="s">
        <v>1209</v>
      </c>
      <c r="AH202" s="172" t="s">
        <v>1210</v>
      </c>
      <c r="AI202">
        <f t="shared" si="28"/>
        <v>190</v>
      </c>
      <c r="AJ202">
        <f t="shared" si="29"/>
        <v>2015</v>
      </c>
      <c r="AK202">
        <f t="shared" si="30"/>
        <v>10</v>
      </c>
      <c r="AL202">
        <f t="shared" si="31"/>
        <v>268469</v>
      </c>
      <c r="AM202">
        <f t="shared" si="32"/>
        <v>257435</v>
      </c>
      <c r="AN202" s="175">
        <f t="shared" si="33"/>
        <v>42278</v>
      </c>
    </row>
    <row r="203" spans="1:40" x14ac:dyDescent="0.25">
      <c r="A203" s="179" t="s">
        <v>496</v>
      </c>
      <c r="B203" s="179" t="s">
        <v>469</v>
      </c>
      <c r="C203" s="179" t="s">
        <v>618</v>
      </c>
      <c r="E203" s="179" t="s">
        <v>1115</v>
      </c>
      <c r="F203" s="64">
        <v>162</v>
      </c>
      <c r="G203">
        <f t="shared" si="34"/>
        <v>2011</v>
      </c>
      <c r="H203" s="156">
        <f t="shared" si="35"/>
        <v>40695</v>
      </c>
      <c r="I203">
        <f t="shared" si="36"/>
        <v>2963</v>
      </c>
      <c r="J203" s="155">
        <f t="shared" si="37"/>
        <v>40695</v>
      </c>
      <c r="AD203" s="173" t="s">
        <v>1211</v>
      </c>
      <c r="AE203" s="173" t="s">
        <v>520</v>
      </c>
      <c r="AF203" s="173" t="s">
        <v>499</v>
      </c>
      <c r="AG203" s="173" t="s">
        <v>1212</v>
      </c>
      <c r="AH203" s="172" t="s">
        <v>1213</v>
      </c>
      <c r="AI203">
        <f t="shared" si="28"/>
        <v>191</v>
      </c>
      <c r="AJ203">
        <f t="shared" si="29"/>
        <v>2015</v>
      </c>
      <c r="AK203">
        <f t="shared" si="30"/>
        <v>11</v>
      </c>
      <c r="AL203">
        <f t="shared" si="31"/>
        <v>248843</v>
      </c>
      <c r="AM203">
        <f t="shared" si="32"/>
        <v>260334</v>
      </c>
      <c r="AN203" s="175">
        <f t="shared" si="33"/>
        <v>42309</v>
      </c>
    </row>
    <row r="204" spans="1:40" x14ac:dyDescent="0.25">
      <c r="A204" s="179" t="s">
        <v>496</v>
      </c>
      <c r="B204" s="179" t="s">
        <v>475</v>
      </c>
      <c r="C204" s="179" t="s">
        <v>623</v>
      </c>
      <c r="E204" s="179" t="s">
        <v>924</v>
      </c>
      <c r="F204" s="64">
        <v>163</v>
      </c>
      <c r="G204">
        <f t="shared" si="34"/>
        <v>2011</v>
      </c>
      <c r="H204" s="156">
        <f t="shared" si="35"/>
        <v>40725</v>
      </c>
      <c r="I204">
        <f t="shared" si="36"/>
        <v>2958</v>
      </c>
      <c r="J204" s="155">
        <f t="shared" si="37"/>
        <v>40725</v>
      </c>
      <c r="AD204" s="173" t="s">
        <v>1214</v>
      </c>
      <c r="AE204" s="173" t="s">
        <v>520</v>
      </c>
      <c r="AF204" s="173" t="s">
        <v>505</v>
      </c>
      <c r="AG204" s="173" t="s">
        <v>1215</v>
      </c>
      <c r="AH204" s="172" t="s">
        <v>1216</v>
      </c>
      <c r="AI204">
        <f t="shared" si="28"/>
        <v>192</v>
      </c>
      <c r="AJ204">
        <f t="shared" si="29"/>
        <v>2015</v>
      </c>
      <c r="AK204">
        <f t="shared" si="30"/>
        <v>12</v>
      </c>
      <c r="AL204">
        <f t="shared" si="31"/>
        <v>259424</v>
      </c>
      <c r="AM204">
        <f t="shared" si="32"/>
        <v>261139</v>
      </c>
      <c r="AN204" s="175">
        <f t="shared" si="33"/>
        <v>42339</v>
      </c>
    </row>
    <row r="205" spans="1:40" x14ac:dyDescent="0.25">
      <c r="A205" s="179" t="s">
        <v>496</v>
      </c>
      <c r="B205" s="179" t="s">
        <v>481</v>
      </c>
      <c r="C205" s="179" t="s">
        <v>628</v>
      </c>
      <c r="E205" s="179" t="s">
        <v>1217</v>
      </c>
      <c r="F205" s="64">
        <v>164</v>
      </c>
      <c r="G205">
        <f t="shared" si="34"/>
        <v>2011</v>
      </c>
      <c r="H205" s="156">
        <f t="shared" si="35"/>
        <v>40756</v>
      </c>
      <c r="I205">
        <f t="shared" si="36"/>
        <v>2955</v>
      </c>
      <c r="J205" s="155">
        <f t="shared" si="37"/>
        <v>40756</v>
      </c>
      <c r="AD205" s="173" t="s">
        <v>1218</v>
      </c>
      <c r="AE205" s="173" t="s">
        <v>526</v>
      </c>
      <c r="AF205" s="173" t="s">
        <v>439</v>
      </c>
      <c r="AG205" s="173" t="s">
        <v>1219</v>
      </c>
      <c r="AH205" s="172" t="s">
        <v>1220</v>
      </c>
      <c r="AI205">
        <f t="shared" ref="AI205:AI268" si="38">IF(ISBLANK(AD205),NA(),VALUE(AD205))</f>
        <v>193</v>
      </c>
      <c r="AJ205">
        <f t="shared" ref="AJ205:AJ268" si="39">IF(ISBLANK(AE205),NA(),VALUE(AE205))</f>
        <v>2016</v>
      </c>
      <c r="AK205">
        <f t="shared" ref="AK205:AK268" si="40">IF(ISBLANK(AF205),NA(),VALUE(AF205))</f>
        <v>1</v>
      </c>
      <c r="AL205">
        <f t="shared" ref="AL205:AL268" si="41">IF(ISBLANK(AG205),NA(),VALUE(AG205))</f>
        <v>239679</v>
      </c>
      <c r="AM205">
        <f t="shared" ref="AM205:AM268" si="42">IF(ISBLANK(AH205),NA(),VALUE(AH205))</f>
        <v>262510</v>
      </c>
      <c r="AN205" s="175">
        <f t="shared" ref="AN205:AN268" si="43">IF(ISBLANK(AE205),NA(),VALUE(DATE(AE205,AF205,1)))</f>
        <v>42370</v>
      </c>
    </row>
    <row r="206" spans="1:40" x14ac:dyDescent="0.25">
      <c r="A206" s="179" t="s">
        <v>496</v>
      </c>
      <c r="B206" s="179" t="s">
        <v>487</v>
      </c>
      <c r="C206" s="179" t="s">
        <v>633</v>
      </c>
      <c r="E206" s="179" t="s">
        <v>917</v>
      </c>
      <c r="F206" s="64">
        <v>165</v>
      </c>
      <c r="G206">
        <f t="shared" si="34"/>
        <v>2011</v>
      </c>
      <c r="H206" s="156">
        <f t="shared" si="35"/>
        <v>40787</v>
      </c>
      <c r="I206">
        <f t="shared" si="36"/>
        <v>2952</v>
      </c>
      <c r="J206" s="155">
        <f t="shared" si="37"/>
        <v>40787</v>
      </c>
      <c r="AD206" s="173" t="s">
        <v>1221</v>
      </c>
      <c r="AE206" s="173" t="s">
        <v>526</v>
      </c>
      <c r="AF206" s="173" t="s">
        <v>445</v>
      </c>
      <c r="AG206" s="173" t="s">
        <v>1222</v>
      </c>
      <c r="AH206" s="172" t="s">
        <v>1223</v>
      </c>
      <c r="AI206">
        <f t="shared" si="38"/>
        <v>194</v>
      </c>
      <c r="AJ206">
        <f t="shared" si="39"/>
        <v>2016</v>
      </c>
      <c r="AK206">
        <f t="shared" si="40"/>
        <v>2</v>
      </c>
      <c r="AL206">
        <f t="shared" si="41"/>
        <v>223011</v>
      </c>
      <c r="AM206">
        <f t="shared" si="42"/>
        <v>262275</v>
      </c>
      <c r="AN206" s="175">
        <f t="shared" si="43"/>
        <v>42401</v>
      </c>
    </row>
    <row r="207" spans="1:40" x14ac:dyDescent="0.25">
      <c r="A207" s="179" t="s">
        <v>496</v>
      </c>
      <c r="B207" s="179" t="s">
        <v>493</v>
      </c>
      <c r="C207" s="179" t="s">
        <v>638</v>
      </c>
      <c r="E207" s="179" t="s">
        <v>1161</v>
      </c>
      <c r="F207" s="64">
        <v>166</v>
      </c>
      <c r="G207">
        <f t="shared" si="34"/>
        <v>2011</v>
      </c>
      <c r="H207" s="156">
        <f t="shared" si="35"/>
        <v>40817</v>
      </c>
      <c r="I207">
        <f t="shared" si="36"/>
        <v>2948</v>
      </c>
      <c r="J207" s="155">
        <f t="shared" si="37"/>
        <v>40817</v>
      </c>
      <c r="AD207" s="173" t="s">
        <v>1224</v>
      </c>
      <c r="AE207" s="173" t="s">
        <v>526</v>
      </c>
      <c r="AF207" s="173" t="s">
        <v>451</v>
      </c>
      <c r="AG207" s="173" t="s">
        <v>1225</v>
      </c>
      <c r="AH207" s="172" t="s">
        <v>1226</v>
      </c>
      <c r="AI207">
        <f t="shared" si="38"/>
        <v>195</v>
      </c>
      <c r="AJ207">
        <f t="shared" si="39"/>
        <v>2016</v>
      </c>
      <c r="AK207">
        <f t="shared" si="40"/>
        <v>3</v>
      </c>
      <c r="AL207">
        <f t="shared" si="41"/>
        <v>265147</v>
      </c>
      <c r="AM207">
        <f t="shared" si="42"/>
        <v>262624</v>
      </c>
      <c r="AN207" s="175">
        <f t="shared" si="43"/>
        <v>42430</v>
      </c>
    </row>
    <row r="208" spans="1:40" x14ac:dyDescent="0.25">
      <c r="A208" s="179" t="s">
        <v>496</v>
      </c>
      <c r="B208" s="179" t="s">
        <v>499</v>
      </c>
      <c r="C208" s="179" t="s">
        <v>643</v>
      </c>
      <c r="E208" s="179" t="s">
        <v>1227</v>
      </c>
      <c r="F208" s="64">
        <v>167</v>
      </c>
      <c r="G208">
        <f t="shared" si="34"/>
        <v>2011</v>
      </c>
      <c r="H208" s="156">
        <f t="shared" si="35"/>
        <v>40848</v>
      </c>
      <c r="I208">
        <f t="shared" si="36"/>
        <v>2947</v>
      </c>
      <c r="J208" s="155">
        <f t="shared" si="37"/>
        <v>40848</v>
      </c>
      <c r="AD208" s="173" t="s">
        <v>1228</v>
      </c>
      <c r="AE208" s="173" t="s">
        <v>526</v>
      </c>
      <c r="AF208" s="173" t="s">
        <v>457</v>
      </c>
      <c r="AG208" s="173" t="s">
        <v>1229</v>
      </c>
      <c r="AH208" s="172" t="s">
        <v>1230</v>
      </c>
      <c r="AI208">
        <f t="shared" si="38"/>
        <v>196</v>
      </c>
      <c r="AJ208">
        <f t="shared" si="39"/>
        <v>2016</v>
      </c>
      <c r="AK208">
        <f t="shared" si="40"/>
        <v>4</v>
      </c>
      <c r="AL208">
        <f t="shared" si="41"/>
        <v>269653</v>
      </c>
      <c r="AM208">
        <f t="shared" si="42"/>
        <v>264846</v>
      </c>
      <c r="AN208" s="175">
        <f t="shared" si="43"/>
        <v>42461</v>
      </c>
    </row>
    <row r="209" spans="1:40" x14ac:dyDescent="0.25">
      <c r="A209" s="179" t="s">
        <v>496</v>
      </c>
      <c r="B209" s="179" t="s">
        <v>505</v>
      </c>
      <c r="C209" s="179" t="s">
        <v>417</v>
      </c>
      <c r="E209" s="179" t="s">
        <v>1153</v>
      </c>
      <c r="F209" s="64">
        <v>168</v>
      </c>
      <c r="G209">
        <f t="shared" si="34"/>
        <v>2011</v>
      </c>
      <c r="H209" s="156">
        <f t="shared" si="35"/>
        <v>40878</v>
      </c>
      <c r="I209">
        <f t="shared" si="36"/>
        <v>2951</v>
      </c>
      <c r="J209" s="155">
        <f t="shared" si="37"/>
        <v>40878</v>
      </c>
      <c r="AD209" s="173" t="s">
        <v>1231</v>
      </c>
      <c r="AE209" s="173" t="s">
        <v>526</v>
      </c>
      <c r="AF209" s="173" t="s">
        <v>463</v>
      </c>
      <c r="AG209" s="173" t="s">
        <v>1232</v>
      </c>
      <c r="AH209" s="172" t="s">
        <v>1233</v>
      </c>
      <c r="AI209">
        <f t="shared" si="38"/>
        <v>197</v>
      </c>
      <c r="AJ209">
        <f t="shared" si="39"/>
        <v>2016</v>
      </c>
      <c r="AK209">
        <f t="shared" si="40"/>
        <v>5</v>
      </c>
      <c r="AL209">
        <f t="shared" si="41"/>
        <v>277972</v>
      </c>
      <c r="AM209">
        <f t="shared" si="42"/>
        <v>264854</v>
      </c>
      <c r="AN209" s="175">
        <f t="shared" si="43"/>
        <v>42491</v>
      </c>
    </row>
    <row r="210" spans="1:40" x14ac:dyDescent="0.25">
      <c r="A210" s="179" t="s">
        <v>502</v>
      </c>
      <c r="B210" s="179" t="s">
        <v>439</v>
      </c>
      <c r="C210" s="179" t="s">
        <v>393</v>
      </c>
      <c r="E210" s="179" t="s">
        <v>1217</v>
      </c>
      <c r="F210" s="64">
        <v>169</v>
      </c>
      <c r="G210">
        <f t="shared" si="34"/>
        <v>2012</v>
      </c>
      <c r="H210" s="156">
        <f t="shared" si="35"/>
        <v>40909</v>
      </c>
      <c r="I210">
        <f t="shared" si="36"/>
        <v>2955</v>
      </c>
      <c r="J210" s="155">
        <f t="shared" si="37"/>
        <v>40909</v>
      </c>
      <c r="AD210" s="173" t="s">
        <v>1234</v>
      </c>
      <c r="AE210" s="173" t="s">
        <v>526</v>
      </c>
      <c r="AF210" s="173" t="s">
        <v>469</v>
      </c>
      <c r="AG210" s="173" t="s">
        <v>1235</v>
      </c>
      <c r="AH210" s="172" t="s">
        <v>1236</v>
      </c>
      <c r="AI210">
        <f t="shared" si="38"/>
        <v>198</v>
      </c>
      <c r="AJ210">
        <f t="shared" si="39"/>
        <v>2016</v>
      </c>
      <c r="AK210">
        <f t="shared" si="40"/>
        <v>6</v>
      </c>
      <c r="AL210">
        <f t="shared" si="41"/>
        <v>276991</v>
      </c>
      <c r="AM210">
        <f t="shared" si="42"/>
        <v>264317</v>
      </c>
      <c r="AN210" s="175">
        <f t="shared" si="43"/>
        <v>42522</v>
      </c>
    </row>
    <row r="211" spans="1:40" x14ac:dyDescent="0.25">
      <c r="A211" s="179" t="s">
        <v>502</v>
      </c>
      <c r="B211" s="179" t="s">
        <v>445</v>
      </c>
      <c r="C211" s="179" t="s">
        <v>599</v>
      </c>
      <c r="E211" s="179" t="s">
        <v>1123</v>
      </c>
      <c r="F211" s="64">
        <v>170</v>
      </c>
      <c r="G211">
        <f t="shared" si="34"/>
        <v>2012</v>
      </c>
      <c r="H211" s="156">
        <f t="shared" si="35"/>
        <v>40940</v>
      </c>
      <c r="I211">
        <f t="shared" si="36"/>
        <v>2960</v>
      </c>
      <c r="J211" s="155">
        <f t="shared" si="37"/>
        <v>40940</v>
      </c>
      <c r="AD211" s="173" t="s">
        <v>1237</v>
      </c>
      <c r="AE211" s="173" t="s">
        <v>526</v>
      </c>
      <c r="AF211" s="173" t="s">
        <v>475</v>
      </c>
      <c r="AG211" s="173" t="s">
        <v>1238</v>
      </c>
      <c r="AH211" s="172" t="s">
        <v>1239</v>
      </c>
      <c r="AI211">
        <f t="shared" si="38"/>
        <v>199</v>
      </c>
      <c r="AJ211">
        <f t="shared" si="39"/>
        <v>2016</v>
      </c>
      <c r="AK211">
        <f t="shared" si="40"/>
        <v>7</v>
      </c>
      <c r="AL211">
        <f t="shared" si="41"/>
        <v>285160</v>
      </c>
      <c r="AM211">
        <f t="shared" si="42"/>
        <v>265405</v>
      </c>
      <c r="AN211" s="175">
        <f t="shared" si="43"/>
        <v>42552</v>
      </c>
    </row>
    <row r="212" spans="1:40" x14ac:dyDescent="0.25">
      <c r="A212" s="179" t="s">
        <v>502</v>
      </c>
      <c r="B212" s="179" t="s">
        <v>451</v>
      </c>
      <c r="C212" s="179" t="s">
        <v>604</v>
      </c>
      <c r="E212" s="179" t="s">
        <v>1115</v>
      </c>
      <c r="F212" s="64">
        <v>171</v>
      </c>
      <c r="G212">
        <f t="shared" si="34"/>
        <v>2012</v>
      </c>
      <c r="H212" s="156">
        <f t="shared" si="35"/>
        <v>40969</v>
      </c>
      <c r="I212">
        <f t="shared" si="36"/>
        <v>2963</v>
      </c>
      <c r="J212" s="155">
        <f t="shared" si="37"/>
        <v>40969</v>
      </c>
      <c r="AD212" s="173" t="s">
        <v>1240</v>
      </c>
      <c r="AE212" s="173" t="s">
        <v>526</v>
      </c>
      <c r="AF212" s="173" t="s">
        <v>481</v>
      </c>
      <c r="AG212" s="173" t="s">
        <v>1241</v>
      </c>
      <c r="AH212" s="172" t="s">
        <v>1242</v>
      </c>
      <c r="AI212">
        <f t="shared" si="38"/>
        <v>200</v>
      </c>
      <c r="AJ212">
        <f t="shared" si="39"/>
        <v>2016</v>
      </c>
      <c r="AK212">
        <f t="shared" si="40"/>
        <v>8</v>
      </c>
      <c r="AL212">
        <f t="shared" si="41"/>
        <v>279213</v>
      </c>
      <c r="AM212">
        <f t="shared" si="42"/>
        <v>264570</v>
      </c>
      <c r="AN212" s="175">
        <f t="shared" si="43"/>
        <v>42583</v>
      </c>
    </row>
    <row r="213" spans="1:40" x14ac:dyDescent="0.25">
      <c r="A213" s="179" t="s">
        <v>502</v>
      </c>
      <c r="B213" s="179" t="s">
        <v>457</v>
      </c>
      <c r="C213" s="179" t="s">
        <v>609</v>
      </c>
      <c r="E213" s="179" t="s">
        <v>1243</v>
      </c>
      <c r="F213" s="64">
        <v>172</v>
      </c>
      <c r="G213">
        <f t="shared" si="34"/>
        <v>2012</v>
      </c>
      <c r="H213" s="156">
        <f t="shared" si="35"/>
        <v>41000</v>
      </c>
      <c r="I213">
        <f t="shared" si="36"/>
        <v>2962</v>
      </c>
      <c r="J213" s="155">
        <f t="shared" si="37"/>
        <v>41000</v>
      </c>
      <c r="AD213" s="173" t="s">
        <v>1244</v>
      </c>
      <c r="AE213" s="173" t="s">
        <v>526</v>
      </c>
      <c r="AF213" s="173" t="s">
        <v>487</v>
      </c>
      <c r="AG213" s="173" t="s">
        <v>1245</v>
      </c>
      <c r="AH213" s="172" t="s">
        <v>1246</v>
      </c>
      <c r="AI213">
        <f t="shared" si="38"/>
        <v>201</v>
      </c>
      <c r="AJ213">
        <f t="shared" si="39"/>
        <v>2016</v>
      </c>
      <c r="AK213">
        <f t="shared" si="40"/>
        <v>9</v>
      </c>
      <c r="AL213">
        <f t="shared" si="41"/>
        <v>262039</v>
      </c>
      <c r="AM213">
        <f t="shared" si="42"/>
        <v>263102</v>
      </c>
      <c r="AN213" s="175">
        <f t="shared" si="43"/>
        <v>42614</v>
      </c>
    </row>
    <row r="214" spans="1:40" x14ac:dyDescent="0.25">
      <c r="A214" s="179" t="s">
        <v>502</v>
      </c>
      <c r="B214" s="179" t="s">
        <v>463</v>
      </c>
      <c r="C214" s="179" t="s">
        <v>327</v>
      </c>
      <c r="E214" s="179" t="s">
        <v>1247</v>
      </c>
      <c r="F214" s="64">
        <v>173</v>
      </c>
      <c r="G214">
        <f t="shared" si="34"/>
        <v>2012</v>
      </c>
      <c r="H214" s="156">
        <f t="shared" si="35"/>
        <v>41030</v>
      </c>
      <c r="I214">
        <f t="shared" si="36"/>
        <v>2969</v>
      </c>
      <c r="J214" s="155">
        <f t="shared" si="37"/>
        <v>41030</v>
      </c>
      <c r="AD214" s="173" t="s">
        <v>1248</v>
      </c>
      <c r="AE214" s="173" t="s">
        <v>526</v>
      </c>
      <c r="AF214" s="173" t="s">
        <v>493</v>
      </c>
      <c r="AG214" s="173" t="s">
        <v>1249</v>
      </c>
      <c r="AH214" s="172" t="s">
        <v>1250</v>
      </c>
      <c r="AI214">
        <f t="shared" si="38"/>
        <v>202</v>
      </c>
      <c r="AJ214">
        <f t="shared" si="39"/>
        <v>2016</v>
      </c>
      <c r="AK214">
        <f t="shared" si="40"/>
        <v>10</v>
      </c>
      <c r="AL214">
        <f t="shared" si="41"/>
        <v>275610</v>
      </c>
      <c r="AM214">
        <f t="shared" si="42"/>
        <v>266440</v>
      </c>
      <c r="AN214" s="175">
        <f t="shared" si="43"/>
        <v>42644</v>
      </c>
    </row>
    <row r="215" spans="1:40" x14ac:dyDescent="0.25">
      <c r="A215" s="179" t="s">
        <v>502</v>
      </c>
      <c r="B215" s="179" t="s">
        <v>469</v>
      </c>
      <c r="C215" s="179" t="s">
        <v>618</v>
      </c>
      <c r="E215" s="179" t="s">
        <v>1104</v>
      </c>
      <c r="F215" s="64">
        <v>174</v>
      </c>
      <c r="G215">
        <f t="shared" si="34"/>
        <v>2012</v>
      </c>
      <c r="H215" s="156">
        <f t="shared" si="35"/>
        <v>41061</v>
      </c>
      <c r="I215">
        <f t="shared" si="36"/>
        <v>2971</v>
      </c>
      <c r="J215" s="155">
        <f t="shared" si="37"/>
        <v>41061</v>
      </c>
      <c r="AD215" s="173" t="s">
        <v>1251</v>
      </c>
      <c r="AE215" s="173" t="s">
        <v>526</v>
      </c>
      <c r="AF215" s="173" t="s">
        <v>499</v>
      </c>
      <c r="AG215" s="173" t="s">
        <v>1252</v>
      </c>
      <c r="AH215" s="172" t="s">
        <v>1253</v>
      </c>
      <c r="AI215">
        <f t="shared" si="38"/>
        <v>203</v>
      </c>
      <c r="AJ215">
        <f t="shared" si="39"/>
        <v>2016</v>
      </c>
      <c r="AK215">
        <f t="shared" si="40"/>
        <v>11</v>
      </c>
      <c r="AL215">
        <f t="shared" si="41"/>
        <v>255154</v>
      </c>
      <c r="AM215">
        <f t="shared" si="42"/>
        <v>265437</v>
      </c>
      <c r="AN215" s="175">
        <f t="shared" si="43"/>
        <v>42675</v>
      </c>
    </row>
    <row r="216" spans="1:40" x14ac:dyDescent="0.25">
      <c r="A216" s="179" t="s">
        <v>502</v>
      </c>
      <c r="B216" s="179" t="s">
        <v>475</v>
      </c>
      <c r="C216" s="179" t="s">
        <v>623</v>
      </c>
      <c r="E216" s="179" t="s">
        <v>1104</v>
      </c>
      <c r="F216" s="64">
        <v>175</v>
      </c>
      <c r="G216">
        <f t="shared" si="34"/>
        <v>2012</v>
      </c>
      <c r="H216" s="156">
        <f t="shared" si="35"/>
        <v>41091</v>
      </c>
      <c r="I216">
        <f t="shared" si="36"/>
        <v>2971</v>
      </c>
      <c r="J216" s="155">
        <f t="shared" si="37"/>
        <v>41091</v>
      </c>
      <c r="AD216" s="173" t="s">
        <v>1254</v>
      </c>
      <c r="AE216" s="173" t="s">
        <v>526</v>
      </c>
      <c r="AF216" s="173" t="s">
        <v>505</v>
      </c>
      <c r="AG216" s="173" t="s">
        <v>1255</v>
      </c>
      <c r="AH216" s="172" t="s">
        <v>1256</v>
      </c>
      <c r="AI216">
        <f t="shared" si="38"/>
        <v>204</v>
      </c>
      <c r="AJ216">
        <f t="shared" si="39"/>
        <v>2016</v>
      </c>
      <c r="AK216">
        <f t="shared" si="40"/>
        <v>12</v>
      </c>
      <c r="AL216">
        <f t="shared" si="41"/>
        <v>264778</v>
      </c>
      <c r="AM216">
        <f t="shared" si="42"/>
        <v>266104</v>
      </c>
      <c r="AN216" s="175">
        <f t="shared" si="43"/>
        <v>42705</v>
      </c>
    </row>
    <row r="217" spans="1:40" x14ac:dyDescent="0.25">
      <c r="A217" s="179" t="s">
        <v>502</v>
      </c>
      <c r="B217" s="179" t="s">
        <v>481</v>
      </c>
      <c r="C217" s="179" t="s">
        <v>628</v>
      </c>
      <c r="E217" s="179" t="s">
        <v>940</v>
      </c>
      <c r="F217" s="64">
        <v>176</v>
      </c>
      <c r="G217">
        <f t="shared" si="34"/>
        <v>2012</v>
      </c>
      <c r="H217" s="156">
        <f t="shared" si="35"/>
        <v>41122</v>
      </c>
      <c r="I217">
        <f t="shared" si="36"/>
        <v>2974</v>
      </c>
      <c r="J217" s="155">
        <f t="shared" si="37"/>
        <v>41122</v>
      </c>
      <c r="AD217" s="173" t="s">
        <v>1257</v>
      </c>
      <c r="AE217" s="173" t="s">
        <v>532</v>
      </c>
      <c r="AF217" s="173" t="s">
        <v>439</v>
      </c>
      <c r="AG217" s="173" t="s">
        <v>1258</v>
      </c>
      <c r="AH217" s="172" t="s">
        <v>1259</v>
      </c>
      <c r="AI217">
        <f t="shared" si="38"/>
        <v>205</v>
      </c>
      <c r="AJ217">
        <f t="shared" si="39"/>
        <v>2017</v>
      </c>
      <c r="AK217">
        <f t="shared" si="40"/>
        <v>1</v>
      </c>
      <c r="AL217">
        <f t="shared" si="41"/>
        <v>242600</v>
      </c>
      <c r="AM217">
        <f t="shared" si="42"/>
        <v>266267</v>
      </c>
      <c r="AN217" s="175">
        <f t="shared" si="43"/>
        <v>42736</v>
      </c>
    </row>
    <row r="218" spans="1:40" x14ac:dyDescent="0.25">
      <c r="A218" s="179" t="s">
        <v>502</v>
      </c>
      <c r="B218" s="179" t="s">
        <v>487</v>
      </c>
      <c r="C218" s="179" t="s">
        <v>633</v>
      </c>
      <c r="E218" s="179" t="s">
        <v>1104</v>
      </c>
      <c r="F218" s="64">
        <v>177</v>
      </c>
      <c r="G218">
        <f t="shared" si="34"/>
        <v>2012</v>
      </c>
      <c r="H218" s="156">
        <f t="shared" si="35"/>
        <v>41153</v>
      </c>
      <c r="I218">
        <f t="shared" si="36"/>
        <v>2971</v>
      </c>
      <c r="J218" s="155">
        <f t="shared" si="37"/>
        <v>41153</v>
      </c>
      <c r="AD218" s="173" t="s">
        <v>1260</v>
      </c>
      <c r="AE218" s="173" t="s">
        <v>532</v>
      </c>
      <c r="AF218" s="173" t="s">
        <v>445</v>
      </c>
      <c r="AG218" s="173" t="s">
        <v>1261</v>
      </c>
      <c r="AH218" s="172" t="s">
        <v>1262</v>
      </c>
      <c r="AI218">
        <f t="shared" si="38"/>
        <v>206</v>
      </c>
      <c r="AJ218">
        <f t="shared" si="39"/>
        <v>2017</v>
      </c>
      <c r="AK218">
        <f t="shared" si="40"/>
        <v>2</v>
      </c>
      <c r="AL218">
        <f t="shared" si="41"/>
        <v>225644</v>
      </c>
      <c r="AM218">
        <f t="shared" si="42"/>
        <v>265789</v>
      </c>
      <c r="AN218" s="175">
        <f t="shared" si="43"/>
        <v>42767</v>
      </c>
    </row>
    <row r="219" spans="1:40" x14ac:dyDescent="0.25">
      <c r="A219" s="179" t="s">
        <v>502</v>
      </c>
      <c r="B219" s="179" t="s">
        <v>493</v>
      </c>
      <c r="C219" s="179" t="s">
        <v>638</v>
      </c>
      <c r="E219" s="179" t="s">
        <v>1108</v>
      </c>
      <c r="F219" s="64">
        <v>178</v>
      </c>
      <c r="G219">
        <f t="shared" si="34"/>
        <v>2012</v>
      </c>
      <c r="H219" s="156">
        <f t="shared" si="35"/>
        <v>41183</v>
      </c>
      <c r="I219">
        <f t="shared" si="36"/>
        <v>2973</v>
      </c>
      <c r="J219" s="155">
        <f t="shared" si="37"/>
        <v>41183</v>
      </c>
      <c r="AD219" s="173" t="s">
        <v>1263</v>
      </c>
      <c r="AE219" s="173" t="s">
        <v>532</v>
      </c>
      <c r="AF219" s="173" t="s">
        <v>451</v>
      </c>
      <c r="AG219" s="173" t="s">
        <v>1264</v>
      </c>
      <c r="AH219" s="172" t="s">
        <v>1265</v>
      </c>
      <c r="AI219">
        <f t="shared" si="38"/>
        <v>207</v>
      </c>
      <c r="AJ219">
        <f t="shared" si="39"/>
        <v>2017</v>
      </c>
      <c r="AK219">
        <f t="shared" si="40"/>
        <v>3</v>
      </c>
      <c r="AL219">
        <f t="shared" si="41"/>
        <v>268343</v>
      </c>
      <c r="AM219">
        <f t="shared" si="42"/>
        <v>265641</v>
      </c>
      <c r="AN219" s="175">
        <f t="shared" si="43"/>
        <v>42795</v>
      </c>
    </row>
    <row r="220" spans="1:40" x14ac:dyDescent="0.25">
      <c r="A220" s="179" t="s">
        <v>502</v>
      </c>
      <c r="B220" s="179" t="s">
        <v>499</v>
      </c>
      <c r="C220" s="179" t="s">
        <v>643</v>
      </c>
      <c r="E220" s="179" t="s">
        <v>940</v>
      </c>
      <c r="F220" s="64">
        <v>179</v>
      </c>
      <c r="G220">
        <f t="shared" si="34"/>
        <v>2012</v>
      </c>
      <c r="H220" s="156">
        <f t="shared" si="35"/>
        <v>41214</v>
      </c>
      <c r="I220">
        <f t="shared" si="36"/>
        <v>2974</v>
      </c>
      <c r="J220" s="155">
        <f t="shared" si="37"/>
        <v>41214</v>
      </c>
      <c r="AD220" s="173" t="s">
        <v>1266</v>
      </c>
      <c r="AE220" s="173" t="s">
        <v>532</v>
      </c>
      <c r="AF220" s="173" t="s">
        <v>457</v>
      </c>
      <c r="AG220" s="173" t="s">
        <v>1267</v>
      </c>
      <c r="AH220" s="172" t="s">
        <v>1268</v>
      </c>
      <c r="AI220">
        <f t="shared" si="38"/>
        <v>208</v>
      </c>
      <c r="AJ220">
        <f t="shared" si="39"/>
        <v>2017</v>
      </c>
      <c r="AK220">
        <f t="shared" si="40"/>
        <v>4</v>
      </c>
      <c r="AL220">
        <f t="shared" si="41"/>
        <v>272864</v>
      </c>
      <c r="AM220">
        <f t="shared" si="42"/>
        <v>271392</v>
      </c>
      <c r="AN220" s="175">
        <f t="shared" si="43"/>
        <v>42826</v>
      </c>
    </row>
    <row r="221" spans="1:40" x14ac:dyDescent="0.25">
      <c r="A221" s="179" t="s">
        <v>502</v>
      </c>
      <c r="B221" s="179" t="s">
        <v>505</v>
      </c>
      <c r="C221" s="179" t="s">
        <v>417</v>
      </c>
      <c r="E221" s="179" t="s">
        <v>1191</v>
      </c>
      <c r="F221" s="64">
        <v>180</v>
      </c>
      <c r="G221">
        <f t="shared" si="34"/>
        <v>2012</v>
      </c>
      <c r="H221" s="156">
        <f t="shared" si="35"/>
        <v>41244</v>
      </c>
      <c r="I221">
        <f t="shared" si="36"/>
        <v>2968</v>
      </c>
      <c r="J221" s="155">
        <f t="shared" si="37"/>
        <v>41244</v>
      </c>
      <c r="AD221" s="173" t="s">
        <v>1269</v>
      </c>
      <c r="AE221" s="173" t="s">
        <v>532</v>
      </c>
      <c r="AF221" s="173" t="s">
        <v>463</v>
      </c>
      <c r="AG221" s="173" t="s">
        <v>1270</v>
      </c>
      <c r="AH221" s="172" t="s">
        <v>1271</v>
      </c>
      <c r="AI221">
        <f t="shared" si="38"/>
        <v>209</v>
      </c>
      <c r="AJ221">
        <f t="shared" si="39"/>
        <v>2017</v>
      </c>
      <c r="AK221">
        <f t="shared" si="40"/>
        <v>5</v>
      </c>
      <c r="AL221">
        <f t="shared" si="41"/>
        <v>281264</v>
      </c>
      <c r="AM221">
        <f t="shared" si="42"/>
        <v>266741</v>
      </c>
      <c r="AN221" s="175">
        <f t="shared" si="43"/>
        <v>42856</v>
      </c>
    </row>
    <row r="222" spans="1:40" x14ac:dyDescent="0.25">
      <c r="A222" s="179" t="s">
        <v>508</v>
      </c>
      <c r="B222" s="179" t="s">
        <v>439</v>
      </c>
      <c r="C222" s="179" t="s">
        <v>393</v>
      </c>
      <c r="E222" s="179" t="s">
        <v>1247</v>
      </c>
      <c r="F222" s="64">
        <v>181</v>
      </c>
      <c r="G222">
        <f t="shared" si="34"/>
        <v>2013</v>
      </c>
      <c r="H222" s="156">
        <f t="shared" si="35"/>
        <v>41275</v>
      </c>
      <c r="I222">
        <f t="shared" si="36"/>
        <v>2969</v>
      </c>
      <c r="J222" s="155">
        <f t="shared" si="37"/>
        <v>41275</v>
      </c>
      <c r="AD222" s="173" t="s">
        <v>1272</v>
      </c>
      <c r="AE222" s="173" t="s">
        <v>532</v>
      </c>
      <c r="AF222" s="173" t="s">
        <v>469</v>
      </c>
      <c r="AG222" s="173" t="s">
        <v>1273</v>
      </c>
      <c r="AH222" s="172" t="s">
        <v>1274</v>
      </c>
      <c r="AI222">
        <f t="shared" si="38"/>
        <v>210</v>
      </c>
      <c r="AJ222">
        <f t="shared" si="39"/>
        <v>2017</v>
      </c>
      <c r="AK222">
        <f t="shared" si="40"/>
        <v>6</v>
      </c>
      <c r="AL222">
        <f t="shared" si="41"/>
        <v>280290</v>
      </c>
      <c r="AM222">
        <f t="shared" si="42"/>
        <v>266778</v>
      </c>
      <c r="AN222" s="175">
        <f t="shared" si="43"/>
        <v>42887</v>
      </c>
    </row>
    <row r="223" spans="1:40" x14ac:dyDescent="0.25">
      <c r="A223" s="179" t="s">
        <v>508</v>
      </c>
      <c r="B223" s="179" t="s">
        <v>445</v>
      </c>
      <c r="C223" s="179" t="s">
        <v>599</v>
      </c>
      <c r="E223" s="179" t="s">
        <v>1187</v>
      </c>
      <c r="F223" s="64">
        <v>182</v>
      </c>
      <c r="G223">
        <f t="shared" si="34"/>
        <v>2013</v>
      </c>
      <c r="H223" s="156">
        <f t="shared" si="35"/>
        <v>41306</v>
      </c>
      <c r="I223">
        <f t="shared" si="36"/>
        <v>2967</v>
      </c>
      <c r="J223" s="155">
        <f t="shared" si="37"/>
        <v>41306</v>
      </c>
      <c r="AD223" s="173" t="s">
        <v>1275</v>
      </c>
      <c r="AE223" s="173" t="s">
        <v>532</v>
      </c>
      <c r="AF223" s="173" t="s">
        <v>475</v>
      </c>
      <c r="AG223" s="173" t="s">
        <v>1276</v>
      </c>
      <c r="AH223" s="172" t="s">
        <v>1277</v>
      </c>
      <c r="AI223">
        <f t="shared" si="38"/>
        <v>211</v>
      </c>
      <c r="AJ223">
        <f t="shared" si="39"/>
        <v>2017</v>
      </c>
      <c r="AK223">
        <f t="shared" si="40"/>
        <v>7</v>
      </c>
      <c r="AL223">
        <f t="shared" si="41"/>
        <v>288566</v>
      </c>
      <c r="AM223">
        <f t="shared" si="42"/>
        <v>268470</v>
      </c>
      <c r="AN223" s="175">
        <f t="shared" si="43"/>
        <v>42917</v>
      </c>
    </row>
    <row r="224" spans="1:40" x14ac:dyDescent="0.25">
      <c r="A224" s="179" t="s">
        <v>508</v>
      </c>
      <c r="B224" s="179" t="s">
        <v>451</v>
      </c>
      <c r="C224" s="179" t="s">
        <v>604</v>
      </c>
      <c r="E224" s="179" t="s">
        <v>928</v>
      </c>
      <c r="F224" s="64">
        <v>183</v>
      </c>
      <c r="G224">
        <f t="shared" si="34"/>
        <v>2013</v>
      </c>
      <c r="H224" s="156">
        <f t="shared" si="35"/>
        <v>41334</v>
      </c>
      <c r="I224">
        <f t="shared" si="36"/>
        <v>2964</v>
      </c>
      <c r="J224" s="155">
        <f t="shared" si="37"/>
        <v>41334</v>
      </c>
      <c r="AD224" s="173" t="s">
        <v>1278</v>
      </c>
      <c r="AE224" s="173" t="s">
        <v>532</v>
      </c>
      <c r="AF224" s="173" t="s">
        <v>481</v>
      </c>
      <c r="AG224" s="173" t="s">
        <v>1279</v>
      </c>
      <c r="AH224" s="172" t="s">
        <v>1280</v>
      </c>
      <c r="AI224">
        <f t="shared" si="38"/>
        <v>212</v>
      </c>
      <c r="AJ224">
        <f t="shared" si="39"/>
        <v>2017</v>
      </c>
      <c r="AK224">
        <f t="shared" si="40"/>
        <v>8</v>
      </c>
      <c r="AL224">
        <f t="shared" si="41"/>
        <v>282558</v>
      </c>
      <c r="AM224">
        <f t="shared" si="42"/>
        <v>267403</v>
      </c>
      <c r="AN224" s="175">
        <f t="shared" si="43"/>
        <v>42948</v>
      </c>
    </row>
    <row r="225" spans="1:40" x14ac:dyDescent="0.25">
      <c r="A225" s="179" t="s">
        <v>508</v>
      </c>
      <c r="B225" s="179" t="s">
        <v>457</v>
      </c>
      <c r="C225" s="179" t="s">
        <v>609</v>
      </c>
      <c r="E225" s="179" t="s">
        <v>1187</v>
      </c>
      <c r="F225" s="64">
        <v>184</v>
      </c>
      <c r="G225">
        <f t="shared" si="34"/>
        <v>2013</v>
      </c>
      <c r="H225" s="156">
        <f t="shared" si="35"/>
        <v>41365</v>
      </c>
      <c r="I225">
        <f t="shared" si="36"/>
        <v>2967</v>
      </c>
      <c r="J225" s="155">
        <f t="shared" si="37"/>
        <v>41365</v>
      </c>
      <c r="AD225" s="173" t="s">
        <v>1281</v>
      </c>
      <c r="AE225" s="173" t="s">
        <v>532</v>
      </c>
      <c r="AF225" s="173" t="s">
        <v>487</v>
      </c>
      <c r="AG225" s="173" t="s">
        <v>1282</v>
      </c>
      <c r="AH225" s="172" t="s">
        <v>1283</v>
      </c>
      <c r="AI225">
        <f t="shared" si="38"/>
        <v>213</v>
      </c>
      <c r="AJ225">
        <f t="shared" si="39"/>
        <v>2017</v>
      </c>
      <c r="AK225">
        <f t="shared" si="40"/>
        <v>9</v>
      </c>
      <c r="AL225">
        <f t="shared" si="41"/>
        <v>265212</v>
      </c>
      <c r="AM225">
        <f t="shared" si="42"/>
        <v>265830</v>
      </c>
      <c r="AN225" s="175">
        <f t="shared" si="43"/>
        <v>42979</v>
      </c>
    </row>
    <row r="226" spans="1:40" x14ac:dyDescent="0.25">
      <c r="A226" s="179" t="s">
        <v>508</v>
      </c>
      <c r="B226" s="179" t="s">
        <v>463</v>
      </c>
      <c r="C226" s="179" t="s">
        <v>327</v>
      </c>
      <c r="E226" s="179" t="s">
        <v>1247</v>
      </c>
      <c r="F226" s="64">
        <v>185</v>
      </c>
      <c r="G226">
        <f t="shared" si="34"/>
        <v>2013</v>
      </c>
      <c r="H226" s="156">
        <f t="shared" si="35"/>
        <v>41395</v>
      </c>
      <c r="I226">
        <f t="shared" si="36"/>
        <v>2969</v>
      </c>
      <c r="J226" s="155">
        <f t="shared" si="37"/>
        <v>41395</v>
      </c>
      <c r="AD226" s="173" t="s">
        <v>1284</v>
      </c>
      <c r="AE226" s="173" t="s">
        <v>532</v>
      </c>
      <c r="AF226" s="173" t="s">
        <v>493</v>
      </c>
      <c r="AG226" s="173" t="s">
        <v>1285</v>
      </c>
      <c r="AH226" s="172" t="s">
        <v>1286</v>
      </c>
      <c r="AI226">
        <f t="shared" si="38"/>
        <v>214</v>
      </c>
      <c r="AJ226">
        <f t="shared" si="39"/>
        <v>2017</v>
      </c>
      <c r="AK226">
        <f t="shared" si="40"/>
        <v>10</v>
      </c>
      <c r="AL226">
        <f t="shared" si="41"/>
        <v>278888</v>
      </c>
      <c r="AM226">
        <f t="shared" si="42"/>
        <v>268106</v>
      </c>
      <c r="AN226" s="175">
        <f t="shared" si="43"/>
        <v>43009</v>
      </c>
    </row>
    <row r="227" spans="1:40" x14ac:dyDescent="0.25">
      <c r="A227" s="179" t="s">
        <v>508</v>
      </c>
      <c r="B227" s="179" t="s">
        <v>469</v>
      </c>
      <c r="C227" s="179" t="s">
        <v>618</v>
      </c>
      <c r="E227" s="179" t="s">
        <v>1247</v>
      </c>
      <c r="F227" s="64">
        <v>186</v>
      </c>
      <c r="G227">
        <f t="shared" si="34"/>
        <v>2013</v>
      </c>
      <c r="H227" s="156">
        <f t="shared" si="35"/>
        <v>41426</v>
      </c>
      <c r="I227">
        <f t="shared" si="36"/>
        <v>2969</v>
      </c>
      <c r="J227" s="155">
        <f t="shared" si="37"/>
        <v>41426</v>
      </c>
      <c r="AD227" s="173" t="s">
        <v>1287</v>
      </c>
      <c r="AE227" s="173" t="s">
        <v>532</v>
      </c>
      <c r="AF227" s="173" t="s">
        <v>499</v>
      </c>
      <c r="AG227" s="173" t="s">
        <v>1288</v>
      </c>
      <c r="AH227" s="172" t="s">
        <v>1289</v>
      </c>
      <c r="AI227">
        <f t="shared" si="38"/>
        <v>215</v>
      </c>
      <c r="AJ227">
        <f t="shared" si="39"/>
        <v>2017</v>
      </c>
      <c r="AK227">
        <f t="shared" si="40"/>
        <v>11</v>
      </c>
      <c r="AL227">
        <f t="shared" si="41"/>
        <v>258159</v>
      </c>
      <c r="AM227">
        <f t="shared" si="42"/>
        <v>268124</v>
      </c>
      <c r="AN227" s="175">
        <f t="shared" si="43"/>
        <v>43040</v>
      </c>
    </row>
    <row r="228" spans="1:40" x14ac:dyDescent="0.25">
      <c r="A228" s="179" t="s">
        <v>508</v>
      </c>
      <c r="B228" s="179" t="s">
        <v>475</v>
      </c>
      <c r="C228" s="179" t="s">
        <v>623</v>
      </c>
      <c r="E228" s="179" t="s">
        <v>1108</v>
      </c>
      <c r="F228" s="64">
        <v>187</v>
      </c>
      <c r="G228">
        <f t="shared" si="34"/>
        <v>2013</v>
      </c>
      <c r="H228" s="156">
        <f t="shared" si="35"/>
        <v>41456</v>
      </c>
      <c r="I228">
        <f t="shared" si="36"/>
        <v>2973</v>
      </c>
      <c r="J228" s="155">
        <f t="shared" si="37"/>
        <v>41456</v>
      </c>
      <c r="AD228" s="173" t="s">
        <v>1290</v>
      </c>
      <c r="AE228" s="173" t="s">
        <v>532</v>
      </c>
      <c r="AF228" s="173" t="s">
        <v>505</v>
      </c>
      <c r="AG228" s="173" t="s">
        <v>1291</v>
      </c>
      <c r="AH228" s="172" t="s">
        <v>1292</v>
      </c>
      <c r="AI228">
        <f t="shared" si="38"/>
        <v>216</v>
      </c>
      <c r="AJ228">
        <f t="shared" si="39"/>
        <v>2017</v>
      </c>
      <c r="AK228">
        <f t="shared" si="40"/>
        <v>12</v>
      </c>
      <c r="AL228">
        <f t="shared" si="41"/>
        <v>267958</v>
      </c>
      <c r="AM228">
        <f t="shared" si="42"/>
        <v>271341</v>
      </c>
      <c r="AN228" s="175">
        <f t="shared" si="43"/>
        <v>43070</v>
      </c>
    </row>
    <row r="229" spans="1:40" x14ac:dyDescent="0.25">
      <c r="A229" s="179" t="s">
        <v>508</v>
      </c>
      <c r="B229" s="179" t="s">
        <v>481</v>
      </c>
      <c r="C229" s="179" t="s">
        <v>628</v>
      </c>
      <c r="E229" s="179" t="s">
        <v>1293</v>
      </c>
      <c r="F229" s="64">
        <v>188</v>
      </c>
      <c r="G229">
        <f t="shared" si="34"/>
        <v>2013</v>
      </c>
      <c r="H229" s="156">
        <f t="shared" si="35"/>
        <v>41487</v>
      </c>
      <c r="I229">
        <f t="shared" si="36"/>
        <v>2977</v>
      </c>
      <c r="J229" s="155">
        <f t="shared" si="37"/>
        <v>41487</v>
      </c>
      <c r="AD229" s="173" t="s">
        <v>1294</v>
      </c>
      <c r="AE229" s="173" t="s">
        <v>538</v>
      </c>
      <c r="AF229" s="173" t="s">
        <v>439</v>
      </c>
      <c r="AG229" s="173" t="s">
        <v>1295</v>
      </c>
      <c r="AH229" s="172" t="s">
        <v>1296</v>
      </c>
      <c r="AI229">
        <f t="shared" si="38"/>
        <v>217</v>
      </c>
      <c r="AJ229">
        <f t="shared" si="39"/>
        <v>2018</v>
      </c>
      <c r="AK229">
        <f t="shared" si="40"/>
        <v>1</v>
      </c>
      <c r="AL229">
        <f t="shared" si="41"/>
        <v>244736</v>
      </c>
      <c r="AM229">
        <f t="shared" si="42"/>
        <v>268297</v>
      </c>
      <c r="AN229" s="175">
        <f t="shared" si="43"/>
        <v>43101</v>
      </c>
    </row>
    <row r="230" spans="1:40" x14ac:dyDescent="0.25">
      <c r="A230" s="179" t="s">
        <v>508</v>
      </c>
      <c r="B230" s="179" t="s">
        <v>487</v>
      </c>
      <c r="C230" s="179" t="s">
        <v>633</v>
      </c>
      <c r="E230" s="179" t="s">
        <v>1100</v>
      </c>
      <c r="F230" s="64">
        <v>189</v>
      </c>
      <c r="G230">
        <f t="shared" si="34"/>
        <v>2013</v>
      </c>
      <c r="H230" s="156">
        <f t="shared" si="35"/>
        <v>41518</v>
      </c>
      <c r="I230">
        <f t="shared" si="36"/>
        <v>2981</v>
      </c>
      <c r="J230" s="155">
        <f t="shared" si="37"/>
        <v>41518</v>
      </c>
      <c r="AD230" s="173" t="s">
        <v>1297</v>
      </c>
      <c r="AE230" s="173" t="s">
        <v>538</v>
      </c>
      <c r="AF230" s="173" t="s">
        <v>445</v>
      </c>
      <c r="AG230" s="173" t="s">
        <v>1298</v>
      </c>
      <c r="AH230" s="172" t="s">
        <v>1299</v>
      </c>
      <c r="AI230">
        <f t="shared" si="38"/>
        <v>218</v>
      </c>
      <c r="AJ230">
        <f t="shared" si="39"/>
        <v>2018</v>
      </c>
      <c r="AK230">
        <f t="shared" si="40"/>
        <v>2</v>
      </c>
      <c r="AL230">
        <f t="shared" si="41"/>
        <v>227759</v>
      </c>
      <c r="AM230">
        <f t="shared" si="42"/>
        <v>268840</v>
      </c>
      <c r="AN230" s="175">
        <f t="shared" si="43"/>
        <v>43132</v>
      </c>
    </row>
    <row r="231" spans="1:40" x14ac:dyDescent="0.25">
      <c r="A231" s="179" t="s">
        <v>508</v>
      </c>
      <c r="B231" s="179" t="s">
        <v>493</v>
      </c>
      <c r="C231" s="179" t="s">
        <v>638</v>
      </c>
      <c r="E231" s="179" t="s">
        <v>1096</v>
      </c>
      <c r="F231" s="64">
        <v>190</v>
      </c>
      <c r="G231">
        <f t="shared" si="34"/>
        <v>2013</v>
      </c>
      <c r="H231" s="156">
        <f t="shared" si="35"/>
        <v>41548</v>
      </c>
      <c r="I231">
        <f t="shared" si="36"/>
        <v>2986</v>
      </c>
      <c r="J231" s="155">
        <f t="shared" si="37"/>
        <v>41548</v>
      </c>
      <c r="AD231" s="173" t="s">
        <v>1300</v>
      </c>
      <c r="AE231" s="173" t="s">
        <v>538</v>
      </c>
      <c r="AF231" s="173" t="s">
        <v>451</v>
      </c>
      <c r="AG231" s="173" t="s">
        <v>1301</v>
      </c>
      <c r="AH231" s="172" t="s">
        <v>1302</v>
      </c>
      <c r="AI231">
        <f t="shared" si="38"/>
        <v>219</v>
      </c>
      <c r="AJ231">
        <f t="shared" si="39"/>
        <v>2018</v>
      </c>
      <c r="AK231">
        <f t="shared" si="40"/>
        <v>3</v>
      </c>
      <c r="AL231">
        <f t="shared" si="41"/>
        <v>270705</v>
      </c>
      <c r="AM231">
        <f t="shared" si="42"/>
        <v>269176</v>
      </c>
      <c r="AN231" s="175">
        <f t="shared" si="43"/>
        <v>43160</v>
      </c>
    </row>
    <row r="232" spans="1:40" x14ac:dyDescent="0.25">
      <c r="A232" s="179" t="s">
        <v>508</v>
      </c>
      <c r="B232" s="179" t="s">
        <v>499</v>
      </c>
      <c r="C232" s="179" t="s">
        <v>643</v>
      </c>
      <c r="E232" s="179" t="s">
        <v>1096</v>
      </c>
      <c r="F232" s="64">
        <v>191</v>
      </c>
      <c r="G232">
        <f t="shared" si="34"/>
        <v>2013</v>
      </c>
      <c r="H232" s="156">
        <f t="shared" si="35"/>
        <v>41579</v>
      </c>
      <c r="I232">
        <f t="shared" si="36"/>
        <v>2986</v>
      </c>
      <c r="J232" s="155">
        <f t="shared" si="37"/>
        <v>41579</v>
      </c>
      <c r="AD232" s="173" t="s">
        <v>1303</v>
      </c>
      <c r="AE232" s="173" t="s">
        <v>538</v>
      </c>
      <c r="AF232" s="173" t="s">
        <v>457</v>
      </c>
      <c r="AG232" s="173" t="s">
        <v>1304</v>
      </c>
      <c r="AH232" s="172" t="s">
        <v>1305</v>
      </c>
      <c r="AI232">
        <f t="shared" si="38"/>
        <v>220</v>
      </c>
      <c r="AJ232">
        <f t="shared" si="39"/>
        <v>2018</v>
      </c>
      <c r="AK232">
        <f t="shared" si="40"/>
        <v>4</v>
      </c>
      <c r="AL232">
        <f t="shared" si="41"/>
        <v>275127</v>
      </c>
      <c r="AM232">
        <f t="shared" si="42"/>
        <v>274484</v>
      </c>
      <c r="AN232" s="175">
        <f t="shared" si="43"/>
        <v>43191</v>
      </c>
    </row>
    <row r="233" spans="1:40" x14ac:dyDescent="0.25">
      <c r="A233" s="179" t="s">
        <v>508</v>
      </c>
      <c r="B233" s="179" t="s">
        <v>505</v>
      </c>
      <c r="C233" s="179" t="s">
        <v>417</v>
      </c>
      <c r="E233" s="179" t="s">
        <v>955</v>
      </c>
      <c r="F233" s="64">
        <v>192</v>
      </c>
      <c r="G233">
        <f t="shared" si="34"/>
        <v>2013</v>
      </c>
      <c r="H233" s="156">
        <f t="shared" si="35"/>
        <v>41609</v>
      </c>
      <c r="I233">
        <f t="shared" si="36"/>
        <v>2988</v>
      </c>
      <c r="J233" s="155">
        <f t="shared" si="37"/>
        <v>41609</v>
      </c>
      <c r="AD233" s="173" t="s">
        <v>1306</v>
      </c>
      <c r="AE233" s="173" t="s">
        <v>538</v>
      </c>
      <c r="AF233" s="173" t="s">
        <v>463</v>
      </c>
      <c r="AG233" s="173" t="s">
        <v>1307</v>
      </c>
      <c r="AH233" s="172" t="s">
        <v>1308</v>
      </c>
      <c r="AI233">
        <f t="shared" si="38"/>
        <v>221</v>
      </c>
      <c r="AJ233">
        <f t="shared" si="39"/>
        <v>2018</v>
      </c>
      <c r="AK233">
        <f t="shared" si="40"/>
        <v>5</v>
      </c>
      <c r="AL233">
        <f t="shared" si="41"/>
        <v>283713</v>
      </c>
      <c r="AM233">
        <f t="shared" si="42"/>
        <v>268397</v>
      </c>
      <c r="AN233" s="175">
        <f t="shared" si="43"/>
        <v>43221</v>
      </c>
    </row>
    <row r="234" spans="1:40" x14ac:dyDescent="0.25">
      <c r="A234" s="179" t="s">
        <v>514</v>
      </c>
      <c r="B234" s="179" t="s">
        <v>439</v>
      </c>
      <c r="C234" s="179" t="s">
        <v>393</v>
      </c>
      <c r="E234" s="179" t="s">
        <v>966</v>
      </c>
      <c r="F234" s="64">
        <v>193</v>
      </c>
      <c r="G234">
        <f t="shared" si="34"/>
        <v>2014</v>
      </c>
      <c r="H234" s="156">
        <f t="shared" si="35"/>
        <v>41640</v>
      </c>
      <c r="I234">
        <f t="shared" si="36"/>
        <v>2985</v>
      </c>
      <c r="J234" s="155">
        <f t="shared" si="37"/>
        <v>41640</v>
      </c>
      <c r="AD234" s="173" t="s">
        <v>1309</v>
      </c>
      <c r="AE234" s="173" t="s">
        <v>538</v>
      </c>
      <c r="AF234" s="173" t="s">
        <v>469</v>
      </c>
      <c r="AG234" s="173" t="s">
        <v>1310</v>
      </c>
      <c r="AH234" s="172" t="s">
        <v>1311</v>
      </c>
      <c r="AI234">
        <f t="shared" si="38"/>
        <v>222</v>
      </c>
      <c r="AJ234">
        <f t="shared" si="39"/>
        <v>2018</v>
      </c>
      <c r="AK234">
        <f t="shared" si="40"/>
        <v>6</v>
      </c>
      <c r="AL234">
        <f t="shared" si="41"/>
        <v>282648</v>
      </c>
      <c r="AM234">
        <f t="shared" si="42"/>
        <v>270237</v>
      </c>
      <c r="AN234" s="175">
        <f t="shared" si="43"/>
        <v>43252</v>
      </c>
    </row>
    <row r="235" spans="1:40" x14ac:dyDescent="0.25">
      <c r="A235" s="179" t="s">
        <v>514</v>
      </c>
      <c r="B235" s="179" t="s">
        <v>445</v>
      </c>
      <c r="C235" s="179" t="s">
        <v>599</v>
      </c>
      <c r="E235" s="179" t="s">
        <v>1312</v>
      </c>
      <c r="F235" s="64">
        <v>194</v>
      </c>
      <c r="G235">
        <f t="shared" ref="G235:G298" si="44">VALUE(A235)</f>
        <v>2014</v>
      </c>
      <c r="H235" s="156">
        <f t="shared" ref="H235:H298" si="45">IF(ISBLANK(A235), "", J235)</f>
        <v>41671</v>
      </c>
      <c r="I235">
        <f t="shared" ref="I235:I298" si="46">IF(ISBLANK(E235),NA(),VALUE(E235))</f>
        <v>2983</v>
      </c>
      <c r="J235" s="155">
        <f t="shared" ref="J235:J298" si="47">DATE(G235,B235,1)</f>
        <v>41671</v>
      </c>
      <c r="AD235" s="173" t="s">
        <v>1313</v>
      </c>
      <c r="AE235" s="173" t="s">
        <v>538</v>
      </c>
      <c r="AF235" s="173" t="s">
        <v>475</v>
      </c>
      <c r="AG235" s="173" t="s">
        <v>1314</v>
      </c>
      <c r="AH235" s="172" t="s">
        <v>1315</v>
      </c>
      <c r="AI235">
        <f t="shared" si="38"/>
        <v>223</v>
      </c>
      <c r="AJ235">
        <f t="shared" si="39"/>
        <v>2018</v>
      </c>
      <c r="AK235">
        <f t="shared" si="40"/>
        <v>7</v>
      </c>
      <c r="AL235">
        <f t="shared" si="41"/>
        <v>290989</v>
      </c>
      <c r="AM235">
        <f t="shared" si="42"/>
        <v>268892</v>
      </c>
      <c r="AN235" s="175">
        <f t="shared" si="43"/>
        <v>43282</v>
      </c>
    </row>
    <row r="236" spans="1:40" x14ac:dyDescent="0.25">
      <c r="A236" s="179" t="s">
        <v>514</v>
      </c>
      <c r="B236" s="179" t="s">
        <v>451</v>
      </c>
      <c r="C236" s="179" t="s">
        <v>604</v>
      </c>
      <c r="E236" s="179" t="s">
        <v>1312</v>
      </c>
      <c r="F236" s="64">
        <v>195</v>
      </c>
      <c r="G236">
        <f t="shared" si="44"/>
        <v>2014</v>
      </c>
      <c r="H236" s="156">
        <f t="shared" si="45"/>
        <v>41699</v>
      </c>
      <c r="I236">
        <f t="shared" si="46"/>
        <v>2983</v>
      </c>
      <c r="J236" s="155">
        <f t="shared" si="47"/>
        <v>41699</v>
      </c>
      <c r="AD236" s="173" t="s">
        <v>1316</v>
      </c>
      <c r="AE236" s="173" t="s">
        <v>538</v>
      </c>
      <c r="AF236" s="173" t="s">
        <v>481</v>
      </c>
      <c r="AG236" s="173" t="s">
        <v>1317</v>
      </c>
      <c r="AH236" s="172" t="s">
        <v>1318</v>
      </c>
      <c r="AI236">
        <f t="shared" si="38"/>
        <v>224</v>
      </c>
      <c r="AJ236">
        <f t="shared" si="39"/>
        <v>2018</v>
      </c>
      <c r="AK236">
        <f t="shared" si="40"/>
        <v>8</v>
      </c>
      <c r="AL236">
        <f t="shared" si="41"/>
        <v>284989</v>
      </c>
      <c r="AM236">
        <f t="shared" si="42"/>
        <v>267822</v>
      </c>
      <c r="AN236" s="175">
        <f t="shared" si="43"/>
        <v>43313</v>
      </c>
    </row>
    <row r="237" spans="1:40" x14ac:dyDescent="0.25">
      <c r="A237" s="179" t="s">
        <v>514</v>
      </c>
      <c r="B237" s="179" t="s">
        <v>457</v>
      </c>
      <c r="C237" s="179" t="s">
        <v>609</v>
      </c>
      <c r="E237" s="179" t="s">
        <v>955</v>
      </c>
      <c r="F237" s="64">
        <v>196</v>
      </c>
      <c r="G237">
        <f t="shared" si="44"/>
        <v>2014</v>
      </c>
      <c r="H237" s="156">
        <f t="shared" si="45"/>
        <v>41730</v>
      </c>
      <c r="I237">
        <f t="shared" si="46"/>
        <v>2988</v>
      </c>
      <c r="J237" s="155">
        <f t="shared" si="47"/>
        <v>41730</v>
      </c>
      <c r="AD237" s="173" t="s">
        <v>1319</v>
      </c>
      <c r="AE237" s="173" t="s">
        <v>538</v>
      </c>
      <c r="AF237" s="173" t="s">
        <v>487</v>
      </c>
      <c r="AG237" s="173" t="s">
        <v>1320</v>
      </c>
      <c r="AH237" s="172" t="s">
        <v>1321</v>
      </c>
      <c r="AI237">
        <f t="shared" si="38"/>
        <v>225</v>
      </c>
      <c r="AJ237">
        <f t="shared" si="39"/>
        <v>2018</v>
      </c>
      <c r="AK237">
        <f t="shared" si="40"/>
        <v>9</v>
      </c>
      <c r="AL237">
        <f t="shared" si="41"/>
        <v>267434</v>
      </c>
      <c r="AM237">
        <f t="shared" si="42"/>
        <v>268273</v>
      </c>
      <c r="AN237" s="175">
        <f t="shared" si="43"/>
        <v>43344</v>
      </c>
    </row>
    <row r="238" spans="1:40" x14ac:dyDescent="0.25">
      <c r="A238" s="179" t="s">
        <v>514</v>
      </c>
      <c r="B238" s="179" t="s">
        <v>463</v>
      </c>
      <c r="C238" s="179" t="s">
        <v>327</v>
      </c>
      <c r="E238" s="179" t="s">
        <v>1322</v>
      </c>
      <c r="F238" s="64">
        <v>197</v>
      </c>
      <c r="G238">
        <f t="shared" si="44"/>
        <v>2014</v>
      </c>
      <c r="H238" s="156">
        <f t="shared" si="45"/>
        <v>41760</v>
      </c>
      <c r="I238">
        <f t="shared" si="46"/>
        <v>2991</v>
      </c>
      <c r="J238" s="155">
        <f t="shared" si="47"/>
        <v>41760</v>
      </c>
      <c r="AD238" s="173" t="s">
        <v>1323</v>
      </c>
      <c r="AE238" s="173" t="s">
        <v>538</v>
      </c>
      <c r="AF238" s="173" t="s">
        <v>493</v>
      </c>
      <c r="AG238" s="173" t="s">
        <v>1324</v>
      </c>
      <c r="AH238" s="172" t="s">
        <v>1325</v>
      </c>
      <c r="AI238">
        <f t="shared" si="38"/>
        <v>226</v>
      </c>
      <c r="AJ238">
        <f t="shared" si="39"/>
        <v>2018</v>
      </c>
      <c r="AK238">
        <f t="shared" si="40"/>
        <v>10</v>
      </c>
      <c r="AL238">
        <f t="shared" si="41"/>
        <v>281382</v>
      </c>
      <c r="AM238">
        <f t="shared" si="42"/>
        <v>268394</v>
      </c>
      <c r="AN238" s="175">
        <f t="shared" si="43"/>
        <v>43374</v>
      </c>
    </row>
    <row r="239" spans="1:40" x14ac:dyDescent="0.25">
      <c r="A239" s="179" t="s">
        <v>514</v>
      </c>
      <c r="B239" s="179" t="s">
        <v>469</v>
      </c>
      <c r="C239" s="179" t="s">
        <v>618</v>
      </c>
      <c r="E239" s="179" t="s">
        <v>1326</v>
      </c>
      <c r="F239" s="64">
        <v>198</v>
      </c>
      <c r="G239">
        <f t="shared" si="44"/>
        <v>2014</v>
      </c>
      <c r="H239" s="156">
        <f t="shared" si="45"/>
        <v>41791</v>
      </c>
      <c r="I239">
        <f t="shared" si="46"/>
        <v>2994</v>
      </c>
      <c r="J239" s="155">
        <f t="shared" si="47"/>
        <v>41791</v>
      </c>
      <c r="AD239" s="173" t="s">
        <v>1327</v>
      </c>
      <c r="AE239" s="173" t="s">
        <v>538</v>
      </c>
      <c r="AF239" s="173" t="s">
        <v>499</v>
      </c>
      <c r="AG239" s="173" t="s">
        <v>1328</v>
      </c>
      <c r="AH239" s="172" t="s">
        <v>1329</v>
      </c>
      <c r="AI239">
        <f t="shared" si="38"/>
        <v>227</v>
      </c>
      <c r="AJ239">
        <f t="shared" si="39"/>
        <v>2018</v>
      </c>
      <c r="AK239">
        <f t="shared" si="40"/>
        <v>11</v>
      </c>
      <c r="AL239">
        <f t="shared" si="41"/>
        <v>260474</v>
      </c>
      <c r="AM239">
        <f t="shared" si="42"/>
        <v>269478</v>
      </c>
      <c r="AN239" s="175">
        <f t="shared" si="43"/>
        <v>43405</v>
      </c>
    </row>
    <row r="240" spans="1:40" x14ac:dyDescent="0.25">
      <c r="A240" s="179" t="s">
        <v>514</v>
      </c>
      <c r="B240" s="179" t="s">
        <v>475</v>
      </c>
      <c r="C240" s="179" t="s">
        <v>623</v>
      </c>
      <c r="E240" s="179" t="s">
        <v>1330</v>
      </c>
      <c r="F240" s="64">
        <v>199</v>
      </c>
      <c r="G240">
        <f t="shared" si="44"/>
        <v>2014</v>
      </c>
      <c r="H240" s="156">
        <f t="shared" si="45"/>
        <v>41821</v>
      </c>
      <c r="I240">
        <f t="shared" si="46"/>
        <v>3000</v>
      </c>
      <c r="J240" s="155">
        <f t="shared" si="47"/>
        <v>41821</v>
      </c>
      <c r="AD240" s="173" t="s">
        <v>1331</v>
      </c>
      <c r="AE240" s="173" t="s">
        <v>538</v>
      </c>
      <c r="AF240" s="173" t="s">
        <v>505</v>
      </c>
      <c r="AG240" s="173" t="s">
        <v>1332</v>
      </c>
      <c r="AH240" s="172" t="s">
        <v>1333</v>
      </c>
      <c r="AI240">
        <f t="shared" si="38"/>
        <v>228</v>
      </c>
      <c r="AJ240">
        <f t="shared" si="39"/>
        <v>2018</v>
      </c>
      <c r="AK240">
        <f t="shared" si="40"/>
        <v>12</v>
      </c>
      <c r="AL240">
        <f t="shared" si="41"/>
        <v>270370</v>
      </c>
      <c r="AM240">
        <f t="shared" si="42"/>
        <v>276533</v>
      </c>
      <c r="AN240" s="175">
        <f t="shared" si="43"/>
        <v>43435</v>
      </c>
    </row>
    <row r="241" spans="1:40" x14ac:dyDescent="0.25">
      <c r="A241" s="179" t="s">
        <v>514</v>
      </c>
      <c r="B241" s="179" t="s">
        <v>481</v>
      </c>
      <c r="C241" s="179" t="s">
        <v>628</v>
      </c>
      <c r="E241" s="179" t="s">
        <v>1334</v>
      </c>
      <c r="F241" s="64">
        <v>200</v>
      </c>
      <c r="G241">
        <f t="shared" si="44"/>
        <v>2014</v>
      </c>
      <c r="H241" s="156">
        <f t="shared" si="45"/>
        <v>41852</v>
      </c>
      <c r="I241">
        <f t="shared" si="46"/>
        <v>3001</v>
      </c>
      <c r="J241" s="155">
        <f t="shared" si="47"/>
        <v>41852</v>
      </c>
      <c r="AD241" s="173" t="s">
        <v>1335</v>
      </c>
      <c r="AE241" s="173" t="s">
        <v>544</v>
      </c>
      <c r="AF241" s="173" t="s">
        <v>439</v>
      </c>
      <c r="AG241" s="173" t="s">
        <v>1336</v>
      </c>
      <c r="AH241" s="172" t="s">
        <v>1337</v>
      </c>
      <c r="AI241">
        <f t="shared" si="38"/>
        <v>229</v>
      </c>
      <c r="AJ241">
        <f t="shared" si="39"/>
        <v>2019</v>
      </c>
      <c r="AK241">
        <f t="shared" si="40"/>
        <v>1</v>
      </c>
      <c r="AL241">
        <f t="shared" si="41"/>
        <v>248927</v>
      </c>
      <c r="AM241">
        <f t="shared" si="42"/>
        <v>273822</v>
      </c>
      <c r="AN241" s="175">
        <f t="shared" si="43"/>
        <v>43466</v>
      </c>
    </row>
    <row r="242" spans="1:40" x14ac:dyDescent="0.25">
      <c r="A242" s="179" t="s">
        <v>514</v>
      </c>
      <c r="B242" s="179" t="s">
        <v>487</v>
      </c>
      <c r="C242" s="179" t="s">
        <v>633</v>
      </c>
      <c r="E242" s="179" t="s">
        <v>1338</v>
      </c>
      <c r="F242" s="64">
        <v>201</v>
      </c>
      <c r="G242">
        <f t="shared" si="44"/>
        <v>2014</v>
      </c>
      <c r="H242" s="156">
        <f t="shared" si="45"/>
        <v>41883</v>
      </c>
      <c r="I242">
        <f t="shared" si="46"/>
        <v>3006</v>
      </c>
      <c r="J242" s="155">
        <f t="shared" si="47"/>
        <v>41883</v>
      </c>
      <c r="AD242" s="173" t="s">
        <v>1339</v>
      </c>
      <c r="AE242" s="173" t="s">
        <v>544</v>
      </c>
      <c r="AF242" s="173" t="s">
        <v>445</v>
      </c>
      <c r="AG242" s="173" t="s">
        <v>1340</v>
      </c>
      <c r="AH242" s="172" t="s">
        <v>1341</v>
      </c>
      <c r="AI242">
        <f t="shared" si="38"/>
        <v>230</v>
      </c>
      <c r="AJ242">
        <f t="shared" si="39"/>
        <v>2019</v>
      </c>
      <c r="AK242">
        <f t="shared" si="40"/>
        <v>2</v>
      </c>
      <c r="AL242">
        <f t="shared" si="41"/>
        <v>231791</v>
      </c>
      <c r="AM242">
        <f t="shared" si="42"/>
        <v>274122</v>
      </c>
      <c r="AN242" s="175">
        <f t="shared" si="43"/>
        <v>43497</v>
      </c>
    </row>
    <row r="243" spans="1:40" x14ac:dyDescent="0.25">
      <c r="A243" s="179" t="s">
        <v>514</v>
      </c>
      <c r="B243" s="179" t="s">
        <v>493</v>
      </c>
      <c r="C243" s="179" t="s">
        <v>638</v>
      </c>
      <c r="E243" s="179" t="s">
        <v>1011</v>
      </c>
      <c r="F243" s="64">
        <v>202</v>
      </c>
      <c r="G243">
        <f t="shared" si="44"/>
        <v>2014</v>
      </c>
      <c r="H243" s="156">
        <f t="shared" si="45"/>
        <v>41913</v>
      </c>
      <c r="I243">
        <f t="shared" si="46"/>
        <v>3012</v>
      </c>
      <c r="J243" s="155">
        <f t="shared" si="47"/>
        <v>41913</v>
      </c>
      <c r="AD243" s="173" t="s">
        <v>1342</v>
      </c>
      <c r="AE243" s="173" t="s">
        <v>544</v>
      </c>
      <c r="AF243" s="173" t="s">
        <v>451</v>
      </c>
      <c r="AG243" s="173" t="s">
        <v>1343</v>
      </c>
      <c r="AH243" s="172" t="s">
        <v>1344</v>
      </c>
      <c r="AI243">
        <f t="shared" si="38"/>
        <v>231</v>
      </c>
      <c r="AJ243">
        <f t="shared" si="39"/>
        <v>2019</v>
      </c>
      <c r="AK243">
        <f t="shared" si="40"/>
        <v>3</v>
      </c>
      <c r="AL243">
        <f t="shared" si="41"/>
        <v>272379</v>
      </c>
      <c r="AM243">
        <f t="shared" si="42"/>
        <v>271938</v>
      </c>
      <c r="AN243" s="175">
        <f t="shared" si="43"/>
        <v>43525</v>
      </c>
    </row>
    <row r="244" spans="1:40" x14ac:dyDescent="0.25">
      <c r="A244" s="179" t="s">
        <v>514</v>
      </c>
      <c r="B244" s="179" t="s">
        <v>499</v>
      </c>
      <c r="C244" s="179" t="s">
        <v>643</v>
      </c>
      <c r="E244" s="179" t="s">
        <v>1023</v>
      </c>
      <c r="F244" s="64">
        <v>203</v>
      </c>
      <c r="G244">
        <f t="shared" si="44"/>
        <v>2014</v>
      </c>
      <c r="H244" s="156">
        <f t="shared" si="45"/>
        <v>41944</v>
      </c>
      <c r="I244">
        <f t="shared" si="46"/>
        <v>3013</v>
      </c>
      <c r="J244" s="155">
        <f t="shared" si="47"/>
        <v>41944</v>
      </c>
      <c r="AD244" s="173" t="s">
        <v>1345</v>
      </c>
      <c r="AE244" s="173" t="s">
        <v>544</v>
      </c>
      <c r="AF244" s="173" t="s">
        <v>457</v>
      </c>
      <c r="AG244" s="173" t="s">
        <v>1346</v>
      </c>
      <c r="AH244" s="172" t="s">
        <v>1347</v>
      </c>
      <c r="AI244">
        <f t="shared" si="38"/>
        <v>232</v>
      </c>
      <c r="AJ244">
        <f t="shared" si="39"/>
        <v>2019</v>
      </c>
      <c r="AK244">
        <f t="shared" si="40"/>
        <v>4</v>
      </c>
      <c r="AL244">
        <f t="shared" si="41"/>
        <v>273413</v>
      </c>
      <c r="AM244">
        <f t="shared" si="42"/>
        <v>273293</v>
      </c>
      <c r="AN244" s="175">
        <f t="shared" si="43"/>
        <v>43556</v>
      </c>
    </row>
    <row r="245" spans="1:40" x14ac:dyDescent="0.25">
      <c r="A245" s="179" t="s">
        <v>514</v>
      </c>
      <c r="B245" s="179" t="s">
        <v>505</v>
      </c>
      <c r="C245" s="179" t="s">
        <v>417</v>
      </c>
      <c r="E245" s="179" t="s">
        <v>1039</v>
      </c>
      <c r="F245" s="64">
        <v>204</v>
      </c>
      <c r="G245">
        <f t="shared" si="44"/>
        <v>2014</v>
      </c>
      <c r="H245" s="156">
        <f t="shared" si="45"/>
        <v>41974</v>
      </c>
      <c r="I245">
        <f t="shared" si="46"/>
        <v>3024</v>
      </c>
      <c r="J245" s="155">
        <f t="shared" si="47"/>
        <v>41974</v>
      </c>
      <c r="AD245" s="173" t="s">
        <v>1348</v>
      </c>
      <c r="AE245" s="173" t="s">
        <v>544</v>
      </c>
      <c r="AF245" s="173" t="s">
        <v>463</v>
      </c>
      <c r="AG245" s="173" t="s">
        <v>1349</v>
      </c>
      <c r="AH245" s="172" t="s">
        <v>1350</v>
      </c>
      <c r="AI245">
        <f t="shared" si="38"/>
        <v>233</v>
      </c>
      <c r="AJ245">
        <f t="shared" si="39"/>
        <v>2019</v>
      </c>
      <c r="AK245">
        <f t="shared" si="40"/>
        <v>5</v>
      </c>
      <c r="AL245">
        <f t="shared" si="41"/>
        <v>289711</v>
      </c>
      <c r="AM245">
        <f t="shared" si="42"/>
        <v>272571</v>
      </c>
      <c r="AN245" s="175">
        <f t="shared" si="43"/>
        <v>43586</v>
      </c>
    </row>
    <row r="246" spans="1:40" x14ac:dyDescent="0.25">
      <c r="A246" s="179" t="s">
        <v>520</v>
      </c>
      <c r="B246" s="179" t="s">
        <v>439</v>
      </c>
      <c r="C246" s="179" t="s">
        <v>393</v>
      </c>
      <c r="E246" s="179" t="s">
        <v>1070</v>
      </c>
      <c r="F246" s="64">
        <v>205</v>
      </c>
      <c r="G246">
        <f t="shared" si="44"/>
        <v>2015</v>
      </c>
      <c r="H246" s="156">
        <f t="shared" si="45"/>
        <v>42005</v>
      </c>
      <c r="I246">
        <f t="shared" si="46"/>
        <v>3031</v>
      </c>
      <c r="J246" s="155">
        <f t="shared" si="47"/>
        <v>42005</v>
      </c>
      <c r="AD246" s="173" t="s">
        <v>1351</v>
      </c>
      <c r="AE246" s="173" t="s">
        <v>544</v>
      </c>
      <c r="AF246" s="173" t="s">
        <v>469</v>
      </c>
      <c r="AG246" s="173" t="s">
        <v>1352</v>
      </c>
      <c r="AH246" s="172" t="s">
        <v>1353</v>
      </c>
      <c r="AI246">
        <f t="shared" si="38"/>
        <v>234</v>
      </c>
      <c r="AJ246">
        <f t="shared" si="39"/>
        <v>2019</v>
      </c>
      <c r="AK246">
        <f t="shared" si="40"/>
        <v>6</v>
      </c>
      <c r="AL246">
        <f t="shared" si="41"/>
        <v>281359</v>
      </c>
      <c r="AM246">
        <f t="shared" si="42"/>
        <v>270861</v>
      </c>
      <c r="AN246" s="175">
        <f t="shared" si="43"/>
        <v>43617</v>
      </c>
    </row>
    <row r="247" spans="1:40" x14ac:dyDescent="0.25">
      <c r="A247" s="179" t="s">
        <v>520</v>
      </c>
      <c r="B247" s="179" t="s">
        <v>445</v>
      </c>
      <c r="C247" s="179" t="s">
        <v>599</v>
      </c>
      <c r="E247" s="179" t="s">
        <v>1047</v>
      </c>
      <c r="F247" s="64">
        <v>206</v>
      </c>
      <c r="G247">
        <f t="shared" si="44"/>
        <v>2015</v>
      </c>
      <c r="H247" s="156">
        <f t="shared" si="45"/>
        <v>42036</v>
      </c>
      <c r="I247">
        <f t="shared" si="46"/>
        <v>3034</v>
      </c>
      <c r="J247" s="155">
        <f t="shared" si="47"/>
        <v>42036</v>
      </c>
      <c r="AD247" s="173" t="s">
        <v>1354</v>
      </c>
      <c r="AE247" s="173" t="s">
        <v>544</v>
      </c>
      <c r="AF247" s="173" t="s">
        <v>475</v>
      </c>
      <c r="AG247" s="173" t="s">
        <v>1355</v>
      </c>
      <c r="AH247" s="172" t="s">
        <v>1356</v>
      </c>
      <c r="AI247">
        <f t="shared" si="38"/>
        <v>235</v>
      </c>
      <c r="AJ247">
        <f t="shared" si="39"/>
        <v>2019</v>
      </c>
      <c r="AK247">
        <f t="shared" si="40"/>
        <v>7</v>
      </c>
      <c r="AL247">
        <f t="shared" si="41"/>
        <v>291520</v>
      </c>
      <c r="AM247">
        <f t="shared" si="42"/>
        <v>267384</v>
      </c>
      <c r="AN247" s="175">
        <f t="shared" si="43"/>
        <v>43647</v>
      </c>
    </row>
    <row r="248" spans="1:40" x14ac:dyDescent="0.25">
      <c r="A248" s="179" t="s">
        <v>520</v>
      </c>
      <c r="B248" s="179" t="s">
        <v>451</v>
      </c>
      <c r="C248" s="179" t="s">
        <v>604</v>
      </c>
      <c r="E248" s="179" t="s">
        <v>1357</v>
      </c>
      <c r="F248" s="64">
        <v>207</v>
      </c>
      <c r="G248">
        <f t="shared" si="44"/>
        <v>2015</v>
      </c>
      <c r="H248" s="156">
        <f t="shared" si="45"/>
        <v>42064</v>
      </c>
      <c r="I248">
        <f t="shared" si="46"/>
        <v>3039</v>
      </c>
      <c r="J248" s="155">
        <f t="shared" si="47"/>
        <v>42064</v>
      </c>
      <c r="AD248" s="173" t="s">
        <v>1358</v>
      </c>
      <c r="AE248" s="173" t="s">
        <v>544</v>
      </c>
      <c r="AF248" s="173" t="s">
        <v>481</v>
      </c>
      <c r="AG248" s="173" t="s">
        <v>1359</v>
      </c>
      <c r="AH248" s="172" t="s">
        <v>1360</v>
      </c>
      <c r="AI248">
        <f t="shared" si="38"/>
        <v>236</v>
      </c>
      <c r="AJ248">
        <f t="shared" si="39"/>
        <v>2019</v>
      </c>
      <c r="AK248">
        <f t="shared" si="40"/>
        <v>8</v>
      </c>
      <c r="AL248">
        <f t="shared" si="41"/>
        <v>293308</v>
      </c>
      <c r="AM248">
        <f t="shared" si="42"/>
        <v>275706</v>
      </c>
      <c r="AN248" s="175">
        <f t="shared" si="43"/>
        <v>43678</v>
      </c>
    </row>
    <row r="249" spans="1:40" x14ac:dyDescent="0.25">
      <c r="A249" s="179" t="s">
        <v>520</v>
      </c>
      <c r="B249" s="179" t="s">
        <v>457</v>
      </c>
      <c r="C249" s="179" t="s">
        <v>609</v>
      </c>
      <c r="E249" s="179" t="s">
        <v>1361</v>
      </c>
      <c r="F249" s="64">
        <v>208</v>
      </c>
      <c r="G249">
        <f t="shared" si="44"/>
        <v>2015</v>
      </c>
      <c r="H249" s="156">
        <f t="shared" si="45"/>
        <v>42095</v>
      </c>
      <c r="I249">
        <f t="shared" si="46"/>
        <v>3045</v>
      </c>
      <c r="J249" s="155">
        <f t="shared" si="47"/>
        <v>42095</v>
      </c>
      <c r="AD249" s="173" t="s">
        <v>1362</v>
      </c>
      <c r="AE249" s="173" t="s">
        <v>544</v>
      </c>
      <c r="AF249" s="173" t="s">
        <v>487</v>
      </c>
      <c r="AG249" s="173" t="s">
        <v>1363</v>
      </c>
      <c r="AH249" s="172" t="s">
        <v>1364</v>
      </c>
      <c r="AI249">
        <f t="shared" si="38"/>
        <v>237</v>
      </c>
      <c r="AJ249">
        <f t="shared" si="39"/>
        <v>2019</v>
      </c>
      <c r="AK249">
        <f t="shared" si="40"/>
        <v>9</v>
      </c>
      <c r="AL249">
        <f t="shared" si="41"/>
        <v>273319</v>
      </c>
      <c r="AM249">
        <f t="shared" si="42"/>
        <v>271571</v>
      </c>
      <c r="AN249" s="175">
        <f t="shared" si="43"/>
        <v>43709</v>
      </c>
    </row>
    <row r="250" spans="1:40" x14ac:dyDescent="0.25">
      <c r="A250" s="179" t="s">
        <v>520</v>
      </c>
      <c r="B250" s="179" t="s">
        <v>463</v>
      </c>
      <c r="C250" s="179" t="s">
        <v>327</v>
      </c>
      <c r="E250" s="179" t="s">
        <v>1365</v>
      </c>
      <c r="F250" s="64">
        <v>209</v>
      </c>
      <c r="G250">
        <f t="shared" si="44"/>
        <v>2015</v>
      </c>
      <c r="H250" s="156">
        <f t="shared" si="45"/>
        <v>42125</v>
      </c>
      <c r="I250">
        <f t="shared" si="46"/>
        <v>3050</v>
      </c>
      <c r="J250" s="155">
        <f t="shared" si="47"/>
        <v>42125</v>
      </c>
      <c r="AD250" s="173" t="s">
        <v>1366</v>
      </c>
      <c r="AE250" s="173" t="s">
        <v>544</v>
      </c>
      <c r="AF250" s="173" t="s">
        <v>493</v>
      </c>
      <c r="AG250" s="173" t="s">
        <v>1367</v>
      </c>
      <c r="AH250" s="172" t="s">
        <v>1368</v>
      </c>
      <c r="AI250">
        <f t="shared" si="38"/>
        <v>238</v>
      </c>
      <c r="AJ250">
        <f t="shared" si="39"/>
        <v>2019</v>
      </c>
      <c r="AK250">
        <f t="shared" si="40"/>
        <v>10</v>
      </c>
      <c r="AL250">
        <f t="shared" si="41"/>
        <v>283962</v>
      </c>
      <c r="AM250">
        <f t="shared" si="42"/>
        <v>269678</v>
      </c>
      <c r="AN250" s="175">
        <f t="shared" si="43"/>
        <v>43739</v>
      </c>
    </row>
    <row r="251" spans="1:40" x14ac:dyDescent="0.25">
      <c r="A251" s="179" t="s">
        <v>520</v>
      </c>
      <c r="B251" s="179" t="s">
        <v>469</v>
      </c>
      <c r="C251" s="179" t="s">
        <v>618</v>
      </c>
      <c r="E251" s="179" t="s">
        <v>1369</v>
      </c>
      <c r="F251" s="64">
        <v>210</v>
      </c>
      <c r="G251">
        <f t="shared" si="44"/>
        <v>2015</v>
      </c>
      <c r="H251" s="156">
        <f t="shared" si="45"/>
        <v>42156</v>
      </c>
      <c r="I251">
        <f t="shared" si="46"/>
        <v>3058</v>
      </c>
      <c r="J251" s="155">
        <f t="shared" si="47"/>
        <v>42156</v>
      </c>
      <c r="AD251" s="173" t="s">
        <v>1370</v>
      </c>
      <c r="AE251" s="173" t="s">
        <v>544</v>
      </c>
      <c r="AF251" s="173" t="s">
        <v>499</v>
      </c>
      <c r="AG251" s="173" t="s">
        <v>1371</v>
      </c>
      <c r="AH251" s="172" t="s">
        <v>1372</v>
      </c>
      <c r="AI251">
        <f t="shared" si="38"/>
        <v>239</v>
      </c>
      <c r="AJ251">
        <f t="shared" si="39"/>
        <v>2019</v>
      </c>
      <c r="AK251">
        <f t="shared" si="40"/>
        <v>11</v>
      </c>
      <c r="AL251">
        <f t="shared" si="41"/>
        <v>260326</v>
      </c>
      <c r="AM251">
        <f t="shared" si="42"/>
        <v>269848</v>
      </c>
      <c r="AN251" s="175">
        <f t="shared" si="43"/>
        <v>43770</v>
      </c>
    </row>
    <row r="252" spans="1:40" x14ac:dyDescent="0.25">
      <c r="A252" s="179" t="s">
        <v>520</v>
      </c>
      <c r="B252" s="179" t="s">
        <v>475</v>
      </c>
      <c r="C252" s="179" t="s">
        <v>623</v>
      </c>
      <c r="E252" s="179" t="s">
        <v>1373</v>
      </c>
      <c r="F252" s="64">
        <v>211</v>
      </c>
      <c r="G252">
        <f t="shared" si="44"/>
        <v>2015</v>
      </c>
      <c r="H252" s="156">
        <f t="shared" si="45"/>
        <v>42186</v>
      </c>
      <c r="I252">
        <f t="shared" si="46"/>
        <v>3066</v>
      </c>
      <c r="J252" s="155">
        <f t="shared" si="47"/>
        <v>42186</v>
      </c>
      <c r="AD252" s="173" t="s">
        <v>1374</v>
      </c>
      <c r="AE252" s="173" t="s">
        <v>544</v>
      </c>
      <c r="AF252" s="173" t="s">
        <v>505</v>
      </c>
      <c r="AG252" s="173" t="s">
        <v>1375</v>
      </c>
      <c r="AH252" s="172" t="s">
        <v>1376</v>
      </c>
      <c r="AI252">
        <f t="shared" si="38"/>
        <v>240</v>
      </c>
      <c r="AJ252">
        <f t="shared" si="39"/>
        <v>2019</v>
      </c>
      <c r="AK252">
        <f t="shared" si="40"/>
        <v>12</v>
      </c>
      <c r="AL252">
        <f t="shared" si="41"/>
        <v>261757</v>
      </c>
      <c r="AM252">
        <f t="shared" si="42"/>
        <v>268818</v>
      </c>
      <c r="AN252" s="175">
        <f t="shared" si="43"/>
        <v>43800</v>
      </c>
    </row>
    <row r="253" spans="1:40" x14ac:dyDescent="0.25">
      <c r="A253" s="179" t="s">
        <v>520</v>
      </c>
      <c r="B253" s="179" t="s">
        <v>481</v>
      </c>
      <c r="C253" s="179" t="s">
        <v>628</v>
      </c>
      <c r="E253" s="179" t="s">
        <v>1377</v>
      </c>
      <c r="F253" s="64">
        <v>212</v>
      </c>
      <c r="G253">
        <f t="shared" si="44"/>
        <v>2015</v>
      </c>
      <c r="H253" s="156">
        <f t="shared" si="45"/>
        <v>42217</v>
      </c>
      <c r="I253">
        <f t="shared" si="46"/>
        <v>3069</v>
      </c>
      <c r="J253" s="155">
        <f t="shared" si="47"/>
        <v>42217</v>
      </c>
      <c r="AD253" s="173" t="s">
        <v>1378</v>
      </c>
      <c r="AE253" s="173" t="s">
        <v>406</v>
      </c>
      <c r="AF253" s="173" t="s">
        <v>439</v>
      </c>
      <c r="AG253" s="173" t="s">
        <v>1379</v>
      </c>
      <c r="AH253" s="172" t="s">
        <v>1380</v>
      </c>
      <c r="AI253">
        <f t="shared" si="38"/>
        <v>241</v>
      </c>
      <c r="AJ253">
        <f t="shared" si="39"/>
        <v>2020</v>
      </c>
      <c r="AK253">
        <f t="shared" si="40"/>
        <v>1</v>
      </c>
      <c r="AL253">
        <f t="shared" si="41"/>
        <v>260847</v>
      </c>
      <c r="AM253">
        <f t="shared" si="42"/>
        <v>287198</v>
      </c>
      <c r="AN253" s="175">
        <f t="shared" si="43"/>
        <v>43831</v>
      </c>
    </row>
    <row r="254" spans="1:40" x14ac:dyDescent="0.25">
      <c r="A254" s="179" t="s">
        <v>520</v>
      </c>
      <c r="B254" s="179" t="s">
        <v>487</v>
      </c>
      <c r="C254" s="179" t="s">
        <v>633</v>
      </c>
      <c r="E254" s="179" t="s">
        <v>1381</v>
      </c>
      <c r="F254" s="64">
        <v>213</v>
      </c>
      <c r="G254">
        <f t="shared" si="44"/>
        <v>2015</v>
      </c>
      <c r="H254" s="156">
        <f t="shared" si="45"/>
        <v>42248</v>
      </c>
      <c r="I254">
        <f t="shared" si="46"/>
        <v>3076</v>
      </c>
      <c r="J254" s="155">
        <f t="shared" si="47"/>
        <v>42248</v>
      </c>
      <c r="AD254" s="173" t="s">
        <v>1382</v>
      </c>
      <c r="AE254" s="173" t="s">
        <v>406</v>
      </c>
      <c r="AF254" s="173" t="s">
        <v>445</v>
      </c>
      <c r="AG254" s="173" t="s">
        <v>1383</v>
      </c>
      <c r="AH254" s="172" t="s">
        <v>1384</v>
      </c>
      <c r="AI254">
        <f t="shared" si="38"/>
        <v>242</v>
      </c>
      <c r="AJ254">
        <f t="shared" si="39"/>
        <v>2020</v>
      </c>
      <c r="AK254">
        <f t="shared" si="40"/>
        <v>2</v>
      </c>
      <c r="AL254">
        <f t="shared" si="41"/>
        <v>242695</v>
      </c>
      <c r="AM254">
        <f t="shared" si="42"/>
        <v>287623</v>
      </c>
      <c r="AN254" s="175">
        <f t="shared" si="43"/>
        <v>43862</v>
      </c>
    </row>
    <row r="255" spans="1:40" x14ac:dyDescent="0.25">
      <c r="A255" s="179" t="s">
        <v>520</v>
      </c>
      <c r="B255" s="179" t="s">
        <v>493</v>
      </c>
      <c r="C255" s="179" t="s">
        <v>638</v>
      </c>
      <c r="E255" s="179" t="s">
        <v>1385</v>
      </c>
      <c r="F255" s="64">
        <v>214</v>
      </c>
      <c r="G255">
        <f t="shared" si="44"/>
        <v>2015</v>
      </c>
      <c r="H255" s="156">
        <f t="shared" si="45"/>
        <v>42278</v>
      </c>
      <c r="I255">
        <f t="shared" si="46"/>
        <v>3079</v>
      </c>
      <c r="J255" s="155">
        <f t="shared" si="47"/>
        <v>42278</v>
      </c>
      <c r="AD255" s="173" t="s">
        <v>1386</v>
      </c>
      <c r="AE255" s="173" t="s">
        <v>406</v>
      </c>
      <c r="AF255" s="173" t="s">
        <v>451</v>
      </c>
      <c r="AG255" s="173" t="s">
        <v>1387</v>
      </c>
      <c r="AH255" s="172" t="s">
        <v>1388</v>
      </c>
      <c r="AI255">
        <f t="shared" si="38"/>
        <v>243</v>
      </c>
      <c r="AJ255">
        <f t="shared" si="39"/>
        <v>2020</v>
      </c>
      <c r="AK255">
        <f t="shared" si="40"/>
        <v>3</v>
      </c>
      <c r="AL255">
        <f t="shared" si="41"/>
        <v>226638</v>
      </c>
      <c r="AM255">
        <f t="shared" si="42"/>
        <v>225634</v>
      </c>
      <c r="AN255" s="175">
        <f t="shared" si="43"/>
        <v>43891</v>
      </c>
    </row>
    <row r="256" spans="1:40" x14ac:dyDescent="0.25">
      <c r="A256" s="179" t="s">
        <v>520</v>
      </c>
      <c r="B256" s="179" t="s">
        <v>499</v>
      </c>
      <c r="C256" s="179" t="s">
        <v>643</v>
      </c>
      <c r="E256" s="179" t="s">
        <v>1389</v>
      </c>
      <c r="F256" s="64">
        <v>215</v>
      </c>
      <c r="G256">
        <f t="shared" si="44"/>
        <v>2015</v>
      </c>
      <c r="H256" s="156">
        <f t="shared" si="45"/>
        <v>42309</v>
      </c>
      <c r="I256">
        <f t="shared" si="46"/>
        <v>3087</v>
      </c>
      <c r="J256" s="155">
        <f t="shared" si="47"/>
        <v>42309</v>
      </c>
      <c r="AD256" s="173" t="s">
        <v>1390</v>
      </c>
      <c r="AE256" s="173" t="s">
        <v>406</v>
      </c>
      <c r="AF256" s="173" t="s">
        <v>457</v>
      </c>
      <c r="AG256" s="173" t="s">
        <v>1391</v>
      </c>
      <c r="AH256" s="172" t="s">
        <v>1392</v>
      </c>
      <c r="AI256">
        <f t="shared" si="38"/>
        <v>244</v>
      </c>
      <c r="AJ256">
        <f t="shared" si="39"/>
        <v>2020</v>
      </c>
      <c r="AK256">
        <f t="shared" si="40"/>
        <v>4</v>
      </c>
      <c r="AL256">
        <f t="shared" si="41"/>
        <v>167617</v>
      </c>
      <c r="AM256">
        <f t="shared" si="42"/>
        <v>168641</v>
      </c>
      <c r="AN256" s="175">
        <f t="shared" si="43"/>
        <v>43922</v>
      </c>
    </row>
    <row r="257" spans="1:40" x14ac:dyDescent="0.25">
      <c r="A257" s="179" t="s">
        <v>520</v>
      </c>
      <c r="B257" s="179" t="s">
        <v>505</v>
      </c>
      <c r="C257" s="179" t="s">
        <v>417</v>
      </c>
      <c r="E257" s="179" t="s">
        <v>1393</v>
      </c>
      <c r="F257" s="64">
        <v>216</v>
      </c>
      <c r="G257">
        <f t="shared" si="44"/>
        <v>2015</v>
      </c>
      <c r="H257" s="156">
        <f t="shared" si="45"/>
        <v>42339</v>
      </c>
      <c r="I257">
        <f t="shared" si="46"/>
        <v>3094</v>
      </c>
      <c r="J257" s="155">
        <f t="shared" si="47"/>
        <v>42339</v>
      </c>
      <c r="AD257" s="173" t="s">
        <v>1394</v>
      </c>
      <c r="AE257" s="173" t="s">
        <v>406</v>
      </c>
      <c r="AF257" s="173" t="s">
        <v>463</v>
      </c>
      <c r="AG257" s="173" t="s">
        <v>1395</v>
      </c>
      <c r="AH257" s="172" t="s">
        <v>1396</v>
      </c>
      <c r="AI257">
        <f t="shared" si="38"/>
        <v>245</v>
      </c>
      <c r="AJ257">
        <f t="shared" si="39"/>
        <v>2020</v>
      </c>
      <c r="AK257">
        <f t="shared" si="40"/>
        <v>5</v>
      </c>
      <c r="AL257">
        <f t="shared" si="41"/>
        <v>221006</v>
      </c>
      <c r="AM257">
        <f t="shared" si="42"/>
        <v>205375</v>
      </c>
      <c r="AN257" s="175">
        <f t="shared" si="43"/>
        <v>43952</v>
      </c>
    </row>
    <row r="258" spans="1:40" x14ac:dyDescent="0.25">
      <c r="A258" s="179" t="s">
        <v>526</v>
      </c>
      <c r="B258" s="179" t="s">
        <v>439</v>
      </c>
      <c r="C258" s="179" t="s">
        <v>393</v>
      </c>
      <c r="E258" s="179" t="s">
        <v>1397</v>
      </c>
      <c r="F258" s="64">
        <v>217</v>
      </c>
      <c r="G258">
        <f t="shared" si="44"/>
        <v>2016</v>
      </c>
      <c r="H258" s="156">
        <f t="shared" si="45"/>
        <v>42370</v>
      </c>
      <c r="I258">
        <f t="shared" si="46"/>
        <v>3101</v>
      </c>
      <c r="J258" s="155">
        <f t="shared" si="47"/>
        <v>42370</v>
      </c>
      <c r="AD258" s="173" t="s">
        <v>1398</v>
      </c>
      <c r="AE258" s="173" t="s">
        <v>406</v>
      </c>
      <c r="AF258" s="173" t="s">
        <v>469</v>
      </c>
      <c r="AG258" s="173" t="s">
        <v>1399</v>
      </c>
      <c r="AH258" s="172" t="s">
        <v>1400</v>
      </c>
      <c r="AI258">
        <f t="shared" si="38"/>
        <v>246</v>
      </c>
      <c r="AJ258">
        <f t="shared" si="39"/>
        <v>2020</v>
      </c>
      <c r="AK258">
        <f t="shared" si="40"/>
        <v>6</v>
      </c>
      <c r="AL258">
        <f t="shared" si="41"/>
        <v>250330</v>
      </c>
      <c r="AM258">
        <f t="shared" si="42"/>
        <v>237001</v>
      </c>
      <c r="AN258" s="175">
        <f t="shared" si="43"/>
        <v>43983</v>
      </c>
    </row>
    <row r="259" spans="1:40" x14ac:dyDescent="0.25">
      <c r="A259" s="179" t="s">
        <v>526</v>
      </c>
      <c r="B259" s="179" t="s">
        <v>445</v>
      </c>
      <c r="C259" s="179" t="s">
        <v>599</v>
      </c>
      <c r="E259" s="179" t="s">
        <v>1401</v>
      </c>
      <c r="F259" s="64">
        <v>218</v>
      </c>
      <c r="G259">
        <f t="shared" si="44"/>
        <v>2016</v>
      </c>
      <c r="H259" s="156">
        <f t="shared" si="45"/>
        <v>42401</v>
      </c>
      <c r="I259">
        <f t="shared" si="46"/>
        <v>3107</v>
      </c>
      <c r="J259" s="155">
        <f t="shared" si="47"/>
        <v>42401</v>
      </c>
      <c r="AD259" s="173" t="s">
        <v>1402</v>
      </c>
      <c r="AE259" s="173" t="s">
        <v>406</v>
      </c>
      <c r="AF259" s="173" t="s">
        <v>475</v>
      </c>
      <c r="AG259" s="173" t="s">
        <v>1403</v>
      </c>
      <c r="AH259" s="172" t="s">
        <v>1404</v>
      </c>
      <c r="AI259">
        <f t="shared" si="38"/>
        <v>247</v>
      </c>
      <c r="AJ259">
        <f t="shared" si="39"/>
        <v>2020</v>
      </c>
      <c r="AK259">
        <f t="shared" si="40"/>
        <v>7</v>
      </c>
      <c r="AL259">
        <f t="shared" si="41"/>
        <v>265550</v>
      </c>
      <c r="AM259">
        <f t="shared" si="42"/>
        <v>239234</v>
      </c>
      <c r="AN259" s="175">
        <f t="shared" si="43"/>
        <v>44013</v>
      </c>
    </row>
    <row r="260" spans="1:40" x14ac:dyDescent="0.25">
      <c r="A260" s="179" t="s">
        <v>526</v>
      </c>
      <c r="B260" s="179" t="s">
        <v>451</v>
      </c>
      <c r="C260" s="179" t="s">
        <v>604</v>
      </c>
      <c r="E260" s="179" t="s">
        <v>1405</v>
      </c>
      <c r="F260" s="64">
        <v>219</v>
      </c>
      <c r="G260">
        <f t="shared" si="44"/>
        <v>2016</v>
      </c>
      <c r="H260" s="156">
        <f t="shared" si="45"/>
        <v>42430</v>
      </c>
      <c r="I260">
        <f t="shared" si="46"/>
        <v>3114</v>
      </c>
      <c r="J260" s="155">
        <f t="shared" si="47"/>
        <v>42430</v>
      </c>
      <c r="AD260" s="173" t="s">
        <v>1406</v>
      </c>
      <c r="AE260" s="173" t="s">
        <v>406</v>
      </c>
      <c r="AF260" s="173" t="s">
        <v>481</v>
      </c>
      <c r="AG260" s="173" t="s">
        <v>1407</v>
      </c>
      <c r="AH260" s="172" t="s">
        <v>1408</v>
      </c>
      <c r="AI260">
        <f t="shared" si="38"/>
        <v>248</v>
      </c>
      <c r="AJ260">
        <f t="shared" si="39"/>
        <v>2020</v>
      </c>
      <c r="AK260">
        <f t="shared" si="40"/>
        <v>8</v>
      </c>
      <c r="AL260">
        <f t="shared" si="41"/>
        <v>265060</v>
      </c>
      <c r="AM260">
        <f t="shared" si="42"/>
        <v>250369</v>
      </c>
      <c r="AN260" s="175">
        <f t="shared" si="43"/>
        <v>44044</v>
      </c>
    </row>
    <row r="261" spans="1:40" x14ac:dyDescent="0.25">
      <c r="A261" s="179" t="s">
        <v>526</v>
      </c>
      <c r="B261" s="179" t="s">
        <v>457</v>
      </c>
      <c r="C261" s="179" t="s">
        <v>609</v>
      </c>
      <c r="E261" s="179" t="s">
        <v>1409</v>
      </c>
      <c r="F261" s="64">
        <v>220</v>
      </c>
      <c r="G261">
        <f t="shared" si="44"/>
        <v>2016</v>
      </c>
      <c r="H261" s="156">
        <f t="shared" si="45"/>
        <v>42461</v>
      </c>
      <c r="I261">
        <f t="shared" si="46"/>
        <v>3121</v>
      </c>
      <c r="J261" s="155">
        <f t="shared" si="47"/>
        <v>42461</v>
      </c>
      <c r="AD261" s="173" t="s">
        <v>1410</v>
      </c>
      <c r="AE261" s="173" t="s">
        <v>406</v>
      </c>
      <c r="AF261" s="173" t="s">
        <v>487</v>
      </c>
      <c r="AG261" s="173" t="s">
        <v>1411</v>
      </c>
      <c r="AH261" s="172" t="s">
        <v>1412</v>
      </c>
      <c r="AI261">
        <f t="shared" si="38"/>
        <v>249</v>
      </c>
      <c r="AJ261">
        <f t="shared" si="39"/>
        <v>2020</v>
      </c>
      <c r="AK261">
        <f t="shared" si="40"/>
        <v>9</v>
      </c>
      <c r="AL261">
        <f t="shared" si="41"/>
        <v>257531</v>
      </c>
      <c r="AM261">
        <f t="shared" si="42"/>
        <v>251626</v>
      </c>
      <c r="AN261" s="175">
        <f t="shared" si="43"/>
        <v>44075</v>
      </c>
    </row>
    <row r="262" spans="1:40" x14ac:dyDescent="0.25">
      <c r="A262" s="179" t="s">
        <v>526</v>
      </c>
      <c r="B262" s="179" t="s">
        <v>463</v>
      </c>
      <c r="C262" s="179" t="s">
        <v>327</v>
      </c>
      <c r="E262" s="179" t="s">
        <v>1413</v>
      </c>
      <c r="F262" s="64">
        <v>221</v>
      </c>
      <c r="G262">
        <f t="shared" si="44"/>
        <v>2016</v>
      </c>
      <c r="H262" s="156">
        <f t="shared" si="45"/>
        <v>42491</v>
      </c>
      <c r="I262">
        <f t="shared" si="46"/>
        <v>3128</v>
      </c>
      <c r="J262" s="155">
        <f t="shared" si="47"/>
        <v>42491</v>
      </c>
      <c r="AD262" s="173" t="s">
        <v>1414</v>
      </c>
      <c r="AE262" s="173" t="s">
        <v>406</v>
      </c>
      <c r="AF262" s="173" t="s">
        <v>493</v>
      </c>
      <c r="AG262" s="173" t="s">
        <v>1415</v>
      </c>
      <c r="AH262" s="172" t="s">
        <v>1416</v>
      </c>
      <c r="AI262">
        <f t="shared" si="38"/>
        <v>250</v>
      </c>
      <c r="AJ262">
        <f t="shared" si="39"/>
        <v>2020</v>
      </c>
      <c r="AK262">
        <f t="shared" si="40"/>
        <v>10</v>
      </c>
      <c r="AL262">
        <f t="shared" si="41"/>
        <v>266596</v>
      </c>
      <c r="AM262">
        <f t="shared" si="42"/>
        <v>251688</v>
      </c>
      <c r="AN262" s="175">
        <f t="shared" si="43"/>
        <v>44105</v>
      </c>
    </row>
    <row r="263" spans="1:40" x14ac:dyDescent="0.25">
      <c r="A263" s="179" t="s">
        <v>526</v>
      </c>
      <c r="B263" s="179" t="s">
        <v>469</v>
      </c>
      <c r="C263" s="179" t="s">
        <v>618</v>
      </c>
      <c r="E263" s="179" t="s">
        <v>1417</v>
      </c>
      <c r="F263" s="64">
        <v>222</v>
      </c>
      <c r="G263">
        <f t="shared" si="44"/>
        <v>2016</v>
      </c>
      <c r="H263" s="156">
        <f t="shared" si="45"/>
        <v>42522</v>
      </c>
      <c r="I263">
        <f t="shared" si="46"/>
        <v>3134</v>
      </c>
      <c r="J263" s="155">
        <f t="shared" si="47"/>
        <v>42522</v>
      </c>
      <c r="AD263" s="173" t="s">
        <v>1418</v>
      </c>
      <c r="AE263" s="173" t="s">
        <v>406</v>
      </c>
      <c r="AF263" s="173" t="s">
        <v>499</v>
      </c>
      <c r="AG263" s="173" t="s">
        <v>1419</v>
      </c>
      <c r="AH263" s="172" t="s">
        <v>1420</v>
      </c>
      <c r="AI263">
        <f t="shared" si="38"/>
        <v>251</v>
      </c>
      <c r="AJ263">
        <f t="shared" si="39"/>
        <v>2020</v>
      </c>
      <c r="AK263">
        <f t="shared" si="40"/>
        <v>11</v>
      </c>
      <c r="AL263">
        <f t="shared" si="41"/>
        <v>238300</v>
      </c>
      <c r="AM263">
        <f t="shared" si="42"/>
        <v>248422</v>
      </c>
      <c r="AN263" s="175">
        <f t="shared" si="43"/>
        <v>44136</v>
      </c>
    </row>
    <row r="264" spans="1:40" x14ac:dyDescent="0.25">
      <c r="A264" s="179" t="s">
        <v>526</v>
      </c>
      <c r="B264" s="179" t="s">
        <v>475</v>
      </c>
      <c r="C264" s="179" t="s">
        <v>623</v>
      </c>
      <c r="E264" s="179" t="s">
        <v>1421</v>
      </c>
      <c r="F264" s="64">
        <v>223</v>
      </c>
      <c r="G264">
        <f t="shared" si="44"/>
        <v>2016</v>
      </c>
      <c r="H264" s="156">
        <f t="shared" si="45"/>
        <v>42552</v>
      </c>
      <c r="I264">
        <f t="shared" si="46"/>
        <v>3141</v>
      </c>
      <c r="J264" s="155">
        <f t="shared" si="47"/>
        <v>42552</v>
      </c>
      <c r="AD264" s="173" t="s">
        <v>1422</v>
      </c>
      <c r="AE264" s="173" t="s">
        <v>406</v>
      </c>
      <c r="AF264" s="173" t="s">
        <v>505</v>
      </c>
      <c r="AG264" s="173" t="s">
        <v>1172</v>
      </c>
      <c r="AH264" s="172" t="s">
        <v>1423</v>
      </c>
      <c r="AI264">
        <f t="shared" si="38"/>
        <v>252</v>
      </c>
      <c r="AJ264">
        <f t="shared" si="39"/>
        <v>2020</v>
      </c>
      <c r="AK264">
        <f t="shared" si="40"/>
        <v>12</v>
      </c>
      <c r="AL264">
        <f t="shared" si="41"/>
        <v>241451</v>
      </c>
      <c r="AM264">
        <f t="shared" si="42"/>
        <v>248319</v>
      </c>
      <c r="AN264" s="175">
        <f t="shared" si="43"/>
        <v>44166</v>
      </c>
    </row>
    <row r="265" spans="1:40" x14ac:dyDescent="0.25">
      <c r="A265" s="179" t="s">
        <v>526</v>
      </c>
      <c r="B265" s="179" t="s">
        <v>481</v>
      </c>
      <c r="C265" s="179" t="s">
        <v>628</v>
      </c>
      <c r="E265" s="179" t="s">
        <v>1424</v>
      </c>
      <c r="F265" s="64">
        <v>224</v>
      </c>
      <c r="G265">
        <f t="shared" si="44"/>
        <v>2016</v>
      </c>
      <c r="H265" s="156">
        <f t="shared" si="45"/>
        <v>42583</v>
      </c>
      <c r="I265">
        <f t="shared" si="46"/>
        <v>3148</v>
      </c>
      <c r="J265" s="155">
        <f t="shared" si="47"/>
        <v>42583</v>
      </c>
      <c r="AD265" s="173" t="s">
        <v>1425</v>
      </c>
      <c r="AE265" s="173" t="s">
        <v>418</v>
      </c>
      <c r="AF265" s="173" t="s">
        <v>439</v>
      </c>
      <c r="AG265" s="173" t="s">
        <v>1426</v>
      </c>
      <c r="AH265" s="172" t="s">
        <v>1427</v>
      </c>
      <c r="AI265">
        <f t="shared" si="38"/>
        <v>253</v>
      </c>
      <c r="AJ265">
        <f t="shared" si="39"/>
        <v>2021</v>
      </c>
      <c r="AK265">
        <f t="shared" si="40"/>
        <v>1</v>
      </c>
      <c r="AL265">
        <f t="shared" si="41"/>
        <v>231030</v>
      </c>
      <c r="AM265">
        <f t="shared" si="42"/>
        <v>262148</v>
      </c>
      <c r="AN265" s="175">
        <f t="shared" si="43"/>
        <v>44197</v>
      </c>
    </row>
    <row r="266" spans="1:40" x14ac:dyDescent="0.25">
      <c r="A266" s="179" t="s">
        <v>526</v>
      </c>
      <c r="B266" s="179" t="s">
        <v>487</v>
      </c>
      <c r="C266" s="179" t="s">
        <v>633</v>
      </c>
      <c r="E266" s="179" t="s">
        <v>1428</v>
      </c>
      <c r="F266" s="64">
        <v>225</v>
      </c>
      <c r="G266">
        <f t="shared" si="44"/>
        <v>2016</v>
      </c>
      <c r="H266" s="156">
        <f t="shared" si="45"/>
        <v>42614</v>
      </c>
      <c r="I266">
        <f t="shared" si="46"/>
        <v>3155</v>
      </c>
      <c r="J266" s="155">
        <f t="shared" si="47"/>
        <v>42614</v>
      </c>
      <c r="AD266" s="173" t="s">
        <v>1429</v>
      </c>
      <c r="AE266" s="173" t="s">
        <v>418</v>
      </c>
      <c r="AF266" s="173" t="s">
        <v>445</v>
      </c>
      <c r="AG266" s="173" t="s">
        <v>1430</v>
      </c>
      <c r="AH266" s="172" t="s">
        <v>1431</v>
      </c>
      <c r="AI266">
        <f t="shared" si="38"/>
        <v>254</v>
      </c>
      <c r="AJ266">
        <f t="shared" si="39"/>
        <v>2021</v>
      </c>
      <c r="AK266">
        <f t="shared" si="40"/>
        <v>2</v>
      </c>
      <c r="AL266">
        <f t="shared" si="41"/>
        <v>213038</v>
      </c>
      <c r="AM266">
        <f t="shared" si="42"/>
        <v>258658</v>
      </c>
      <c r="AN266" s="175">
        <f t="shared" si="43"/>
        <v>44228</v>
      </c>
    </row>
    <row r="267" spans="1:40" x14ac:dyDescent="0.25">
      <c r="A267" s="179" t="s">
        <v>526</v>
      </c>
      <c r="B267" s="179" t="s">
        <v>493</v>
      </c>
      <c r="C267" s="179" t="s">
        <v>638</v>
      </c>
      <c r="E267" s="179" t="s">
        <v>1432</v>
      </c>
      <c r="F267" s="64">
        <v>226</v>
      </c>
      <c r="G267">
        <f t="shared" si="44"/>
        <v>2016</v>
      </c>
      <c r="H267" s="156">
        <f t="shared" si="45"/>
        <v>42644</v>
      </c>
      <c r="I267">
        <f t="shared" si="46"/>
        <v>3163</v>
      </c>
      <c r="J267" s="155">
        <f t="shared" si="47"/>
        <v>42644</v>
      </c>
      <c r="AD267" s="173" t="s">
        <v>1433</v>
      </c>
      <c r="AE267" s="173" t="s">
        <v>418</v>
      </c>
      <c r="AF267" s="173" t="s">
        <v>451</v>
      </c>
      <c r="AG267" s="173" t="s">
        <v>1434</v>
      </c>
      <c r="AH267" s="172" t="s">
        <v>1435</v>
      </c>
      <c r="AI267">
        <f t="shared" si="38"/>
        <v>255</v>
      </c>
      <c r="AJ267">
        <f t="shared" si="39"/>
        <v>2021</v>
      </c>
      <c r="AK267">
        <f t="shared" si="40"/>
        <v>3</v>
      </c>
      <c r="AL267">
        <f t="shared" si="41"/>
        <v>269476</v>
      </c>
      <c r="AM267">
        <f t="shared" si="42"/>
        <v>266498</v>
      </c>
      <c r="AN267" s="175">
        <f t="shared" si="43"/>
        <v>44256</v>
      </c>
    </row>
    <row r="268" spans="1:40" x14ac:dyDescent="0.25">
      <c r="A268" s="179" t="s">
        <v>526</v>
      </c>
      <c r="B268" s="179" t="s">
        <v>499</v>
      </c>
      <c r="C268" s="179" t="s">
        <v>643</v>
      </c>
      <c r="E268" s="179" t="s">
        <v>1436</v>
      </c>
      <c r="F268" s="64">
        <v>227</v>
      </c>
      <c r="G268">
        <f t="shared" si="44"/>
        <v>2016</v>
      </c>
      <c r="H268" s="156">
        <f t="shared" si="45"/>
        <v>42675</v>
      </c>
      <c r="I268">
        <f t="shared" si="46"/>
        <v>3169</v>
      </c>
      <c r="J268" s="155">
        <f t="shared" si="47"/>
        <v>42675</v>
      </c>
      <c r="AD268" s="173" t="s">
        <v>1437</v>
      </c>
      <c r="AE268" s="173" t="s">
        <v>418</v>
      </c>
      <c r="AF268" s="173" t="s">
        <v>457</v>
      </c>
      <c r="AG268" s="173" t="s">
        <v>1438</v>
      </c>
      <c r="AH268" s="172" t="s">
        <v>1439</v>
      </c>
      <c r="AI268">
        <f t="shared" si="38"/>
        <v>256</v>
      </c>
      <c r="AJ268">
        <f t="shared" si="39"/>
        <v>2021</v>
      </c>
      <c r="AK268">
        <f t="shared" si="40"/>
        <v>4</v>
      </c>
      <c r="AL268">
        <f t="shared" si="41"/>
        <v>260186</v>
      </c>
      <c r="AM268">
        <f t="shared" si="42"/>
        <v>261582</v>
      </c>
      <c r="AN268" s="175">
        <f t="shared" si="43"/>
        <v>44287</v>
      </c>
    </row>
    <row r="269" spans="1:40" x14ac:dyDescent="0.25">
      <c r="A269" s="179" t="s">
        <v>526</v>
      </c>
      <c r="B269" s="179" t="s">
        <v>505</v>
      </c>
      <c r="C269" s="179" t="s">
        <v>417</v>
      </c>
      <c r="E269" s="179" t="s">
        <v>1440</v>
      </c>
      <c r="F269" s="64">
        <v>228</v>
      </c>
      <c r="G269">
        <f t="shared" si="44"/>
        <v>2016</v>
      </c>
      <c r="H269" s="156">
        <f t="shared" si="45"/>
        <v>42705</v>
      </c>
      <c r="I269">
        <f t="shared" si="46"/>
        <v>3175</v>
      </c>
      <c r="J269" s="155">
        <f t="shared" si="47"/>
        <v>42705</v>
      </c>
      <c r="AD269" s="173" t="s">
        <v>1441</v>
      </c>
      <c r="AE269" s="173" t="s">
        <v>418</v>
      </c>
      <c r="AF269" s="173" t="s">
        <v>463</v>
      </c>
      <c r="AG269" s="173" t="s">
        <v>1442</v>
      </c>
      <c r="AH269" s="172" t="s">
        <v>1443</v>
      </c>
      <c r="AI269">
        <f t="shared" ref="AI269:AI332" si="48">IF(ISBLANK(AD269),NA(),VALUE(AD269))</f>
        <v>257</v>
      </c>
      <c r="AJ269">
        <f t="shared" ref="AJ269:AJ332" si="49">IF(ISBLANK(AE269),NA(),VALUE(AE269))</f>
        <v>2021</v>
      </c>
      <c r="AK269">
        <f t="shared" ref="AK269:AK332" si="50">IF(ISBLANK(AF269),NA(),VALUE(AF269))</f>
        <v>5</v>
      </c>
      <c r="AL269">
        <f t="shared" ref="AL269:AL332" si="51">IF(ISBLANK(AG269),NA(),VALUE(AG269))</f>
        <v>284406</v>
      </c>
      <c r="AM269">
        <f t="shared" ref="AM269:AM332" si="52">IF(ISBLANK(AH269),NA(),VALUE(AH269))</f>
        <v>269122</v>
      </c>
      <c r="AN269" s="175">
        <f t="shared" ref="AN269:AN332" si="53">IF(ISBLANK(AE269),NA(),VALUE(DATE(AE269,AF269,1)))</f>
        <v>44317</v>
      </c>
    </row>
    <row r="270" spans="1:40" x14ac:dyDescent="0.25">
      <c r="A270" s="179" t="s">
        <v>532</v>
      </c>
      <c r="B270" s="179" t="s">
        <v>439</v>
      </c>
      <c r="C270" s="179" t="s">
        <v>393</v>
      </c>
      <c r="E270" s="179" t="s">
        <v>1444</v>
      </c>
      <c r="F270" s="64">
        <v>229</v>
      </c>
      <c r="G270">
        <f t="shared" si="44"/>
        <v>2017</v>
      </c>
      <c r="H270" s="156">
        <f t="shared" si="45"/>
        <v>42736</v>
      </c>
      <c r="I270">
        <f t="shared" si="46"/>
        <v>3178</v>
      </c>
      <c r="J270" s="155">
        <f t="shared" si="47"/>
        <v>42736</v>
      </c>
      <c r="AD270" s="173" t="s">
        <v>1445</v>
      </c>
      <c r="AE270" s="173" t="s">
        <v>418</v>
      </c>
      <c r="AF270" s="173" t="s">
        <v>469</v>
      </c>
      <c r="AG270" s="173" t="s">
        <v>1446</v>
      </c>
      <c r="AH270" s="172" t="s">
        <v>1447</v>
      </c>
      <c r="AI270">
        <f t="shared" si="48"/>
        <v>258</v>
      </c>
      <c r="AJ270">
        <f t="shared" si="49"/>
        <v>2021</v>
      </c>
      <c r="AK270">
        <f t="shared" si="50"/>
        <v>6</v>
      </c>
      <c r="AL270">
        <f t="shared" si="51"/>
        <v>286930</v>
      </c>
      <c r="AM270">
        <f t="shared" si="52"/>
        <v>272114</v>
      </c>
      <c r="AN270" s="175">
        <f t="shared" si="53"/>
        <v>44348</v>
      </c>
    </row>
    <row r="271" spans="1:40" x14ac:dyDescent="0.25">
      <c r="A271" s="179" t="s">
        <v>532</v>
      </c>
      <c r="B271" s="179" t="s">
        <v>445</v>
      </c>
      <c r="C271" s="179" t="s">
        <v>599</v>
      </c>
      <c r="E271" s="179" t="s">
        <v>1448</v>
      </c>
      <c r="F271" s="64">
        <v>230</v>
      </c>
      <c r="G271">
        <f t="shared" si="44"/>
        <v>2017</v>
      </c>
      <c r="H271" s="156">
        <f t="shared" si="45"/>
        <v>42767</v>
      </c>
      <c r="I271">
        <f t="shared" si="46"/>
        <v>3181</v>
      </c>
      <c r="J271" s="155">
        <f t="shared" si="47"/>
        <v>42767</v>
      </c>
      <c r="AD271" s="173" t="s">
        <v>1449</v>
      </c>
      <c r="AE271" s="173" t="s">
        <v>418</v>
      </c>
      <c r="AF271" s="173" t="s">
        <v>475</v>
      </c>
      <c r="AG271" s="173" t="s">
        <v>1450</v>
      </c>
      <c r="AH271" s="172" t="s">
        <v>1451</v>
      </c>
      <c r="AI271">
        <f t="shared" si="48"/>
        <v>259</v>
      </c>
      <c r="AJ271">
        <f t="shared" si="49"/>
        <v>2021</v>
      </c>
      <c r="AK271">
        <f t="shared" si="50"/>
        <v>7</v>
      </c>
      <c r="AL271">
        <f t="shared" si="51"/>
        <v>296475</v>
      </c>
      <c r="AM271">
        <f t="shared" si="52"/>
        <v>270724</v>
      </c>
      <c r="AN271" s="175">
        <f t="shared" si="53"/>
        <v>44378</v>
      </c>
    </row>
    <row r="272" spans="1:40" x14ac:dyDescent="0.25">
      <c r="A272" s="179" t="s">
        <v>532</v>
      </c>
      <c r="B272" s="179" t="s">
        <v>451</v>
      </c>
      <c r="C272" s="179" t="s">
        <v>604</v>
      </c>
      <c r="E272" s="179" t="s">
        <v>1452</v>
      </c>
      <c r="F272" s="64">
        <v>231</v>
      </c>
      <c r="G272">
        <f t="shared" si="44"/>
        <v>2017</v>
      </c>
      <c r="H272" s="156">
        <f t="shared" si="45"/>
        <v>42795</v>
      </c>
      <c r="I272">
        <f t="shared" si="46"/>
        <v>3184</v>
      </c>
      <c r="J272" s="155">
        <f t="shared" si="47"/>
        <v>42795</v>
      </c>
      <c r="AD272" s="173" t="s">
        <v>1453</v>
      </c>
      <c r="AE272" s="173" t="s">
        <v>418</v>
      </c>
      <c r="AF272" s="173" t="s">
        <v>481</v>
      </c>
      <c r="AG272" s="173" t="s">
        <v>1454</v>
      </c>
      <c r="AH272" s="172" t="s">
        <v>1455</v>
      </c>
      <c r="AI272">
        <f t="shared" si="48"/>
        <v>260</v>
      </c>
      <c r="AJ272">
        <f t="shared" si="49"/>
        <v>2021</v>
      </c>
      <c r="AK272">
        <f t="shared" si="50"/>
        <v>8</v>
      </c>
      <c r="AL272">
        <f t="shared" si="51"/>
        <v>287422</v>
      </c>
      <c r="AM272">
        <f t="shared" si="52"/>
        <v>271232</v>
      </c>
      <c r="AN272" s="175">
        <f t="shared" si="53"/>
        <v>44409</v>
      </c>
    </row>
    <row r="273" spans="1:40" x14ac:dyDescent="0.25">
      <c r="A273" s="179" t="s">
        <v>532</v>
      </c>
      <c r="B273" s="179" t="s">
        <v>457</v>
      </c>
      <c r="C273" s="179" t="s">
        <v>609</v>
      </c>
      <c r="E273" s="179" t="s">
        <v>1456</v>
      </c>
      <c r="F273" s="64">
        <v>232</v>
      </c>
      <c r="G273">
        <f t="shared" si="44"/>
        <v>2017</v>
      </c>
      <c r="H273" s="156">
        <f t="shared" si="45"/>
        <v>42826</v>
      </c>
      <c r="I273">
        <f t="shared" si="46"/>
        <v>3187</v>
      </c>
      <c r="J273" s="155">
        <f t="shared" si="47"/>
        <v>42826</v>
      </c>
      <c r="AD273" s="173" t="s">
        <v>1457</v>
      </c>
      <c r="AE273" s="173" t="s">
        <v>418</v>
      </c>
      <c r="AF273" s="173" t="s">
        <v>487</v>
      </c>
      <c r="AG273" s="173" t="s">
        <v>1458</v>
      </c>
      <c r="AH273" s="172" t="s">
        <v>1459</v>
      </c>
      <c r="AI273">
        <f t="shared" si="48"/>
        <v>261</v>
      </c>
      <c r="AJ273">
        <f t="shared" si="49"/>
        <v>2021</v>
      </c>
      <c r="AK273">
        <f t="shared" si="50"/>
        <v>9</v>
      </c>
      <c r="AL273">
        <f t="shared" si="51"/>
        <v>277999</v>
      </c>
      <c r="AM273">
        <f t="shared" si="52"/>
        <v>271455</v>
      </c>
      <c r="AN273" s="175">
        <f t="shared" si="53"/>
        <v>44440</v>
      </c>
    </row>
    <row r="274" spans="1:40" x14ac:dyDescent="0.25">
      <c r="A274" s="179" t="s">
        <v>532</v>
      </c>
      <c r="B274" s="179" t="s">
        <v>463</v>
      </c>
      <c r="C274" s="179" t="s">
        <v>327</v>
      </c>
      <c r="E274" s="179" t="s">
        <v>1460</v>
      </c>
      <c r="F274" s="64">
        <v>233</v>
      </c>
      <c r="G274">
        <f t="shared" si="44"/>
        <v>2017</v>
      </c>
      <c r="H274" s="156">
        <f t="shared" si="45"/>
        <v>42856</v>
      </c>
      <c r="I274">
        <f t="shared" si="46"/>
        <v>3190</v>
      </c>
      <c r="J274" s="155">
        <f t="shared" si="47"/>
        <v>42856</v>
      </c>
      <c r="AD274" s="173" t="s">
        <v>1461</v>
      </c>
      <c r="AE274" s="173" t="s">
        <v>418</v>
      </c>
      <c r="AF274" s="173" t="s">
        <v>493</v>
      </c>
      <c r="AG274" s="173" t="s">
        <v>1462</v>
      </c>
      <c r="AH274" s="172" t="s">
        <v>1463</v>
      </c>
      <c r="AI274">
        <f t="shared" si="48"/>
        <v>262</v>
      </c>
      <c r="AJ274">
        <f t="shared" si="49"/>
        <v>2021</v>
      </c>
      <c r="AK274">
        <f t="shared" si="50"/>
        <v>10</v>
      </c>
      <c r="AL274">
        <f t="shared" si="51"/>
        <v>285760</v>
      </c>
      <c r="AM274">
        <f t="shared" si="52"/>
        <v>272258</v>
      </c>
      <c r="AN274" s="175">
        <f t="shared" si="53"/>
        <v>44470</v>
      </c>
    </row>
    <row r="275" spans="1:40" x14ac:dyDescent="0.25">
      <c r="A275" s="179" t="s">
        <v>532</v>
      </c>
      <c r="B275" s="179" t="s">
        <v>469</v>
      </c>
      <c r="C275" s="179" t="s">
        <v>618</v>
      </c>
      <c r="E275" s="179" t="s">
        <v>1464</v>
      </c>
      <c r="F275" s="64">
        <v>234</v>
      </c>
      <c r="G275">
        <f t="shared" si="44"/>
        <v>2017</v>
      </c>
      <c r="H275" s="156">
        <f t="shared" si="45"/>
        <v>42887</v>
      </c>
      <c r="I275">
        <f t="shared" si="46"/>
        <v>3193</v>
      </c>
      <c r="J275" s="155">
        <f t="shared" si="47"/>
        <v>42887</v>
      </c>
      <c r="AD275" s="173" t="s">
        <v>1465</v>
      </c>
      <c r="AE275" s="173" t="s">
        <v>418</v>
      </c>
      <c r="AF275" s="173" t="s">
        <v>499</v>
      </c>
      <c r="AG275" s="173" t="s">
        <v>1466</v>
      </c>
      <c r="AH275" s="172" t="s">
        <v>1467</v>
      </c>
      <c r="AI275">
        <f t="shared" si="48"/>
        <v>263</v>
      </c>
      <c r="AJ275">
        <f t="shared" si="49"/>
        <v>2021</v>
      </c>
      <c r="AK275">
        <f t="shared" si="50"/>
        <v>11</v>
      </c>
      <c r="AL275">
        <f t="shared" si="51"/>
        <v>267749</v>
      </c>
      <c r="AM275">
        <f t="shared" si="52"/>
        <v>275684</v>
      </c>
      <c r="AN275" s="175">
        <f t="shared" si="53"/>
        <v>44501</v>
      </c>
    </row>
    <row r="276" spans="1:40" x14ac:dyDescent="0.25">
      <c r="A276" s="179" t="s">
        <v>532</v>
      </c>
      <c r="B276" s="179" t="s">
        <v>475</v>
      </c>
      <c r="C276" s="179" t="s">
        <v>623</v>
      </c>
      <c r="E276" s="179" t="s">
        <v>1468</v>
      </c>
      <c r="F276" s="64">
        <v>235</v>
      </c>
      <c r="G276">
        <f t="shared" si="44"/>
        <v>2017</v>
      </c>
      <c r="H276" s="156">
        <f t="shared" si="45"/>
        <v>42917</v>
      </c>
      <c r="I276">
        <f t="shared" si="46"/>
        <v>3197</v>
      </c>
      <c r="J276" s="155">
        <f t="shared" si="47"/>
        <v>42917</v>
      </c>
      <c r="AD276" s="173" t="s">
        <v>1469</v>
      </c>
      <c r="AE276" s="173" t="s">
        <v>418</v>
      </c>
      <c r="AF276" s="173" t="s">
        <v>505</v>
      </c>
      <c r="AG276" s="173" t="s">
        <v>1470</v>
      </c>
      <c r="AH276" s="172" t="s">
        <v>1471</v>
      </c>
      <c r="AI276">
        <f t="shared" si="48"/>
        <v>264</v>
      </c>
      <c r="AJ276">
        <f t="shared" si="49"/>
        <v>2021</v>
      </c>
      <c r="AK276">
        <f t="shared" si="50"/>
        <v>12</v>
      </c>
      <c r="AL276">
        <f t="shared" si="51"/>
        <v>268419</v>
      </c>
      <c r="AM276">
        <f t="shared" si="52"/>
        <v>274917</v>
      </c>
      <c r="AN276" s="175">
        <f t="shared" si="53"/>
        <v>44531</v>
      </c>
    </row>
    <row r="277" spans="1:40" x14ac:dyDescent="0.25">
      <c r="A277" s="179" t="s">
        <v>532</v>
      </c>
      <c r="B277" s="179" t="s">
        <v>481</v>
      </c>
      <c r="C277" s="179" t="s">
        <v>628</v>
      </c>
      <c r="E277" s="179" t="s">
        <v>1472</v>
      </c>
      <c r="F277" s="64">
        <v>236</v>
      </c>
      <c r="G277">
        <f t="shared" si="44"/>
        <v>2017</v>
      </c>
      <c r="H277" s="156">
        <f t="shared" si="45"/>
        <v>42948</v>
      </c>
      <c r="I277">
        <f t="shared" si="46"/>
        <v>3201</v>
      </c>
      <c r="J277" s="155">
        <f t="shared" si="47"/>
        <v>42948</v>
      </c>
      <c r="AD277" s="173" t="s">
        <v>1473</v>
      </c>
      <c r="AE277" s="173" t="s">
        <v>392</v>
      </c>
      <c r="AF277" s="173" t="s">
        <v>439</v>
      </c>
      <c r="AG277" s="173" t="s">
        <v>1474</v>
      </c>
      <c r="AH277" s="172" t="s">
        <v>1475</v>
      </c>
      <c r="AI277">
        <f t="shared" si="48"/>
        <v>265</v>
      </c>
      <c r="AJ277">
        <f t="shared" si="49"/>
        <v>2022</v>
      </c>
      <c r="AK277">
        <f t="shared" si="50"/>
        <v>1</v>
      </c>
      <c r="AL277">
        <f t="shared" si="51"/>
        <v>240552</v>
      </c>
      <c r="AM277">
        <f t="shared" si="52"/>
        <v>274399</v>
      </c>
      <c r="AN277" s="175">
        <f t="shared" si="53"/>
        <v>44562</v>
      </c>
    </row>
    <row r="278" spans="1:40" x14ac:dyDescent="0.25">
      <c r="A278" s="179" t="s">
        <v>532</v>
      </c>
      <c r="B278" s="179" t="s">
        <v>487</v>
      </c>
      <c r="C278" s="179" t="s">
        <v>633</v>
      </c>
      <c r="E278" s="179" t="s">
        <v>1476</v>
      </c>
      <c r="F278" s="64">
        <v>237</v>
      </c>
      <c r="G278">
        <f t="shared" si="44"/>
        <v>2017</v>
      </c>
      <c r="H278" s="156">
        <f t="shared" si="45"/>
        <v>42979</v>
      </c>
      <c r="I278">
        <f t="shared" si="46"/>
        <v>3204</v>
      </c>
      <c r="J278" s="155">
        <f t="shared" si="47"/>
        <v>42979</v>
      </c>
      <c r="AI278" t="e">
        <f t="shared" si="48"/>
        <v>#N/A</v>
      </c>
      <c r="AJ278" t="e">
        <f t="shared" si="49"/>
        <v>#N/A</v>
      </c>
      <c r="AK278" t="e">
        <f t="shared" si="50"/>
        <v>#N/A</v>
      </c>
      <c r="AL278" t="e">
        <f t="shared" si="51"/>
        <v>#N/A</v>
      </c>
      <c r="AM278" t="e">
        <f t="shared" si="52"/>
        <v>#N/A</v>
      </c>
      <c r="AN278" s="175" t="e">
        <f t="shared" si="53"/>
        <v>#N/A</v>
      </c>
    </row>
    <row r="279" spans="1:40" x14ac:dyDescent="0.25">
      <c r="A279" s="179" t="s">
        <v>532</v>
      </c>
      <c r="B279" s="179" t="s">
        <v>493</v>
      </c>
      <c r="C279" s="179" t="s">
        <v>638</v>
      </c>
      <c r="E279" s="179" t="s">
        <v>1477</v>
      </c>
      <c r="F279" s="64">
        <v>238</v>
      </c>
      <c r="G279">
        <f t="shared" si="44"/>
        <v>2017</v>
      </c>
      <c r="H279" s="156">
        <f t="shared" si="45"/>
        <v>43009</v>
      </c>
      <c r="I279">
        <f t="shared" si="46"/>
        <v>3207</v>
      </c>
      <c r="J279" s="155">
        <f t="shared" si="47"/>
        <v>43009</v>
      </c>
      <c r="AI279" t="e">
        <f t="shared" si="48"/>
        <v>#N/A</v>
      </c>
      <c r="AJ279" t="e">
        <f t="shared" si="49"/>
        <v>#N/A</v>
      </c>
      <c r="AK279" t="e">
        <f t="shared" si="50"/>
        <v>#N/A</v>
      </c>
      <c r="AL279" t="e">
        <f t="shared" si="51"/>
        <v>#N/A</v>
      </c>
      <c r="AM279" t="e">
        <f t="shared" si="52"/>
        <v>#N/A</v>
      </c>
      <c r="AN279" s="175" t="e">
        <f t="shared" si="53"/>
        <v>#N/A</v>
      </c>
    </row>
    <row r="280" spans="1:40" x14ac:dyDescent="0.25">
      <c r="A280" s="179" t="s">
        <v>532</v>
      </c>
      <c r="B280" s="179" t="s">
        <v>499</v>
      </c>
      <c r="C280" s="179" t="s">
        <v>643</v>
      </c>
      <c r="E280" s="179" t="s">
        <v>1478</v>
      </c>
      <c r="F280" s="64">
        <v>239</v>
      </c>
      <c r="G280">
        <f t="shared" si="44"/>
        <v>2017</v>
      </c>
      <c r="H280" s="156">
        <f t="shared" si="45"/>
        <v>43040</v>
      </c>
      <c r="I280">
        <f t="shared" si="46"/>
        <v>3210</v>
      </c>
      <c r="J280" s="155">
        <f t="shared" si="47"/>
        <v>43040</v>
      </c>
      <c r="AI280" t="e">
        <f t="shared" si="48"/>
        <v>#N/A</v>
      </c>
      <c r="AJ280" t="e">
        <f t="shared" si="49"/>
        <v>#N/A</v>
      </c>
      <c r="AK280" t="e">
        <f t="shared" si="50"/>
        <v>#N/A</v>
      </c>
      <c r="AL280" t="e">
        <f t="shared" si="51"/>
        <v>#N/A</v>
      </c>
      <c r="AM280" t="e">
        <f t="shared" si="52"/>
        <v>#N/A</v>
      </c>
      <c r="AN280" s="175" t="e">
        <f t="shared" si="53"/>
        <v>#N/A</v>
      </c>
    </row>
    <row r="281" spans="1:40" x14ac:dyDescent="0.25">
      <c r="A281" s="179" t="s">
        <v>532</v>
      </c>
      <c r="B281" s="179" t="s">
        <v>505</v>
      </c>
      <c r="C281" s="179" t="s">
        <v>417</v>
      </c>
      <c r="E281" s="179" t="s">
        <v>1479</v>
      </c>
      <c r="F281" s="64">
        <v>240</v>
      </c>
      <c r="G281">
        <f t="shared" si="44"/>
        <v>2017</v>
      </c>
      <c r="H281" s="156">
        <f t="shared" si="45"/>
        <v>43070</v>
      </c>
      <c r="I281">
        <f t="shared" si="46"/>
        <v>3213</v>
      </c>
      <c r="J281" s="155">
        <f t="shared" si="47"/>
        <v>43070</v>
      </c>
      <c r="AI281" t="e">
        <f t="shared" si="48"/>
        <v>#N/A</v>
      </c>
      <c r="AJ281" t="e">
        <f t="shared" si="49"/>
        <v>#N/A</v>
      </c>
      <c r="AK281" t="e">
        <f t="shared" si="50"/>
        <v>#N/A</v>
      </c>
      <c r="AL281" t="e">
        <f t="shared" si="51"/>
        <v>#N/A</v>
      </c>
      <c r="AM281" t="e">
        <f t="shared" si="52"/>
        <v>#N/A</v>
      </c>
      <c r="AN281" s="175" t="e">
        <f t="shared" si="53"/>
        <v>#N/A</v>
      </c>
    </row>
    <row r="282" spans="1:40" x14ac:dyDescent="0.25">
      <c r="A282" s="179" t="s">
        <v>538</v>
      </c>
      <c r="B282" s="179" t="s">
        <v>439</v>
      </c>
      <c r="C282" s="179" t="s">
        <v>393</v>
      </c>
      <c r="E282" s="179" t="s">
        <v>1480</v>
      </c>
      <c r="F282" s="64">
        <v>241</v>
      </c>
      <c r="G282">
        <f t="shared" si="44"/>
        <v>2018</v>
      </c>
      <c r="H282" s="156">
        <f t="shared" si="45"/>
        <v>43101</v>
      </c>
      <c r="I282">
        <f t="shared" si="46"/>
        <v>3215</v>
      </c>
      <c r="J282" s="155">
        <f t="shared" si="47"/>
        <v>43101</v>
      </c>
      <c r="AI282" t="e">
        <f t="shared" si="48"/>
        <v>#N/A</v>
      </c>
      <c r="AJ282" t="e">
        <f t="shared" si="49"/>
        <v>#N/A</v>
      </c>
      <c r="AK282" t="e">
        <f t="shared" si="50"/>
        <v>#N/A</v>
      </c>
      <c r="AL282" t="e">
        <f t="shared" si="51"/>
        <v>#N/A</v>
      </c>
      <c r="AM282" t="e">
        <f t="shared" si="52"/>
        <v>#N/A</v>
      </c>
      <c r="AN282" s="175" t="e">
        <f t="shared" si="53"/>
        <v>#N/A</v>
      </c>
    </row>
    <row r="283" spans="1:40" x14ac:dyDescent="0.25">
      <c r="A283" s="179" t="s">
        <v>538</v>
      </c>
      <c r="B283" s="179" t="s">
        <v>445</v>
      </c>
      <c r="C283" s="179" t="s">
        <v>599</v>
      </c>
      <c r="E283" s="179" t="s">
        <v>1481</v>
      </c>
      <c r="F283" s="64">
        <v>242</v>
      </c>
      <c r="G283">
        <f t="shared" si="44"/>
        <v>2018</v>
      </c>
      <c r="H283" s="156">
        <f t="shared" si="45"/>
        <v>43132</v>
      </c>
      <c r="I283">
        <f t="shared" si="46"/>
        <v>3217</v>
      </c>
      <c r="J283" s="155">
        <f t="shared" si="47"/>
        <v>43132</v>
      </c>
      <c r="AI283" t="e">
        <f t="shared" si="48"/>
        <v>#N/A</v>
      </c>
      <c r="AJ283" t="e">
        <f t="shared" si="49"/>
        <v>#N/A</v>
      </c>
      <c r="AK283" t="e">
        <f t="shared" si="50"/>
        <v>#N/A</v>
      </c>
      <c r="AL283" t="e">
        <f t="shared" si="51"/>
        <v>#N/A</v>
      </c>
      <c r="AM283" t="e">
        <f t="shared" si="52"/>
        <v>#N/A</v>
      </c>
      <c r="AN283" s="175" t="e">
        <f t="shared" si="53"/>
        <v>#N/A</v>
      </c>
    </row>
    <row r="284" spans="1:40" x14ac:dyDescent="0.25">
      <c r="A284" s="179" t="s">
        <v>538</v>
      </c>
      <c r="B284" s="179" t="s">
        <v>451</v>
      </c>
      <c r="C284" s="179" t="s">
        <v>604</v>
      </c>
      <c r="E284" s="179" t="s">
        <v>1482</v>
      </c>
      <c r="F284" s="64">
        <v>243</v>
      </c>
      <c r="G284">
        <f t="shared" si="44"/>
        <v>2018</v>
      </c>
      <c r="H284" s="156">
        <f t="shared" si="45"/>
        <v>43160</v>
      </c>
      <c r="I284">
        <f t="shared" si="46"/>
        <v>3220</v>
      </c>
      <c r="J284" s="155">
        <f t="shared" si="47"/>
        <v>43160</v>
      </c>
      <c r="AI284" t="e">
        <f t="shared" si="48"/>
        <v>#N/A</v>
      </c>
      <c r="AJ284" t="e">
        <f t="shared" si="49"/>
        <v>#N/A</v>
      </c>
      <c r="AK284" t="e">
        <f t="shared" si="50"/>
        <v>#N/A</v>
      </c>
      <c r="AL284" t="e">
        <f t="shared" si="51"/>
        <v>#N/A</v>
      </c>
      <c r="AM284" t="e">
        <f t="shared" si="52"/>
        <v>#N/A</v>
      </c>
      <c r="AN284" s="175" t="e">
        <f t="shared" si="53"/>
        <v>#N/A</v>
      </c>
    </row>
    <row r="285" spans="1:40" x14ac:dyDescent="0.25">
      <c r="A285" s="179" t="s">
        <v>538</v>
      </c>
      <c r="B285" s="179" t="s">
        <v>457</v>
      </c>
      <c r="C285" s="179" t="s">
        <v>609</v>
      </c>
      <c r="E285" s="179" t="s">
        <v>1483</v>
      </c>
      <c r="F285" s="64">
        <v>244</v>
      </c>
      <c r="G285">
        <f t="shared" si="44"/>
        <v>2018</v>
      </c>
      <c r="H285" s="156">
        <f t="shared" si="45"/>
        <v>43191</v>
      </c>
      <c r="I285">
        <f t="shared" si="46"/>
        <v>3222</v>
      </c>
      <c r="J285" s="155">
        <f t="shared" si="47"/>
        <v>43191</v>
      </c>
      <c r="AI285" t="e">
        <f t="shared" si="48"/>
        <v>#N/A</v>
      </c>
      <c r="AJ285" t="e">
        <f t="shared" si="49"/>
        <v>#N/A</v>
      </c>
      <c r="AK285" t="e">
        <f t="shared" si="50"/>
        <v>#N/A</v>
      </c>
      <c r="AL285" t="e">
        <f t="shared" si="51"/>
        <v>#N/A</v>
      </c>
      <c r="AM285" t="e">
        <f t="shared" si="52"/>
        <v>#N/A</v>
      </c>
      <c r="AN285" s="175" t="e">
        <f t="shared" si="53"/>
        <v>#N/A</v>
      </c>
    </row>
    <row r="286" spans="1:40" x14ac:dyDescent="0.25">
      <c r="A286" s="179" t="s">
        <v>538</v>
      </c>
      <c r="B286" s="179" t="s">
        <v>463</v>
      </c>
      <c r="C286" s="179" t="s">
        <v>327</v>
      </c>
      <c r="E286" s="179" t="s">
        <v>1484</v>
      </c>
      <c r="F286" s="64">
        <v>245</v>
      </c>
      <c r="G286">
        <f t="shared" si="44"/>
        <v>2018</v>
      </c>
      <c r="H286" s="156">
        <f t="shared" si="45"/>
        <v>43221</v>
      </c>
      <c r="I286">
        <f t="shared" si="46"/>
        <v>3225</v>
      </c>
      <c r="J286" s="155">
        <f t="shared" si="47"/>
        <v>43221</v>
      </c>
      <c r="AI286" t="e">
        <f t="shared" si="48"/>
        <v>#N/A</v>
      </c>
      <c r="AJ286" t="e">
        <f t="shared" si="49"/>
        <v>#N/A</v>
      </c>
      <c r="AK286" t="e">
        <f t="shared" si="50"/>
        <v>#N/A</v>
      </c>
      <c r="AL286" t="e">
        <f t="shared" si="51"/>
        <v>#N/A</v>
      </c>
      <c r="AM286" t="e">
        <f t="shared" si="52"/>
        <v>#N/A</v>
      </c>
      <c r="AN286" s="175" t="e">
        <f t="shared" si="53"/>
        <v>#N/A</v>
      </c>
    </row>
    <row r="287" spans="1:40" x14ac:dyDescent="0.25">
      <c r="A287" s="179" t="s">
        <v>538</v>
      </c>
      <c r="B287" s="179" t="s">
        <v>469</v>
      </c>
      <c r="C287" s="179" t="s">
        <v>618</v>
      </c>
      <c r="E287" s="179" t="s">
        <v>1485</v>
      </c>
      <c r="F287" s="64">
        <v>246</v>
      </c>
      <c r="G287">
        <f t="shared" si="44"/>
        <v>2018</v>
      </c>
      <c r="H287" s="156">
        <f t="shared" si="45"/>
        <v>43252</v>
      </c>
      <c r="I287">
        <f t="shared" si="46"/>
        <v>3228</v>
      </c>
      <c r="J287" s="155">
        <f t="shared" si="47"/>
        <v>43252</v>
      </c>
      <c r="AI287" t="e">
        <f t="shared" si="48"/>
        <v>#N/A</v>
      </c>
      <c r="AJ287" t="e">
        <f t="shared" si="49"/>
        <v>#N/A</v>
      </c>
      <c r="AK287" t="e">
        <f t="shared" si="50"/>
        <v>#N/A</v>
      </c>
      <c r="AL287" t="e">
        <f t="shared" si="51"/>
        <v>#N/A</v>
      </c>
      <c r="AM287" t="e">
        <f t="shared" si="52"/>
        <v>#N/A</v>
      </c>
      <c r="AN287" s="175" t="e">
        <f t="shared" si="53"/>
        <v>#N/A</v>
      </c>
    </row>
    <row r="288" spans="1:40" x14ac:dyDescent="0.25">
      <c r="A288" s="179" t="s">
        <v>538</v>
      </c>
      <c r="B288" s="179" t="s">
        <v>475</v>
      </c>
      <c r="C288" s="179" t="s">
        <v>623</v>
      </c>
      <c r="E288" s="179" t="s">
        <v>1486</v>
      </c>
      <c r="F288" s="64">
        <v>247</v>
      </c>
      <c r="G288">
        <f t="shared" si="44"/>
        <v>2018</v>
      </c>
      <c r="H288" s="156">
        <f t="shared" si="45"/>
        <v>43282</v>
      </c>
      <c r="I288">
        <f t="shared" si="46"/>
        <v>3230</v>
      </c>
      <c r="J288" s="155">
        <f t="shared" si="47"/>
        <v>43282</v>
      </c>
      <c r="AI288" t="e">
        <f t="shared" si="48"/>
        <v>#N/A</v>
      </c>
      <c r="AJ288" t="e">
        <f t="shared" si="49"/>
        <v>#N/A</v>
      </c>
      <c r="AK288" t="e">
        <f t="shared" si="50"/>
        <v>#N/A</v>
      </c>
      <c r="AL288" t="e">
        <f t="shared" si="51"/>
        <v>#N/A</v>
      </c>
      <c r="AM288" t="e">
        <f t="shared" si="52"/>
        <v>#N/A</v>
      </c>
      <c r="AN288" s="175" t="e">
        <f t="shared" si="53"/>
        <v>#N/A</v>
      </c>
    </row>
    <row r="289" spans="1:40" x14ac:dyDescent="0.25">
      <c r="A289" s="179" t="s">
        <v>538</v>
      </c>
      <c r="B289" s="179" t="s">
        <v>481</v>
      </c>
      <c r="C289" s="179" t="s">
        <v>628</v>
      </c>
      <c r="E289" s="179" t="s">
        <v>1487</v>
      </c>
      <c r="F289" s="64">
        <v>248</v>
      </c>
      <c r="G289">
        <f t="shared" si="44"/>
        <v>2018</v>
      </c>
      <c r="H289" s="156">
        <f t="shared" si="45"/>
        <v>43313</v>
      </c>
      <c r="I289">
        <f t="shared" si="46"/>
        <v>3232</v>
      </c>
      <c r="J289" s="155">
        <f t="shared" si="47"/>
        <v>43313</v>
      </c>
      <c r="AI289" t="e">
        <f t="shared" si="48"/>
        <v>#N/A</v>
      </c>
      <c r="AJ289" t="e">
        <f t="shared" si="49"/>
        <v>#N/A</v>
      </c>
      <c r="AK289" t="e">
        <f t="shared" si="50"/>
        <v>#N/A</v>
      </c>
      <c r="AL289" t="e">
        <f t="shared" si="51"/>
        <v>#N/A</v>
      </c>
      <c r="AM289" t="e">
        <f t="shared" si="52"/>
        <v>#N/A</v>
      </c>
      <c r="AN289" s="175" t="e">
        <f t="shared" si="53"/>
        <v>#N/A</v>
      </c>
    </row>
    <row r="290" spans="1:40" x14ac:dyDescent="0.25">
      <c r="A290" s="179" t="s">
        <v>538</v>
      </c>
      <c r="B290" s="179" t="s">
        <v>487</v>
      </c>
      <c r="C290" s="179" t="s">
        <v>633</v>
      </c>
      <c r="E290" s="179" t="s">
        <v>1488</v>
      </c>
      <c r="F290" s="64">
        <v>249</v>
      </c>
      <c r="G290">
        <f t="shared" si="44"/>
        <v>2018</v>
      </c>
      <c r="H290" s="156">
        <f t="shared" si="45"/>
        <v>43344</v>
      </c>
      <c r="I290">
        <f t="shared" si="46"/>
        <v>3234</v>
      </c>
      <c r="J290" s="155">
        <f t="shared" si="47"/>
        <v>43344</v>
      </c>
      <c r="AI290" t="e">
        <f t="shared" si="48"/>
        <v>#N/A</v>
      </c>
      <c r="AJ290" t="e">
        <f t="shared" si="49"/>
        <v>#N/A</v>
      </c>
      <c r="AK290" t="e">
        <f t="shared" si="50"/>
        <v>#N/A</v>
      </c>
      <c r="AL290" t="e">
        <f t="shared" si="51"/>
        <v>#N/A</v>
      </c>
      <c r="AM290" t="e">
        <f t="shared" si="52"/>
        <v>#N/A</v>
      </c>
      <c r="AN290" s="175" t="e">
        <f t="shared" si="53"/>
        <v>#N/A</v>
      </c>
    </row>
    <row r="291" spans="1:40" x14ac:dyDescent="0.25">
      <c r="A291" s="179" t="s">
        <v>538</v>
      </c>
      <c r="B291" s="179" t="s">
        <v>493</v>
      </c>
      <c r="C291" s="179" t="s">
        <v>638</v>
      </c>
      <c r="E291" s="179" t="s">
        <v>1489</v>
      </c>
      <c r="F291" s="64">
        <v>250</v>
      </c>
      <c r="G291">
        <f t="shared" si="44"/>
        <v>2018</v>
      </c>
      <c r="H291" s="156">
        <f t="shared" si="45"/>
        <v>43374</v>
      </c>
      <c r="I291">
        <f t="shared" si="46"/>
        <v>3236</v>
      </c>
      <c r="J291" s="155">
        <f t="shared" si="47"/>
        <v>43374</v>
      </c>
      <c r="AI291" t="e">
        <f t="shared" si="48"/>
        <v>#N/A</v>
      </c>
      <c r="AJ291" t="e">
        <f t="shared" si="49"/>
        <v>#N/A</v>
      </c>
      <c r="AK291" t="e">
        <f t="shared" si="50"/>
        <v>#N/A</v>
      </c>
      <c r="AL291" t="e">
        <f t="shared" si="51"/>
        <v>#N/A</v>
      </c>
      <c r="AM291" t="e">
        <f t="shared" si="52"/>
        <v>#N/A</v>
      </c>
      <c r="AN291" s="175" t="e">
        <f t="shared" si="53"/>
        <v>#N/A</v>
      </c>
    </row>
    <row r="292" spans="1:40" x14ac:dyDescent="0.25">
      <c r="A292" s="179" t="s">
        <v>538</v>
      </c>
      <c r="B292" s="179" t="s">
        <v>499</v>
      </c>
      <c r="C292" s="179" t="s">
        <v>643</v>
      </c>
      <c r="E292" s="179" t="s">
        <v>1490</v>
      </c>
      <c r="F292" s="64">
        <v>251</v>
      </c>
      <c r="G292">
        <f t="shared" si="44"/>
        <v>2018</v>
      </c>
      <c r="H292" s="156">
        <f t="shared" si="45"/>
        <v>43405</v>
      </c>
      <c r="I292">
        <f t="shared" si="46"/>
        <v>3238</v>
      </c>
      <c r="J292" s="155">
        <f t="shared" si="47"/>
        <v>43405</v>
      </c>
      <c r="AI292" t="e">
        <f t="shared" si="48"/>
        <v>#N/A</v>
      </c>
      <c r="AJ292" t="e">
        <f t="shared" si="49"/>
        <v>#N/A</v>
      </c>
      <c r="AK292" t="e">
        <f t="shared" si="50"/>
        <v>#N/A</v>
      </c>
      <c r="AL292" t="e">
        <f t="shared" si="51"/>
        <v>#N/A</v>
      </c>
      <c r="AM292" t="e">
        <f t="shared" si="52"/>
        <v>#N/A</v>
      </c>
      <c r="AN292" s="175" t="e">
        <f t="shared" si="53"/>
        <v>#N/A</v>
      </c>
    </row>
    <row r="293" spans="1:40" x14ac:dyDescent="0.25">
      <c r="A293" s="179" t="s">
        <v>538</v>
      </c>
      <c r="B293" s="179" t="s">
        <v>505</v>
      </c>
      <c r="C293" s="179" t="s">
        <v>417</v>
      </c>
      <c r="E293" s="179" t="s">
        <v>1491</v>
      </c>
      <c r="F293" s="64">
        <v>252</v>
      </c>
      <c r="G293">
        <f t="shared" si="44"/>
        <v>2018</v>
      </c>
      <c r="H293" s="156">
        <f t="shared" si="45"/>
        <v>43435</v>
      </c>
      <c r="I293">
        <f t="shared" si="46"/>
        <v>3240</v>
      </c>
      <c r="J293" s="155">
        <f t="shared" si="47"/>
        <v>43435</v>
      </c>
      <c r="AI293" t="e">
        <f t="shared" si="48"/>
        <v>#N/A</v>
      </c>
      <c r="AJ293" t="e">
        <f t="shared" si="49"/>
        <v>#N/A</v>
      </c>
      <c r="AK293" t="e">
        <f t="shared" si="50"/>
        <v>#N/A</v>
      </c>
      <c r="AL293" t="e">
        <f t="shared" si="51"/>
        <v>#N/A</v>
      </c>
      <c r="AM293" t="e">
        <f t="shared" si="52"/>
        <v>#N/A</v>
      </c>
      <c r="AN293" s="175" t="e">
        <f t="shared" si="53"/>
        <v>#N/A</v>
      </c>
    </row>
    <row r="294" spans="1:40" x14ac:dyDescent="0.25">
      <c r="A294" s="179" t="s">
        <v>544</v>
      </c>
      <c r="B294" s="179" t="s">
        <v>439</v>
      </c>
      <c r="C294" s="179" t="s">
        <v>393</v>
      </c>
      <c r="E294" s="179" t="s">
        <v>1492</v>
      </c>
      <c r="F294" s="64">
        <v>253</v>
      </c>
      <c r="G294">
        <f t="shared" si="44"/>
        <v>2019</v>
      </c>
      <c r="H294" s="156">
        <f t="shared" si="45"/>
        <v>43466</v>
      </c>
      <c r="I294">
        <f t="shared" si="46"/>
        <v>3244</v>
      </c>
      <c r="J294" s="155">
        <f t="shared" si="47"/>
        <v>43466</v>
      </c>
      <c r="AI294" t="e">
        <f t="shared" si="48"/>
        <v>#N/A</v>
      </c>
      <c r="AJ294" t="e">
        <f t="shared" si="49"/>
        <v>#N/A</v>
      </c>
      <c r="AK294" t="e">
        <f t="shared" si="50"/>
        <v>#N/A</v>
      </c>
      <c r="AL294" t="e">
        <f t="shared" si="51"/>
        <v>#N/A</v>
      </c>
      <c r="AM294" t="e">
        <f t="shared" si="52"/>
        <v>#N/A</v>
      </c>
      <c r="AN294" s="175" t="e">
        <f t="shared" si="53"/>
        <v>#N/A</v>
      </c>
    </row>
    <row r="295" spans="1:40" x14ac:dyDescent="0.25">
      <c r="A295" s="179" t="s">
        <v>544</v>
      </c>
      <c r="B295" s="179" t="s">
        <v>445</v>
      </c>
      <c r="C295" s="179" t="s">
        <v>599</v>
      </c>
      <c r="E295" s="179" t="s">
        <v>1493</v>
      </c>
      <c r="F295" s="64">
        <v>254</v>
      </c>
      <c r="G295">
        <f t="shared" si="44"/>
        <v>2019</v>
      </c>
      <c r="H295" s="156">
        <f t="shared" si="45"/>
        <v>43497</v>
      </c>
      <c r="I295">
        <f t="shared" si="46"/>
        <v>3248</v>
      </c>
      <c r="J295" s="155">
        <f t="shared" si="47"/>
        <v>43497</v>
      </c>
      <c r="AI295" t="e">
        <f t="shared" si="48"/>
        <v>#N/A</v>
      </c>
      <c r="AJ295" t="e">
        <f t="shared" si="49"/>
        <v>#N/A</v>
      </c>
      <c r="AK295" t="e">
        <f t="shared" si="50"/>
        <v>#N/A</v>
      </c>
      <c r="AL295" t="e">
        <f t="shared" si="51"/>
        <v>#N/A</v>
      </c>
      <c r="AM295" t="e">
        <f t="shared" si="52"/>
        <v>#N/A</v>
      </c>
      <c r="AN295" s="175" t="e">
        <f t="shared" si="53"/>
        <v>#N/A</v>
      </c>
    </row>
    <row r="296" spans="1:40" x14ac:dyDescent="0.25">
      <c r="A296" s="179" t="s">
        <v>544</v>
      </c>
      <c r="B296" s="179" t="s">
        <v>451</v>
      </c>
      <c r="C296" s="179" t="s">
        <v>604</v>
      </c>
      <c r="E296" s="179" t="s">
        <v>1494</v>
      </c>
      <c r="F296" s="64">
        <v>255</v>
      </c>
      <c r="G296">
        <f t="shared" si="44"/>
        <v>2019</v>
      </c>
      <c r="H296" s="156">
        <f t="shared" si="45"/>
        <v>43525</v>
      </c>
      <c r="I296">
        <f t="shared" si="46"/>
        <v>3249</v>
      </c>
      <c r="J296" s="155">
        <f t="shared" si="47"/>
        <v>43525</v>
      </c>
      <c r="AI296" t="e">
        <f t="shared" si="48"/>
        <v>#N/A</v>
      </c>
      <c r="AJ296" t="e">
        <f t="shared" si="49"/>
        <v>#N/A</v>
      </c>
      <c r="AK296" t="e">
        <f t="shared" si="50"/>
        <v>#N/A</v>
      </c>
      <c r="AL296" t="e">
        <f t="shared" si="51"/>
        <v>#N/A</v>
      </c>
      <c r="AM296" t="e">
        <f t="shared" si="52"/>
        <v>#N/A</v>
      </c>
      <c r="AN296" s="175" t="e">
        <f t="shared" si="53"/>
        <v>#N/A</v>
      </c>
    </row>
    <row r="297" spans="1:40" x14ac:dyDescent="0.25">
      <c r="A297" s="179" t="s">
        <v>544</v>
      </c>
      <c r="B297" s="179" t="s">
        <v>457</v>
      </c>
      <c r="C297" s="179" t="s">
        <v>609</v>
      </c>
      <c r="E297" s="179" t="s">
        <v>1495</v>
      </c>
      <c r="F297" s="64">
        <v>256</v>
      </c>
      <c r="G297">
        <f t="shared" si="44"/>
        <v>2019</v>
      </c>
      <c r="H297" s="156">
        <f t="shared" si="45"/>
        <v>43556</v>
      </c>
      <c r="I297">
        <f t="shared" si="46"/>
        <v>3247</v>
      </c>
      <c r="J297" s="155">
        <f t="shared" si="47"/>
        <v>43556</v>
      </c>
      <c r="AI297" t="e">
        <f t="shared" si="48"/>
        <v>#N/A</v>
      </c>
      <c r="AJ297" t="e">
        <f t="shared" si="49"/>
        <v>#N/A</v>
      </c>
      <c r="AK297" t="e">
        <f t="shared" si="50"/>
        <v>#N/A</v>
      </c>
      <c r="AL297" t="e">
        <f t="shared" si="51"/>
        <v>#N/A</v>
      </c>
      <c r="AM297" t="e">
        <f t="shared" si="52"/>
        <v>#N/A</v>
      </c>
      <c r="AN297" s="175" t="e">
        <f t="shared" si="53"/>
        <v>#N/A</v>
      </c>
    </row>
    <row r="298" spans="1:40" x14ac:dyDescent="0.25">
      <c r="A298" s="179" t="s">
        <v>544</v>
      </c>
      <c r="B298" s="179" t="s">
        <v>463</v>
      </c>
      <c r="C298" s="179" t="s">
        <v>327</v>
      </c>
      <c r="E298" s="179" t="s">
        <v>1496</v>
      </c>
      <c r="F298" s="64">
        <v>257</v>
      </c>
      <c r="G298">
        <f t="shared" si="44"/>
        <v>2019</v>
      </c>
      <c r="H298" s="156">
        <f t="shared" si="45"/>
        <v>43586</v>
      </c>
      <c r="I298">
        <f t="shared" si="46"/>
        <v>3253</v>
      </c>
      <c r="J298" s="155">
        <f t="shared" si="47"/>
        <v>43586</v>
      </c>
      <c r="AI298" t="e">
        <f t="shared" si="48"/>
        <v>#N/A</v>
      </c>
      <c r="AJ298" t="e">
        <f t="shared" si="49"/>
        <v>#N/A</v>
      </c>
      <c r="AK298" t="e">
        <f t="shared" si="50"/>
        <v>#N/A</v>
      </c>
      <c r="AL298" t="e">
        <f t="shared" si="51"/>
        <v>#N/A</v>
      </c>
      <c r="AM298" t="e">
        <f t="shared" si="52"/>
        <v>#N/A</v>
      </c>
      <c r="AN298" s="175" t="e">
        <f t="shared" si="53"/>
        <v>#N/A</v>
      </c>
    </row>
    <row r="299" spans="1:40" x14ac:dyDescent="0.25">
      <c r="A299" s="179" t="s">
        <v>544</v>
      </c>
      <c r="B299" s="179" t="s">
        <v>469</v>
      </c>
      <c r="C299" s="179" t="s">
        <v>618</v>
      </c>
      <c r="E299" s="179" t="s">
        <v>1497</v>
      </c>
      <c r="F299" s="64">
        <v>258</v>
      </c>
      <c r="G299">
        <f t="shared" ref="G299:G353" si="54">VALUE(A299)</f>
        <v>2019</v>
      </c>
      <c r="H299" s="156">
        <f t="shared" ref="H299:H359" si="55">IF(ISBLANK(A299), "", J299)</f>
        <v>43617</v>
      </c>
      <c r="I299">
        <f t="shared" ref="I299:I359" si="56">IF(ISBLANK(E299),NA(),VALUE(E299))</f>
        <v>3251</v>
      </c>
      <c r="J299" s="155">
        <f t="shared" ref="J299:J359" si="57">DATE(G299,B299,1)</f>
        <v>43617</v>
      </c>
      <c r="AI299" t="e">
        <f t="shared" si="48"/>
        <v>#N/A</v>
      </c>
      <c r="AJ299" t="e">
        <f t="shared" si="49"/>
        <v>#N/A</v>
      </c>
      <c r="AK299" t="e">
        <f t="shared" si="50"/>
        <v>#N/A</v>
      </c>
      <c r="AL299" t="e">
        <f t="shared" si="51"/>
        <v>#N/A</v>
      </c>
      <c r="AM299" t="e">
        <f t="shared" si="52"/>
        <v>#N/A</v>
      </c>
      <c r="AN299" s="175" t="e">
        <f t="shared" si="53"/>
        <v>#N/A</v>
      </c>
    </row>
    <row r="300" spans="1:40" x14ac:dyDescent="0.25">
      <c r="A300" s="179" t="s">
        <v>544</v>
      </c>
      <c r="B300" s="179" t="s">
        <v>475</v>
      </c>
      <c r="C300" s="179" t="s">
        <v>623</v>
      </c>
      <c r="E300" s="179" t="s">
        <v>1498</v>
      </c>
      <c r="F300" s="64">
        <v>259</v>
      </c>
      <c r="G300">
        <f t="shared" si="54"/>
        <v>2019</v>
      </c>
      <c r="H300" s="156">
        <f t="shared" si="55"/>
        <v>43647</v>
      </c>
      <c r="I300">
        <f t="shared" si="56"/>
        <v>3252</v>
      </c>
      <c r="J300" s="155">
        <f t="shared" si="57"/>
        <v>43647</v>
      </c>
      <c r="AI300" t="e">
        <f t="shared" si="48"/>
        <v>#N/A</v>
      </c>
      <c r="AJ300" t="e">
        <f t="shared" si="49"/>
        <v>#N/A</v>
      </c>
      <c r="AK300" t="e">
        <f t="shared" si="50"/>
        <v>#N/A</v>
      </c>
      <c r="AL300" t="e">
        <f t="shared" si="51"/>
        <v>#N/A</v>
      </c>
      <c r="AM300" t="e">
        <f t="shared" si="52"/>
        <v>#N/A</v>
      </c>
      <c r="AN300" s="175" t="e">
        <f t="shared" si="53"/>
        <v>#N/A</v>
      </c>
    </row>
    <row r="301" spans="1:40" x14ac:dyDescent="0.25">
      <c r="A301" s="179" t="s">
        <v>544</v>
      </c>
      <c r="B301" s="179" t="s">
        <v>481</v>
      </c>
      <c r="C301" s="179" t="s">
        <v>628</v>
      </c>
      <c r="E301" s="179" t="s">
        <v>1499</v>
      </c>
      <c r="F301" s="64">
        <v>260</v>
      </c>
      <c r="G301">
        <f t="shared" si="54"/>
        <v>2019</v>
      </c>
      <c r="H301" s="156">
        <f t="shared" si="55"/>
        <v>43678</v>
      </c>
      <c r="I301">
        <f t="shared" si="56"/>
        <v>3260</v>
      </c>
      <c r="J301" s="155">
        <f t="shared" si="57"/>
        <v>43678</v>
      </c>
      <c r="AI301" t="e">
        <f t="shared" si="48"/>
        <v>#N/A</v>
      </c>
      <c r="AJ301" t="e">
        <f t="shared" si="49"/>
        <v>#N/A</v>
      </c>
      <c r="AK301" t="e">
        <f t="shared" si="50"/>
        <v>#N/A</v>
      </c>
      <c r="AL301" t="e">
        <f t="shared" si="51"/>
        <v>#N/A</v>
      </c>
      <c r="AM301" t="e">
        <f t="shared" si="52"/>
        <v>#N/A</v>
      </c>
      <c r="AN301" s="175" t="e">
        <f t="shared" si="53"/>
        <v>#N/A</v>
      </c>
    </row>
    <row r="302" spans="1:40" x14ac:dyDescent="0.25">
      <c r="A302" s="179" t="s">
        <v>544</v>
      </c>
      <c r="B302" s="179" t="s">
        <v>487</v>
      </c>
      <c r="C302" s="179" t="s">
        <v>633</v>
      </c>
      <c r="E302" s="179" t="s">
        <v>1500</v>
      </c>
      <c r="F302" s="64">
        <v>261</v>
      </c>
      <c r="G302">
        <f t="shared" si="54"/>
        <v>2019</v>
      </c>
      <c r="H302" s="156">
        <f t="shared" si="55"/>
        <v>43709</v>
      </c>
      <c r="I302">
        <f t="shared" si="56"/>
        <v>3266</v>
      </c>
      <c r="J302" s="155">
        <f t="shared" si="57"/>
        <v>43709</v>
      </c>
      <c r="AI302" t="e">
        <f t="shared" si="48"/>
        <v>#N/A</v>
      </c>
      <c r="AJ302" t="e">
        <f t="shared" si="49"/>
        <v>#N/A</v>
      </c>
      <c r="AK302" t="e">
        <f t="shared" si="50"/>
        <v>#N/A</v>
      </c>
      <c r="AL302" t="e">
        <f t="shared" si="51"/>
        <v>#N/A</v>
      </c>
      <c r="AM302" t="e">
        <f t="shared" si="52"/>
        <v>#N/A</v>
      </c>
      <c r="AN302" s="175" t="e">
        <f t="shared" si="53"/>
        <v>#N/A</v>
      </c>
    </row>
    <row r="303" spans="1:40" x14ac:dyDescent="0.25">
      <c r="A303" s="179" t="s">
        <v>544</v>
      </c>
      <c r="B303" s="179" t="s">
        <v>493</v>
      </c>
      <c r="C303" s="179" t="s">
        <v>638</v>
      </c>
      <c r="E303" s="179" t="s">
        <v>1501</v>
      </c>
      <c r="F303" s="64">
        <v>262</v>
      </c>
      <c r="G303">
        <f t="shared" si="54"/>
        <v>2019</v>
      </c>
      <c r="H303" s="156">
        <f t="shared" si="55"/>
        <v>43739</v>
      </c>
      <c r="I303">
        <f t="shared" si="56"/>
        <v>3269</v>
      </c>
      <c r="J303" s="155">
        <f t="shared" si="57"/>
        <v>43739</v>
      </c>
      <c r="AI303" t="e">
        <f t="shared" si="48"/>
        <v>#N/A</v>
      </c>
      <c r="AJ303" t="e">
        <f t="shared" si="49"/>
        <v>#N/A</v>
      </c>
      <c r="AK303" t="e">
        <f t="shared" si="50"/>
        <v>#N/A</v>
      </c>
      <c r="AL303" t="e">
        <f t="shared" si="51"/>
        <v>#N/A</v>
      </c>
      <c r="AM303" t="e">
        <f t="shared" si="52"/>
        <v>#N/A</v>
      </c>
      <c r="AN303" s="175" t="e">
        <f t="shared" si="53"/>
        <v>#N/A</v>
      </c>
    </row>
    <row r="304" spans="1:40" x14ac:dyDescent="0.25">
      <c r="A304" s="179" t="s">
        <v>544</v>
      </c>
      <c r="B304" s="179" t="s">
        <v>499</v>
      </c>
      <c r="C304" s="179" t="s">
        <v>643</v>
      </c>
      <c r="E304" s="179" t="s">
        <v>1501</v>
      </c>
      <c r="F304" s="64">
        <v>263</v>
      </c>
      <c r="G304">
        <f t="shared" si="54"/>
        <v>2019</v>
      </c>
      <c r="H304" s="156">
        <f t="shared" si="55"/>
        <v>43770</v>
      </c>
      <c r="I304">
        <f t="shared" si="56"/>
        <v>3269</v>
      </c>
      <c r="J304" s="155">
        <f t="shared" si="57"/>
        <v>43770</v>
      </c>
      <c r="AI304" t="e">
        <f t="shared" si="48"/>
        <v>#N/A</v>
      </c>
      <c r="AJ304" t="e">
        <f t="shared" si="49"/>
        <v>#N/A</v>
      </c>
      <c r="AK304" t="e">
        <f t="shared" si="50"/>
        <v>#N/A</v>
      </c>
      <c r="AL304" t="e">
        <f t="shared" si="51"/>
        <v>#N/A</v>
      </c>
      <c r="AM304" t="e">
        <f t="shared" si="52"/>
        <v>#N/A</v>
      </c>
      <c r="AN304" s="175" t="e">
        <f t="shared" si="53"/>
        <v>#N/A</v>
      </c>
    </row>
    <row r="305" spans="1:40" x14ac:dyDescent="0.25">
      <c r="A305" s="179" t="s">
        <v>544</v>
      </c>
      <c r="B305" s="179" t="s">
        <v>505</v>
      </c>
      <c r="C305" s="179" t="s">
        <v>417</v>
      </c>
      <c r="E305" s="179" t="s">
        <v>1502</v>
      </c>
      <c r="F305" s="64">
        <v>264</v>
      </c>
      <c r="G305">
        <f t="shared" si="54"/>
        <v>2019</v>
      </c>
      <c r="H305" s="156">
        <f t="shared" si="55"/>
        <v>43800</v>
      </c>
      <c r="I305">
        <f t="shared" si="56"/>
        <v>3261</v>
      </c>
      <c r="J305" s="155">
        <f t="shared" si="57"/>
        <v>43800</v>
      </c>
      <c r="AI305" t="e">
        <f t="shared" si="48"/>
        <v>#N/A</v>
      </c>
      <c r="AJ305" t="e">
        <f t="shared" si="49"/>
        <v>#N/A</v>
      </c>
      <c r="AK305" t="e">
        <f t="shared" si="50"/>
        <v>#N/A</v>
      </c>
      <c r="AL305" t="e">
        <f t="shared" si="51"/>
        <v>#N/A</v>
      </c>
      <c r="AM305" t="e">
        <f t="shared" si="52"/>
        <v>#N/A</v>
      </c>
      <c r="AN305" s="175" t="e">
        <f t="shared" si="53"/>
        <v>#N/A</v>
      </c>
    </row>
    <row r="306" spans="1:40" x14ac:dyDescent="0.25">
      <c r="A306" s="179" t="s">
        <v>406</v>
      </c>
      <c r="B306" s="179" t="s">
        <v>439</v>
      </c>
      <c r="C306" s="179" t="s">
        <v>393</v>
      </c>
      <c r="E306" s="179" t="s">
        <v>1503</v>
      </c>
      <c r="F306" s="64">
        <v>265</v>
      </c>
      <c r="G306">
        <f t="shared" si="54"/>
        <v>2020</v>
      </c>
      <c r="H306" s="156">
        <f t="shared" si="55"/>
        <v>43831</v>
      </c>
      <c r="I306">
        <f t="shared" si="56"/>
        <v>3273</v>
      </c>
      <c r="J306" s="155">
        <f t="shared" si="57"/>
        <v>43831</v>
      </c>
      <c r="AI306" t="e">
        <f t="shared" si="48"/>
        <v>#N/A</v>
      </c>
      <c r="AJ306" t="e">
        <f t="shared" si="49"/>
        <v>#N/A</v>
      </c>
      <c r="AK306" t="e">
        <f t="shared" si="50"/>
        <v>#N/A</v>
      </c>
      <c r="AL306" t="e">
        <f t="shared" si="51"/>
        <v>#N/A</v>
      </c>
      <c r="AM306" t="e">
        <f t="shared" si="52"/>
        <v>#N/A</v>
      </c>
      <c r="AN306" s="175" t="e">
        <f t="shared" si="53"/>
        <v>#N/A</v>
      </c>
    </row>
    <row r="307" spans="1:40" x14ac:dyDescent="0.25">
      <c r="A307" s="179" t="s">
        <v>406</v>
      </c>
      <c r="B307" s="179" t="s">
        <v>445</v>
      </c>
      <c r="C307" s="179" t="s">
        <v>599</v>
      </c>
      <c r="E307" s="179" t="s">
        <v>1504</v>
      </c>
      <c r="F307" s="64">
        <v>266</v>
      </c>
      <c r="G307">
        <f t="shared" si="54"/>
        <v>2020</v>
      </c>
      <c r="H307" s="156">
        <f t="shared" si="55"/>
        <v>43862</v>
      </c>
      <c r="I307">
        <f t="shared" si="56"/>
        <v>3284</v>
      </c>
      <c r="J307" s="155">
        <f t="shared" si="57"/>
        <v>43862</v>
      </c>
      <c r="AI307" t="e">
        <f t="shared" si="48"/>
        <v>#N/A</v>
      </c>
      <c r="AJ307" t="e">
        <f t="shared" si="49"/>
        <v>#N/A</v>
      </c>
      <c r="AK307" t="e">
        <f t="shared" si="50"/>
        <v>#N/A</v>
      </c>
      <c r="AL307" t="e">
        <f t="shared" si="51"/>
        <v>#N/A</v>
      </c>
      <c r="AM307" t="e">
        <f t="shared" si="52"/>
        <v>#N/A</v>
      </c>
      <c r="AN307" s="175" t="e">
        <f t="shared" si="53"/>
        <v>#N/A</v>
      </c>
    </row>
    <row r="308" spans="1:40" x14ac:dyDescent="0.25">
      <c r="A308" s="179" t="s">
        <v>406</v>
      </c>
      <c r="B308" s="179" t="s">
        <v>451</v>
      </c>
      <c r="C308" s="179" t="s">
        <v>604</v>
      </c>
      <c r="E308" s="179" t="s">
        <v>1505</v>
      </c>
      <c r="F308" s="64">
        <v>267</v>
      </c>
      <c r="G308">
        <f t="shared" si="54"/>
        <v>2020</v>
      </c>
      <c r="H308" s="156">
        <f t="shared" si="55"/>
        <v>43891</v>
      </c>
      <c r="I308">
        <f t="shared" si="56"/>
        <v>3239</v>
      </c>
      <c r="J308" s="155">
        <f t="shared" si="57"/>
        <v>43891</v>
      </c>
      <c r="AI308" t="e">
        <f t="shared" si="48"/>
        <v>#N/A</v>
      </c>
      <c r="AJ308" t="e">
        <f t="shared" si="49"/>
        <v>#N/A</v>
      </c>
      <c r="AK308" t="e">
        <f t="shared" si="50"/>
        <v>#N/A</v>
      </c>
      <c r="AL308" t="e">
        <f t="shared" si="51"/>
        <v>#N/A</v>
      </c>
      <c r="AM308" t="e">
        <f t="shared" si="52"/>
        <v>#N/A</v>
      </c>
      <c r="AN308" s="175" t="e">
        <f t="shared" si="53"/>
        <v>#N/A</v>
      </c>
    </row>
    <row r="309" spans="1:40" x14ac:dyDescent="0.25">
      <c r="A309" s="179" t="s">
        <v>406</v>
      </c>
      <c r="B309" s="179" t="s">
        <v>457</v>
      </c>
      <c r="C309" s="179" t="s">
        <v>609</v>
      </c>
      <c r="E309" s="179" t="s">
        <v>1417</v>
      </c>
      <c r="F309" s="64">
        <v>268</v>
      </c>
      <c r="G309">
        <f t="shared" si="54"/>
        <v>2020</v>
      </c>
      <c r="H309" s="156">
        <f t="shared" si="55"/>
        <v>43922</v>
      </c>
      <c r="I309">
        <f t="shared" si="56"/>
        <v>3134</v>
      </c>
      <c r="J309" s="155">
        <f t="shared" si="57"/>
        <v>43922</v>
      </c>
      <c r="AI309" t="e">
        <f t="shared" si="48"/>
        <v>#N/A</v>
      </c>
      <c r="AJ309" t="e">
        <f t="shared" si="49"/>
        <v>#N/A</v>
      </c>
      <c r="AK309" t="e">
        <f t="shared" si="50"/>
        <v>#N/A</v>
      </c>
      <c r="AL309" t="e">
        <f t="shared" si="51"/>
        <v>#N/A</v>
      </c>
      <c r="AM309" t="e">
        <f t="shared" si="52"/>
        <v>#N/A</v>
      </c>
      <c r="AN309" s="175" t="e">
        <f t="shared" si="53"/>
        <v>#N/A</v>
      </c>
    </row>
    <row r="310" spans="1:40" x14ac:dyDescent="0.25">
      <c r="A310" s="179" t="s">
        <v>406</v>
      </c>
      <c r="B310" s="179" t="s">
        <v>463</v>
      </c>
      <c r="C310" s="179" t="s">
        <v>327</v>
      </c>
      <c r="E310" s="179" t="s">
        <v>1506</v>
      </c>
      <c r="F310" s="64">
        <v>269</v>
      </c>
      <c r="G310">
        <f t="shared" si="54"/>
        <v>2020</v>
      </c>
      <c r="H310" s="156">
        <f t="shared" si="55"/>
        <v>43952</v>
      </c>
      <c r="I310">
        <f t="shared" si="56"/>
        <v>3065</v>
      </c>
      <c r="J310" s="155">
        <f t="shared" si="57"/>
        <v>43952</v>
      </c>
      <c r="AI310" t="e">
        <f t="shared" si="48"/>
        <v>#N/A</v>
      </c>
      <c r="AJ310" t="e">
        <f t="shared" si="49"/>
        <v>#N/A</v>
      </c>
      <c r="AK310" t="e">
        <f t="shared" si="50"/>
        <v>#N/A</v>
      </c>
      <c r="AL310" t="e">
        <f t="shared" si="51"/>
        <v>#N/A</v>
      </c>
      <c r="AM310" t="e">
        <f t="shared" si="52"/>
        <v>#N/A</v>
      </c>
      <c r="AN310" s="175" t="e">
        <f t="shared" si="53"/>
        <v>#N/A</v>
      </c>
    </row>
    <row r="311" spans="1:40" x14ac:dyDescent="0.25">
      <c r="A311" s="179" t="s">
        <v>406</v>
      </c>
      <c r="B311" s="179" t="s">
        <v>469</v>
      </c>
      <c r="C311" s="179" t="s">
        <v>618</v>
      </c>
      <c r="E311" s="179" t="s">
        <v>1047</v>
      </c>
      <c r="F311" s="64">
        <v>270</v>
      </c>
      <c r="G311">
        <f t="shared" si="54"/>
        <v>2020</v>
      </c>
      <c r="H311" s="156">
        <f t="shared" si="55"/>
        <v>43983</v>
      </c>
      <c r="I311">
        <f t="shared" si="56"/>
        <v>3034</v>
      </c>
      <c r="J311" s="155">
        <f t="shared" si="57"/>
        <v>43983</v>
      </c>
      <c r="AI311" t="e">
        <f t="shared" si="48"/>
        <v>#N/A</v>
      </c>
      <c r="AJ311" t="e">
        <f t="shared" si="49"/>
        <v>#N/A</v>
      </c>
      <c r="AK311" t="e">
        <f t="shared" si="50"/>
        <v>#N/A</v>
      </c>
      <c r="AL311" t="e">
        <f t="shared" si="51"/>
        <v>#N/A</v>
      </c>
      <c r="AM311" t="e">
        <f t="shared" si="52"/>
        <v>#N/A</v>
      </c>
      <c r="AN311" s="175" t="e">
        <f t="shared" si="53"/>
        <v>#N/A</v>
      </c>
    </row>
    <row r="312" spans="1:40" x14ac:dyDescent="0.25">
      <c r="A312" s="179" t="s">
        <v>406</v>
      </c>
      <c r="B312" s="179" t="s">
        <v>475</v>
      </c>
      <c r="C312" s="179" t="s">
        <v>623</v>
      </c>
      <c r="E312" s="179" t="s">
        <v>1507</v>
      </c>
      <c r="F312" s="64">
        <v>271</v>
      </c>
      <c r="G312">
        <f t="shared" si="54"/>
        <v>2020</v>
      </c>
      <c r="H312" s="156">
        <f t="shared" si="55"/>
        <v>44013</v>
      </c>
      <c r="I312">
        <f t="shared" si="56"/>
        <v>3008</v>
      </c>
      <c r="J312" s="155">
        <f t="shared" si="57"/>
        <v>44013</v>
      </c>
      <c r="AI312" t="e">
        <f t="shared" si="48"/>
        <v>#N/A</v>
      </c>
      <c r="AJ312" t="e">
        <f t="shared" si="49"/>
        <v>#N/A</v>
      </c>
      <c r="AK312" t="e">
        <f t="shared" si="50"/>
        <v>#N/A</v>
      </c>
      <c r="AL312" t="e">
        <f t="shared" si="51"/>
        <v>#N/A</v>
      </c>
      <c r="AM312" t="e">
        <f t="shared" si="52"/>
        <v>#N/A</v>
      </c>
      <c r="AN312" s="175" t="e">
        <f t="shared" si="53"/>
        <v>#N/A</v>
      </c>
    </row>
    <row r="313" spans="1:40" x14ac:dyDescent="0.25">
      <c r="A313" s="179" t="s">
        <v>406</v>
      </c>
      <c r="B313" s="179" t="s">
        <v>481</v>
      </c>
      <c r="C313" s="179" t="s">
        <v>628</v>
      </c>
      <c r="E313" s="179" t="s">
        <v>947</v>
      </c>
      <c r="F313" s="64">
        <v>272</v>
      </c>
      <c r="G313">
        <f t="shared" si="54"/>
        <v>2020</v>
      </c>
      <c r="H313" s="156">
        <f t="shared" si="55"/>
        <v>44044</v>
      </c>
      <c r="I313">
        <f t="shared" si="56"/>
        <v>2980</v>
      </c>
      <c r="J313" s="155">
        <f t="shared" si="57"/>
        <v>44044</v>
      </c>
      <c r="AI313" t="e">
        <f t="shared" si="48"/>
        <v>#N/A</v>
      </c>
      <c r="AJ313" t="e">
        <f t="shared" si="49"/>
        <v>#N/A</v>
      </c>
      <c r="AK313" t="e">
        <f t="shared" si="50"/>
        <v>#N/A</v>
      </c>
      <c r="AL313" t="e">
        <f t="shared" si="51"/>
        <v>#N/A</v>
      </c>
      <c r="AM313" t="e">
        <f t="shared" si="52"/>
        <v>#N/A</v>
      </c>
      <c r="AN313" s="175" t="e">
        <f t="shared" si="53"/>
        <v>#N/A</v>
      </c>
    </row>
    <row r="314" spans="1:40" x14ac:dyDescent="0.25">
      <c r="A314" s="179" t="s">
        <v>406</v>
      </c>
      <c r="B314" s="179" t="s">
        <v>487</v>
      </c>
      <c r="C314" s="179" t="s">
        <v>633</v>
      </c>
      <c r="E314" s="179" t="s">
        <v>1207</v>
      </c>
      <c r="F314" s="64">
        <v>273</v>
      </c>
      <c r="G314">
        <f t="shared" si="54"/>
        <v>2020</v>
      </c>
      <c r="H314" s="156">
        <f t="shared" si="55"/>
        <v>44075</v>
      </c>
      <c r="I314">
        <f t="shared" si="56"/>
        <v>2965</v>
      </c>
      <c r="J314" s="155">
        <f t="shared" si="57"/>
        <v>44075</v>
      </c>
      <c r="AI314" t="e">
        <f t="shared" si="48"/>
        <v>#N/A</v>
      </c>
      <c r="AJ314" t="e">
        <f t="shared" si="49"/>
        <v>#N/A</v>
      </c>
      <c r="AK314" t="e">
        <f t="shared" si="50"/>
        <v>#N/A</v>
      </c>
      <c r="AL314" t="e">
        <f t="shared" si="51"/>
        <v>#N/A</v>
      </c>
      <c r="AM314" t="e">
        <f t="shared" si="52"/>
        <v>#N/A</v>
      </c>
      <c r="AN314" s="175" t="e">
        <f t="shared" si="53"/>
        <v>#N/A</v>
      </c>
    </row>
    <row r="315" spans="1:40" x14ac:dyDescent="0.25">
      <c r="A315" s="179" t="s">
        <v>406</v>
      </c>
      <c r="B315" s="179" t="s">
        <v>493</v>
      </c>
      <c r="C315" s="179" t="s">
        <v>638</v>
      </c>
      <c r="E315" s="179" t="s">
        <v>1161</v>
      </c>
      <c r="F315" s="64">
        <v>274</v>
      </c>
      <c r="G315">
        <f t="shared" si="54"/>
        <v>2020</v>
      </c>
      <c r="H315" s="156">
        <f t="shared" si="55"/>
        <v>44105</v>
      </c>
      <c r="I315">
        <f t="shared" si="56"/>
        <v>2948</v>
      </c>
      <c r="J315" s="155">
        <f t="shared" si="57"/>
        <v>44105</v>
      </c>
      <c r="AI315" t="e">
        <f t="shared" si="48"/>
        <v>#N/A</v>
      </c>
      <c r="AJ315" t="e">
        <f t="shared" si="49"/>
        <v>#N/A</v>
      </c>
      <c r="AK315" t="e">
        <f t="shared" si="50"/>
        <v>#N/A</v>
      </c>
      <c r="AL315" t="e">
        <f t="shared" si="51"/>
        <v>#N/A</v>
      </c>
      <c r="AM315" t="e">
        <f t="shared" si="52"/>
        <v>#N/A</v>
      </c>
      <c r="AN315" s="175" t="e">
        <f t="shared" si="53"/>
        <v>#N/A</v>
      </c>
    </row>
    <row r="316" spans="1:40" x14ac:dyDescent="0.25">
      <c r="A316" s="179" t="s">
        <v>406</v>
      </c>
      <c r="B316" s="179" t="s">
        <v>499</v>
      </c>
      <c r="C316" s="179" t="s">
        <v>643</v>
      </c>
      <c r="E316" s="179" t="s">
        <v>1508</v>
      </c>
      <c r="F316" s="64">
        <v>275</v>
      </c>
      <c r="G316">
        <f t="shared" si="54"/>
        <v>2020</v>
      </c>
      <c r="H316" s="156">
        <f t="shared" si="55"/>
        <v>44136</v>
      </c>
      <c r="I316">
        <f t="shared" si="56"/>
        <v>2926</v>
      </c>
      <c r="J316" s="155">
        <f t="shared" si="57"/>
        <v>44136</v>
      </c>
      <c r="AI316" t="e">
        <f t="shared" si="48"/>
        <v>#N/A</v>
      </c>
      <c r="AJ316" t="e">
        <f t="shared" si="49"/>
        <v>#N/A</v>
      </c>
      <c r="AK316" t="e">
        <f t="shared" si="50"/>
        <v>#N/A</v>
      </c>
      <c r="AL316" t="e">
        <f t="shared" si="51"/>
        <v>#N/A</v>
      </c>
      <c r="AM316" t="e">
        <f t="shared" si="52"/>
        <v>#N/A</v>
      </c>
      <c r="AN316" s="175" t="e">
        <f t="shared" si="53"/>
        <v>#N/A</v>
      </c>
    </row>
    <row r="317" spans="1:40" x14ac:dyDescent="0.25">
      <c r="A317" s="179" t="s">
        <v>406</v>
      </c>
      <c r="B317" s="179" t="s">
        <v>505</v>
      </c>
      <c r="C317" s="179" t="s">
        <v>417</v>
      </c>
      <c r="E317" s="179" t="s">
        <v>1509</v>
      </c>
      <c r="F317" s="64">
        <v>276</v>
      </c>
      <c r="G317">
        <f t="shared" si="54"/>
        <v>2020</v>
      </c>
      <c r="H317" s="156">
        <f t="shared" si="55"/>
        <v>44166</v>
      </c>
      <c r="I317">
        <f t="shared" si="56"/>
        <v>2905</v>
      </c>
      <c r="J317" s="155">
        <f t="shared" si="57"/>
        <v>44166</v>
      </c>
      <c r="AI317" t="e">
        <f t="shared" si="48"/>
        <v>#N/A</v>
      </c>
      <c r="AJ317" t="e">
        <f t="shared" si="49"/>
        <v>#N/A</v>
      </c>
      <c r="AK317" t="e">
        <f t="shared" si="50"/>
        <v>#N/A</v>
      </c>
      <c r="AL317" t="e">
        <f t="shared" si="51"/>
        <v>#N/A</v>
      </c>
      <c r="AM317" t="e">
        <f t="shared" si="52"/>
        <v>#N/A</v>
      </c>
      <c r="AN317" s="175" t="e">
        <f t="shared" si="53"/>
        <v>#N/A</v>
      </c>
    </row>
    <row r="318" spans="1:40" x14ac:dyDescent="0.25">
      <c r="A318" s="179" t="s">
        <v>418</v>
      </c>
      <c r="B318" s="179" t="s">
        <v>439</v>
      </c>
      <c r="C318" s="179" t="s">
        <v>393</v>
      </c>
      <c r="E318" s="179" t="s">
        <v>869</v>
      </c>
      <c r="F318" s="64">
        <v>277</v>
      </c>
      <c r="G318">
        <f t="shared" si="54"/>
        <v>2021</v>
      </c>
      <c r="H318" s="156">
        <f t="shared" si="55"/>
        <v>44197</v>
      </c>
      <c r="I318">
        <f t="shared" si="56"/>
        <v>2875</v>
      </c>
      <c r="J318" s="155">
        <f t="shared" si="57"/>
        <v>44197</v>
      </c>
      <c r="AI318" t="e">
        <f t="shared" si="48"/>
        <v>#N/A</v>
      </c>
      <c r="AJ318" t="e">
        <f t="shared" si="49"/>
        <v>#N/A</v>
      </c>
      <c r="AK318" t="e">
        <f t="shared" si="50"/>
        <v>#N/A</v>
      </c>
      <c r="AL318" t="e">
        <f t="shared" si="51"/>
        <v>#N/A</v>
      </c>
      <c r="AM318" t="e">
        <f t="shared" si="52"/>
        <v>#N/A</v>
      </c>
      <c r="AN318" s="175" t="e">
        <f t="shared" si="53"/>
        <v>#N/A</v>
      </c>
    </row>
    <row r="319" spans="1:40" x14ac:dyDescent="0.25">
      <c r="A319" s="179" t="s">
        <v>418</v>
      </c>
      <c r="B319" s="179" t="s">
        <v>445</v>
      </c>
      <c r="C319" s="179" t="s">
        <v>599</v>
      </c>
      <c r="E319" s="179" t="s">
        <v>1510</v>
      </c>
      <c r="F319" s="64">
        <v>278</v>
      </c>
      <c r="G319">
        <f t="shared" si="54"/>
        <v>2021</v>
      </c>
      <c r="H319" s="156">
        <f t="shared" si="55"/>
        <v>44228</v>
      </c>
      <c r="I319">
        <f t="shared" si="56"/>
        <v>2845</v>
      </c>
      <c r="J319" s="155">
        <f t="shared" si="57"/>
        <v>44228</v>
      </c>
      <c r="AI319" t="e">
        <f t="shared" si="48"/>
        <v>#N/A</v>
      </c>
      <c r="AJ319" t="e">
        <f t="shared" si="49"/>
        <v>#N/A</v>
      </c>
      <c r="AK319" t="e">
        <f t="shared" si="50"/>
        <v>#N/A</v>
      </c>
      <c r="AL319" t="e">
        <f t="shared" si="51"/>
        <v>#N/A</v>
      </c>
      <c r="AM319" t="e">
        <f t="shared" si="52"/>
        <v>#N/A</v>
      </c>
      <c r="AN319" s="175" t="e">
        <f t="shared" si="53"/>
        <v>#N/A</v>
      </c>
    </row>
    <row r="320" spans="1:40" x14ac:dyDescent="0.25">
      <c r="A320" s="179" t="s">
        <v>418</v>
      </c>
      <c r="B320" s="179" t="s">
        <v>451</v>
      </c>
      <c r="C320" s="179" t="s">
        <v>604</v>
      </c>
      <c r="E320" s="179" t="s">
        <v>1511</v>
      </c>
      <c r="F320" s="64">
        <v>279</v>
      </c>
      <c r="G320">
        <f t="shared" si="54"/>
        <v>2021</v>
      </c>
      <c r="H320" s="156">
        <f t="shared" si="55"/>
        <v>44256</v>
      </c>
      <c r="I320">
        <f t="shared" si="56"/>
        <v>2887</v>
      </c>
      <c r="J320" s="155">
        <f t="shared" si="57"/>
        <v>44256</v>
      </c>
      <c r="AI320" t="e">
        <f t="shared" si="48"/>
        <v>#N/A</v>
      </c>
      <c r="AJ320" t="e">
        <f t="shared" si="49"/>
        <v>#N/A</v>
      </c>
      <c r="AK320" t="e">
        <f t="shared" si="50"/>
        <v>#N/A</v>
      </c>
      <c r="AL320" t="e">
        <f t="shared" si="51"/>
        <v>#N/A</v>
      </c>
      <c r="AM320" t="e">
        <f t="shared" si="52"/>
        <v>#N/A</v>
      </c>
      <c r="AN320" s="175" t="e">
        <f t="shared" si="53"/>
        <v>#N/A</v>
      </c>
    </row>
    <row r="321" spans="1:40" x14ac:dyDescent="0.25">
      <c r="A321" s="179" t="s">
        <v>418</v>
      </c>
      <c r="B321" s="179" t="s">
        <v>457</v>
      </c>
      <c r="C321" s="179" t="s">
        <v>609</v>
      </c>
      <c r="E321" s="179" t="s">
        <v>1512</v>
      </c>
      <c r="F321" s="64">
        <v>280</v>
      </c>
      <c r="G321">
        <f t="shared" si="54"/>
        <v>2021</v>
      </c>
      <c r="H321" s="156">
        <f t="shared" si="55"/>
        <v>44287</v>
      </c>
      <c r="I321">
        <f t="shared" si="56"/>
        <v>2979</v>
      </c>
      <c r="J321" s="155">
        <f t="shared" si="57"/>
        <v>44287</v>
      </c>
      <c r="AI321" t="e">
        <f t="shared" si="48"/>
        <v>#N/A</v>
      </c>
      <c r="AJ321" t="e">
        <f t="shared" si="49"/>
        <v>#N/A</v>
      </c>
      <c r="AK321" t="e">
        <f t="shared" si="50"/>
        <v>#N/A</v>
      </c>
      <c r="AL321" t="e">
        <f t="shared" si="51"/>
        <v>#N/A</v>
      </c>
      <c r="AM321" t="e">
        <f t="shared" si="52"/>
        <v>#N/A</v>
      </c>
      <c r="AN321" s="175" t="e">
        <f t="shared" si="53"/>
        <v>#N/A</v>
      </c>
    </row>
    <row r="322" spans="1:40" x14ac:dyDescent="0.25">
      <c r="A322" s="179" t="s">
        <v>418</v>
      </c>
      <c r="B322" s="179" t="s">
        <v>463</v>
      </c>
      <c r="C322" s="179" t="s">
        <v>327</v>
      </c>
      <c r="E322" s="179" t="s">
        <v>1513</v>
      </c>
      <c r="F322" s="64">
        <v>281</v>
      </c>
      <c r="G322">
        <f t="shared" si="54"/>
        <v>2021</v>
      </c>
      <c r="H322" s="156">
        <f t="shared" si="55"/>
        <v>44317</v>
      </c>
      <c r="I322">
        <f t="shared" si="56"/>
        <v>3042</v>
      </c>
      <c r="J322" s="155">
        <f t="shared" si="57"/>
        <v>44317</v>
      </c>
      <c r="AI322" t="e">
        <f t="shared" si="48"/>
        <v>#N/A</v>
      </c>
      <c r="AJ322" t="e">
        <f t="shared" si="49"/>
        <v>#N/A</v>
      </c>
      <c r="AK322" t="e">
        <f t="shared" si="50"/>
        <v>#N/A</v>
      </c>
      <c r="AL322" t="e">
        <f t="shared" si="51"/>
        <v>#N/A</v>
      </c>
      <c r="AM322" t="e">
        <f t="shared" si="52"/>
        <v>#N/A</v>
      </c>
      <c r="AN322" s="175" t="e">
        <f t="shared" si="53"/>
        <v>#N/A</v>
      </c>
    </row>
    <row r="323" spans="1:40" x14ac:dyDescent="0.25">
      <c r="A323" s="179" t="s">
        <v>418</v>
      </c>
      <c r="B323" s="179" t="s">
        <v>469</v>
      </c>
      <c r="C323" s="179" t="s">
        <v>618</v>
      </c>
      <c r="E323" s="179" t="s">
        <v>1385</v>
      </c>
      <c r="F323" s="64">
        <v>282</v>
      </c>
      <c r="G323">
        <f t="shared" si="54"/>
        <v>2021</v>
      </c>
      <c r="H323" s="156">
        <f t="shared" si="55"/>
        <v>44348</v>
      </c>
      <c r="I323">
        <f t="shared" si="56"/>
        <v>3079</v>
      </c>
      <c r="J323" s="155">
        <f t="shared" si="57"/>
        <v>44348</v>
      </c>
      <c r="AI323" t="e">
        <f t="shared" si="48"/>
        <v>#N/A</v>
      </c>
      <c r="AJ323" t="e">
        <f t="shared" si="49"/>
        <v>#N/A</v>
      </c>
      <c r="AK323" t="e">
        <f t="shared" si="50"/>
        <v>#N/A</v>
      </c>
      <c r="AL323" t="e">
        <f t="shared" si="51"/>
        <v>#N/A</v>
      </c>
      <c r="AM323" t="e">
        <f t="shared" si="52"/>
        <v>#N/A</v>
      </c>
      <c r="AN323" s="175" t="e">
        <f t="shared" si="53"/>
        <v>#N/A</v>
      </c>
    </row>
    <row r="324" spans="1:40" x14ac:dyDescent="0.25">
      <c r="A324" s="179" t="s">
        <v>418</v>
      </c>
      <c r="B324" s="179" t="s">
        <v>475</v>
      </c>
      <c r="C324" s="179" t="s">
        <v>623</v>
      </c>
      <c r="E324" s="179" t="s">
        <v>1514</v>
      </c>
      <c r="F324" s="64">
        <v>283</v>
      </c>
      <c r="G324">
        <f t="shared" si="54"/>
        <v>2021</v>
      </c>
      <c r="H324" s="156">
        <f t="shared" si="55"/>
        <v>44378</v>
      </c>
      <c r="I324">
        <f t="shared" si="56"/>
        <v>3109</v>
      </c>
      <c r="J324" s="155">
        <f t="shared" si="57"/>
        <v>44378</v>
      </c>
      <c r="AI324" t="e">
        <f t="shared" si="48"/>
        <v>#N/A</v>
      </c>
      <c r="AJ324" t="e">
        <f t="shared" si="49"/>
        <v>#N/A</v>
      </c>
      <c r="AK324" t="e">
        <f t="shared" si="50"/>
        <v>#N/A</v>
      </c>
      <c r="AL324" t="e">
        <f t="shared" si="51"/>
        <v>#N/A</v>
      </c>
      <c r="AM324" t="e">
        <f t="shared" si="52"/>
        <v>#N/A</v>
      </c>
      <c r="AN324" s="175" t="e">
        <f t="shared" si="53"/>
        <v>#N/A</v>
      </c>
    </row>
    <row r="325" spans="1:40" x14ac:dyDescent="0.25">
      <c r="A325" s="179" t="s">
        <v>418</v>
      </c>
      <c r="B325" s="179" t="s">
        <v>481</v>
      </c>
      <c r="C325" s="179" t="s">
        <v>628</v>
      </c>
      <c r="E325" s="179" t="s">
        <v>1515</v>
      </c>
      <c r="F325" s="64">
        <v>284</v>
      </c>
      <c r="G325">
        <f t="shared" si="54"/>
        <v>2021</v>
      </c>
      <c r="H325" s="156">
        <f t="shared" si="55"/>
        <v>44409</v>
      </c>
      <c r="I325">
        <f t="shared" si="56"/>
        <v>3131</v>
      </c>
      <c r="J325" s="155">
        <f t="shared" si="57"/>
        <v>44409</v>
      </c>
      <c r="AI325" t="e">
        <f t="shared" si="48"/>
        <v>#N/A</v>
      </c>
      <c r="AJ325" t="e">
        <f t="shared" si="49"/>
        <v>#N/A</v>
      </c>
      <c r="AK325" t="e">
        <f t="shared" si="50"/>
        <v>#N/A</v>
      </c>
      <c r="AL325" t="e">
        <f t="shared" si="51"/>
        <v>#N/A</v>
      </c>
      <c r="AM325" t="e">
        <f t="shared" si="52"/>
        <v>#N/A</v>
      </c>
      <c r="AN325" s="175" t="e">
        <f t="shared" si="53"/>
        <v>#N/A</v>
      </c>
    </row>
    <row r="326" spans="1:40" x14ac:dyDescent="0.25">
      <c r="A326" s="179" t="s">
        <v>418</v>
      </c>
      <c r="B326" s="179" t="s">
        <v>487</v>
      </c>
      <c r="C326" s="179" t="s">
        <v>633</v>
      </c>
      <c r="E326" s="179" t="s">
        <v>1516</v>
      </c>
      <c r="F326" s="64">
        <v>285</v>
      </c>
      <c r="G326">
        <f t="shared" si="54"/>
        <v>2021</v>
      </c>
      <c r="H326" s="156">
        <f t="shared" si="55"/>
        <v>44440</v>
      </c>
      <c r="I326">
        <f t="shared" si="56"/>
        <v>3151</v>
      </c>
      <c r="J326" s="155">
        <f t="shared" si="57"/>
        <v>44440</v>
      </c>
      <c r="AI326" t="e">
        <f t="shared" si="48"/>
        <v>#N/A</v>
      </c>
      <c r="AJ326" t="e">
        <f t="shared" si="49"/>
        <v>#N/A</v>
      </c>
      <c r="AK326" t="e">
        <f t="shared" si="50"/>
        <v>#N/A</v>
      </c>
      <c r="AL326" t="e">
        <f t="shared" si="51"/>
        <v>#N/A</v>
      </c>
      <c r="AM326" t="e">
        <f t="shared" si="52"/>
        <v>#N/A</v>
      </c>
      <c r="AN326" s="175" t="e">
        <f t="shared" si="53"/>
        <v>#N/A</v>
      </c>
    </row>
    <row r="327" spans="1:40" x14ac:dyDescent="0.25">
      <c r="A327" s="179" t="s">
        <v>418</v>
      </c>
      <c r="B327" s="179" t="s">
        <v>493</v>
      </c>
      <c r="C327" s="179" t="s">
        <v>638</v>
      </c>
      <c r="E327" s="179" t="s">
        <v>1517</v>
      </c>
      <c r="F327" s="64">
        <v>286</v>
      </c>
      <c r="G327">
        <f t="shared" si="54"/>
        <v>2021</v>
      </c>
      <c r="H327" s="156">
        <f t="shared" si="55"/>
        <v>44470</v>
      </c>
      <c r="I327">
        <f t="shared" si="56"/>
        <v>3170</v>
      </c>
      <c r="J327" s="155">
        <f t="shared" si="57"/>
        <v>44470</v>
      </c>
      <c r="AI327" t="e">
        <f t="shared" si="48"/>
        <v>#N/A</v>
      </c>
      <c r="AJ327" t="e">
        <f t="shared" si="49"/>
        <v>#N/A</v>
      </c>
      <c r="AK327" t="e">
        <f t="shared" si="50"/>
        <v>#N/A</v>
      </c>
      <c r="AL327" t="e">
        <f t="shared" si="51"/>
        <v>#N/A</v>
      </c>
      <c r="AM327" t="e">
        <f t="shared" si="52"/>
        <v>#N/A</v>
      </c>
      <c r="AN327" s="175" t="e">
        <f t="shared" si="53"/>
        <v>#N/A</v>
      </c>
    </row>
    <row r="328" spans="1:40" x14ac:dyDescent="0.25">
      <c r="A328" s="179" t="s">
        <v>418</v>
      </c>
      <c r="B328" s="179" t="s">
        <v>499</v>
      </c>
      <c r="C328" s="179" t="s">
        <v>643</v>
      </c>
      <c r="E328" s="179" t="s">
        <v>1518</v>
      </c>
      <c r="F328" s="64">
        <v>287</v>
      </c>
      <c r="G328">
        <f t="shared" si="54"/>
        <v>2021</v>
      </c>
      <c r="H328" s="156">
        <f t="shared" si="55"/>
        <v>44501</v>
      </c>
      <c r="I328">
        <f t="shared" si="56"/>
        <v>3200</v>
      </c>
      <c r="J328" s="155">
        <f t="shared" si="57"/>
        <v>44501</v>
      </c>
      <c r="AI328" t="e">
        <f t="shared" si="48"/>
        <v>#N/A</v>
      </c>
      <c r="AJ328" t="e">
        <f t="shared" si="49"/>
        <v>#N/A</v>
      </c>
      <c r="AK328" t="e">
        <f t="shared" si="50"/>
        <v>#N/A</v>
      </c>
      <c r="AL328" t="e">
        <f t="shared" si="51"/>
        <v>#N/A</v>
      </c>
      <c r="AM328" t="e">
        <f t="shared" si="52"/>
        <v>#N/A</v>
      </c>
      <c r="AN328" s="175" t="e">
        <f t="shared" si="53"/>
        <v>#N/A</v>
      </c>
    </row>
    <row r="329" spans="1:40" x14ac:dyDescent="0.25">
      <c r="A329" s="179" t="s">
        <v>418</v>
      </c>
      <c r="B329" s="179" t="s">
        <v>505</v>
      </c>
      <c r="C329" s="179" t="s">
        <v>417</v>
      </c>
      <c r="E329" s="179" t="s">
        <v>1519</v>
      </c>
      <c r="F329" s="64">
        <v>288</v>
      </c>
      <c r="G329">
        <f t="shared" si="54"/>
        <v>2021</v>
      </c>
      <c r="H329" s="156">
        <f t="shared" si="55"/>
        <v>44531</v>
      </c>
      <c r="I329">
        <f t="shared" si="56"/>
        <v>3227</v>
      </c>
      <c r="J329" s="155">
        <f t="shared" si="57"/>
        <v>44531</v>
      </c>
      <c r="AI329" t="e">
        <f t="shared" si="48"/>
        <v>#N/A</v>
      </c>
      <c r="AJ329" t="e">
        <f t="shared" si="49"/>
        <v>#N/A</v>
      </c>
      <c r="AK329" t="e">
        <f t="shared" si="50"/>
        <v>#N/A</v>
      </c>
      <c r="AL329" t="e">
        <f t="shared" si="51"/>
        <v>#N/A</v>
      </c>
      <c r="AM329" t="e">
        <f t="shared" si="52"/>
        <v>#N/A</v>
      </c>
      <c r="AN329" s="175" t="e">
        <f t="shared" si="53"/>
        <v>#N/A</v>
      </c>
    </row>
    <row r="330" spans="1:40" x14ac:dyDescent="0.25">
      <c r="A330" s="179" t="s">
        <v>392</v>
      </c>
      <c r="B330" s="179" t="s">
        <v>439</v>
      </c>
      <c r="C330" s="179" t="s">
        <v>393</v>
      </c>
      <c r="E330" s="179" t="s">
        <v>1520</v>
      </c>
      <c r="F330" s="64">
        <v>289</v>
      </c>
      <c r="G330">
        <f t="shared" si="54"/>
        <v>2022</v>
      </c>
      <c r="H330" s="156">
        <f t="shared" si="55"/>
        <v>44562</v>
      </c>
      <c r="I330">
        <f t="shared" si="56"/>
        <v>3237</v>
      </c>
      <c r="J330" s="155">
        <f t="shared" si="57"/>
        <v>44562</v>
      </c>
      <c r="AI330" t="e">
        <f t="shared" si="48"/>
        <v>#N/A</v>
      </c>
      <c r="AJ330" t="e">
        <f t="shared" si="49"/>
        <v>#N/A</v>
      </c>
      <c r="AK330" t="e">
        <f t="shared" si="50"/>
        <v>#N/A</v>
      </c>
      <c r="AL330" t="e">
        <f t="shared" si="51"/>
        <v>#N/A</v>
      </c>
      <c r="AM330" t="e">
        <f t="shared" si="52"/>
        <v>#N/A</v>
      </c>
      <c r="AN330" s="175" t="e">
        <f t="shared" si="53"/>
        <v>#N/A</v>
      </c>
    </row>
    <row r="331" spans="1:40" x14ac:dyDescent="0.25">
      <c r="F331" s="64">
        <v>290</v>
      </c>
      <c r="G331">
        <f t="shared" si="54"/>
        <v>0</v>
      </c>
      <c r="H331" s="156" t="str">
        <f t="shared" si="55"/>
        <v/>
      </c>
      <c r="I331" t="e">
        <f t="shared" si="56"/>
        <v>#N/A</v>
      </c>
      <c r="J331" s="155" t="e">
        <f t="shared" si="57"/>
        <v>#NUM!</v>
      </c>
      <c r="AI331" t="e">
        <f t="shared" si="48"/>
        <v>#N/A</v>
      </c>
      <c r="AJ331" t="e">
        <f t="shared" si="49"/>
        <v>#N/A</v>
      </c>
      <c r="AK331" t="e">
        <f t="shared" si="50"/>
        <v>#N/A</v>
      </c>
      <c r="AL331" t="e">
        <f t="shared" si="51"/>
        <v>#N/A</v>
      </c>
      <c r="AM331" t="e">
        <f t="shared" si="52"/>
        <v>#N/A</v>
      </c>
      <c r="AN331" s="175" t="e">
        <f t="shared" si="53"/>
        <v>#N/A</v>
      </c>
    </row>
    <row r="332" spans="1:40" x14ac:dyDescent="0.25">
      <c r="F332" s="64">
        <v>291</v>
      </c>
      <c r="G332">
        <f t="shared" si="54"/>
        <v>0</v>
      </c>
      <c r="H332" s="156" t="str">
        <f t="shared" si="55"/>
        <v/>
      </c>
      <c r="I332" t="e">
        <f t="shared" si="56"/>
        <v>#N/A</v>
      </c>
      <c r="J332" s="155" t="e">
        <f t="shared" si="57"/>
        <v>#NUM!</v>
      </c>
      <c r="AI332" t="e">
        <f t="shared" si="48"/>
        <v>#N/A</v>
      </c>
      <c r="AJ332" t="e">
        <f t="shared" si="49"/>
        <v>#N/A</v>
      </c>
      <c r="AK332" t="e">
        <f t="shared" si="50"/>
        <v>#N/A</v>
      </c>
      <c r="AL332" t="e">
        <f t="shared" si="51"/>
        <v>#N/A</v>
      </c>
      <c r="AM332" t="e">
        <f t="shared" si="52"/>
        <v>#N/A</v>
      </c>
      <c r="AN332" s="175" t="e">
        <f t="shared" si="53"/>
        <v>#N/A</v>
      </c>
    </row>
    <row r="333" spans="1:40" x14ac:dyDescent="0.25">
      <c r="F333" s="64">
        <v>292</v>
      </c>
      <c r="G333">
        <f t="shared" si="54"/>
        <v>0</v>
      </c>
      <c r="H333" s="156" t="str">
        <f t="shared" si="55"/>
        <v/>
      </c>
      <c r="I333" t="e">
        <f t="shared" si="56"/>
        <v>#N/A</v>
      </c>
      <c r="J333" s="155" t="e">
        <f t="shared" si="57"/>
        <v>#NUM!</v>
      </c>
      <c r="AI333" t="e">
        <f t="shared" ref="AI333:AI348" si="58">IF(ISBLANK(AD333),NA(),VALUE(AD333))</f>
        <v>#N/A</v>
      </c>
      <c r="AJ333" t="e">
        <f t="shared" ref="AJ333:AJ348" si="59">IF(ISBLANK(AE333),NA(),VALUE(AE333))</f>
        <v>#N/A</v>
      </c>
      <c r="AK333" t="e">
        <f t="shared" ref="AK333:AK348" si="60">IF(ISBLANK(AF333),NA(),VALUE(AF333))</f>
        <v>#N/A</v>
      </c>
      <c r="AL333" t="e">
        <f t="shared" ref="AL333:AL348" si="61">IF(ISBLANK(AG333),NA(),VALUE(AG333))</f>
        <v>#N/A</v>
      </c>
      <c r="AM333" t="e">
        <f t="shared" ref="AM333:AM348" si="62">IF(ISBLANK(AH333),NA(),VALUE(AH333))</f>
        <v>#N/A</v>
      </c>
      <c r="AN333" s="175" t="e">
        <f t="shared" ref="AN333:AN348" si="63">IF(ISBLANK(AE333),NA(),VALUE(DATE(AE333,AF333,1)))</f>
        <v>#N/A</v>
      </c>
    </row>
    <row r="334" spans="1:40" x14ac:dyDescent="0.25">
      <c r="F334" s="64">
        <v>293</v>
      </c>
      <c r="G334">
        <f t="shared" si="54"/>
        <v>0</v>
      </c>
      <c r="H334" s="156" t="str">
        <f t="shared" si="55"/>
        <v/>
      </c>
      <c r="I334" t="e">
        <f t="shared" si="56"/>
        <v>#N/A</v>
      </c>
      <c r="J334" s="155" t="e">
        <f t="shared" si="57"/>
        <v>#NUM!</v>
      </c>
      <c r="AI334" t="e">
        <f t="shared" si="58"/>
        <v>#N/A</v>
      </c>
      <c r="AJ334" t="e">
        <f t="shared" si="59"/>
        <v>#N/A</v>
      </c>
      <c r="AK334" t="e">
        <f t="shared" si="60"/>
        <v>#N/A</v>
      </c>
      <c r="AL334" t="e">
        <f t="shared" si="61"/>
        <v>#N/A</v>
      </c>
      <c r="AM334" t="e">
        <f t="shared" si="62"/>
        <v>#N/A</v>
      </c>
      <c r="AN334" s="175" t="e">
        <f t="shared" si="63"/>
        <v>#N/A</v>
      </c>
    </row>
    <row r="335" spans="1:40" x14ac:dyDescent="0.25">
      <c r="F335" s="64">
        <v>294</v>
      </c>
      <c r="G335">
        <f t="shared" si="54"/>
        <v>0</v>
      </c>
      <c r="H335" s="156" t="str">
        <f t="shared" si="55"/>
        <v/>
      </c>
      <c r="I335" t="e">
        <f t="shared" si="56"/>
        <v>#N/A</v>
      </c>
      <c r="J335" s="155" t="e">
        <f t="shared" si="57"/>
        <v>#NUM!</v>
      </c>
      <c r="AI335" t="e">
        <f t="shared" si="58"/>
        <v>#N/A</v>
      </c>
      <c r="AJ335" t="e">
        <f t="shared" si="59"/>
        <v>#N/A</v>
      </c>
      <c r="AK335" t="e">
        <f t="shared" si="60"/>
        <v>#N/A</v>
      </c>
      <c r="AL335" t="e">
        <f t="shared" si="61"/>
        <v>#N/A</v>
      </c>
      <c r="AM335" t="e">
        <f t="shared" si="62"/>
        <v>#N/A</v>
      </c>
      <c r="AN335" s="175" t="e">
        <f t="shared" si="63"/>
        <v>#N/A</v>
      </c>
    </row>
    <row r="336" spans="1:40" x14ac:dyDescent="0.25">
      <c r="F336" s="64">
        <v>295</v>
      </c>
      <c r="G336">
        <f t="shared" si="54"/>
        <v>0</v>
      </c>
      <c r="H336" s="156" t="str">
        <f t="shared" si="55"/>
        <v/>
      </c>
      <c r="I336" t="e">
        <f t="shared" si="56"/>
        <v>#N/A</v>
      </c>
      <c r="J336" s="155" t="e">
        <f t="shared" si="57"/>
        <v>#NUM!</v>
      </c>
      <c r="AI336" t="e">
        <f t="shared" si="58"/>
        <v>#N/A</v>
      </c>
      <c r="AJ336" t="e">
        <f t="shared" si="59"/>
        <v>#N/A</v>
      </c>
      <c r="AK336" t="e">
        <f t="shared" si="60"/>
        <v>#N/A</v>
      </c>
      <c r="AL336" t="e">
        <f t="shared" si="61"/>
        <v>#N/A</v>
      </c>
      <c r="AM336" t="e">
        <f t="shared" si="62"/>
        <v>#N/A</v>
      </c>
      <c r="AN336" s="175" t="e">
        <f t="shared" si="63"/>
        <v>#N/A</v>
      </c>
    </row>
    <row r="337" spans="6:40" x14ac:dyDescent="0.25">
      <c r="F337" s="64">
        <v>296</v>
      </c>
      <c r="G337">
        <f t="shared" si="54"/>
        <v>0</v>
      </c>
      <c r="H337" s="156" t="str">
        <f t="shared" si="55"/>
        <v/>
      </c>
      <c r="I337" t="e">
        <f t="shared" si="56"/>
        <v>#N/A</v>
      </c>
      <c r="J337" s="155" t="e">
        <f t="shared" si="57"/>
        <v>#NUM!</v>
      </c>
      <c r="AI337" t="e">
        <f t="shared" si="58"/>
        <v>#N/A</v>
      </c>
      <c r="AJ337" t="e">
        <f t="shared" si="59"/>
        <v>#N/A</v>
      </c>
      <c r="AK337" t="e">
        <f t="shared" si="60"/>
        <v>#N/A</v>
      </c>
      <c r="AL337" t="e">
        <f t="shared" si="61"/>
        <v>#N/A</v>
      </c>
      <c r="AM337" t="e">
        <f t="shared" si="62"/>
        <v>#N/A</v>
      </c>
      <c r="AN337" s="175" t="e">
        <f t="shared" si="63"/>
        <v>#N/A</v>
      </c>
    </row>
    <row r="338" spans="6:40" x14ac:dyDescent="0.25">
      <c r="F338" s="64">
        <v>297</v>
      </c>
      <c r="G338">
        <f t="shared" si="54"/>
        <v>0</v>
      </c>
      <c r="H338" s="156" t="str">
        <f t="shared" si="55"/>
        <v/>
      </c>
      <c r="I338" t="e">
        <f t="shared" si="56"/>
        <v>#N/A</v>
      </c>
      <c r="J338" s="155" t="e">
        <f t="shared" si="57"/>
        <v>#NUM!</v>
      </c>
      <c r="AI338" t="e">
        <f t="shared" si="58"/>
        <v>#N/A</v>
      </c>
      <c r="AJ338" t="e">
        <f t="shared" si="59"/>
        <v>#N/A</v>
      </c>
      <c r="AK338" t="e">
        <f t="shared" si="60"/>
        <v>#N/A</v>
      </c>
      <c r="AL338" t="e">
        <f t="shared" si="61"/>
        <v>#N/A</v>
      </c>
      <c r="AM338" t="e">
        <f t="shared" si="62"/>
        <v>#N/A</v>
      </c>
      <c r="AN338" s="175" t="e">
        <f t="shared" si="63"/>
        <v>#N/A</v>
      </c>
    </row>
    <row r="339" spans="6:40" x14ac:dyDescent="0.25">
      <c r="F339" s="64">
        <v>298</v>
      </c>
      <c r="G339">
        <f t="shared" si="54"/>
        <v>0</v>
      </c>
      <c r="H339" s="156" t="str">
        <f t="shared" si="55"/>
        <v/>
      </c>
      <c r="I339" t="e">
        <f t="shared" si="56"/>
        <v>#N/A</v>
      </c>
      <c r="J339" s="155" t="e">
        <f t="shared" si="57"/>
        <v>#NUM!</v>
      </c>
      <c r="AI339" t="e">
        <f t="shared" si="58"/>
        <v>#N/A</v>
      </c>
      <c r="AJ339" t="e">
        <f t="shared" si="59"/>
        <v>#N/A</v>
      </c>
      <c r="AK339" t="e">
        <f t="shared" si="60"/>
        <v>#N/A</v>
      </c>
      <c r="AL339" t="e">
        <f t="shared" si="61"/>
        <v>#N/A</v>
      </c>
      <c r="AM339" t="e">
        <f t="shared" si="62"/>
        <v>#N/A</v>
      </c>
      <c r="AN339" s="175" t="e">
        <f t="shared" si="63"/>
        <v>#N/A</v>
      </c>
    </row>
    <row r="340" spans="6:40" x14ac:dyDescent="0.25">
      <c r="F340" s="64">
        <v>299</v>
      </c>
      <c r="G340">
        <f t="shared" si="54"/>
        <v>0</v>
      </c>
      <c r="H340" s="156" t="str">
        <f t="shared" si="55"/>
        <v/>
      </c>
      <c r="I340" t="e">
        <f t="shared" si="56"/>
        <v>#N/A</v>
      </c>
      <c r="J340" s="155" t="e">
        <f t="shared" si="57"/>
        <v>#NUM!</v>
      </c>
      <c r="AI340" t="e">
        <f t="shared" si="58"/>
        <v>#N/A</v>
      </c>
      <c r="AJ340" t="e">
        <f t="shared" si="59"/>
        <v>#N/A</v>
      </c>
      <c r="AK340" t="e">
        <f t="shared" si="60"/>
        <v>#N/A</v>
      </c>
      <c r="AL340" t="e">
        <f t="shared" si="61"/>
        <v>#N/A</v>
      </c>
      <c r="AM340" t="e">
        <f t="shared" si="62"/>
        <v>#N/A</v>
      </c>
      <c r="AN340" s="175" t="e">
        <f t="shared" si="63"/>
        <v>#N/A</v>
      </c>
    </row>
    <row r="341" spans="6:40" x14ac:dyDescent="0.25">
      <c r="F341" s="64">
        <v>300</v>
      </c>
      <c r="G341">
        <f t="shared" si="54"/>
        <v>0</v>
      </c>
      <c r="H341" s="156" t="str">
        <f t="shared" si="55"/>
        <v/>
      </c>
      <c r="I341" t="e">
        <f t="shared" si="56"/>
        <v>#N/A</v>
      </c>
      <c r="J341" s="155" t="e">
        <f t="shared" si="57"/>
        <v>#NUM!</v>
      </c>
      <c r="AI341" t="e">
        <f t="shared" si="58"/>
        <v>#N/A</v>
      </c>
      <c r="AJ341" t="e">
        <f t="shared" si="59"/>
        <v>#N/A</v>
      </c>
      <c r="AK341" t="e">
        <f t="shared" si="60"/>
        <v>#N/A</v>
      </c>
      <c r="AL341" t="e">
        <f t="shared" si="61"/>
        <v>#N/A</v>
      </c>
      <c r="AM341" t="e">
        <f t="shared" si="62"/>
        <v>#N/A</v>
      </c>
      <c r="AN341" s="175" t="e">
        <f t="shared" si="63"/>
        <v>#N/A</v>
      </c>
    </row>
    <row r="342" spans="6:40" x14ac:dyDescent="0.25">
      <c r="F342" s="64">
        <v>301</v>
      </c>
      <c r="G342">
        <f t="shared" si="54"/>
        <v>0</v>
      </c>
      <c r="H342" s="156" t="str">
        <f t="shared" si="55"/>
        <v/>
      </c>
      <c r="I342" t="e">
        <f t="shared" si="56"/>
        <v>#N/A</v>
      </c>
      <c r="J342" s="155" t="e">
        <f t="shared" si="57"/>
        <v>#NUM!</v>
      </c>
      <c r="AI342" t="e">
        <f t="shared" si="58"/>
        <v>#N/A</v>
      </c>
      <c r="AJ342" t="e">
        <f t="shared" si="59"/>
        <v>#N/A</v>
      </c>
      <c r="AK342" t="e">
        <f t="shared" si="60"/>
        <v>#N/A</v>
      </c>
      <c r="AL342" t="e">
        <f t="shared" si="61"/>
        <v>#N/A</v>
      </c>
      <c r="AM342" t="e">
        <f t="shared" si="62"/>
        <v>#N/A</v>
      </c>
      <c r="AN342" s="175" t="e">
        <f t="shared" si="63"/>
        <v>#N/A</v>
      </c>
    </row>
    <row r="343" spans="6:40" x14ac:dyDescent="0.25">
      <c r="F343" s="64">
        <v>302</v>
      </c>
      <c r="G343">
        <f t="shared" si="54"/>
        <v>0</v>
      </c>
      <c r="H343" s="156" t="str">
        <f t="shared" si="55"/>
        <v/>
      </c>
      <c r="I343" t="e">
        <f t="shared" si="56"/>
        <v>#N/A</v>
      </c>
      <c r="J343" s="155" t="e">
        <f t="shared" si="57"/>
        <v>#NUM!</v>
      </c>
      <c r="AI343" t="e">
        <f t="shared" si="58"/>
        <v>#N/A</v>
      </c>
      <c r="AJ343" t="e">
        <f t="shared" si="59"/>
        <v>#N/A</v>
      </c>
      <c r="AK343" t="e">
        <f t="shared" si="60"/>
        <v>#N/A</v>
      </c>
      <c r="AL343" t="e">
        <f t="shared" si="61"/>
        <v>#N/A</v>
      </c>
      <c r="AM343" t="e">
        <f t="shared" si="62"/>
        <v>#N/A</v>
      </c>
      <c r="AN343" s="175" t="e">
        <f t="shared" si="63"/>
        <v>#N/A</v>
      </c>
    </row>
    <row r="344" spans="6:40" x14ac:dyDescent="0.25">
      <c r="F344" s="64">
        <v>303</v>
      </c>
      <c r="G344">
        <f t="shared" si="54"/>
        <v>0</v>
      </c>
      <c r="H344" s="156" t="str">
        <f t="shared" si="55"/>
        <v/>
      </c>
      <c r="I344" t="e">
        <f t="shared" si="56"/>
        <v>#N/A</v>
      </c>
      <c r="J344" s="155" t="e">
        <f t="shared" si="57"/>
        <v>#NUM!</v>
      </c>
      <c r="AI344" t="e">
        <f t="shared" si="58"/>
        <v>#N/A</v>
      </c>
      <c r="AJ344" t="e">
        <f t="shared" si="59"/>
        <v>#N/A</v>
      </c>
      <c r="AK344" t="e">
        <f t="shared" si="60"/>
        <v>#N/A</v>
      </c>
      <c r="AL344" t="e">
        <f t="shared" si="61"/>
        <v>#N/A</v>
      </c>
      <c r="AM344" t="e">
        <f t="shared" si="62"/>
        <v>#N/A</v>
      </c>
      <c r="AN344" s="175" t="e">
        <f t="shared" si="63"/>
        <v>#N/A</v>
      </c>
    </row>
    <row r="345" spans="6:40" x14ac:dyDescent="0.25">
      <c r="F345" s="64">
        <v>304</v>
      </c>
      <c r="G345">
        <f t="shared" si="54"/>
        <v>0</v>
      </c>
      <c r="H345" s="156" t="str">
        <f t="shared" si="55"/>
        <v/>
      </c>
      <c r="I345" t="e">
        <f t="shared" si="56"/>
        <v>#N/A</v>
      </c>
      <c r="J345" s="155" t="e">
        <f t="shared" si="57"/>
        <v>#NUM!</v>
      </c>
      <c r="AI345" t="e">
        <f t="shared" si="58"/>
        <v>#N/A</v>
      </c>
      <c r="AJ345" t="e">
        <f t="shared" si="59"/>
        <v>#N/A</v>
      </c>
      <c r="AK345" t="e">
        <f t="shared" si="60"/>
        <v>#N/A</v>
      </c>
      <c r="AL345" t="e">
        <f t="shared" si="61"/>
        <v>#N/A</v>
      </c>
      <c r="AM345" t="e">
        <f t="shared" si="62"/>
        <v>#N/A</v>
      </c>
      <c r="AN345" s="175" t="e">
        <f t="shared" si="63"/>
        <v>#N/A</v>
      </c>
    </row>
    <row r="346" spans="6:40" x14ac:dyDescent="0.25">
      <c r="F346" s="64">
        <v>305</v>
      </c>
      <c r="G346">
        <f t="shared" si="54"/>
        <v>0</v>
      </c>
      <c r="H346" s="156" t="str">
        <f t="shared" si="55"/>
        <v/>
      </c>
      <c r="I346" t="e">
        <f t="shared" si="56"/>
        <v>#N/A</v>
      </c>
      <c r="J346" s="155" t="e">
        <f t="shared" si="57"/>
        <v>#NUM!</v>
      </c>
      <c r="AI346" t="e">
        <f t="shared" si="58"/>
        <v>#N/A</v>
      </c>
      <c r="AJ346" t="e">
        <f t="shared" si="59"/>
        <v>#N/A</v>
      </c>
      <c r="AK346" t="e">
        <f t="shared" si="60"/>
        <v>#N/A</v>
      </c>
      <c r="AL346" t="e">
        <f t="shared" si="61"/>
        <v>#N/A</v>
      </c>
      <c r="AM346" t="e">
        <f t="shared" si="62"/>
        <v>#N/A</v>
      </c>
      <c r="AN346" s="175" t="e">
        <f t="shared" si="63"/>
        <v>#N/A</v>
      </c>
    </row>
    <row r="347" spans="6:40" x14ac:dyDescent="0.25">
      <c r="F347" s="64">
        <v>306</v>
      </c>
      <c r="G347">
        <f t="shared" si="54"/>
        <v>0</v>
      </c>
      <c r="H347" s="156" t="str">
        <f t="shared" si="55"/>
        <v/>
      </c>
      <c r="I347" t="e">
        <f t="shared" si="56"/>
        <v>#N/A</v>
      </c>
      <c r="J347" s="155" t="e">
        <f t="shared" si="57"/>
        <v>#NUM!</v>
      </c>
      <c r="AI347" t="e">
        <f t="shared" si="58"/>
        <v>#N/A</v>
      </c>
      <c r="AJ347" t="e">
        <f t="shared" si="59"/>
        <v>#N/A</v>
      </c>
      <c r="AK347" t="e">
        <f t="shared" si="60"/>
        <v>#N/A</v>
      </c>
      <c r="AL347" t="e">
        <f t="shared" si="61"/>
        <v>#N/A</v>
      </c>
      <c r="AM347" t="e">
        <f t="shared" si="62"/>
        <v>#N/A</v>
      </c>
      <c r="AN347" s="175" t="e">
        <f t="shared" si="63"/>
        <v>#N/A</v>
      </c>
    </row>
    <row r="348" spans="6:40" x14ac:dyDescent="0.25">
      <c r="F348" s="64">
        <v>307</v>
      </c>
      <c r="G348">
        <f t="shared" si="54"/>
        <v>0</v>
      </c>
      <c r="H348" s="156" t="str">
        <f t="shared" si="55"/>
        <v/>
      </c>
      <c r="I348" t="e">
        <f t="shared" si="56"/>
        <v>#N/A</v>
      </c>
      <c r="J348" s="155" t="e">
        <f t="shared" si="57"/>
        <v>#NUM!</v>
      </c>
      <c r="AI348" t="e">
        <f t="shared" si="58"/>
        <v>#N/A</v>
      </c>
      <c r="AJ348" t="e">
        <f t="shared" si="59"/>
        <v>#N/A</v>
      </c>
      <c r="AK348" t="e">
        <f t="shared" si="60"/>
        <v>#N/A</v>
      </c>
      <c r="AL348" t="e">
        <f t="shared" si="61"/>
        <v>#N/A</v>
      </c>
      <c r="AM348" t="e">
        <f t="shared" si="62"/>
        <v>#N/A</v>
      </c>
      <c r="AN348" s="175" t="e">
        <f t="shared" si="63"/>
        <v>#N/A</v>
      </c>
    </row>
    <row r="349" spans="6:40" x14ac:dyDescent="0.25">
      <c r="F349" s="64">
        <v>308</v>
      </c>
      <c r="G349">
        <f t="shared" si="54"/>
        <v>0</v>
      </c>
      <c r="H349" s="156" t="str">
        <f t="shared" si="55"/>
        <v/>
      </c>
      <c r="I349" t="e">
        <f t="shared" si="56"/>
        <v>#N/A</v>
      </c>
      <c r="J349" s="155" t="e">
        <f t="shared" si="57"/>
        <v>#NUM!</v>
      </c>
    </row>
    <row r="350" spans="6:40" x14ac:dyDescent="0.25">
      <c r="F350" s="64">
        <v>309</v>
      </c>
      <c r="G350">
        <f t="shared" si="54"/>
        <v>0</v>
      </c>
      <c r="H350" s="156" t="str">
        <f t="shared" si="55"/>
        <v/>
      </c>
      <c r="I350" t="e">
        <f t="shared" si="56"/>
        <v>#N/A</v>
      </c>
      <c r="J350" s="155" t="e">
        <f t="shared" si="57"/>
        <v>#NUM!</v>
      </c>
    </row>
    <row r="351" spans="6:40" x14ac:dyDescent="0.25">
      <c r="F351" s="64">
        <v>310</v>
      </c>
      <c r="G351">
        <f t="shared" si="54"/>
        <v>0</v>
      </c>
      <c r="H351" s="156" t="str">
        <f t="shared" si="55"/>
        <v/>
      </c>
      <c r="I351" t="e">
        <f t="shared" si="56"/>
        <v>#N/A</v>
      </c>
      <c r="J351" s="155" t="e">
        <f t="shared" si="57"/>
        <v>#NUM!</v>
      </c>
    </row>
    <row r="352" spans="6:40" x14ac:dyDescent="0.25">
      <c r="F352" s="64">
        <v>311</v>
      </c>
      <c r="G352">
        <f t="shared" si="54"/>
        <v>0</v>
      </c>
      <c r="H352" s="156" t="str">
        <f t="shared" si="55"/>
        <v/>
      </c>
      <c r="I352" t="e">
        <f t="shared" si="56"/>
        <v>#N/A</v>
      </c>
      <c r="J352" s="155" t="e">
        <f t="shared" si="57"/>
        <v>#NUM!</v>
      </c>
    </row>
    <row r="353" spans="6:10" x14ac:dyDescent="0.25">
      <c r="F353" s="64">
        <v>312</v>
      </c>
      <c r="G353">
        <f t="shared" si="54"/>
        <v>0</v>
      </c>
      <c r="H353" s="156" t="str">
        <f t="shared" si="55"/>
        <v/>
      </c>
      <c r="I353" t="e">
        <f t="shared" si="56"/>
        <v>#N/A</v>
      </c>
      <c r="J353" s="155" t="e">
        <f t="shared" si="57"/>
        <v>#NUM!</v>
      </c>
    </row>
    <row r="354" spans="6:10" x14ac:dyDescent="0.25">
      <c r="F354" s="150" t="s">
        <v>1521</v>
      </c>
      <c r="G354">
        <f t="shared" ref="G354:G359" si="64">VALUE(A354)</f>
        <v>0</v>
      </c>
      <c r="H354" s="156" t="str">
        <f t="shared" si="55"/>
        <v/>
      </c>
      <c r="I354" t="e">
        <f t="shared" si="56"/>
        <v>#N/A</v>
      </c>
      <c r="J354" s="155" t="e">
        <f t="shared" si="57"/>
        <v>#NUM!</v>
      </c>
    </row>
    <row r="355" spans="6:10" x14ac:dyDescent="0.25">
      <c r="F355" s="150" t="s">
        <v>1522</v>
      </c>
      <c r="G355">
        <f t="shared" si="64"/>
        <v>0</v>
      </c>
      <c r="H355" s="156" t="str">
        <f t="shared" si="55"/>
        <v/>
      </c>
      <c r="I355" t="e">
        <f t="shared" si="56"/>
        <v>#N/A</v>
      </c>
      <c r="J355" s="155" t="e">
        <f t="shared" si="57"/>
        <v>#NUM!</v>
      </c>
    </row>
    <row r="356" spans="6:10" x14ac:dyDescent="0.25">
      <c r="F356" s="150" t="s">
        <v>1523</v>
      </c>
      <c r="G356">
        <f t="shared" si="64"/>
        <v>0</v>
      </c>
      <c r="H356" s="156" t="str">
        <f t="shared" si="55"/>
        <v/>
      </c>
      <c r="I356" t="e">
        <f t="shared" si="56"/>
        <v>#N/A</v>
      </c>
      <c r="J356" s="155" t="e">
        <f t="shared" si="57"/>
        <v>#NUM!</v>
      </c>
    </row>
    <row r="357" spans="6:10" x14ac:dyDescent="0.25">
      <c r="F357" s="150" t="s">
        <v>1524</v>
      </c>
      <c r="G357">
        <f t="shared" si="64"/>
        <v>0</v>
      </c>
      <c r="H357" s="156" t="str">
        <f t="shared" si="55"/>
        <v/>
      </c>
      <c r="I357" t="e">
        <f t="shared" si="56"/>
        <v>#N/A</v>
      </c>
      <c r="J357" s="155" t="e">
        <f t="shared" si="57"/>
        <v>#NUM!</v>
      </c>
    </row>
    <row r="358" spans="6:10" x14ac:dyDescent="0.25">
      <c r="F358" s="150" t="s">
        <v>1525</v>
      </c>
      <c r="G358">
        <f t="shared" si="64"/>
        <v>0</v>
      </c>
      <c r="H358" s="156" t="str">
        <f t="shared" si="55"/>
        <v/>
      </c>
      <c r="I358" t="e">
        <f t="shared" si="56"/>
        <v>#N/A</v>
      </c>
      <c r="J358" s="155" t="e">
        <f t="shared" si="57"/>
        <v>#NUM!</v>
      </c>
    </row>
    <row r="359" spans="6:10" x14ac:dyDescent="0.25">
      <c r="F359" s="150" t="s">
        <v>1526</v>
      </c>
      <c r="G359">
        <f t="shared" si="64"/>
        <v>0</v>
      </c>
      <c r="H359" s="156" t="str">
        <f t="shared" si="55"/>
        <v/>
      </c>
      <c r="I359" t="e">
        <f t="shared" si="56"/>
        <v>#N/A</v>
      </c>
      <c r="J359" s="155" t="e">
        <f t="shared" si="5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41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3" t="str">
        <f>"Traffic Volume Trends - "&amp;Page1!E10</f>
        <v>Traffic Volume Trends - January 2022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5">
      <c r="A2" s="198" t="str">
        <f>"Based on preliminary reports from the State Highway Agencies, travel during "&amp;Page1!E10&amp;" on all roads and streets"</f>
        <v>Based on preliminary reports from the State Highway Agencies, travel during January 2022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4.1%</v>
      </c>
      <c r="F5" s="36" t="str">
        <f>"("</f>
        <v>(</v>
      </c>
      <c r="G5" s="164" t="str">
        <f>Data!Y4</f>
        <v>9.5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240.6**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5" t="str">
        <f>"This total includes " &amp;Data!I4&amp;" billion vehicle-miles on rural roads and " &amp; Data!J4&amp;" billion vehicle-miles on urban roads and streets."</f>
        <v>This total includes 71.8 billion vehicle-miles on rural roads and 168.7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4.1%</v>
      </c>
      <c r="F9" s="24" t="s">
        <v>9</v>
      </c>
      <c r="G9" s="166" t="str">
        <f>Data!Z4</f>
        <v>9.5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29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5" t="s">
        <v>31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7" t="s">
        <v>32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7" t="s">
        <v>33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5"/>
    <row r="24" spans="1:16" ht="26.4" x14ac:dyDescent="0.25">
      <c r="E24" s="27" t="s">
        <v>34</v>
      </c>
      <c r="F24" s="199" t="str">
        <f>Data!B4</f>
        <v>January</v>
      </c>
      <c r="G24" s="200"/>
      <c r="H24" s="27" t="s">
        <v>35</v>
      </c>
      <c r="I24" s="27" t="s">
        <v>36</v>
      </c>
    </row>
    <row r="25" spans="1:16" x14ac:dyDescent="0.25">
      <c r="E25" s="28">
        <f>VALUE(Data!A9)</f>
        <v>1997</v>
      </c>
      <c r="F25" s="201">
        <f>VALUE(Data!B9)</f>
        <v>190126</v>
      </c>
      <c r="G25" s="202"/>
      <c r="H25" s="29">
        <f>VALUE(Data!C9)</f>
        <v>190126</v>
      </c>
      <c r="I25" s="29">
        <f>VALUE(Data!D9)</f>
        <v>2488862</v>
      </c>
    </row>
    <row r="26" spans="1:16" x14ac:dyDescent="0.25">
      <c r="E26" s="28">
        <f>VALUE(Data!A10)</f>
        <v>1998</v>
      </c>
      <c r="F26" s="201">
        <f>VALUE(Data!B10)</f>
        <v>196870</v>
      </c>
      <c r="G26" s="202"/>
      <c r="H26" s="29">
        <f>VALUE(Data!C10)</f>
        <v>196870</v>
      </c>
      <c r="I26" s="29">
        <f>VALUE(Data!D10)</f>
        <v>2567117</v>
      </c>
    </row>
    <row r="27" spans="1:16" x14ac:dyDescent="0.25">
      <c r="E27" s="28">
        <f>VALUE(Data!A11)</f>
        <v>1999</v>
      </c>
      <c r="F27" s="201">
        <f>VALUE(Data!B11)</f>
        <v>193581</v>
      </c>
      <c r="G27" s="202"/>
      <c r="H27" s="29">
        <f>VALUE(Data!C11)</f>
        <v>193581</v>
      </c>
      <c r="I27" s="29">
        <f>VALUE(Data!D11)</f>
        <v>2622074</v>
      </c>
    </row>
    <row r="28" spans="1:16" x14ac:dyDescent="0.25">
      <c r="E28" s="28">
        <f>VALUE(Data!A12)</f>
        <v>2000</v>
      </c>
      <c r="F28" s="201">
        <f>VALUE(Data!B12)</f>
        <v>203442</v>
      </c>
      <c r="G28" s="202"/>
      <c r="H28" s="29">
        <f>VALUE(Data!C12)</f>
        <v>203442</v>
      </c>
      <c r="I28" s="29">
        <f>VALUE(Data!D12)</f>
        <v>2689319</v>
      </c>
    </row>
    <row r="29" spans="1:16" x14ac:dyDescent="0.25">
      <c r="E29" s="28">
        <f>VALUE(Data!A13)</f>
        <v>2001</v>
      </c>
      <c r="F29" s="201">
        <f>VALUE(Data!B13)</f>
        <v>209685</v>
      </c>
      <c r="G29" s="202"/>
      <c r="H29" s="29">
        <f>VALUE(Data!C13)</f>
        <v>209685</v>
      </c>
      <c r="I29" s="29">
        <f>VALUE(Data!D13)</f>
        <v>2753170</v>
      </c>
    </row>
    <row r="30" spans="1:16" x14ac:dyDescent="0.25">
      <c r="E30" s="28">
        <f>VALUE(Data!A14)</f>
        <v>2002</v>
      </c>
      <c r="F30" s="201">
        <f>VALUE(Data!B14)</f>
        <v>215215</v>
      </c>
      <c r="G30" s="202"/>
      <c r="H30" s="29">
        <f>VALUE(Data!C14)</f>
        <v>215215</v>
      </c>
      <c r="I30" s="29">
        <f>VALUE(Data!D14)</f>
        <v>2801140</v>
      </c>
    </row>
    <row r="31" spans="1:16" x14ac:dyDescent="0.25">
      <c r="E31" s="28">
        <f>VALUE(Data!A15)</f>
        <v>2003</v>
      </c>
      <c r="F31" s="201">
        <f>VALUE(Data!B15)</f>
        <v>218534</v>
      </c>
      <c r="G31" s="202"/>
      <c r="H31" s="29">
        <f>VALUE(Data!C15)</f>
        <v>218534</v>
      </c>
      <c r="I31" s="29">
        <f>VALUE(Data!D15)</f>
        <v>2858829</v>
      </c>
    </row>
    <row r="32" spans="1:16" x14ac:dyDescent="0.25">
      <c r="E32" s="28">
        <f>VALUE(Data!A16)</f>
        <v>2004</v>
      </c>
      <c r="F32" s="201">
        <f>VALUE(Data!B16)</f>
        <v>222450</v>
      </c>
      <c r="G32" s="202"/>
      <c r="H32" s="29">
        <f>VALUE(Data!C16)</f>
        <v>222450</v>
      </c>
      <c r="I32" s="29">
        <f>VALUE(Data!D16)</f>
        <v>2894137</v>
      </c>
    </row>
    <row r="33" spans="5:9" x14ac:dyDescent="0.25">
      <c r="E33" s="28">
        <f>VALUE(Data!A17)</f>
        <v>2005</v>
      </c>
      <c r="F33" s="201">
        <f>VALUE(Data!B17)</f>
        <v>224072</v>
      </c>
      <c r="G33" s="202"/>
      <c r="H33" s="29">
        <f>VALUE(Data!C17)</f>
        <v>224072</v>
      </c>
      <c r="I33" s="29">
        <f>VALUE(Data!D17)</f>
        <v>2966412</v>
      </c>
    </row>
    <row r="34" spans="5:9" x14ac:dyDescent="0.25">
      <c r="E34" s="28">
        <f>VALUE(Data!A18)</f>
        <v>2006</v>
      </c>
      <c r="F34" s="201">
        <f>VALUE(Data!B18)</f>
        <v>233282</v>
      </c>
      <c r="G34" s="202"/>
      <c r="H34" s="29">
        <f>VALUE(Data!C18)</f>
        <v>233282</v>
      </c>
      <c r="I34" s="29">
        <f>VALUE(Data!D18)</f>
        <v>2998640</v>
      </c>
    </row>
    <row r="35" spans="5:9" x14ac:dyDescent="0.25">
      <c r="E35" s="28">
        <f>VALUE(Data!A19)</f>
        <v>2007</v>
      </c>
      <c r="F35" s="201">
        <f>VALUE(Data!B19)</f>
        <v>233621</v>
      </c>
      <c r="G35" s="202"/>
      <c r="H35" s="29">
        <f>VALUE(Data!C19)</f>
        <v>233621</v>
      </c>
      <c r="I35" s="29">
        <f>VALUE(Data!D19)</f>
        <v>3014455</v>
      </c>
    </row>
    <row r="36" spans="5:9" x14ac:dyDescent="0.25">
      <c r="E36" s="28">
        <f>VALUE(Data!A20)</f>
        <v>2008</v>
      </c>
      <c r="F36" s="201">
        <f>VALUE(Data!B20)</f>
        <v>232920</v>
      </c>
      <c r="G36" s="202"/>
      <c r="H36" s="29">
        <f>VALUE(Data!C20)</f>
        <v>232920</v>
      </c>
      <c r="I36" s="29">
        <f>VALUE(Data!D20)</f>
        <v>3029121</v>
      </c>
    </row>
    <row r="37" spans="5:9" x14ac:dyDescent="0.25">
      <c r="E37" s="28">
        <f>VALUE(Data!A21)</f>
        <v>2009</v>
      </c>
      <c r="F37" s="201">
        <f>VALUE(Data!B21)</f>
        <v>225529</v>
      </c>
      <c r="G37" s="202"/>
      <c r="H37" s="29">
        <f>VALUE(Data!C21)</f>
        <v>225529</v>
      </c>
      <c r="I37" s="29">
        <f>VALUE(Data!D21)</f>
        <v>2966118</v>
      </c>
    </row>
    <row r="38" spans="5:9" x14ac:dyDescent="0.25">
      <c r="E38" s="28">
        <f>VALUE(Data!A22)</f>
        <v>2010</v>
      </c>
      <c r="F38" s="201">
        <f>VALUE(Data!B22)</f>
        <v>220839</v>
      </c>
      <c r="G38" s="202"/>
      <c r="H38" s="29">
        <f>VALUE(Data!C22)</f>
        <v>220839</v>
      </c>
      <c r="I38" s="29">
        <f>VALUE(Data!D22)</f>
        <v>2952073</v>
      </c>
    </row>
    <row r="39" spans="5:9" x14ac:dyDescent="0.25">
      <c r="E39" s="28">
        <f>VALUE(Data!A23)</f>
        <v>2011</v>
      </c>
      <c r="F39" s="201">
        <f>VALUE(Data!B23)</f>
        <v>223790</v>
      </c>
      <c r="G39" s="202"/>
      <c r="H39" s="29">
        <f>VALUE(Data!C23)</f>
        <v>223790</v>
      </c>
      <c r="I39" s="29">
        <f>VALUE(Data!D23)</f>
        <v>2970218</v>
      </c>
    </row>
    <row r="40" spans="5:9" x14ac:dyDescent="0.25">
      <c r="E40" s="28">
        <f>VALUE(Data!A24)</f>
        <v>2012</v>
      </c>
      <c r="F40" s="201">
        <f>VALUE(Data!B24)</f>
        <v>227527</v>
      </c>
      <c r="G40" s="202"/>
      <c r="H40" s="29">
        <f>VALUE(Data!C24)</f>
        <v>227527</v>
      </c>
      <c r="I40" s="29">
        <f>VALUE(Data!D24)</f>
        <v>2954139</v>
      </c>
    </row>
    <row r="41" spans="5:9" x14ac:dyDescent="0.25">
      <c r="E41" s="28">
        <f>VALUE(Data!A25)</f>
        <v>2013</v>
      </c>
      <c r="F41" s="201">
        <f>VALUE(Data!B25)</f>
        <v>229419</v>
      </c>
      <c r="G41" s="202"/>
      <c r="H41" s="29">
        <f>VALUE(Data!C25)</f>
        <v>229419</v>
      </c>
      <c r="I41" s="29">
        <f>VALUE(Data!D25)</f>
        <v>2970461</v>
      </c>
    </row>
    <row r="42" spans="5:9" x14ac:dyDescent="0.25">
      <c r="E42" s="28">
        <f>VALUE(Data!A26)</f>
        <v>2014</v>
      </c>
      <c r="F42" s="201">
        <f>VALUE(Data!B26)</f>
        <v>226413</v>
      </c>
      <c r="G42" s="202"/>
      <c r="H42" s="29">
        <f>VALUE(Data!C26)</f>
        <v>226413</v>
      </c>
      <c r="I42" s="29">
        <f>VALUE(Data!D26)</f>
        <v>2985274</v>
      </c>
    </row>
    <row r="43" spans="5:9" x14ac:dyDescent="0.25">
      <c r="E43" s="28">
        <f>VALUE(Data!A27)</f>
        <v>2015</v>
      </c>
      <c r="F43" s="201">
        <f>VALUE(Data!B27)</f>
        <v>233498</v>
      </c>
      <c r="G43" s="202"/>
      <c r="H43" s="29">
        <f>VALUE(Data!C27)</f>
        <v>233498</v>
      </c>
      <c r="I43" s="29">
        <f>VALUE(Data!D27)</f>
        <v>3032741</v>
      </c>
    </row>
    <row r="44" spans="5:9" x14ac:dyDescent="0.25">
      <c r="E44" s="28">
        <f>VALUE(Data!A28)</f>
        <v>2016</v>
      </c>
      <c r="F44" s="201">
        <f>VALUE(Data!B28)</f>
        <v>239679</v>
      </c>
      <c r="G44" s="202"/>
      <c r="H44" s="29">
        <f>VALUE(Data!C28)</f>
        <v>239679</v>
      </c>
      <c r="I44" s="29">
        <f>VALUE(Data!D28)</f>
        <v>3101553</v>
      </c>
    </row>
    <row r="45" spans="5:9" x14ac:dyDescent="0.25">
      <c r="E45" s="28">
        <f>VALUE(Data!A29)</f>
        <v>2017</v>
      </c>
      <c r="F45" s="201">
        <f>VALUE(Data!B29)</f>
        <v>242600</v>
      </c>
      <c r="G45" s="202"/>
      <c r="H45" s="29">
        <f>VALUE(Data!C29)</f>
        <v>242600</v>
      </c>
      <c r="I45" s="29">
        <f>VALUE(Data!D29)</f>
        <v>3177329</v>
      </c>
    </row>
    <row r="46" spans="5:9" x14ac:dyDescent="0.25">
      <c r="E46" s="28">
        <f>VALUE(Data!A30)</f>
        <v>2018</v>
      </c>
      <c r="F46" s="201">
        <f>VALUE(Data!B30)</f>
        <v>244736</v>
      </c>
      <c r="G46" s="202"/>
      <c r="H46" s="29">
        <f>VALUE(Data!C30)</f>
        <v>244736</v>
      </c>
      <c r="I46" s="29">
        <f>VALUE(Data!D30)</f>
        <v>3214483</v>
      </c>
    </row>
    <row r="47" spans="5:9" x14ac:dyDescent="0.25">
      <c r="E47" s="28">
        <f>VALUE(Data!A31)</f>
        <v>2019</v>
      </c>
      <c r="F47" s="201">
        <f>VALUE(Data!B31)</f>
        <v>248927</v>
      </c>
      <c r="G47" s="202"/>
      <c r="H47" s="29">
        <f>VALUE(Data!C31)</f>
        <v>248927</v>
      </c>
      <c r="I47" s="29">
        <f>VALUE(Data!D31)</f>
        <v>3244517</v>
      </c>
    </row>
    <row r="48" spans="5:9" x14ac:dyDescent="0.25">
      <c r="E48" s="28">
        <f>VALUE(Data!A32)</f>
        <v>2020</v>
      </c>
      <c r="F48" s="201">
        <f>VALUE(Data!B32)</f>
        <v>260847</v>
      </c>
      <c r="G48" s="202"/>
      <c r="H48" s="29">
        <f>VALUE(Data!C32)</f>
        <v>260847</v>
      </c>
      <c r="I48" s="29">
        <f>VALUE(Data!D32)</f>
        <v>3273692</v>
      </c>
    </row>
    <row r="49" spans="1:16" x14ac:dyDescent="0.25">
      <c r="E49" s="28">
        <f>VALUE(Data!A33)</f>
        <v>2021</v>
      </c>
      <c r="F49" s="201">
        <f>VALUE(Data!B33)</f>
        <v>231030</v>
      </c>
      <c r="G49" s="202"/>
      <c r="H49" s="29">
        <f>VALUE(Data!C33)</f>
        <v>231030</v>
      </c>
      <c r="I49" s="29">
        <f>VALUE(Data!D33)</f>
        <v>2873805</v>
      </c>
    </row>
    <row r="50" spans="1:16" x14ac:dyDescent="0.25">
      <c r="E50" s="28">
        <f>VALUE(Data!A34)</f>
        <v>2022</v>
      </c>
      <c r="F50" s="201">
        <f>VALUE(Data!B34)</f>
        <v>240552</v>
      </c>
      <c r="G50" s="202"/>
      <c r="H50" s="29">
        <f>VALUE(Data!C34)</f>
        <v>240552</v>
      </c>
      <c r="I50" s="29">
        <f>VALUE(Data!D34)</f>
        <v>3238411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37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38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39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41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42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4" t="s">
        <v>43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5"/>
  </sheetData>
  <mergeCells count="34">
    <mergeCell ref="F48:G48"/>
    <mergeCell ref="F49:G49"/>
    <mergeCell ref="F39:G39"/>
    <mergeCell ref="F40:G40"/>
    <mergeCell ref="F41:G41"/>
    <mergeCell ref="F42:G42"/>
    <mergeCell ref="F43:G43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5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3" t="s">
        <v>44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5">
      <c r="A2" s="220" t="s">
        <v>45</v>
      </c>
      <c r="B2" s="221"/>
      <c r="C2" s="222"/>
      <c r="D2" s="226" t="s">
        <v>46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5">
      <c r="A3" s="223"/>
      <c r="B3" s="224"/>
      <c r="C3" s="225"/>
      <c r="D3" s="167" t="s">
        <v>47</v>
      </c>
      <c r="E3" s="167" t="s">
        <v>48</v>
      </c>
      <c r="F3" s="167" t="s">
        <v>49</v>
      </c>
      <c r="G3" s="167" t="s">
        <v>50</v>
      </c>
      <c r="H3" s="167" t="s">
        <v>51</v>
      </c>
      <c r="I3" s="167" t="s">
        <v>52</v>
      </c>
      <c r="J3" s="167" t="s">
        <v>53</v>
      </c>
      <c r="K3" s="167" t="s">
        <v>54</v>
      </c>
      <c r="L3" s="167" t="s">
        <v>55</v>
      </c>
      <c r="M3" s="167" t="s">
        <v>56</v>
      </c>
      <c r="N3" s="167" t="s">
        <v>57</v>
      </c>
      <c r="O3" s="167" t="s">
        <v>58</v>
      </c>
    </row>
    <row r="4" spans="1:16" ht="12.75" customHeight="1" x14ac:dyDescent="0.25">
      <c r="A4" s="38"/>
      <c r="B4" s="39"/>
      <c r="C4" s="39"/>
      <c r="D4" s="123" t="s">
        <v>59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47</v>
      </c>
      <c r="E5" s="98" t="s">
        <v>48</v>
      </c>
      <c r="F5" s="98" t="s">
        <v>49</v>
      </c>
      <c r="G5" s="98" t="s">
        <v>50</v>
      </c>
      <c r="H5" s="98" t="s">
        <v>51</v>
      </c>
      <c r="I5" s="98" t="s">
        <v>52</v>
      </c>
      <c r="J5" s="98" t="s">
        <v>53</v>
      </c>
      <c r="K5" s="98" t="s">
        <v>54</v>
      </c>
      <c r="L5" s="98" t="s">
        <v>55</v>
      </c>
      <c r="M5" s="98" t="s">
        <v>56</v>
      </c>
      <c r="N5" s="98" t="s">
        <v>57</v>
      </c>
      <c r="O5" s="98" t="s">
        <v>58</v>
      </c>
      <c r="P5" s="40" t="s">
        <v>60</v>
      </c>
    </row>
    <row r="6" spans="1:16" ht="12.75" customHeight="1" x14ac:dyDescent="0.25">
      <c r="A6" s="205" t="s">
        <v>61</v>
      </c>
      <c r="B6" s="206"/>
      <c r="C6" s="207"/>
      <c r="D6" s="99" t="s">
        <v>62</v>
      </c>
      <c r="E6" s="99" t="s">
        <v>63</v>
      </c>
      <c r="F6" s="99" t="s">
        <v>64</v>
      </c>
      <c r="G6" s="99" t="s">
        <v>65</v>
      </c>
      <c r="H6" s="99" t="s">
        <v>66</v>
      </c>
      <c r="I6" s="99" t="s">
        <v>67</v>
      </c>
      <c r="J6" s="99" t="s">
        <v>68</v>
      </c>
      <c r="K6" s="99" t="s">
        <v>69</v>
      </c>
      <c r="L6" s="99" t="s">
        <v>70</v>
      </c>
      <c r="M6" s="99" t="s">
        <v>71</v>
      </c>
      <c r="N6" s="99" t="s">
        <v>72</v>
      </c>
      <c r="O6" s="99" t="s">
        <v>73</v>
      </c>
      <c r="P6" s="41">
        <v>1</v>
      </c>
    </row>
    <row r="7" spans="1:16" ht="12.75" customHeight="1" x14ac:dyDescent="0.25">
      <c r="A7" s="205" t="s">
        <v>74</v>
      </c>
      <c r="B7" s="206"/>
      <c r="C7" s="207"/>
      <c r="D7" s="99" t="s">
        <v>75</v>
      </c>
      <c r="E7" s="99" t="s">
        <v>76</v>
      </c>
      <c r="F7" s="99" t="s">
        <v>77</v>
      </c>
      <c r="G7" s="99" t="s">
        <v>78</v>
      </c>
      <c r="H7" s="99" t="s">
        <v>79</v>
      </c>
      <c r="I7" s="99" t="s">
        <v>80</v>
      </c>
      <c r="J7" s="99" t="s">
        <v>81</v>
      </c>
      <c r="K7" s="99" t="s">
        <v>80</v>
      </c>
      <c r="L7" s="99" t="s">
        <v>82</v>
      </c>
      <c r="M7" s="99" t="s">
        <v>79</v>
      </c>
      <c r="N7" s="99" t="s">
        <v>83</v>
      </c>
      <c r="O7" s="99" t="s">
        <v>84</v>
      </c>
      <c r="P7" s="41">
        <v>2</v>
      </c>
    </row>
    <row r="8" spans="1:16" ht="12.75" customHeight="1" x14ac:dyDescent="0.25">
      <c r="A8" s="205" t="s">
        <v>85</v>
      </c>
      <c r="B8" s="206"/>
      <c r="C8" s="207"/>
      <c r="D8" s="99" t="s">
        <v>69</v>
      </c>
      <c r="E8" s="99" t="s">
        <v>86</v>
      </c>
      <c r="F8" s="99" t="s">
        <v>87</v>
      </c>
      <c r="G8" s="99" t="s">
        <v>88</v>
      </c>
      <c r="H8" s="99" t="s">
        <v>89</v>
      </c>
      <c r="I8" s="99" t="s">
        <v>78</v>
      </c>
      <c r="J8" s="99" t="s">
        <v>90</v>
      </c>
      <c r="K8" s="99" t="s">
        <v>91</v>
      </c>
      <c r="L8" s="99" t="s">
        <v>92</v>
      </c>
      <c r="M8" s="99" t="s">
        <v>93</v>
      </c>
      <c r="N8" s="99" t="s">
        <v>88</v>
      </c>
      <c r="O8" s="99" t="s">
        <v>94</v>
      </c>
      <c r="P8" s="41">
        <v>3</v>
      </c>
    </row>
    <row r="9" spans="1:16" ht="12.75" customHeight="1" x14ac:dyDescent="0.25">
      <c r="A9" s="205" t="s">
        <v>95</v>
      </c>
      <c r="B9" s="206"/>
      <c r="C9" s="207"/>
      <c r="D9" s="99" t="s">
        <v>96</v>
      </c>
      <c r="E9" s="99" t="s">
        <v>97</v>
      </c>
      <c r="F9" s="99" t="s">
        <v>98</v>
      </c>
      <c r="G9" s="99" t="s">
        <v>99</v>
      </c>
      <c r="H9" s="99" t="s">
        <v>100</v>
      </c>
      <c r="I9" s="99" t="s">
        <v>101</v>
      </c>
      <c r="J9" s="99" t="s">
        <v>102</v>
      </c>
      <c r="K9" s="99" t="s">
        <v>103</v>
      </c>
      <c r="L9" s="99" t="s">
        <v>104</v>
      </c>
      <c r="M9" s="99" t="s">
        <v>105</v>
      </c>
      <c r="N9" s="99" t="s">
        <v>106</v>
      </c>
      <c r="O9" s="99" t="s">
        <v>107</v>
      </c>
      <c r="P9" s="41">
        <v>4</v>
      </c>
    </row>
    <row r="10" spans="1:16" ht="12.75" customHeight="1" x14ac:dyDescent="0.25">
      <c r="A10" s="205" t="s">
        <v>108</v>
      </c>
      <c r="B10" s="206"/>
      <c r="C10" s="207"/>
      <c r="D10" s="99" t="s">
        <v>109</v>
      </c>
      <c r="E10" s="99" t="s">
        <v>110</v>
      </c>
      <c r="F10" s="99" t="s">
        <v>111</v>
      </c>
      <c r="G10" s="99" t="s">
        <v>112</v>
      </c>
      <c r="H10" s="99" t="s">
        <v>113</v>
      </c>
      <c r="I10" s="99" t="s">
        <v>114</v>
      </c>
      <c r="J10" s="99" t="s">
        <v>115</v>
      </c>
      <c r="K10" s="99" t="s">
        <v>116</v>
      </c>
      <c r="L10" s="99" t="s">
        <v>117</v>
      </c>
      <c r="M10" s="99" t="s">
        <v>118</v>
      </c>
      <c r="N10" s="99" t="s">
        <v>119</v>
      </c>
      <c r="O10" s="99" t="s">
        <v>120</v>
      </c>
      <c r="P10" s="41">
        <v>5</v>
      </c>
    </row>
    <row r="11" spans="1:16" ht="12.75" customHeight="1" thickBot="1" x14ac:dyDescent="0.3">
      <c r="A11" s="205" t="s">
        <v>121</v>
      </c>
      <c r="B11" s="206"/>
      <c r="C11" s="207"/>
      <c r="D11" s="129" t="s">
        <v>122</v>
      </c>
      <c r="E11" s="129" t="s">
        <v>123</v>
      </c>
      <c r="F11" s="129" t="s">
        <v>124</v>
      </c>
      <c r="G11" s="129" t="s">
        <v>125</v>
      </c>
      <c r="H11" s="129" t="s">
        <v>104</v>
      </c>
      <c r="I11" s="129" t="s">
        <v>126</v>
      </c>
      <c r="J11" s="129" t="s">
        <v>127</v>
      </c>
      <c r="K11" s="129" t="s">
        <v>98</v>
      </c>
      <c r="L11" s="129" t="s">
        <v>128</v>
      </c>
      <c r="M11" s="129" t="s">
        <v>126</v>
      </c>
      <c r="N11" s="129" t="s">
        <v>129</v>
      </c>
      <c r="O11" s="129" t="s">
        <v>130</v>
      </c>
      <c r="P11" s="41">
        <v>6</v>
      </c>
    </row>
    <row r="12" spans="1:16" ht="12.75" customHeight="1" x14ac:dyDescent="0.25">
      <c r="A12" s="205" t="s">
        <v>131</v>
      </c>
      <c r="B12" s="206"/>
      <c r="C12" s="207"/>
      <c r="D12" s="130" t="s">
        <v>132</v>
      </c>
      <c r="E12" s="130" t="s">
        <v>133</v>
      </c>
      <c r="F12" s="130" t="s">
        <v>134</v>
      </c>
      <c r="G12" s="130" t="s">
        <v>135</v>
      </c>
      <c r="H12" s="130" t="s">
        <v>136</v>
      </c>
      <c r="I12" s="130" t="s">
        <v>137</v>
      </c>
      <c r="J12" s="130" t="s">
        <v>138</v>
      </c>
      <c r="K12" s="130" t="s">
        <v>139</v>
      </c>
      <c r="L12" s="130" t="s">
        <v>140</v>
      </c>
      <c r="M12" s="130" t="s">
        <v>141</v>
      </c>
      <c r="N12" s="130" t="s">
        <v>142</v>
      </c>
      <c r="O12" s="130" t="s">
        <v>143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144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5" t="s">
        <v>61</v>
      </c>
      <c r="B14" s="206"/>
      <c r="C14" s="207"/>
      <c r="D14" s="99" t="s">
        <v>145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5" t="s">
        <v>74</v>
      </c>
      <c r="B15" s="206"/>
      <c r="C15" s="207"/>
      <c r="D15" s="99" t="s">
        <v>146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5" t="s">
        <v>85</v>
      </c>
      <c r="B16" s="206"/>
      <c r="C16" s="207"/>
      <c r="D16" s="99" t="s">
        <v>147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5" t="s">
        <v>95</v>
      </c>
      <c r="B17" s="206"/>
      <c r="C17" s="207"/>
      <c r="D17" s="99" t="s">
        <v>148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5" t="s">
        <v>108</v>
      </c>
      <c r="B18" s="206"/>
      <c r="C18" s="207"/>
      <c r="D18" s="99" t="s">
        <v>149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5" t="s">
        <v>121</v>
      </c>
      <c r="B19" s="206"/>
      <c r="C19" s="207"/>
      <c r="D19" s="99" t="s">
        <v>150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5" t="s">
        <v>131</v>
      </c>
      <c r="B20" s="206"/>
      <c r="C20" s="207"/>
      <c r="D20" s="130" t="s">
        <v>151</v>
      </c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152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5" t="s">
        <v>61</v>
      </c>
      <c r="B22" s="206"/>
      <c r="C22" s="207"/>
      <c r="D22" s="99" t="s">
        <v>153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5" t="s">
        <v>74</v>
      </c>
      <c r="B23" s="206"/>
      <c r="C23" s="207"/>
      <c r="D23" s="99" t="s">
        <v>154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5" t="s">
        <v>85</v>
      </c>
      <c r="B24" s="206"/>
      <c r="C24" s="207"/>
      <c r="D24" s="99" t="s">
        <v>155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5" t="s">
        <v>95</v>
      </c>
      <c r="B25" s="206"/>
      <c r="C25" s="207"/>
      <c r="D25" s="99" t="s">
        <v>156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5" t="s">
        <v>108</v>
      </c>
      <c r="B26" s="206"/>
      <c r="C26" s="207"/>
      <c r="D26" s="99" t="s">
        <v>157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5" t="s">
        <v>121</v>
      </c>
      <c r="B27" s="206"/>
      <c r="C27" s="207"/>
      <c r="D27" s="129" t="s">
        <v>158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5" t="s">
        <v>131</v>
      </c>
      <c r="B28" s="206"/>
      <c r="C28" s="207"/>
      <c r="D28" s="130" t="s">
        <v>159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3" t="s">
        <v>160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5">
      <c r="A31" s="214" t="s">
        <v>45</v>
      </c>
      <c r="B31" s="215"/>
      <c r="C31" s="216"/>
      <c r="D31" s="210" t="s">
        <v>46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5">
      <c r="A32" s="217"/>
      <c r="B32" s="218"/>
      <c r="C32" s="219"/>
      <c r="D32" s="168" t="s">
        <v>47</v>
      </c>
      <c r="E32" s="168" t="s">
        <v>48</v>
      </c>
      <c r="F32" s="168" t="s">
        <v>49</v>
      </c>
      <c r="G32" s="168" t="s">
        <v>50</v>
      </c>
      <c r="H32" s="168" t="s">
        <v>51</v>
      </c>
      <c r="I32" s="168" t="s">
        <v>52</v>
      </c>
      <c r="J32" s="168" t="s">
        <v>53</v>
      </c>
      <c r="K32" s="168" t="s">
        <v>54</v>
      </c>
      <c r="L32" s="168" t="s">
        <v>55</v>
      </c>
      <c r="M32" s="168" t="s">
        <v>56</v>
      </c>
      <c r="N32" s="168" t="s">
        <v>57</v>
      </c>
      <c r="O32" s="168" t="s">
        <v>58</v>
      </c>
    </row>
    <row r="33" spans="1:16" ht="12.75" customHeight="1" x14ac:dyDescent="0.25">
      <c r="A33" s="42"/>
      <c r="B33" s="43"/>
      <c r="C33" s="43"/>
      <c r="D33" s="74" t="s">
        <v>161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5" t="s">
        <v>61</v>
      </c>
      <c r="B34" s="206"/>
      <c r="C34" s="207"/>
      <c r="D34" s="99" t="s">
        <v>62</v>
      </c>
      <c r="E34" s="99" t="s">
        <v>79</v>
      </c>
      <c r="F34" s="99" t="s">
        <v>162</v>
      </c>
      <c r="G34" s="99" t="s">
        <v>163</v>
      </c>
      <c r="H34" s="99" t="s">
        <v>164</v>
      </c>
      <c r="I34" s="99" t="s">
        <v>165</v>
      </c>
      <c r="J34" s="99" t="s">
        <v>166</v>
      </c>
      <c r="K34" s="99" t="s">
        <v>167</v>
      </c>
      <c r="L34" s="99" t="s">
        <v>168</v>
      </c>
      <c r="M34" s="99" t="s">
        <v>169</v>
      </c>
      <c r="N34" s="99" t="s">
        <v>170</v>
      </c>
      <c r="O34" s="99" t="s">
        <v>171</v>
      </c>
      <c r="P34">
        <v>22</v>
      </c>
    </row>
    <row r="35" spans="1:16" ht="12.75" customHeight="1" x14ac:dyDescent="0.25">
      <c r="A35" s="205" t="s">
        <v>74</v>
      </c>
      <c r="B35" s="206"/>
      <c r="C35" s="207"/>
      <c r="D35" s="99" t="s">
        <v>75</v>
      </c>
      <c r="E35" s="99" t="s">
        <v>172</v>
      </c>
      <c r="F35" s="99" t="s">
        <v>173</v>
      </c>
      <c r="G35" s="99" t="s">
        <v>174</v>
      </c>
      <c r="H35" s="99" t="s">
        <v>175</v>
      </c>
      <c r="I35" s="99" t="s">
        <v>176</v>
      </c>
      <c r="J35" s="99" t="s">
        <v>177</v>
      </c>
      <c r="K35" s="99" t="s">
        <v>178</v>
      </c>
      <c r="L35" s="99" t="s">
        <v>179</v>
      </c>
      <c r="M35" s="99" t="s">
        <v>180</v>
      </c>
      <c r="N35" s="99" t="s">
        <v>181</v>
      </c>
      <c r="O35" s="99" t="s">
        <v>182</v>
      </c>
      <c r="P35">
        <v>23</v>
      </c>
    </row>
    <row r="36" spans="1:16" ht="12.75" customHeight="1" x14ac:dyDescent="0.25">
      <c r="A36" s="205" t="s">
        <v>85</v>
      </c>
      <c r="B36" s="206"/>
      <c r="C36" s="207"/>
      <c r="D36" s="99" t="s">
        <v>69</v>
      </c>
      <c r="E36" s="99" t="s">
        <v>183</v>
      </c>
      <c r="F36" s="99" t="s">
        <v>184</v>
      </c>
      <c r="G36" s="99" t="s">
        <v>185</v>
      </c>
      <c r="H36" s="99" t="s">
        <v>186</v>
      </c>
      <c r="I36" s="99" t="s">
        <v>187</v>
      </c>
      <c r="J36" s="99" t="s">
        <v>188</v>
      </c>
      <c r="K36" s="99" t="s">
        <v>189</v>
      </c>
      <c r="L36" s="99" t="s">
        <v>190</v>
      </c>
      <c r="M36" s="99" t="s">
        <v>191</v>
      </c>
      <c r="N36" s="99" t="s">
        <v>192</v>
      </c>
      <c r="O36" s="99" t="s">
        <v>193</v>
      </c>
      <c r="P36">
        <v>24</v>
      </c>
    </row>
    <row r="37" spans="1:16" ht="12.75" customHeight="1" x14ac:dyDescent="0.25">
      <c r="A37" s="205" t="s">
        <v>95</v>
      </c>
      <c r="B37" s="206"/>
      <c r="C37" s="207"/>
      <c r="D37" s="99" t="s">
        <v>96</v>
      </c>
      <c r="E37" s="99" t="s">
        <v>194</v>
      </c>
      <c r="F37" s="99" t="s">
        <v>195</v>
      </c>
      <c r="G37" s="99" t="s">
        <v>196</v>
      </c>
      <c r="H37" s="99" t="s">
        <v>197</v>
      </c>
      <c r="I37" s="99" t="s">
        <v>198</v>
      </c>
      <c r="J37" s="99" t="s">
        <v>199</v>
      </c>
      <c r="K37" s="99" t="s">
        <v>200</v>
      </c>
      <c r="L37" s="99" t="s">
        <v>201</v>
      </c>
      <c r="M37" s="99" t="s">
        <v>202</v>
      </c>
      <c r="N37" s="99" t="s">
        <v>203</v>
      </c>
      <c r="O37" s="99" t="s">
        <v>204</v>
      </c>
      <c r="P37">
        <v>25</v>
      </c>
    </row>
    <row r="38" spans="1:16" ht="12.75" customHeight="1" x14ac:dyDescent="0.25">
      <c r="A38" s="205" t="s">
        <v>108</v>
      </c>
      <c r="B38" s="206"/>
      <c r="C38" s="207"/>
      <c r="D38" s="99" t="s">
        <v>109</v>
      </c>
      <c r="E38" s="99" t="s">
        <v>205</v>
      </c>
      <c r="F38" s="99" t="s">
        <v>206</v>
      </c>
      <c r="G38" s="99" t="s">
        <v>207</v>
      </c>
      <c r="H38" s="99" t="s">
        <v>208</v>
      </c>
      <c r="I38" s="99" t="s">
        <v>209</v>
      </c>
      <c r="J38" s="99" t="s">
        <v>210</v>
      </c>
      <c r="K38" s="99" t="s">
        <v>211</v>
      </c>
      <c r="L38" s="99" t="s">
        <v>212</v>
      </c>
      <c r="M38" s="99" t="s">
        <v>213</v>
      </c>
      <c r="N38" s="99" t="s">
        <v>214</v>
      </c>
      <c r="O38" s="99" t="s">
        <v>215</v>
      </c>
      <c r="P38">
        <v>26</v>
      </c>
    </row>
    <row r="39" spans="1:16" ht="12.75" customHeight="1" thickBot="1" x14ac:dyDescent="0.3">
      <c r="A39" s="205" t="s">
        <v>121</v>
      </c>
      <c r="B39" s="206"/>
      <c r="C39" s="207"/>
      <c r="D39" s="99" t="s">
        <v>122</v>
      </c>
      <c r="E39" s="99" t="s">
        <v>184</v>
      </c>
      <c r="F39" s="99" t="s">
        <v>216</v>
      </c>
      <c r="G39" s="99" t="s">
        <v>217</v>
      </c>
      <c r="H39" s="99" t="s">
        <v>218</v>
      </c>
      <c r="I39" s="99" t="s">
        <v>219</v>
      </c>
      <c r="J39" s="99" t="s">
        <v>220</v>
      </c>
      <c r="K39" s="99" t="s">
        <v>221</v>
      </c>
      <c r="L39" s="99" t="s">
        <v>222</v>
      </c>
      <c r="M39" s="99" t="s">
        <v>223</v>
      </c>
      <c r="N39" s="99" t="s">
        <v>224</v>
      </c>
      <c r="O39" s="99" t="s">
        <v>225</v>
      </c>
      <c r="P39">
        <v>27</v>
      </c>
    </row>
    <row r="40" spans="1:16" ht="12.75" customHeight="1" x14ac:dyDescent="0.25">
      <c r="A40" s="205" t="s">
        <v>131</v>
      </c>
      <c r="B40" s="206"/>
      <c r="C40" s="207"/>
      <c r="D40" s="130" t="s">
        <v>132</v>
      </c>
      <c r="E40" s="130" t="s">
        <v>226</v>
      </c>
      <c r="F40" s="130" t="s">
        <v>227</v>
      </c>
      <c r="G40" s="130" t="s">
        <v>228</v>
      </c>
      <c r="H40" s="130" t="s">
        <v>229</v>
      </c>
      <c r="I40" s="130" t="s">
        <v>230</v>
      </c>
      <c r="J40" s="130" t="s">
        <v>231</v>
      </c>
      <c r="K40" s="130" t="s">
        <v>232</v>
      </c>
      <c r="L40" s="130" t="s">
        <v>233</v>
      </c>
      <c r="M40" s="130" t="s">
        <v>234</v>
      </c>
      <c r="N40" s="130" t="s">
        <v>235</v>
      </c>
      <c r="O40" s="130" t="s">
        <v>236</v>
      </c>
      <c r="P40">
        <v>28</v>
      </c>
    </row>
    <row r="41" spans="1:16" ht="12.75" customHeight="1" x14ac:dyDescent="0.25">
      <c r="A41" s="42"/>
      <c r="B41" s="43"/>
      <c r="C41" s="43"/>
      <c r="D41" s="74" t="s">
        <v>237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5" t="s">
        <v>61</v>
      </c>
      <c r="B42" s="206"/>
      <c r="C42" s="207"/>
      <c r="D42" s="99" t="s">
        <v>145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5" t="s">
        <v>74</v>
      </c>
      <c r="B43" s="206"/>
      <c r="C43" s="207"/>
      <c r="D43" s="99" t="s">
        <v>146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5" t="s">
        <v>85</v>
      </c>
      <c r="B44" s="206"/>
      <c r="C44" s="207"/>
      <c r="D44" s="99" t="s">
        <v>147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5" t="s">
        <v>95</v>
      </c>
      <c r="B45" s="206"/>
      <c r="C45" s="207"/>
      <c r="D45" s="99" t="s">
        <v>148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5" t="s">
        <v>108</v>
      </c>
      <c r="B46" s="206"/>
      <c r="C46" s="207"/>
      <c r="D46" s="99" t="s">
        <v>149</v>
      </c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5" t="s">
        <v>121</v>
      </c>
      <c r="B47" s="206"/>
      <c r="C47" s="207"/>
      <c r="D47" s="99" t="s">
        <v>150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5" t="s">
        <v>131</v>
      </c>
      <c r="B48" s="206"/>
      <c r="C48" s="207"/>
      <c r="D48" s="130" t="s">
        <v>151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238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5" t="s">
        <v>61</v>
      </c>
      <c r="B50" s="206"/>
      <c r="C50" s="207"/>
      <c r="D50" s="99" t="s">
        <v>153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5" t="s">
        <v>74</v>
      </c>
      <c r="B51" s="206"/>
      <c r="C51" s="207"/>
      <c r="D51" s="99" t="s">
        <v>154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5" t="s">
        <v>85</v>
      </c>
      <c r="B52" s="206"/>
      <c r="C52" s="207"/>
      <c r="D52" s="99" t="s">
        <v>155</v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5" t="s">
        <v>95</v>
      </c>
      <c r="B53" s="206"/>
      <c r="C53" s="207"/>
      <c r="D53" s="99" t="s">
        <v>156</v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5" t="s">
        <v>108</v>
      </c>
      <c r="B54" s="206"/>
      <c r="C54" s="207"/>
      <c r="D54" s="99" t="s">
        <v>157</v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5" t="s">
        <v>121</v>
      </c>
      <c r="B55" s="206"/>
      <c r="C55" s="207"/>
      <c r="D55" s="129" t="s">
        <v>158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5" t="s">
        <v>131</v>
      </c>
      <c r="B56" s="206"/>
      <c r="C56" s="207"/>
      <c r="D56" s="130" t="s">
        <v>159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08" t="s">
        <v>239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5:C25"/>
    <mergeCell ref="A38:C38"/>
    <mergeCell ref="A39:C39"/>
    <mergeCell ref="B30:P30"/>
    <mergeCell ref="A31:C32"/>
    <mergeCell ref="A26:C26"/>
    <mergeCell ref="A27:C27"/>
    <mergeCell ref="A28:C28"/>
    <mergeCell ref="A40:C40"/>
    <mergeCell ref="A42:C42"/>
    <mergeCell ref="A34:C34"/>
    <mergeCell ref="A35:C35"/>
    <mergeCell ref="A36:C36"/>
    <mergeCell ref="A37:C37"/>
    <mergeCell ref="A48:C48"/>
    <mergeCell ref="A50:C50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3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240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241</v>
      </c>
      <c r="B3" s="239"/>
      <c r="C3" s="240"/>
      <c r="D3" s="247" t="str">
        <f>Data!B4</f>
        <v>January</v>
      </c>
      <c r="E3" s="248"/>
      <c r="F3" s="248"/>
      <c r="G3" s="249"/>
      <c r="H3" s="247">
        <f>Data!B6</f>
        <v>44531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242</v>
      </c>
      <c r="E4" s="199" t="s">
        <v>243</v>
      </c>
      <c r="F4" s="200"/>
      <c r="G4" s="250" t="s">
        <v>244</v>
      </c>
      <c r="H4" s="250" t="s">
        <v>242</v>
      </c>
      <c r="I4" s="199" t="s">
        <v>243</v>
      </c>
      <c r="J4" s="200"/>
      <c r="K4" s="250" t="s">
        <v>244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2022   (Preliminary)</v>
      </c>
      <c r="F5" s="27">
        <f>Data!A4-1</f>
        <v>2021</v>
      </c>
      <c r="G5" s="251"/>
      <c r="H5" s="251"/>
      <c r="I5" s="27" t="str">
        <f xml:space="preserve"> CONCATENATE(IF(MONTH(Data!A6)=1, Data!A4-1, Data!A4),"   (Revised)")</f>
        <v>2021   (Revised)</v>
      </c>
      <c r="J5" s="27">
        <f>IF(MONTH(Data!A6)=1, F5-1, F5)</f>
        <v>2020</v>
      </c>
      <c r="K5" s="251"/>
    </row>
    <row r="6" spans="1:12" x14ac:dyDescent="0.25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245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246</v>
      </c>
      <c r="E8" s="56" t="s">
        <v>247</v>
      </c>
      <c r="F8" s="56" t="s">
        <v>248</v>
      </c>
      <c r="G8" s="56" t="s">
        <v>249</v>
      </c>
      <c r="H8" s="56" t="s">
        <v>250</v>
      </c>
      <c r="I8" s="56" t="s">
        <v>251</v>
      </c>
      <c r="J8" s="56" t="s">
        <v>252</v>
      </c>
      <c r="K8" s="57" t="s">
        <v>253</v>
      </c>
      <c r="L8" s="60" t="s">
        <v>60</v>
      </c>
    </row>
    <row r="9" spans="1:12" ht="12.75" customHeight="1" x14ac:dyDescent="0.25">
      <c r="A9" s="229" t="s">
        <v>254</v>
      </c>
      <c r="B9" s="230"/>
      <c r="C9" s="231"/>
      <c r="D9" s="120">
        <v>2</v>
      </c>
      <c r="E9" s="70">
        <v>119</v>
      </c>
      <c r="F9" s="96">
        <v>118</v>
      </c>
      <c r="G9" s="147">
        <v>0.6</v>
      </c>
      <c r="H9" s="120">
        <v>2</v>
      </c>
      <c r="I9" s="70">
        <v>137</v>
      </c>
      <c r="J9" s="70">
        <v>117</v>
      </c>
      <c r="K9" s="147">
        <v>17.7</v>
      </c>
      <c r="L9">
        <v>1</v>
      </c>
    </row>
    <row r="10" spans="1:12" ht="12.75" customHeight="1" x14ac:dyDescent="0.25">
      <c r="A10" s="229" t="s">
        <v>255</v>
      </c>
      <c r="B10" s="230"/>
      <c r="C10" s="231"/>
      <c r="D10" s="120">
        <v>54</v>
      </c>
      <c r="E10" s="70">
        <v>352</v>
      </c>
      <c r="F10" s="96">
        <v>354</v>
      </c>
      <c r="G10" s="147">
        <v>-0.7</v>
      </c>
      <c r="H10" s="120">
        <v>61</v>
      </c>
      <c r="I10" s="70">
        <v>414</v>
      </c>
      <c r="J10" s="70">
        <v>380</v>
      </c>
      <c r="K10" s="147">
        <v>8.9</v>
      </c>
      <c r="L10">
        <v>2</v>
      </c>
    </row>
    <row r="11" spans="1:12" ht="12.75" customHeight="1" x14ac:dyDescent="0.25">
      <c r="A11" s="229" t="s">
        <v>256</v>
      </c>
      <c r="B11" s="230"/>
      <c r="C11" s="231"/>
      <c r="D11" s="120">
        <v>14</v>
      </c>
      <c r="E11" s="70">
        <v>112</v>
      </c>
      <c r="F11" s="96">
        <v>104</v>
      </c>
      <c r="G11" s="147">
        <v>8</v>
      </c>
      <c r="H11" s="120">
        <v>15</v>
      </c>
      <c r="I11" s="70">
        <v>132</v>
      </c>
      <c r="J11" s="70">
        <v>110</v>
      </c>
      <c r="K11" s="147">
        <v>20.6</v>
      </c>
      <c r="L11">
        <v>3</v>
      </c>
    </row>
    <row r="12" spans="1:12" ht="12.75" customHeight="1" x14ac:dyDescent="0.25">
      <c r="A12" s="229" t="s">
        <v>257</v>
      </c>
      <c r="B12" s="230"/>
      <c r="C12" s="231"/>
      <c r="D12" s="120">
        <v>67</v>
      </c>
      <c r="E12" s="70">
        <v>242</v>
      </c>
      <c r="F12" s="96">
        <v>236</v>
      </c>
      <c r="G12" s="147">
        <v>2.2999999999999998</v>
      </c>
      <c r="H12" s="120">
        <v>61</v>
      </c>
      <c r="I12" s="70">
        <v>270</v>
      </c>
      <c r="J12" s="70">
        <v>230</v>
      </c>
      <c r="K12" s="147">
        <v>17.600000000000001</v>
      </c>
      <c r="L12">
        <v>4</v>
      </c>
    </row>
    <row r="13" spans="1:12" ht="12.75" customHeight="1" x14ac:dyDescent="0.25">
      <c r="A13" s="229" t="s">
        <v>258</v>
      </c>
      <c r="B13" s="230"/>
      <c r="C13" s="231"/>
      <c r="D13" s="120">
        <v>18</v>
      </c>
      <c r="E13" s="70">
        <v>203</v>
      </c>
      <c r="F13" s="96">
        <v>209</v>
      </c>
      <c r="G13" s="147">
        <v>-2.5</v>
      </c>
      <c r="H13" s="120">
        <v>18</v>
      </c>
      <c r="I13" s="70">
        <v>243</v>
      </c>
      <c r="J13" s="70">
        <v>211</v>
      </c>
      <c r="K13" s="147">
        <v>15.2</v>
      </c>
      <c r="L13">
        <v>5</v>
      </c>
    </row>
    <row r="14" spans="1:12" ht="12.75" customHeight="1" x14ac:dyDescent="0.25">
      <c r="A14" s="229" t="s">
        <v>259</v>
      </c>
      <c r="B14" s="230"/>
      <c r="C14" s="231"/>
      <c r="D14" s="120">
        <v>46</v>
      </c>
      <c r="E14" s="70">
        <v>868</v>
      </c>
      <c r="F14" s="96">
        <v>825</v>
      </c>
      <c r="G14" s="147">
        <v>5.2</v>
      </c>
      <c r="H14" s="120">
        <v>48</v>
      </c>
      <c r="I14" s="70">
        <v>989</v>
      </c>
      <c r="J14" s="70">
        <v>845</v>
      </c>
      <c r="K14" s="147">
        <v>17</v>
      </c>
      <c r="L14">
        <v>6</v>
      </c>
    </row>
    <row r="15" spans="1:12" ht="12.75" customHeight="1" x14ac:dyDescent="0.25">
      <c r="A15" s="229" t="s">
        <v>260</v>
      </c>
      <c r="B15" s="230"/>
      <c r="C15" s="231"/>
      <c r="D15" s="120">
        <v>48</v>
      </c>
      <c r="E15" s="70">
        <v>1547</v>
      </c>
      <c r="F15" s="96">
        <v>1507</v>
      </c>
      <c r="G15" s="147">
        <v>2.7</v>
      </c>
      <c r="H15" s="120">
        <v>45</v>
      </c>
      <c r="I15" s="70">
        <v>1839</v>
      </c>
      <c r="J15" s="70">
        <v>1518</v>
      </c>
      <c r="K15" s="147">
        <v>21.1</v>
      </c>
      <c r="L15">
        <v>7</v>
      </c>
    </row>
    <row r="16" spans="1:12" ht="12.75" customHeight="1" x14ac:dyDescent="0.25">
      <c r="A16" s="229" t="s">
        <v>261</v>
      </c>
      <c r="B16" s="230"/>
      <c r="C16" s="231"/>
      <c r="D16" s="120">
        <v>7</v>
      </c>
      <c r="E16" s="70">
        <v>48</v>
      </c>
      <c r="F16" s="96">
        <v>46</v>
      </c>
      <c r="G16" s="147">
        <v>4.5999999999999996</v>
      </c>
      <c r="H16" s="120">
        <v>7</v>
      </c>
      <c r="I16" s="70">
        <v>59</v>
      </c>
      <c r="J16" s="70">
        <v>47</v>
      </c>
      <c r="K16" s="147">
        <v>25.3</v>
      </c>
      <c r="L16">
        <v>8</v>
      </c>
    </row>
    <row r="17" spans="1:12" ht="12.75" customHeight="1" x14ac:dyDescent="0.25">
      <c r="A17" s="229" t="s">
        <v>262</v>
      </c>
      <c r="B17" s="230"/>
      <c r="C17" s="231"/>
      <c r="D17" s="120">
        <v>23</v>
      </c>
      <c r="E17" s="70">
        <v>206</v>
      </c>
      <c r="F17" s="96">
        <v>191</v>
      </c>
      <c r="G17" s="147">
        <v>8</v>
      </c>
      <c r="H17" s="120">
        <v>24</v>
      </c>
      <c r="I17" s="70">
        <v>228</v>
      </c>
      <c r="J17" s="70">
        <v>190</v>
      </c>
      <c r="K17" s="147">
        <v>20</v>
      </c>
      <c r="L17">
        <v>9</v>
      </c>
    </row>
    <row r="18" spans="1:12" ht="12.75" customHeight="1" x14ac:dyDescent="0.25">
      <c r="A18" s="229" t="s">
        <v>263</v>
      </c>
      <c r="B18" s="230"/>
      <c r="C18" s="231"/>
      <c r="D18" s="121"/>
      <c r="E18" s="71">
        <f>SUM(E9:E17)</f>
        <v>3697</v>
      </c>
      <c r="F18" s="31">
        <f>SUM(F9:F17)</f>
        <v>3590</v>
      </c>
      <c r="G18" s="147">
        <f>((E18-F18)/F18)*100</f>
        <v>2.98050139275766</v>
      </c>
      <c r="H18" s="121"/>
      <c r="I18" s="71">
        <f>SUM(I9:I17)</f>
        <v>4311</v>
      </c>
      <c r="J18" s="71">
        <f>SUM(J9:J17)</f>
        <v>3648</v>
      </c>
      <c r="K18" s="147">
        <f>((I18-J18)/J18)*100</f>
        <v>18.174342105263158</v>
      </c>
    </row>
    <row r="19" spans="1:12" ht="12.75" customHeight="1" x14ac:dyDescent="0.25">
      <c r="A19" s="50" t="s">
        <v>264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9" t="s">
        <v>265</v>
      </c>
      <c r="B20" s="230"/>
      <c r="C20" s="231"/>
      <c r="D20" s="120">
        <v>2</v>
      </c>
      <c r="E20" s="70">
        <v>85</v>
      </c>
      <c r="F20" s="96">
        <v>85</v>
      </c>
      <c r="G20" s="147">
        <v>0.6</v>
      </c>
      <c r="H20" s="120">
        <v>1</v>
      </c>
      <c r="I20" s="70">
        <v>81</v>
      </c>
      <c r="J20" s="70">
        <v>67</v>
      </c>
      <c r="K20" s="147">
        <v>21.1</v>
      </c>
      <c r="L20">
        <v>10</v>
      </c>
    </row>
    <row r="21" spans="1:12" ht="12.75" customHeight="1" x14ac:dyDescent="0.25">
      <c r="A21" s="229" t="s">
        <v>266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9" t="s">
        <v>267</v>
      </c>
      <c r="B22" s="230"/>
      <c r="C22" s="231"/>
      <c r="D22" s="120">
        <v>92</v>
      </c>
      <c r="E22" s="70">
        <v>2258</v>
      </c>
      <c r="F22" s="96">
        <v>2116</v>
      </c>
      <c r="G22" s="147">
        <v>6.7</v>
      </c>
      <c r="H22" s="120">
        <v>105</v>
      </c>
      <c r="I22" s="70">
        <v>2532</v>
      </c>
      <c r="J22" s="70">
        <v>2245</v>
      </c>
      <c r="K22" s="147">
        <v>12.8</v>
      </c>
      <c r="L22">
        <v>12</v>
      </c>
    </row>
    <row r="23" spans="1:12" ht="12.75" customHeight="1" x14ac:dyDescent="0.25">
      <c r="A23" s="229" t="s">
        <v>268</v>
      </c>
      <c r="B23" s="230"/>
      <c r="C23" s="231"/>
      <c r="D23" s="120">
        <v>52</v>
      </c>
      <c r="E23" s="70">
        <v>1611</v>
      </c>
      <c r="F23" s="96">
        <v>1559</v>
      </c>
      <c r="G23" s="147">
        <v>3.3</v>
      </c>
      <c r="H23" s="120">
        <v>54</v>
      </c>
      <c r="I23" s="70">
        <v>1827</v>
      </c>
      <c r="J23" s="70">
        <v>1664</v>
      </c>
      <c r="K23" s="147">
        <v>9.8000000000000007</v>
      </c>
      <c r="L23">
        <v>13</v>
      </c>
    </row>
    <row r="24" spans="1:12" ht="12.75" customHeight="1" x14ac:dyDescent="0.25">
      <c r="A24" s="229" t="s">
        <v>269</v>
      </c>
      <c r="B24" s="230"/>
      <c r="C24" s="231"/>
      <c r="D24" s="120">
        <v>7</v>
      </c>
      <c r="E24" s="70">
        <v>420</v>
      </c>
      <c r="F24" s="96">
        <v>414</v>
      </c>
      <c r="G24" s="147">
        <v>1.3</v>
      </c>
      <c r="H24" s="120">
        <v>7</v>
      </c>
      <c r="I24" s="70">
        <v>545</v>
      </c>
      <c r="J24" s="70">
        <v>429</v>
      </c>
      <c r="K24" s="147">
        <v>27</v>
      </c>
      <c r="L24">
        <v>14</v>
      </c>
    </row>
    <row r="25" spans="1:12" ht="12.75" customHeight="1" x14ac:dyDescent="0.25">
      <c r="A25" s="229" t="s">
        <v>270</v>
      </c>
      <c r="B25" s="230"/>
      <c r="C25" s="231"/>
      <c r="D25" s="120">
        <v>40</v>
      </c>
      <c r="E25" s="70">
        <v>1490</v>
      </c>
      <c r="F25" s="96">
        <v>1544</v>
      </c>
      <c r="G25" s="147">
        <v>-3.5</v>
      </c>
      <c r="H25" s="120">
        <v>40</v>
      </c>
      <c r="I25" s="70">
        <v>1869</v>
      </c>
      <c r="J25" s="70">
        <v>1674</v>
      </c>
      <c r="K25" s="147">
        <v>11.6</v>
      </c>
      <c r="L25">
        <v>15</v>
      </c>
    </row>
    <row r="26" spans="1:12" ht="12.75" customHeight="1" x14ac:dyDescent="0.25">
      <c r="A26" s="229" t="s">
        <v>271</v>
      </c>
      <c r="B26" s="230"/>
      <c r="C26" s="231"/>
      <c r="D26" s="120">
        <v>49</v>
      </c>
      <c r="E26" s="70">
        <v>1367</v>
      </c>
      <c r="F26" s="96">
        <v>1308</v>
      </c>
      <c r="G26" s="147">
        <v>4.5</v>
      </c>
      <c r="H26" s="120">
        <v>48</v>
      </c>
      <c r="I26" s="70">
        <v>1572</v>
      </c>
      <c r="J26" s="70">
        <v>1364</v>
      </c>
      <c r="K26" s="147">
        <v>15.2</v>
      </c>
      <c r="L26">
        <v>16</v>
      </c>
    </row>
    <row r="27" spans="1:12" ht="12.75" customHeight="1" x14ac:dyDescent="0.25">
      <c r="A27" s="229" t="s">
        <v>272</v>
      </c>
      <c r="B27" s="230"/>
      <c r="C27" s="231"/>
      <c r="D27" s="120">
        <v>319</v>
      </c>
      <c r="E27" s="70">
        <v>1437</v>
      </c>
      <c r="F27" s="96">
        <v>1482</v>
      </c>
      <c r="G27" s="147">
        <v>-3</v>
      </c>
      <c r="H27" s="120">
        <v>319</v>
      </c>
      <c r="I27" s="70">
        <v>1839</v>
      </c>
      <c r="J27" s="70">
        <v>1602</v>
      </c>
      <c r="K27" s="147">
        <v>14.8</v>
      </c>
      <c r="L27">
        <v>17</v>
      </c>
    </row>
    <row r="28" spans="1:12" ht="12.75" customHeight="1" x14ac:dyDescent="0.25">
      <c r="A28" s="229" t="s">
        <v>273</v>
      </c>
      <c r="B28" s="230"/>
      <c r="C28" s="231"/>
      <c r="D28" s="120">
        <v>9</v>
      </c>
      <c r="E28" s="70">
        <v>359</v>
      </c>
      <c r="F28" s="96">
        <v>376</v>
      </c>
      <c r="G28" s="147">
        <v>-4.5999999999999996</v>
      </c>
      <c r="H28" s="120">
        <v>10</v>
      </c>
      <c r="I28" s="70">
        <v>462</v>
      </c>
      <c r="J28" s="70">
        <v>403</v>
      </c>
      <c r="K28" s="147">
        <v>14.9</v>
      </c>
      <c r="L28">
        <v>18</v>
      </c>
    </row>
    <row r="29" spans="1:12" ht="12.75" customHeight="1" x14ac:dyDescent="0.25">
      <c r="A29" s="229" t="s">
        <v>263</v>
      </c>
      <c r="B29" s="230"/>
      <c r="C29" s="231"/>
      <c r="D29" s="121"/>
      <c r="E29" s="71">
        <f>SUM(E20:E28)</f>
        <v>9027</v>
      </c>
      <c r="F29" s="31">
        <f>SUM(F20:F28)</f>
        <v>8884</v>
      </c>
      <c r="G29" s="147">
        <f>((E29-F29)/F29)*100</f>
        <v>1.6096352994146781</v>
      </c>
      <c r="H29" s="121"/>
      <c r="I29" s="71">
        <f>SUM(I20:I28)</f>
        <v>10727</v>
      </c>
      <c r="J29" s="71">
        <f>SUM(J20:J28)</f>
        <v>9448</v>
      </c>
      <c r="K29" s="147">
        <f>((I29-J29)/J29)*100</f>
        <v>13.537256562235395</v>
      </c>
    </row>
    <row r="30" spans="1:12" ht="12.75" customHeight="1" x14ac:dyDescent="0.25">
      <c r="A30" s="50" t="s">
        <v>274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9" t="s">
        <v>275</v>
      </c>
      <c r="B31" s="230"/>
      <c r="C31" s="231"/>
      <c r="D31" s="120">
        <v>32</v>
      </c>
      <c r="E31" s="70">
        <v>1272</v>
      </c>
      <c r="F31" s="96">
        <v>1208</v>
      </c>
      <c r="G31" s="147">
        <v>5.3</v>
      </c>
      <c r="H31" s="120">
        <v>34</v>
      </c>
      <c r="I31" s="70">
        <v>1468</v>
      </c>
      <c r="J31" s="70">
        <v>1317</v>
      </c>
      <c r="K31" s="147">
        <v>11.5</v>
      </c>
      <c r="L31">
        <v>19</v>
      </c>
    </row>
    <row r="32" spans="1:12" ht="12.75" customHeight="1" x14ac:dyDescent="0.25">
      <c r="A32" s="229" t="s">
        <v>276</v>
      </c>
      <c r="B32" s="230"/>
      <c r="C32" s="231"/>
      <c r="D32" s="120">
        <v>26</v>
      </c>
      <c r="E32" s="70">
        <v>1263</v>
      </c>
      <c r="F32" s="96">
        <v>1228</v>
      </c>
      <c r="G32" s="147">
        <v>2.9</v>
      </c>
      <c r="H32" s="120">
        <v>25</v>
      </c>
      <c r="I32" s="70">
        <v>1444</v>
      </c>
      <c r="J32" s="70">
        <v>1279</v>
      </c>
      <c r="K32" s="147">
        <v>12.9</v>
      </c>
      <c r="L32">
        <v>20</v>
      </c>
    </row>
    <row r="33" spans="1:12" ht="12.75" customHeight="1" x14ac:dyDescent="0.25">
      <c r="A33" s="229" t="s">
        <v>277</v>
      </c>
      <c r="B33" s="230"/>
      <c r="C33" s="231"/>
      <c r="D33" s="120">
        <v>82</v>
      </c>
      <c r="E33" s="70">
        <v>981</v>
      </c>
      <c r="F33" s="96">
        <v>944</v>
      </c>
      <c r="G33" s="147">
        <v>3.9</v>
      </c>
      <c r="H33" s="120">
        <v>82</v>
      </c>
      <c r="I33" s="70">
        <v>1128</v>
      </c>
      <c r="J33" s="70">
        <v>1005</v>
      </c>
      <c r="K33" s="147">
        <v>12.3</v>
      </c>
      <c r="L33">
        <v>21</v>
      </c>
    </row>
    <row r="34" spans="1:12" ht="12.75" customHeight="1" x14ac:dyDescent="0.25">
      <c r="A34" s="229" t="s">
        <v>278</v>
      </c>
      <c r="B34" s="230"/>
      <c r="C34" s="231"/>
      <c r="D34" s="120">
        <v>65</v>
      </c>
      <c r="E34" s="70">
        <v>760</v>
      </c>
      <c r="F34" s="96">
        <v>746</v>
      </c>
      <c r="G34" s="147">
        <v>1.9</v>
      </c>
      <c r="H34" s="120">
        <v>68</v>
      </c>
      <c r="I34" s="70">
        <v>901</v>
      </c>
      <c r="J34" s="70">
        <v>804</v>
      </c>
      <c r="K34" s="147">
        <v>12.1</v>
      </c>
      <c r="L34">
        <v>22</v>
      </c>
    </row>
    <row r="35" spans="1:12" ht="12.75" customHeight="1" x14ac:dyDescent="0.25">
      <c r="A35" s="229" t="s">
        <v>279</v>
      </c>
      <c r="B35" s="230"/>
      <c r="C35" s="231"/>
      <c r="D35" s="120">
        <v>57</v>
      </c>
      <c r="E35" s="70">
        <v>1297</v>
      </c>
      <c r="F35" s="96">
        <v>1271</v>
      </c>
      <c r="G35" s="147">
        <v>2</v>
      </c>
      <c r="H35" s="120">
        <v>58</v>
      </c>
      <c r="I35" s="70">
        <v>1476</v>
      </c>
      <c r="J35" s="70">
        <v>1329</v>
      </c>
      <c r="K35" s="147">
        <v>11.1</v>
      </c>
      <c r="L35">
        <v>23</v>
      </c>
    </row>
    <row r="36" spans="1:12" ht="12.75" customHeight="1" x14ac:dyDescent="0.25">
      <c r="A36" s="229" t="s">
        <v>280</v>
      </c>
      <c r="B36" s="230"/>
      <c r="C36" s="231"/>
      <c r="D36" s="120">
        <v>29</v>
      </c>
      <c r="E36" s="70">
        <v>1054</v>
      </c>
      <c r="F36" s="96">
        <v>1050</v>
      </c>
      <c r="G36" s="147">
        <v>0.4</v>
      </c>
      <c r="H36" s="120">
        <v>31</v>
      </c>
      <c r="I36" s="70">
        <v>1217</v>
      </c>
      <c r="J36" s="70">
        <v>1114</v>
      </c>
      <c r="K36" s="147">
        <v>9.3000000000000007</v>
      </c>
      <c r="L36">
        <v>24</v>
      </c>
    </row>
    <row r="37" spans="1:12" ht="12.75" customHeight="1" x14ac:dyDescent="0.25">
      <c r="A37" s="229" t="s">
        <v>281</v>
      </c>
      <c r="B37" s="230"/>
      <c r="C37" s="231"/>
      <c r="D37" s="120">
        <v>86</v>
      </c>
      <c r="E37" s="70">
        <v>1441</v>
      </c>
      <c r="F37" s="96">
        <v>1399</v>
      </c>
      <c r="G37" s="147">
        <v>3</v>
      </c>
      <c r="H37" s="120">
        <v>86</v>
      </c>
      <c r="I37" s="70">
        <v>1700</v>
      </c>
      <c r="J37" s="70">
        <v>1523</v>
      </c>
      <c r="K37" s="147">
        <v>11.6</v>
      </c>
      <c r="L37">
        <v>25</v>
      </c>
    </row>
    <row r="38" spans="1:12" ht="12.75" customHeight="1" x14ac:dyDescent="0.25">
      <c r="A38" s="229" t="s">
        <v>282</v>
      </c>
      <c r="B38" s="230"/>
      <c r="C38" s="231"/>
      <c r="D38" s="120">
        <v>9</v>
      </c>
      <c r="E38" s="70">
        <v>614</v>
      </c>
      <c r="F38" s="96">
        <v>591</v>
      </c>
      <c r="G38" s="147">
        <v>3.8</v>
      </c>
      <c r="H38" s="120">
        <v>38</v>
      </c>
      <c r="I38" s="70">
        <v>702</v>
      </c>
      <c r="J38" s="70">
        <v>629</v>
      </c>
      <c r="K38" s="147">
        <v>11.7</v>
      </c>
      <c r="L38">
        <v>26</v>
      </c>
    </row>
    <row r="39" spans="1:12" ht="12.75" customHeight="1" x14ac:dyDescent="0.25">
      <c r="A39" s="229" t="s">
        <v>283</v>
      </c>
      <c r="B39" s="230"/>
      <c r="C39" s="231"/>
      <c r="D39" s="120">
        <v>0</v>
      </c>
      <c r="E39" s="70">
        <v>275</v>
      </c>
      <c r="F39" s="96">
        <v>280</v>
      </c>
      <c r="G39" s="147">
        <v>-1.7</v>
      </c>
      <c r="H39" s="120">
        <v>53</v>
      </c>
      <c r="I39" s="70">
        <v>307</v>
      </c>
      <c r="J39" s="70">
        <v>294</v>
      </c>
      <c r="K39" s="147">
        <v>4.4000000000000004</v>
      </c>
      <c r="L39">
        <v>27</v>
      </c>
    </row>
    <row r="40" spans="1:12" ht="12.75" customHeight="1" x14ac:dyDescent="0.25">
      <c r="A40" s="229" t="s">
        <v>284</v>
      </c>
      <c r="B40" s="230"/>
      <c r="C40" s="231"/>
      <c r="D40" s="120">
        <v>53</v>
      </c>
      <c r="E40" s="70">
        <v>1356</v>
      </c>
      <c r="F40" s="96">
        <v>1312</v>
      </c>
      <c r="G40" s="147">
        <v>3.4</v>
      </c>
      <c r="H40" s="120">
        <v>55</v>
      </c>
      <c r="I40" s="70">
        <v>1563</v>
      </c>
      <c r="J40" s="70">
        <v>1372</v>
      </c>
      <c r="K40" s="147">
        <v>14</v>
      </c>
      <c r="L40">
        <v>28</v>
      </c>
    </row>
    <row r="41" spans="1:12" ht="12.75" customHeight="1" x14ac:dyDescent="0.25">
      <c r="A41" s="229" t="s">
        <v>285</v>
      </c>
      <c r="B41" s="230"/>
      <c r="C41" s="231"/>
      <c r="D41" s="120">
        <v>40</v>
      </c>
      <c r="E41" s="70">
        <v>376</v>
      </c>
      <c r="F41" s="96">
        <v>368</v>
      </c>
      <c r="G41" s="147">
        <v>2.1</v>
      </c>
      <c r="H41" s="120">
        <v>38</v>
      </c>
      <c r="I41" s="70">
        <v>422</v>
      </c>
      <c r="J41" s="70">
        <v>397</v>
      </c>
      <c r="K41" s="147">
        <v>6.3</v>
      </c>
      <c r="L41">
        <v>29</v>
      </c>
    </row>
    <row r="42" spans="1:12" ht="12.75" customHeight="1" x14ac:dyDescent="0.25">
      <c r="A42" s="229" t="s">
        <v>286</v>
      </c>
      <c r="B42" s="230"/>
      <c r="C42" s="231"/>
      <c r="D42" s="120">
        <v>113</v>
      </c>
      <c r="E42" s="70">
        <v>1220</v>
      </c>
      <c r="F42" s="96">
        <v>1176</v>
      </c>
      <c r="G42" s="147">
        <v>3.8</v>
      </c>
      <c r="H42" s="120">
        <v>126</v>
      </c>
      <c r="I42" s="70">
        <v>1377</v>
      </c>
      <c r="J42" s="70">
        <v>1253</v>
      </c>
      <c r="K42" s="147">
        <v>9.9</v>
      </c>
      <c r="L42">
        <v>30</v>
      </c>
    </row>
    <row r="43" spans="1:12" ht="12.75" customHeight="1" x14ac:dyDescent="0.25">
      <c r="A43" s="229" t="s">
        <v>263</v>
      </c>
      <c r="B43" s="230"/>
      <c r="C43" s="231"/>
      <c r="D43" s="121"/>
      <c r="E43" s="71">
        <f>SUM(E31:E42)</f>
        <v>11909</v>
      </c>
      <c r="F43" s="31">
        <f>SUM(F31:F42)</f>
        <v>11573</v>
      </c>
      <c r="G43" s="147">
        <f>((E43-F43)/F43)*100</f>
        <v>2.9033094271148361</v>
      </c>
      <c r="H43" s="121"/>
      <c r="I43" s="71">
        <f>SUM(I31:I42)</f>
        <v>13705</v>
      </c>
      <c r="J43" s="71">
        <f>SUM(J31:J42)</f>
        <v>12316</v>
      </c>
      <c r="K43" s="147">
        <f>((I43-J43)/J43)*100</f>
        <v>11.278012341669372</v>
      </c>
    </row>
    <row r="44" spans="1:12" ht="12.75" customHeight="1" x14ac:dyDescent="0.25">
      <c r="A44" s="50" t="s">
        <v>287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9" t="s">
        <v>288</v>
      </c>
      <c r="B45" s="230"/>
      <c r="C45" s="231"/>
      <c r="D45" s="120">
        <v>69</v>
      </c>
      <c r="E45" s="70">
        <v>1294</v>
      </c>
      <c r="F45" s="96">
        <v>1302</v>
      </c>
      <c r="G45" s="147">
        <v>-0.6</v>
      </c>
      <c r="H45" s="120">
        <v>72</v>
      </c>
      <c r="I45" s="70">
        <v>1435</v>
      </c>
      <c r="J45" s="70">
        <v>1346</v>
      </c>
      <c r="K45" s="147">
        <v>6.7</v>
      </c>
      <c r="L45">
        <v>31</v>
      </c>
    </row>
    <row r="46" spans="1:12" ht="12.75" customHeight="1" x14ac:dyDescent="0.25">
      <c r="A46" s="229" t="s">
        <v>289</v>
      </c>
      <c r="B46" s="230"/>
      <c r="C46" s="231"/>
      <c r="D46" s="120">
        <v>14</v>
      </c>
      <c r="E46" s="70">
        <v>777</v>
      </c>
      <c r="F46" s="96">
        <v>789</v>
      </c>
      <c r="G46" s="147">
        <v>-1.6</v>
      </c>
      <c r="H46" s="120">
        <v>18</v>
      </c>
      <c r="I46" s="70">
        <v>957</v>
      </c>
      <c r="J46" s="70">
        <v>865</v>
      </c>
      <c r="K46" s="147">
        <v>10.6</v>
      </c>
      <c r="L46">
        <v>32</v>
      </c>
    </row>
    <row r="47" spans="1:12" ht="12.75" customHeight="1" x14ac:dyDescent="0.25">
      <c r="A47" s="229" t="s">
        <v>290</v>
      </c>
      <c r="B47" s="230"/>
      <c r="C47" s="231"/>
      <c r="D47" s="120">
        <v>29</v>
      </c>
      <c r="E47" s="70">
        <v>1224</v>
      </c>
      <c r="F47" s="96">
        <v>1253</v>
      </c>
      <c r="G47" s="147">
        <v>-2.2999999999999998</v>
      </c>
      <c r="H47" s="120">
        <v>30</v>
      </c>
      <c r="I47" s="70">
        <v>1526</v>
      </c>
      <c r="J47" s="70">
        <v>1331</v>
      </c>
      <c r="K47" s="147">
        <v>14.6</v>
      </c>
      <c r="L47">
        <v>33</v>
      </c>
    </row>
    <row r="48" spans="1:12" ht="12.75" customHeight="1" x14ac:dyDescent="0.25">
      <c r="A48" s="229" t="s">
        <v>291</v>
      </c>
      <c r="B48" s="230"/>
      <c r="C48" s="231"/>
      <c r="D48" s="120">
        <v>14</v>
      </c>
      <c r="E48" s="70">
        <v>990</v>
      </c>
      <c r="F48" s="96">
        <v>986</v>
      </c>
      <c r="G48" s="147">
        <v>0.4</v>
      </c>
      <c r="H48" s="120">
        <v>14</v>
      </c>
      <c r="I48" s="70">
        <v>1163</v>
      </c>
      <c r="J48" s="70">
        <v>1069</v>
      </c>
      <c r="K48" s="147">
        <v>8.8000000000000007</v>
      </c>
      <c r="L48">
        <v>34</v>
      </c>
    </row>
    <row r="49" spans="1:23" ht="12.75" customHeight="1" x14ac:dyDescent="0.25">
      <c r="A49" s="229" t="s">
        <v>292</v>
      </c>
      <c r="B49" s="230"/>
      <c r="C49" s="231"/>
      <c r="D49" s="120">
        <v>46</v>
      </c>
      <c r="E49" s="70">
        <v>1073</v>
      </c>
      <c r="F49" s="96">
        <v>1090</v>
      </c>
      <c r="G49" s="147">
        <v>-1.5</v>
      </c>
      <c r="H49" s="120">
        <v>49</v>
      </c>
      <c r="I49" s="70">
        <v>1236</v>
      </c>
      <c r="J49" s="70">
        <v>1141</v>
      </c>
      <c r="K49" s="147">
        <v>8.3000000000000007</v>
      </c>
      <c r="L49">
        <v>35</v>
      </c>
    </row>
    <row r="50" spans="1:23" ht="12.75" customHeight="1" x14ac:dyDescent="0.25">
      <c r="A50" s="229" t="s">
        <v>293</v>
      </c>
      <c r="B50" s="230"/>
      <c r="C50" s="231"/>
      <c r="D50" s="120">
        <v>35</v>
      </c>
      <c r="E50" s="70">
        <v>1078</v>
      </c>
      <c r="F50" s="96">
        <v>1065</v>
      </c>
      <c r="G50" s="147">
        <v>1.2</v>
      </c>
      <c r="H50" s="120">
        <v>34</v>
      </c>
      <c r="I50" s="70">
        <v>1235</v>
      </c>
      <c r="J50" s="70">
        <v>1091</v>
      </c>
      <c r="K50" s="147">
        <v>13.2</v>
      </c>
      <c r="L50">
        <v>36</v>
      </c>
    </row>
    <row r="51" spans="1:23" ht="12.75" customHeight="1" x14ac:dyDescent="0.25">
      <c r="A51" s="229" t="s">
        <v>294</v>
      </c>
      <c r="B51" s="230"/>
      <c r="C51" s="231"/>
      <c r="D51" s="120">
        <v>24</v>
      </c>
      <c r="E51" s="70">
        <v>1348</v>
      </c>
      <c r="F51" s="96">
        <v>1384</v>
      </c>
      <c r="G51" s="147">
        <v>-2.6</v>
      </c>
      <c r="H51" s="120">
        <v>29</v>
      </c>
      <c r="I51" s="70">
        <v>1623</v>
      </c>
      <c r="J51" s="70">
        <v>1501</v>
      </c>
      <c r="K51" s="147">
        <v>8.1</v>
      </c>
      <c r="L51">
        <v>37</v>
      </c>
    </row>
    <row r="52" spans="1:23" ht="12.75" customHeight="1" x14ac:dyDescent="0.25">
      <c r="A52" s="229" t="s">
        <v>295</v>
      </c>
      <c r="B52" s="230"/>
      <c r="C52" s="231"/>
      <c r="D52" s="120">
        <v>138</v>
      </c>
      <c r="E52" s="70">
        <v>4628</v>
      </c>
      <c r="F52" s="96">
        <v>4393</v>
      </c>
      <c r="G52" s="147">
        <v>5.3</v>
      </c>
      <c r="H52" s="120">
        <v>147</v>
      </c>
      <c r="I52" s="70">
        <v>5320</v>
      </c>
      <c r="J52" s="70">
        <v>4664</v>
      </c>
      <c r="K52" s="147">
        <v>14</v>
      </c>
      <c r="L52">
        <v>38</v>
      </c>
    </row>
    <row r="53" spans="1:23" ht="12.75" customHeight="1" x14ac:dyDescent="0.25">
      <c r="A53" s="229" t="s">
        <v>263</v>
      </c>
      <c r="B53" s="230"/>
      <c r="C53" s="231"/>
      <c r="D53" s="121"/>
      <c r="E53" s="71">
        <f>SUM(E45:E52)</f>
        <v>12412</v>
      </c>
      <c r="F53" s="31">
        <f>SUM(F45:F52)</f>
        <v>12262</v>
      </c>
      <c r="G53" s="147">
        <f>((E53-F53)/F53)*100</f>
        <v>1.2232914695808188</v>
      </c>
      <c r="H53" s="121"/>
      <c r="I53" s="71">
        <f>SUM(I45:I52)</f>
        <v>14495</v>
      </c>
      <c r="J53" s="71">
        <f>SUM(J45:J52)</f>
        <v>13008</v>
      </c>
      <c r="K53" s="147">
        <f>((I53-J53)/J53)*100</f>
        <v>11.431426814268143</v>
      </c>
    </row>
    <row r="54" spans="1:23" ht="12.75" customHeight="1" x14ac:dyDescent="0.25">
      <c r="A54" s="50" t="s">
        <v>296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9" t="s">
        <v>297</v>
      </c>
      <c r="B55" s="230"/>
      <c r="C55" s="231"/>
      <c r="D55" s="120">
        <v>36</v>
      </c>
      <c r="E55" s="70">
        <v>76</v>
      </c>
      <c r="F55" s="96">
        <v>79</v>
      </c>
      <c r="G55" s="147">
        <v>-4.2</v>
      </c>
      <c r="H55" s="120">
        <v>39</v>
      </c>
      <c r="I55" s="70">
        <v>84</v>
      </c>
      <c r="J55" s="70">
        <v>80</v>
      </c>
      <c r="K55" s="147">
        <v>4.5</v>
      </c>
      <c r="L55">
        <v>39</v>
      </c>
    </row>
    <row r="56" spans="1:23" ht="12.75" customHeight="1" x14ac:dyDescent="0.25">
      <c r="A56" s="229" t="s">
        <v>298</v>
      </c>
      <c r="B56" s="230"/>
      <c r="C56" s="231"/>
      <c r="D56" s="120">
        <v>74</v>
      </c>
      <c r="E56" s="70">
        <v>1093</v>
      </c>
      <c r="F56" s="96">
        <v>1004</v>
      </c>
      <c r="G56" s="147">
        <v>8.9</v>
      </c>
      <c r="H56" s="120">
        <v>75</v>
      </c>
      <c r="I56" s="70">
        <v>1215</v>
      </c>
      <c r="J56" s="70">
        <v>1036</v>
      </c>
      <c r="K56" s="147">
        <v>17.2</v>
      </c>
      <c r="L56">
        <v>40</v>
      </c>
    </row>
    <row r="57" spans="1:23" ht="12.75" customHeight="1" x14ac:dyDescent="0.25">
      <c r="A57" s="229" t="s">
        <v>299</v>
      </c>
      <c r="B57" s="230"/>
      <c r="C57" s="231"/>
      <c r="D57" s="120">
        <v>55</v>
      </c>
      <c r="E57" s="70">
        <v>3522</v>
      </c>
      <c r="F57" s="96">
        <v>3161</v>
      </c>
      <c r="G57" s="147">
        <v>11.4</v>
      </c>
      <c r="H57" s="120">
        <v>60</v>
      </c>
      <c r="I57" s="70">
        <v>3878</v>
      </c>
      <c r="J57" s="70">
        <v>3329</v>
      </c>
      <c r="K57" s="147">
        <v>16.5</v>
      </c>
      <c r="L57">
        <v>41</v>
      </c>
    </row>
    <row r="58" spans="1:23" ht="12.75" customHeight="1" x14ac:dyDescent="0.25">
      <c r="A58" s="229" t="s">
        <v>300</v>
      </c>
      <c r="B58" s="230"/>
      <c r="C58" s="231"/>
      <c r="D58" s="120">
        <v>72</v>
      </c>
      <c r="E58" s="70">
        <v>880</v>
      </c>
      <c r="F58" s="96">
        <v>864</v>
      </c>
      <c r="G58" s="147">
        <v>1.9</v>
      </c>
      <c r="H58" s="120">
        <v>73</v>
      </c>
      <c r="I58" s="70">
        <v>971</v>
      </c>
      <c r="J58" s="70">
        <v>868</v>
      </c>
      <c r="K58" s="147">
        <v>11.8</v>
      </c>
      <c r="L58">
        <v>42</v>
      </c>
    </row>
    <row r="59" spans="1:23" ht="12.75" customHeight="1" x14ac:dyDescent="0.25">
      <c r="A59" s="229" t="s">
        <v>301</v>
      </c>
      <c r="B59" s="230"/>
      <c r="C59" s="231"/>
      <c r="D59" s="120">
        <v>11</v>
      </c>
      <c r="E59" s="70">
        <v>73</v>
      </c>
      <c r="F59" s="96">
        <v>64</v>
      </c>
      <c r="G59" s="147">
        <v>13.9</v>
      </c>
      <c r="H59" s="120">
        <v>12</v>
      </c>
      <c r="I59" s="70">
        <v>74</v>
      </c>
      <c r="J59" s="70">
        <v>67</v>
      </c>
      <c r="K59" s="147">
        <v>10.5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60</v>
      </c>
    </row>
    <row r="60" spans="1:23" ht="12.75" customHeight="1" x14ac:dyDescent="0.25">
      <c r="A60" s="229" t="s">
        <v>302</v>
      </c>
      <c r="B60" s="230"/>
      <c r="C60" s="231"/>
      <c r="D60" s="120">
        <v>120</v>
      </c>
      <c r="E60" s="70">
        <v>486</v>
      </c>
      <c r="F60" s="96">
        <v>485</v>
      </c>
      <c r="G60" s="147">
        <v>0.3</v>
      </c>
      <c r="H60" s="120">
        <v>124</v>
      </c>
      <c r="I60" s="70">
        <v>531</v>
      </c>
      <c r="J60" s="70">
        <v>494</v>
      </c>
      <c r="K60" s="147">
        <v>7.5</v>
      </c>
      <c r="L60">
        <v>44</v>
      </c>
      <c r="P60" s="118"/>
      <c r="Q60" s="118">
        <v>47073</v>
      </c>
      <c r="R60" s="118">
        <v>45778</v>
      </c>
      <c r="S60" s="119">
        <v>2.8</v>
      </c>
      <c r="T60" s="118">
        <v>54158</v>
      </c>
      <c r="U60" s="118">
        <v>48200</v>
      </c>
      <c r="V60" s="119">
        <v>12.4</v>
      </c>
      <c r="W60">
        <v>1</v>
      </c>
    </row>
    <row r="61" spans="1:23" ht="12.75" customHeight="1" x14ac:dyDescent="0.25">
      <c r="A61" s="229" t="s">
        <v>303</v>
      </c>
      <c r="B61" s="230"/>
      <c r="C61" s="231"/>
      <c r="D61" s="120">
        <v>67</v>
      </c>
      <c r="E61" s="70">
        <v>409</v>
      </c>
      <c r="F61" s="96">
        <v>416</v>
      </c>
      <c r="G61" s="147">
        <v>-1.5</v>
      </c>
      <c r="H61" s="120">
        <v>67</v>
      </c>
      <c r="I61" s="70">
        <v>446</v>
      </c>
      <c r="J61" s="70">
        <v>425</v>
      </c>
      <c r="K61" s="147">
        <v>4.9000000000000004</v>
      </c>
      <c r="L61">
        <v>45</v>
      </c>
    </row>
    <row r="62" spans="1:23" ht="12.75" customHeight="1" x14ac:dyDescent="0.25">
      <c r="A62" s="229" t="s">
        <v>304</v>
      </c>
      <c r="B62" s="230"/>
      <c r="C62" s="231"/>
      <c r="D62" s="120">
        <v>40</v>
      </c>
      <c r="E62" s="70">
        <v>347</v>
      </c>
      <c r="F62" s="96">
        <v>333</v>
      </c>
      <c r="G62" s="147">
        <v>4</v>
      </c>
      <c r="H62" s="120">
        <v>43</v>
      </c>
      <c r="I62" s="70">
        <v>360</v>
      </c>
      <c r="J62" s="70">
        <v>346</v>
      </c>
      <c r="K62" s="147">
        <v>4.0999999999999996</v>
      </c>
      <c r="L62">
        <v>46</v>
      </c>
    </row>
    <row r="63" spans="1:23" ht="12.75" customHeight="1" x14ac:dyDescent="0.25">
      <c r="A63" s="229" t="s">
        <v>305</v>
      </c>
      <c r="B63" s="230"/>
      <c r="C63" s="231"/>
      <c r="D63" s="120">
        <v>18</v>
      </c>
      <c r="E63" s="70">
        <v>795</v>
      </c>
      <c r="F63" s="96">
        <v>748</v>
      </c>
      <c r="G63" s="147">
        <v>6.4</v>
      </c>
      <c r="H63" s="120">
        <v>19</v>
      </c>
      <c r="I63" s="70">
        <v>904</v>
      </c>
      <c r="J63" s="70">
        <v>766</v>
      </c>
      <c r="K63" s="147">
        <v>18.100000000000001</v>
      </c>
      <c r="L63">
        <v>47</v>
      </c>
    </row>
    <row r="64" spans="1:23" ht="12.75" customHeight="1" x14ac:dyDescent="0.25">
      <c r="A64" s="229" t="s">
        <v>306</v>
      </c>
      <c r="B64" s="230"/>
      <c r="C64" s="231"/>
      <c r="D64" s="120">
        <v>98</v>
      </c>
      <c r="E64" s="70">
        <v>721</v>
      </c>
      <c r="F64" s="96">
        <v>703</v>
      </c>
      <c r="G64" s="147">
        <v>2.5</v>
      </c>
      <c r="H64" s="120">
        <v>102</v>
      </c>
      <c r="I64" s="70">
        <v>744</v>
      </c>
      <c r="J64" s="70">
        <v>730</v>
      </c>
      <c r="K64" s="147">
        <v>1.9</v>
      </c>
      <c r="L64">
        <v>48</v>
      </c>
    </row>
    <row r="65" spans="1:12" ht="12.75" customHeight="1" x14ac:dyDescent="0.25">
      <c r="A65" s="229" t="s">
        <v>307</v>
      </c>
      <c r="B65" s="230"/>
      <c r="C65" s="231"/>
      <c r="D65" s="120">
        <v>22</v>
      </c>
      <c r="E65" s="70">
        <v>517</v>
      </c>
      <c r="F65" s="96">
        <v>495</v>
      </c>
      <c r="G65" s="147">
        <v>4.3</v>
      </c>
      <c r="H65" s="120">
        <v>27</v>
      </c>
      <c r="I65" s="70">
        <v>533</v>
      </c>
      <c r="J65" s="70">
        <v>500</v>
      </c>
      <c r="K65" s="147">
        <v>6.6</v>
      </c>
      <c r="L65">
        <v>49</v>
      </c>
    </row>
    <row r="66" spans="1:12" ht="12.75" customHeight="1" x14ac:dyDescent="0.25">
      <c r="A66" s="229" t="s">
        <v>308</v>
      </c>
      <c r="B66" s="230"/>
      <c r="C66" s="231"/>
      <c r="D66" s="120">
        <v>70</v>
      </c>
      <c r="E66" s="70">
        <v>791</v>
      </c>
      <c r="F66" s="96">
        <v>795</v>
      </c>
      <c r="G66" s="147">
        <v>-0.6</v>
      </c>
      <c r="H66" s="120">
        <v>84</v>
      </c>
      <c r="I66" s="70">
        <v>862</v>
      </c>
      <c r="J66" s="70">
        <v>819</v>
      </c>
      <c r="K66" s="147">
        <v>5.2</v>
      </c>
      <c r="L66">
        <v>50</v>
      </c>
    </row>
    <row r="67" spans="1:12" ht="12.75" customHeight="1" x14ac:dyDescent="0.25">
      <c r="A67" s="229" t="s">
        <v>309</v>
      </c>
      <c r="B67" s="230"/>
      <c r="C67" s="231"/>
      <c r="D67" s="120">
        <v>99</v>
      </c>
      <c r="E67" s="70">
        <v>318</v>
      </c>
      <c r="F67" s="96">
        <v>321</v>
      </c>
      <c r="G67" s="147">
        <v>-1</v>
      </c>
      <c r="H67" s="120">
        <v>97</v>
      </c>
      <c r="I67" s="70">
        <v>319</v>
      </c>
      <c r="J67" s="70">
        <v>322</v>
      </c>
      <c r="K67" s="147">
        <v>-0.8</v>
      </c>
      <c r="L67">
        <v>51</v>
      </c>
    </row>
    <row r="68" spans="1:12" ht="12.75" customHeight="1" x14ac:dyDescent="0.25">
      <c r="A68" s="229" t="s">
        <v>263</v>
      </c>
      <c r="B68" s="230"/>
      <c r="C68" s="231"/>
      <c r="D68" s="61"/>
      <c r="E68" s="71">
        <f>SUM(E55:E67)</f>
        <v>10028</v>
      </c>
      <c r="F68" s="31">
        <f>SUM(F55:F67)</f>
        <v>9468</v>
      </c>
      <c r="G68" s="147">
        <f>((E68-F68)/F68)*100</f>
        <v>5.9146599070553449</v>
      </c>
      <c r="H68" s="72"/>
      <c r="I68" s="71">
        <f>SUM(I55:I67)</f>
        <v>10921</v>
      </c>
      <c r="J68" s="71">
        <f>SUM(J55:J67)</f>
        <v>9782</v>
      </c>
      <c r="K68" s="147">
        <f>((I68-J68)/J68)*100</f>
        <v>11.643835616438356</v>
      </c>
    </row>
    <row r="69" spans="1:12" ht="12.75" customHeight="1" x14ac:dyDescent="0.25">
      <c r="A69" s="232" t="s">
        <v>310</v>
      </c>
      <c r="B69" s="233"/>
      <c r="C69" s="234"/>
      <c r="D69" s="71">
        <f>SUM(D6:D68)</f>
        <v>2592</v>
      </c>
      <c r="E69" s="71">
        <f>Q60</f>
        <v>47073</v>
      </c>
      <c r="F69" s="31">
        <f>R60</f>
        <v>45778</v>
      </c>
      <c r="G69" s="147">
        <f>S60</f>
        <v>2.8</v>
      </c>
      <c r="H69" s="71">
        <f>SUM(H6:H68)</f>
        <v>2774</v>
      </c>
      <c r="I69" s="71">
        <f>T60</f>
        <v>54158</v>
      </c>
      <c r="J69" s="71">
        <f>U60</f>
        <v>48200</v>
      </c>
      <c r="K69" s="147">
        <f>V60</f>
        <v>12.4</v>
      </c>
    </row>
    <row r="70" spans="1:12" x14ac:dyDescent="0.25">
      <c r="A70" s="235" t="s">
        <v>311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27:C27"/>
    <mergeCell ref="A20:C20"/>
    <mergeCell ref="A21:C21"/>
    <mergeCell ref="A22:C22"/>
    <mergeCell ref="A23:C23"/>
    <mergeCell ref="A18:C18"/>
    <mergeCell ref="A26:C26"/>
    <mergeCell ref="A25:C25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31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312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241</v>
      </c>
      <c r="B3" s="239"/>
      <c r="C3" s="240"/>
      <c r="D3" s="247" t="str">
        <f>Data!B4</f>
        <v>January</v>
      </c>
      <c r="E3" s="248"/>
      <c r="F3" s="248"/>
      <c r="G3" s="249"/>
      <c r="H3" s="247">
        <f>Data!B6</f>
        <v>44531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242</v>
      </c>
      <c r="E4" s="199" t="s">
        <v>243</v>
      </c>
      <c r="F4" s="200"/>
      <c r="G4" s="255" t="s">
        <v>244</v>
      </c>
      <c r="H4" s="250" t="s">
        <v>242</v>
      </c>
      <c r="I4" s="199" t="s">
        <v>243</v>
      </c>
      <c r="J4" s="200"/>
      <c r="K4" s="255" t="s">
        <v>244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2022   (Preliminary)</v>
      </c>
      <c r="F5" s="27">
        <f>Data!A4-1</f>
        <v>2021</v>
      </c>
      <c r="G5" s="256"/>
      <c r="H5" s="251"/>
      <c r="I5" s="27" t="str">
        <f xml:space="preserve"> CONCATENATE(IF(MONTH(Data!A6)=1, Data!A4-1, Data!A4),"   (Revised)")</f>
        <v>2021   (Revised)</v>
      </c>
      <c r="J5" s="27">
        <f>IF(MONTH(Data!A6)=1, F5-1, F5)</f>
        <v>2020</v>
      </c>
      <c r="K5" s="256"/>
    </row>
    <row r="6" spans="1:12" x14ac:dyDescent="0.25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245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246</v>
      </c>
      <c r="E8" s="56" t="s">
        <v>247</v>
      </c>
      <c r="F8" s="56" t="s">
        <v>248</v>
      </c>
      <c r="G8" s="112" t="s">
        <v>249</v>
      </c>
      <c r="H8" s="56" t="s">
        <v>250</v>
      </c>
      <c r="I8" s="56" t="s">
        <v>251</v>
      </c>
      <c r="J8" s="56" t="s">
        <v>252</v>
      </c>
      <c r="K8" s="113" t="s">
        <v>253</v>
      </c>
      <c r="L8" s="60" t="s">
        <v>60</v>
      </c>
    </row>
    <row r="9" spans="1:12" ht="12.75" customHeight="1" x14ac:dyDescent="0.25">
      <c r="A9" s="229" t="s">
        <v>254</v>
      </c>
      <c r="B9" s="230"/>
      <c r="C9" s="231"/>
      <c r="D9" s="120">
        <v>18</v>
      </c>
      <c r="E9" s="70">
        <v>1820</v>
      </c>
      <c r="F9" s="70">
        <v>1767</v>
      </c>
      <c r="G9" s="147">
        <v>3</v>
      </c>
      <c r="H9" s="120">
        <v>18</v>
      </c>
      <c r="I9" s="70">
        <v>2100</v>
      </c>
      <c r="J9" s="70">
        <v>1775</v>
      </c>
      <c r="K9" s="147">
        <v>18.3</v>
      </c>
      <c r="L9">
        <v>1</v>
      </c>
    </row>
    <row r="10" spans="1:12" ht="12.75" customHeight="1" x14ac:dyDescent="0.25">
      <c r="A10" s="229" t="s">
        <v>255</v>
      </c>
      <c r="B10" s="230"/>
      <c r="C10" s="231"/>
      <c r="D10" s="120">
        <v>18</v>
      </c>
      <c r="E10" s="70">
        <v>202</v>
      </c>
      <c r="F10" s="70">
        <v>203</v>
      </c>
      <c r="G10" s="147">
        <v>-0.2</v>
      </c>
      <c r="H10" s="120">
        <v>22</v>
      </c>
      <c r="I10" s="70">
        <v>238</v>
      </c>
      <c r="J10" s="70">
        <v>216</v>
      </c>
      <c r="K10" s="147">
        <v>10</v>
      </c>
      <c r="L10">
        <v>2</v>
      </c>
    </row>
    <row r="11" spans="1:12" ht="12.75" customHeight="1" x14ac:dyDescent="0.25">
      <c r="A11" s="229" t="s">
        <v>256</v>
      </c>
      <c r="B11" s="230"/>
      <c r="C11" s="231"/>
      <c r="D11" s="120">
        <v>205</v>
      </c>
      <c r="E11" s="70">
        <v>3291</v>
      </c>
      <c r="F11" s="70">
        <v>3141</v>
      </c>
      <c r="G11" s="147">
        <v>4.8</v>
      </c>
      <c r="H11" s="120">
        <v>210</v>
      </c>
      <c r="I11" s="70">
        <v>3861</v>
      </c>
      <c r="J11" s="70">
        <v>3318</v>
      </c>
      <c r="K11" s="147">
        <v>16.399999999999999</v>
      </c>
      <c r="L11">
        <v>3</v>
      </c>
    </row>
    <row r="12" spans="1:12" ht="12.75" customHeight="1" x14ac:dyDescent="0.25">
      <c r="A12" s="229" t="s">
        <v>257</v>
      </c>
      <c r="B12" s="230"/>
      <c r="C12" s="231"/>
      <c r="D12" s="120">
        <v>68</v>
      </c>
      <c r="E12" s="70">
        <v>432</v>
      </c>
      <c r="F12" s="70">
        <v>421</v>
      </c>
      <c r="G12" s="147">
        <v>2.7</v>
      </c>
      <c r="H12" s="120">
        <v>69</v>
      </c>
      <c r="I12" s="70">
        <v>486</v>
      </c>
      <c r="J12" s="70">
        <v>418</v>
      </c>
      <c r="K12" s="147">
        <v>16.3</v>
      </c>
      <c r="L12">
        <v>4</v>
      </c>
    </row>
    <row r="13" spans="1:12" ht="12.75" customHeight="1" x14ac:dyDescent="0.25">
      <c r="A13" s="229" t="s">
        <v>258</v>
      </c>
      <c r="B13" s="230"/>
      <c r="C13" s="231"/>
      <c r="D13" s="120">
        <v>110</v>
      </c>
      <c r="E13" s="70">
        <v>3860</v>
      </c>
      <c r="F13" s="70">
        <v>3737</v>
      </c>
      <c r="G13" s="147">
        <v>3.3</v>
      </c>
      <c r="H13" s="120">
        <v>109</v>
      </c>
      <c r="I13" s="70">
        <v>4627</v>
      </c>
      <c r="J13" s="70">
        <v>4002</v>
      </c>
      <c r="K13" s="147">
        <v>15.6</v>
      </c>
      <c r="L13">
        <v>5</v>
      </c>
    </row>
    <row r="14" spans="1:12" ht="12.75" customHeight="1" x14ac:dyDescent="0.25">
      <c r="A14" s="229" t="s">
        <v>259</v>
      </c>
      <c r="B14" s="230"/>
      <c r="C14" s="231"/>
      <c r="D14" s="120">
        <v>65</v>
      </c>
      <c r="E14" s="70">
        <v>4986</v>
      </c>
      <c r="F14" s="70">
        <v>4920</v>
      </c>
      <c r="G14" s="147">
        <v>1.3</v>
      </c>
      <c r="H14" s="120">
        <v>65</v>
      </c>
      <c r="I14" s="70">
        <v>5645</v>
      </c>
      <c r="J14" s="70">
        <v>5025</v>
      </c>
      <c r="K14" s="147">
        <v>12.4</v>
      </c>
      <c r="L14">
        <v>6</v>
      </c>
    </row>
    <row r="15" spans="1:12" ht="12.75" customHeight="1" x14ac:dyDescent="0.25">
      <c r="A15" s="229" t="s">
        <v>260</v>
      </c>
      <c r="B15" s="230"/>
      <c r="C15" s="231"/>
      <c r="D15" s="120">
        <v>40</v>
      </c>
      <c r="E15" s="70">
        <v>3507</v>
      </c>
      <c r="F15" s="70">
        <v>3443</v>
      </c>
      <c r="G15" s="147">
        <v>1.9</v>
      </c>
      <c r="H15" s="120">
        <v>39</v>
      </c>
      <c r="I15" s="70">
        <v>4124</v>
      </c>
      <c r="J15" s="70">
        <v>3483</v>
      </c>
      <c r="K15" s="147">
        <v>18.399999999999999</v>
      </c>
      <c r="L15">
        <v>7</v>
      </c>
    </row>
    <row r="16" spans="1:12" ht="12.75" customHeight="1" x14ac:dyDescent="0.25">
      <c r="A16" s="229" t="s">
        <v>261</v>
      </c>
      <c r="B16" s="230"/>
      <c r="C16" s="231"/>
      <c r="D16" s="120">
        <v>29</v>
      </c>
      <c r="E16" s="70">
        <v>404</v>
      </c>
      <c r="F16" s="70">
        <v>387</v>
      </c>
      <c r="G16" s="147">
        <v>4.4000000000000004</v>
      </c>
      <c r="H16" s="120">
        <v>29</v>
      </c>
      <c r="I16" s="70">
        <v>485</v>
      </c>
      <c r="J16" s="70">
        <v>412</v>
      </c>
      <c r="K16" s="147">
        <v>17.600000000000001</v>
      </c>
      <c r="L16">
        <v>8</v>
      </c>
    </row>
    <row r="17" spans="1:12" ht="12.75" customHeight="1" x14ac:dyDescent="0.25">
      <c r="A17" s="229" t="s">
        <v>262</v>
      </c>
      <c r="B17" s="230"/>
      <c r="C17" s="231"/>
      <c r="D17" s="120">
        <v>18</v>
      </c>
      <c r="E17" s="70">
        <v>100</v>
      </c>
      <c r="F17" s="70">
        <v>95</v>
      </c>
      <c r="G17" s="147">
        <v>5.2</v>
      </c>
      <c r="H17" s="120">
        <v>12</v>
      </c>
      <c r="I17" s="70">
        <v>116</v>
      </c>
      <c r="J17" s="70">
        <v>101</v>
      </c>
      <c r="K17" s="147">
        <v>14.5</v>
      </c>
      <c r="L17">
        <v>9</v>
      </c>
    </row>
    <row r="18" spans="1:12" ht="12.75" customHeight="1" x14ac:dyDescent="0.25">
      <c r="A18" s="229" t="s">
        <v>263</v>
      </c>
      <c r="B18" s="230"/>
      <c r="C18" s="231"/>
      <c r="D18" s="121"/>
      <c r="E18" s="71">
        <f>SUM(E9:E17)</f>
        <v>18602</v>
      </c>
      <c r="F18" s="71">
        <f>SUM(F9:F17)</f>
        <v>18114</v>
      </c>
      <c r="G18" s="147">
        <f>((E18-F18)/F18)*100</f>
        <v>2.694048802031578</v>
      </c>
      <c r="H18" s="121"/>
      <c r="I18" s="71">
        <f>SUM(I9:I17)</f>
        <v>21682</v>
      </c>
      <c r="J18" s="71">
        <f>SUM(J9:J17)</f>
        <v>18750</v>
      </c>
      <c r="K18" s="147">
        <f>((I18-J18)/J18)*100</f>
        <v>15.637333333333334</v>
      </c>
    </row>
    <row r="19" spans="1:12" ht="12.75" customHeight="1" x14ac:dyDescent="0.25">
      <c r="A19" s="50" t="s">
        <v>264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9" t="s">
        <v>265</v>
      </c>
      <c r="B20" s="230"/>
      <c r="C20" s="231"/>
      <c r="D20" s="120">
        <v>15</v>
      </c>
      <c r="E20" s="70">
        <v>335</v>
      </c>
      <c r="F20" s="70">
        <v>348</v>
      </c>
      <c r="G20" s="147">
        <v>-3.8</v>
      </c>
      <c r="H20" s="120">
        <v>12</v>
      </c>
      <c r="I20" s="70">
        <v>401</v>
      </c>
      <c r="J20" s="70">
        <v>356</v>
      </c>
      <c r="K20" s="147">
        <v>12.7</v>
      </c>
      <c r="L20">
        <v>10</v>
      </c>
    </row>
    <row r="21" spans="1:12" ht="12.75" customHeight="1" x14ac:dyDescent="0.25">
      <c r="A21" s="229" t="s">
        <v>266</v>
      </c>
      <c r="B21" s="230"/>
      <c r="C21" s="231"/>
      <c r="D21" s="120">
        <v>2</v>
      </c>
      <c r="E21" s="70">
        <v>141</v>
      </c>
      <c r="F21" s="70">
        <v>153</v>
      </c>
      <c r="G21" s="147">
        <v>-7.7</v>
      </c>
      <c r="H21" s="120">
        <v>2</v>
      </c>
      <c r="I21" s="70">
        <v>146</v>
      </c>
      <c r="J21" s="70">
        <v>159</v>
      </c>
      <c r="K21" s="147">
        <v>-8.5</v>
      </c>
      <c r="L21">
        <v>11</v>
      </c>
    </row>
    <row r="22" spans="1:12" ht="12.75" customHeight="1" x14ac:dyDescent="0.25">
      <c r="A22" s="229" t="s">
        <v>267</v>
      </c>
      <c r="B22" s="230"/>
      <c r="C22" s="231"/>
      <c r="D22" s="120">
        <v>114</v>
      </c>
      <c r="E22" s="70">
        <v>10702</v>
      </c>
      <c r="F22" s="70">
        <v>10088</v>
      </c>
      <c r="G22" s="147">
        <v>6.1</v>
      </c>
      <c r="H22" s="120">
        <v>148</v>
      </c>
      <c r="I22" s="70">
        <v>11161</v>
      </c>
      <c r="J22" s="70">
        <v>10155</v>
      </c>
      <c r="K22" s="147">
        <v>9.9</v>
      </c>
      <c r="L22">
        <v>12</v>
      </c>
    </row>
    <row r="23" spans="1:12" ht="12.75" customHeight="1" x14ac:dyDescent="0.25">
      <c r="A23" s="229" t="s">
        <v>268</v>
      </c>
      <c r="B23" s="230"/>
      <c r="C23" s="231"/>
      <c r="D23" s="120">
        <v>119</v>
      </c>
      <c r="E23" s="70">
        <v>5175</v>
      </c>
      <c r="F23" s="70">
        <v>4986</v>
      </c>
      <c r="G23" s="147">
        <v>3.8</v>
      </c>
      <c r="H23" s="120">
        <v>119</v>
      </c>
      <c r="I23" s="70">
        <v>5540</v>
      </c>
      <c r="J23" s="70">
        <v>5197</v>
      </c>
      <c r="K23" s="147">
        <v>6.6</v>
      </c>
      <c r="L23">
        <v>13</v>
      </c>
    </row>
    <row r="24" spans="1:12" ht="12.75" customHeight="1" x14ac:dyDescent="0.25">
      <c r="A24" s="229" t="s">
        <v>269</v>
      </c>
      <c r="B24" s="230"/>
      <c r="C24" s="231"/>
      <c r="D24" s="120">
        <v>40</v>
      </c>
      <c r="E24" s="70">
        <v>2838</v>
      </c>
      <c r="F24" s="70">
        <v>2718</v>
      </c>
      <c r="G24" s="147">
        <v>4.4000000000000004</v>
      </c>
      <c r="H24" s="120">
        <v>38</v>
      </c>
      <c r="I24" s="70">
        <v>3262</v>
      </c>
      <c r="J24" s="70">
        <v>2876</v>
      </c>
      <c r="K24" s="147">
        <v>13.4</v>
      </c>
      <c r="L24">
        <v>14</v>
      </c>
    </row>
    <row r="25" spans="1:12" ht="12.75" customHeight="1" x14ac:dyDescent="0.25">
      <c r="A25" s="229" t="s">
        <v>270</v>
      </c>
      <c r="B25" s="230"/>
      <c r="C25" s="231"/>
      <c r="D25" s="120">
        <v>41</v>
      </c>
      <c r="E25" s="70">
        <v>3867</v>
      </c>
      <c r="F25" s="70">
        <v>3970</v>
      </c>
      <c r="G25" s="147">
        <v>-2.6</v>
      </c>
      <c r="H25" s="120">
        <v>43</v>
      </c>
      <c r="I25" s="70">
        <v>4658</v>
      </c>
      <c r="J25" s="70">
        <v>4211</v>
      </c>
      <c r="K25" s="147">
        <v>10.6</v>
      </c>
      <c r="L25">
        <v>15</v>
      </c>
    </row>
    <row r="26" spans="1:12" ht="12.75" customHeight="1" x14ac:dyDescent="0.25">
      <c r="A26" s="229" t="s">
        <v>271</v>
      </c>
      <c r="B26" s="230"/>
      <c r="C26" s="231"/>
      <c r="D26" s="120">
        <v>42</v>
      </c>
      <c r="E26" s="70">
        <v>1887</v>
      </c>
      <c r="F26" s="70">
        <v>1834</v>
      </c>
      <c r="G26" s="147">
        <v>2.9</v>
      </c>
      <c r="H26" s="120">
        <v>41</v>
      </c>
      <c r="I26" s="70">
        <v>2124</v>
      </c>
      <c r="J26" s="70">
        <v>1903</v>
      </c>
      <c r="K26" s="147">
        <v>11.6</v>
      </c>
      <c r="L26">
        <v>16</v>
      </c>
    </row>
    <row r="27" spans="1:12" ht="12.75" customHeight="1" x14ac:dyDescent="0.25">
      <c r="A27" s="229" t="s">
        <v>272</v>
      </c>
      <c r="B27" s="230"/>
      <c r="C27" s="231"/>
      <c r="D27" s="120">
        <v>366</v>
      </c>
      <c r="E27" s="70">
        <v>3144</v>
      </c>
      <c r="F27" s="70">
        <v>3152</v>
      </c>
      <c r="G27" s="147">
        <v>-0.3</v>
      </c>
      <c r="H27" s="120">
        <v>367</v>
      </c>
      <c r="I27" s="70">
        <v>3790</v>
      </c>
      <c r="J27" s="70">
        <v>3395</v>
      </c>
      <c r="K27" s="147">
        <v>11.7</v>
      </c>
      <c r="L27">
        <v>17</v>
      </c>
    </row>
    <row r="28" spans="1:12" ht="12.75" customHeight="1" x14ac:dyDescent="0.25">
      <c r="A28" s="229" t="s">
        <v>273</v>
      </c>
      <c r="B28" s="230"/>
      <c r="C28" s="231"/>
      <c r="D28" s="120">
        <v>9</v>
      </c>
      <c r="E28" s="70">
        <v>437</v>
      </c>
      <c r="F28" s="70">
        <v>472</v>
      </c>
      <c r="G28" s="147">
        <v>-7.5</v>
      </c>
      <c r="H28" s="120">
        <v>9</v>
      </c>
      <c r="I28" s="70">
        <v>556</v>
      </c>
      <c r="J28" s="70">
        <v>499</v>
      </c>
      <c r="K28" s="147">
        <v>11.4</v>
      </c>
      <c r="L28">
        <v>18</v>
      </c>
    </row>
    <row r="29" spans="1:12" ht="12.75" customHeight="1" x14ac:dyDescent="0.25">
      <c r="A29" s="229" t="s">
        <v>263</v>
      </c>
      <c r="B29" s="230"/>
      <c r="C29" s="231"/>
      <c r="D29" s="121"/>
      <c r="E29" s="71">
        <f>SUM(E20:E28)</f>
        <v>28526</v>
      </c>
      <c r="F29" s="71">
        <f>SUM(F20:F28)</f>
        <v>27721</v>
      </c>
      <c r="G29" s="147">
        <f>((E29-F29)/F29)*100</f>
        <v>2.9039356444572708</v>
      </c>
      <c r="H29" s="121"/>
      <c r="I29" s="71">
        <f>SUM(I20:I28)</f>
        <v>31638</v>
      </c>
      <c r="J29" s="71">
        <f>SUM(J20:J28)</f>
        <v>28751</v>
      </c>
      <c r="K29" s="147">
        <f>((I29-J29)/J29)*100</f>
        <v>10.041389864700358</v>
      </c>
    </row>
    <row r="30" spans="1:12" ht="12.75" customHeight="1" x14ac:dyDescent="0.25">
      <c r="A30" s="50" t="s">
        <v>274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9" t="s">
        <v>275</v>
      </c>
      <c r="B31" s="230"/>
      <c r="C31" s="231"/>
      <c r="D31" s="120">
        <v>54</v>
      </c>
      <c r="E31" s="70">
        <v>4350</v>
      </c>
      <c r="F31" s="70">
        <v>4014</v>
      </c>
      <c r="G31" s="147">
        <v>8.4</v>
      </c>
      <c r="H31" s="120">
        <v>55</v>
      </c>
      <c r="I31" s="70">
        <v>4788</v>
      </c>
      <c r="J31" s="70">
        <v>4278</v>
      </c>
      <c r="K31" s="147">
        <v>11.9</v>
      </c>
      <c r="L31">
        <v>19</v>
      </c>
    </row>
    <row r="32" spans="1:12" ht="12.75" customHeight="1" x14ac:dyDescent="0.25">
      <c r="A32" s="229" t="s">
        <v>276</v>
      </c>
      <c r="B32" s="230"/>
      <c r="C32" s="231"/>
      <c r="D32" s="120">
        <v>31</v>
      </c>
      <c r="E32" s="70">
        <v>2302</v>
      </c>
      <c r="F32" s="70">
        <v>2233</v>
      </c>
      <c r="G32" s="147">
        <v>3.1</v>
      </c>
      <c r="H32" s="120">
        <v>32</v>
      </c>
      <c r="I32" s="70">
        <v>2538</v>
      </c>
      <c r="J32" s="70">
        <v>2310</v>
      </c>
      <c r="K32" s="147">
        <v>9.9</v>
      </c>
      <c r="L32">
        <v>20</v>
      </c>
    </row>
    <row r="33" spans="1:12" ht="12.75" customHeight="1" x14ac:dyDescent="0.25">
      <c r="A33" s="229" t="s">
        <v>277</v>
      </c>
      <c r="B33" s="230"/>
      <c r="C33" s="231"/>
      <c r="D33" s="120">
        <v>28</v>
      </c>
      <c r="E33" s="70">
        <v>709</v>
      </c>
      <c r="F33" s="70">
        <v>687</v>
      </c>
      <c r="G33" s="147">
        <v>3.3</v>
      </c>
      <c r="H33" s="120">
        <v>28</v>
      </c>
      <c r="I33" s="70">
        <v>813</v>
      </c>
      <c r="J33" s="70">
        <v>741</v>
      </c>
      <c r="K33" s="147">
        <v>9.8000000000000007</v>
      </c>
      <c r="L33">
        <v>21</v>
      </c>
    </row>
    <row r="34" spans="1:12" ht="12.75" customHeight="1" x14ac:dyDescent="0.25">
      <c r="A34" s="229" t="s">
        <v>278</v>
      </c>
      <c r="B34" s="230"/>
      <c r="C34" s="231"/>
      <c r="D34" s="120">
        <v>16</v>
      </c>
      <c r="E34" s="70">
        <v>809</v>
      </c>
      <c r="F34" s="70">
        <v>784</v>
      </c>
      <c r="G34" s="147">
        <v>3.2</v>
      </c>
      <c r="H34" s="120">
        <v>16</v>
      </c>
      <c r="I34" s="70">
        <v>931</v>
      </c>
      <c r="J34" s="70">
        <v>841</v>
      </c>
      <c r="K34" s="147">
        <v>10.6</v>
      </c>
      <c r="L34">
        <v>22</v>
      </c>
    </row>
    <row r="35" spans="1:12" ht="12.75" customHeight="1" x14ac:dyDescent="0.25">
      <c r="A35" s="229" t="s">
        <v>279</v>
      </c>
      <c r="B35" s="230"/>
      <c r="C35" s="231"/>
      <c r="D35" s="120">
        <v>51</v>
      </c>
      <c r="E35" s="70">
        <v>3964</v>
      </c>
      <c r="F35" s="70">
        <v>3713</v>
      </c>
      <c r="G35" s="147">
        <v>6.8</v>
      </c>
      <c r="H35" s="120">
        <v>51</v>
      </c>
      <c r="I35" s="70">
        <v>4432</v>
      </c>
      <c r="J35" s="70">
        <v>3892</v>
      </c>
      <c r="K35" s="147">
        <v>13.9</v>
      </c>
      <c r="L35">
        <v>23</v>
      </c>
    </row>
    <row r="36" spans="1:12" ht="12.75" customHeight="1" x14ac:dyDescent="0.25">
      <c r="A36" s="229" t="s">
        <v>280</v>
      </c>
      <c r="B36" s="230"/>
      <c r="C36" s="231"/>
      <c r="D36" s="120">
        <v>15</v>
      </c>
      <c r="E36" s="70">
        <v>1822</v>
      </c>
      <c r="F36" s="70">
        <v>1713</v>
      </c>
      <c r="G36" s="147">
        <v>6.4</v>
      </c>
      <c r="H36" s="120">
        <v>13</v>
      </c>
      <c r="I36" s="70">
        <v>1919</v>
      </c>
      <c r="J36" s="70">
        <v>1696</v>
      </c>
      <c r="K36" s="147">
        <v>13.1</v>
      </c>
      <c r="L36">
        <v>24</v>
      </c>
    </row>
    <row r="37" spans="1:12" ht="12.75" customHeight="1" x14ac:dyDescent="0.25">
      <c r="A37" s="229" t="s">
        <v>281</v>
      </c>
      <c r="B37" s="230"/>
      <c r="C37" s="231"/>
      <c r="D37" s="120">
        <v>65</v>
      </c>
      <c r="E37" s="70">
        <v>2215</v>
      </c>
      <c r="F37" s="70">
        <v>2204</v>
      </c>
      <c r="G37" s="147">
        <v>0.5</v>
      </c>
      <c r="H37" s="120">
        <v>65</v>
      </c>
      <c r="I37" s="70">
        <v>2712</v>
      </c>
      <c r="J37" s="70">
        <v>2421</v>
      </c>
      <c r="K37" s="147">
        <v>12.1</v>
      </c>
      <c r="L37">
        <v>25</v>
      </c>
    </row>
    <row r="38" spans="1:12" ht="12.75" customHeight="1" x14ac:dyDescent="0.25">
      <c r="A38" s="229" t="s">
        <v>282</v>
      </c>
      <c r="B38" s="230"/>
      <c r="C38" s="231"/>
      <c r="D38" s="120">
        <v>11</v>
      </c>
      <c r="E38" s="70">
        <v>545</v>
      </c>
      <c r="F38" s="70">
        <v>517</v>
      </c>
      <c r="G38" s="147">
        <v>5.3</v>
      </c>
      <c r="H38" s="120">
        <v>19</v>
      </c>
      <c r="I38" s="70">
        <v>609</v>
      </c>
      <c r="J38" s="70">
        <v>539</v>
      </c>
      <c r="K38" s="147">
        <v>13.1</v>
      </c>
      <c r="L38">
        <v>26</v>
      </c>
    </row>
    <row r="39" spans="1:12" ht="12.75" customHeight="1" x14ac:dyDescent="0.25">
      <c r="A39" s="229" t="s">
        <v>283</v>
      </c>
      <c r="B39" s="230"/>
      <c r="C39" s="231"/>
      <c r="D39" s="120">
        <v>0</v>
      </c>
      <c r="E39" s="70">
        <v>147</v>
      </c>
      <c r="F39" s="70">
        <v>151</v>
      </c>
      <c r="G39" s="147">
        <v>-2.6</v>
      </c>
      <c r="H39" s="120">
        <v>11</v>
      </c>
      <c r="I39" s="70">
        <v>159</v>
      </c>
      <c r="J39" s="70">
        <v>152</v>
      </c>
      <c r="K39" s="147">
        <v>4.5</v>
      </c>
      <c r="L39">
        <v>27</v>
      </c>
    </row>
    <row r="40" spans="1:12" ht="12.75" customHeight="1" x14ac:dyDescent="0.25">
      <c r="A40" s="229" t="s">
        <v>284</v>
      </c>
      <c r="B40" s="230"/>
      <c r="C40" s="231"/>
      <c r="D40" s="120">
        <v>97</v>
      </c>
      <c r="E40" s="70">
        <v>4160</v>
      </c>
      <c r="F40" s="70">
        <v>4036</v>
      </c>
      <c r="G40" s="147">
        <v>3.1</v>
      </c>
      <c r="H40" s="120">
        <v>99</v>
      </c>
      <c r="I40" s="70">
        <v>4544</v>
      </c>
      <c r="J40" s="70">
        <v>4160</v>
      </c>
      <c r="K40" s="147">
        <v>9.1999999999999993</v>
      </c>
      <c r="L40">
        <v>28</v>
      </c>
    </row>
    <row r="41" spans="1:12" ht="12.75" customHeight="1" x14ac:dyDescent="0.25">
      <c r="A41" s="229" t="s">
        <v>285</v>
      </c>
      <c r="B41" s="230"/>
      <c r="C41" s="231"/>
      <c r="D41" s="120">
        <v>5</v>
      </c>
      <c r="E41" s="70">
        <v>179</v>
      </c>
      <c r="F41" s="70">
        <v>175</v>
      </c>
      <c r="G41" s="147">
        <v>2.2000000000000002</v>
      </c>
      <c r="H41" s="120">
        <v>5</v>
      </c>
      <c r="I41" s="70">
        <v>225</v>
      </c>
      <c r="J41" s="70">
        <v>209</v>
      </c>
      <c r="K41" s="147">
        <v>7.5</v>
      </c>
      <c r="L41">
        <v>29</v>
      </c>
    </row>
    <row r="42" spans="1:12" ht="12.75" customHeight="1" x14ac:dyDescent="0.25">
      <c r="A42" s="229" t="s">
        <v>286</v>
      </c>
      <c r="B42" s="230"/>
      <c r="C42" s="231"/>
      <c r="D42" s="120">
        <v>128</v>
      </c>
      <c r="E42" s="70">
        <v>1906</v>
      </c>
      <c r="F42" s="70">
        <v>1807</v>
      </c>
      <c r="G42" s="147">
        <v>5.5</v>
      </c>
      <c r="H42" s="120">
        <v>128</v>
      </c>
      <c r="I42" s="70">
        <v>2092</v>
      </c>
      <c r="J42" s="70">
        <v>1908</v>
      </c>
      <c r="K42" s="147">
        <v>9.6</v>
      </c>
      <c r="L42">
        <v>30</v>
      </c>
    </row>
    <row r="43" spans="1:12" ht="12.75" customHeight="1" x14ac:dyDescent="0.25">
      <c r="A43" s="229" t="s">
        <v>263</v>
      </c>
      <c r="B43" s="230"/>
      <c r="C43" s="231"/>
      <c r="D43" s="121"/>
      <c r="E43" s="71">
        <f>SUM(E31:E42)</f>
        <v>23108</v>
      </c>
      <c r="F43" s="71">
        <f>SUM(F31:F42)</f>
        <v>22034</v>
      </c>
      <c r="G43" s="147">
        <f>((E43-F43)/F43)*100</f>
        <v>4.8742851956067899</v>
      </c>
      <c r="H43" s="121"/>
      <c r="I43" s="71">
        <f>SUM(I31:I42)</f>
        <v>25762</v>
      </c>
      <c r="J43" s="71">
        <f>SUM(J31:J42)</f>
        <v>23147</v>
      </c>
      <c r="K43" s="147">
        <f>((I43-J43)/J43)*100</f>
        <v>11.297360349073314</v>
      </c>
    </row>
    <row r="44" spans="1:12" ht="12.75" customHeight="1" x14ac:dyDescent="0.25">
      <c r="A44" s="50" t="s">
        <v>287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9" t="s">
        <v>288</v>
      </c>
      <c r="B45" s="230"/>
      <c r="C45" s="231"/>
      <c r="D45" s="120">
        <v>114</v>
      </c>
      <c r="E45" s="70">
        <v>2047</v>
      </c>
      <c r="F45" s="70">
        <v>2056</v>
      </c>
      <c r="G45" s="147">
        <v>-0.4</v>
      </c>
      <c r="H45" s="120">
        <v>112</v>
      </c>
      <c r="I45" s="70">
        <v>2276</v>
      </c>
      <c r="J45" s="70">
        <v>2141</v>
      </c>
      <c r="K45" s="147">
        <v>6.3</v>
      </c>
      <c r="L45">
        <v>31</v>
      </c>
    </row>
    <row r="46" spans="1:12" ht="12.75" customHeight="1" x14ac:dyDescent="0.25">
      <c r="A46" s="229" t="s">
        <v>289</v>
      </c>
      <c r="B46" s="230"/>
      <c r="C46" s="231"/>
      <c r="D46" s="120">
        <v>5</v>
      </c>
      <c r="E46" s="70">
        <v>1062</v>
      </c>
      <c r="F46" s="70">
        <v>1073</v>
      </c>
      <c r="G46" s="147">
        <v>-1</v>
      </c>
      <c r="H46" s="120">
        <v>3</v>
      </c>
      <c r="I46" s="70">
        <v>1251</v>
      </c>
      <c r="J46" s="70">
        <v>1148</v>
      </c>
      <c r="K46" s="147">
        <v>9</v>
      </c>
      <c r="L46">
        <v>32</v>
      </c>
    </row>
    <row r="47" spans="1:12" ht="12.75" customHeight="1" x14ac:dyDescent="0.25">
      <c r="A47" s="229" t="s">
        <v>290</v>
      </c>
      <c r="B47" s="230"/>
      <c r="C47" s="231"/>
      <c r="D47" s="120">
        <v>21</v>
      </c>
      <c r="E47" s="70">
        <v>1296</v>
      </c>
      <c r="F47" s="70">
        <v>1309</v>
      </c>
      <c r="G47" s="147">
        <v>-1</v>
      </c>
      <c r="H47" s="120">
        <v>22</v>
      </c>
      <c r="I47" s="70">
        <v>1550</v>
      </c>
      <c r="J47" s="70">
        <v>1406</v>
      </c>
      <c r="K47" s="147">
        <v>10.199999999999999</v>
      </c>
      <c r="L47">
        <v>33</v>
      </c>
    </row>
    <row r="48" spans="1:12" ht="12.75" customHeight="1" x14ac:dyDescent="0.25">
      <c r="A48" s="229" t="s">
        <v>291</v>
      </c>
      <c r="B48" s="230"/>
      <c r="C48" s="231"/>
      <c r="D48" s="120">
        <v>13</v>
      </c>
      <c r="E48" s="70">
        <v>1960</v>
      </c>
      <c r="F48" s="70">
        <v>1843</v>
      </c>
      <c r="G48" s="147">
        <v>6.3</v>
      </c>
      <c r="H48" s="120">
        <v>13</v>
      </c>
      <c r="I48" s="70">
        <v>2037</v>
      </c>
      <c r="J48" s="70">
        <v>1914</v>
      </c>
      <c r="K48" s="147">
        <v>6.4</v>
      </c>
      <c r="L48">
        <v>34</v>
      </c>
    </row>
    <row r="49" spans="1:23" ht="12.75" customHeight="1" x14ac:dyDescent="0.25">
      <c r="A49" s="229" t="s">
        <v>292</v>
      </c>
      <c r="B49" s="230"/>
      <c r="C49" s="231"/>
      <c r="D49" s="120">
        <v>24</v>
      </c>
      <c r="E49" s="70">
        <v>1001</v>
      </c>
      <c r="F49" s="70">
        <v>1033</v>
      </c>
      <c r="G49" s="147">
        <v>-3.1</v>
      </c>
      <c r="H49" s="120">
        <v>24</v>
      </c>
      <c r="I49" s="70">
        <v>1106</v>
      </c>
      <c r="J49" s="70">
        <v>1041</v>
      </c>
      <c r="K49" s="147">
        <v>6.2</v>
      </c>
      <c r="L49">
        <v>35</v>
      </c>
    </row>
    <row r="50" spans="1:23" ht="12.75" customHeight="1" x14ac:dyDescent="0.25">
      <c r="A50" s="229" t="s">
        <v>293</v>
      </c>
      <c r="B50" s="230"/>
      <c r="C50" s="231"/>
      <c r="D50" s="120">
        <v>22</v>
      </c>
      <c r="E50" s="70">
        <v>1409</v>
      </c>
      <c r="F50" s="70">
        <v>1438</v>
      </c>
      <c r="G50" s="147">
        <v>-2</v>
      </c>
      <c r="H50" s="120">
        <v>22</v>
      </c>
      <c r="I50" s="70">
        <v>1538</v>
      </c>
      <c r="J50" s="70">
        <v>1447</v>
      </c>
      <c r="K50" s="147">
        <v>6.3</v>
      </c>
      <c r="L50">
        <v>36</v>
      </c>
    </row>
    <row r="51" spans="1:23" ht="12.75" customHeight="1" x14ac:dyDescent="0.25">
      <c r="A51" s="229" t="s">
        <v>294</v>
      </c>
      <c r="B51" s="230"/>
      <c r="C51" s="231"/>
      <c r="D51" s="120">
        <v>19</v>
      </c>
      <c r="E51" s="70">
        <v>2999</v>
      </c>
      <c r="F51" s="70">
        <v>3032</v>
      </c>
      <c r="G51" s="147">
        <v>-1.1000000000000001</v>
      </c>
      <c r="H51" s="120">
        <v>27</v>
      </c>
      <c r="I51" s="70">
        <v>3580</v>
      </c>
      <c r="J51" s="70">
        <v>3320</v>
      </c>
      <c r="K51" s="147">
        <v>7.8</v>
      </c>
      <c r="L51">
        <v>37</v>
      </c>
    </row>
    <row r="52" spans="1:23" ht="12.75" customHeight="1" x14ac:dyDescent="0.25">
      <c r="A52" s="229" t="s">
        <v>295</v>
      </c>
      <c r="B52" s="230"/>
      <c r="C52" s="231"/>
      <c r="D52" s="120">
        <v>82</v>
      </c>
      <c r="E52" s="70">
        <v>13079</v>
      </c>
      <c r="F52" s="70">
        <v>12285</v>
      </c>
      <c r="G52" s="147">
        <v>6.5</v>
      </c>
      <c r="H52" s="120">
        <v>82</v>
      </c>
      <c r="I52" s="70">
        <v>14279</v>
      </c>
      <c r="J52" s="70">
        <v>12769</v>
      </c>
      <c r="K52" s="147">
        <v>11.8</v>
      </c>
      <c r="L52">
        <v>38</v>
      </c>
    </row>
    <row r="53" spans="1:23" ht="12.75" customHeight="1" x14ac:dyDescent="0.25">
      <c r="A53" s="229" t="s">
        <v>263</v>
      </c>
      <c r="B53" s="230"/>
      <c r="C53" s="231"/>
      <c r="D53" s="121"/>
      <c r="E53" s="71">
        <f>SUM(E45:E52)</f>
        <v>24853</v>
      </c>
      <c r="F53" s="71">
        <f>SUM(F45:F52)</f>
        <v>24069</v>
      </c>
      <c r="G53" s="147">
        <f>((E53-F53)/F53)*100</f>
        <v>3.2573019236362124</v>
      </c>
      <c r="H53" s="121"/>
      <c r="I53" s="71">
        <f>SUM(I45:I52)</f>
        <v>27617</v>
      </c>
      <c r="J53" s="71">
        <f>SUM(J45:J52)</f>
        <v>25186</v>
      </c>
      <c r="K53" s="147">
        <f>((I53-J53)/J53)*100</f>
        <v>9.6521877233383631</v>
      </c>
    </row>
    <row r="54" spans="1:23" ht="12.75" customHeight="1" x14ac:dyDescent="0.25">
      <c r="A54" s="50" t="s">
        <v>296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9" t="s">
        <v>297</v>
      </c>
      <c r="B55" s="230"/>
      <c r="C55" s="231"/>
      <c r="D55" s="120">
        <v>54</v>
      </c>
      <c r="E55" s="70">
        <v>148</v>
      </c>
      <c r="F55" s="70">
        <v>149</v>
      </c>
      <c r="G55" s="147">
        <v>-1.2</v>
      </c>
      <c r="H55" s="120">
        <v>56</v>
      </c>
      <c r="I55" s="70">
        <v>164</v>
      </c>
      <c r="J55" s="70">
        <v>151</v>
      </c>
      <c r="K55" s="147">
        <v>8.6</v>
      </c>
      <c r="L55">
        <v>39</v>
      </c>
    </row>
    <row r="56" spans="1:23" ht="12.75" customHeight="1" x14ac:dyDescent="0.25">
      <c r="A56" s="229" t="s">
        <v>298</v>
      </c>
      <c r="B56" s="230"/>
      <c r="C56" s="231"/>
      <c r="D56" s="120">
        <v>117</v>
      </c>
      <c r="E56" s="70">
        <v>3513</v>
      </c>
      <c r="F56" s="70">
        <v>3204</v>
      </c>
      <c r="G56" s="147">
        <v>9.6999999999999993</v>
      </c>
      <c r="H56" s="120">
        <v>114</v>
      </c>
      <c r="I56" s="70">
        <v>3574</v>
      </c>
      <c r="J56" s="70">
        <v>3251</v>
      </c>
      <c r="K56" s="147">
        <v>9.9</v>
      </c>
      <c r="L56">
        <v>40</v>
      </c>
    </row>
    <row r="57" spans="1:23" ht="12.75" customHeight="1" x14ac:dyDescent="0.25">
      <c r="A57" s="229" t="s">
        <v>299</v>
      </c>
      <c r="B57" s="230"/>
      <c r="C57" s="231"/>
      <c r="D57" s="120">
        <v>86</v>
      </c>
      <c r="E57" s="70">
        <v>18067</v>
      </c>
      <c r="F57" s="70">
        <v>16449</v>
      </c>
      <c r="G57" s="147">
        <v>9.8000000000000007</v>
      </c>
      <c r="H57" s="120">
        <v>91</v>
      </c>
      <c r="I57" s="70">
        <v>18959</v>
      </c>
      <c r="J57" s="70">
        <v>17104</v>
      </c>
      <c r="K57" s="147">
        <v>10.8</v>
      </c>
      <c r="L57">
        <v>41</v>
      </c>
    </row>
    <row r="58" spans="1:23" ht="12.75" customHeight="1" x14ac:dyDescent="0.25">
      <c r="A58" s="229" t="s">
        <v>300</v>
      </c>
      <c r="B58" s="230"/>
      <c r="C58" s="231"/>
      <c r="D58" s="120">
        <v>40</v>
      </c>
      <c r="E58" s="70">
        <v>2292</v>
      </c>
      <c r="F58" s="70">
        <v>2229</v>
      </c>
      <c r="G58" s="147">
        <v>2.8</v>
      </c>
      <c r="H58" s="120">
        <v>36</v>
      </c>
      <c r="I58" s="70">
        <v>2500</v>
      </c>
      <c r="J58" s="70">
        <v>2235</v>
      </c>
      <c r="K58" s="147">
        <v>11.9</v>
      </c>
      <c r="L58">
        <v>42</v>
      </c>
    </row>
    <row r="59" spans="1:23" ht="12.75" customHeight="1" x14ac:dyDescent="0.25">
      <c r="A59" s="229" t="s">
        <v>301</v>
      </c>
      <c r="B59" s="230"/>
      <c r="C59" s="231"/>
      <c r="D59" s="120">
        <v>50</v>
      </c>
      <c r="E59" s="70">
        <v>465</v>
      </c>
      <c r="F59" s="70">
        <v>411</v>
      </c>
      <c r="G59" s="147">
        <v>13</v>
      </c>
      <c r="H59" s="120">
        <v>48</v>
      </c>
      <c r="I59" s="70">
        <v>492</v>
      </c>
      <c r="J59" s="70">
        <v>428</v>
      </c>
      <c r="K59" s="147">
        <v>14.8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60</v>
      </c>
    </row>
    <row r="60" spans="1:23" ht="12.75" customHeight="1" x14ac:dyDescent="0.25">
      <c r="A60" s="229" t="s">
        <v>302</v>
      </c>
      <c r="B60" s="230"/>
      <c r="C60" s="231"/>
      <c r="D60" s="120">
        <v>73</v>
      </c>
      <c r="E60" s="70">
        <v>468</v>
      </c>
      <c r="F60" s="70">
        <v>457</v>
      </c>
      <c r="G60" s="147">
        <v>2.5</v>
      </c>
      <c r="H60" s="120">
        <v>74</v>
      </c>
      <c r="I60" s="70">
        <v>514</v>
      </c>
      <c r="J60" s="70">
        <v>463</v>
      </c>
      <c r="K60" s="147">
        <v>11</v>
      </c>
      <c r="L60">
        <v>44</v>
      </c>
      <c r="P60" s="118"/>
      <c r="Q60" s="118">
        <v>127308</v>
      </c>
      <c r="R60" s="118">
        <v>121784</v>
      </c>
      <c r="S60" s="119">
        <v>4.5</v>
      </c>
      <c r="T60" s="118">
        <v>140615</v>
      </c>
      <c r="U60" s="118">
        <v>126575</v>
      </c>
      <c r="V60" s="119">
        <v>11.1</v>
      </c>
      <c r="W60">
        <v>1</v>
      </c>
    </row>
    <row r="61" spans="1:23" ht="12.75" customHeight="1" x14ac:dyDescent="0.25">
      <c r="A61" s="229" t="s">
        <v>303</v>
      </c>
      <c r="B61" s="230"/>
      <c r="C61" s="231"/>
      <c r="D61" s="120">
        <v>13</v>
      </c>
      <c r="E61" s="70">
        <v>184</v>
      </c>
      <c r="F61" s="70">
        <v>189</v>
      </c>
      <c r="G61" s="147">
        <v>-2.4</v>
      </c>
      <c r="H61" s="120">
        <v>13</v>
      </c>
      <c r="I61" s="70">
        <v>199</v>
      </c>
      <c r="J61" s="70">
        <v>193</v>
      </c>
      <c r="K61" s="147">
        <v>3.2</v>
      </c>
      <c r="L61">
        <v>45</v>
      </c>
    </row>
    <row r="62" spans="1:23" ht="12.75" customHeight="1" x14ac:dyDescent="0.25">
      <c r="A62" s="229" t="s">
        <v>304</v>
      </c>
      <c r="B62" s="230"/>
      <c r="C62" s="231"/>
      <c r="D62" s="120">
        <v>37</v>
      </c>
      <c r="E62" s="70">
        <v>1174</v>
      </c>
      <c r="F62" s="70">
        <v>1073</v>
      </c>
      <c r="G62" s="147">
        <v>9.5</v>
      </c>
      <c r="H62" s="120">
        <v>38</v>
      </c>
      <c r="I62" s="70">
        <v>1238</v>
      </c>
      <c r="J62" s="70">
        <v>1104</v>
      </c>
      <c r="K62" s="147">
        <v>12.1</v>
      </c>
      <c r="L62">
        <v>46</v>
      </c>
    </row>
    <row r="63" spans="1:23" ht="12.75" customHeight="1" x14ac:dyDescent="0.25">
      <c r="A63" s="229" t="s">
        <v>305</v>
      </c>
      <c r="B63" s="230"/>
      <c r="C63" s="231"/>
      <c r="D63" s="120">
        <v>18</v>
      </c>
      <c r="E63" s="70">
        <v>673</v>
      </c>
      <c r="F63" s="70">
        <v>616</v>
      </c>
      <c r="G63" s="147">
        <v>9.1</v>
      </c>
      <c r="H63" s="120">
        <v>17</v>
      </c>
      <c r="I63" s="70">
        <v>743</v>
      </c>
      <c r="J63" s="70">
        <v>631</v>
      </c>
      <c r="K63" s="147">
        <v>17.7</v>
      </c>
      <c r="L63">
        <v>47</v>
      </c>
    </row>
    <row r="64" spans="1:23" ht="12.75" customHeight="1" x14ac:dyDescent="0.25">
      <c r="A64" s="229" t="s">
        <v>306</v>
      </c>
      <c r="B64" s="230"/>
      <c r="C64" s="231"/>
      <c r="D64" s="120">
        <v>41</v>
      </c>
      <c r="E64" s="70">
        <v>1266</v>
      </c>
      <c r="F64" s="70">
        <v>1208</v>
      </c>
      <c r="G64" s="147">
        <v>4.8</v>
      </c>
      <c r="H64" s="120">
        <v>46</v>
      </c>
      <c r="I64" s="70">
        <v>1302</v>
      </c>
      <c r="J64" s="70">
        <v>1254</v>
      </c>
      <c r="K64" s="147">
        <v>3.8</v>
      </c>
      <c r="L64">
        <v>48</v>
      </c>
    </row>
    <row r="65" spans="1:12" ht="12.75" customHeight="1" x14ac:dyDescent="0.25">
      <c r="A65" s="229" t="s">
        <v>307</v>
      </c>
      <c r="B65" s="230"/>
      <c r="C65" s="231"/>
      <c r="D65" s="120">
        <v>46</v>
      </c>
      <c r="E65" s="70">
        <v>1362</v>
      </c>
      <c r="F65" s="70">
        <v>1275</v>
      </c>
      <c r="G65" s="147">
        <v>6.9</v>
      </c>
      <c r="H65" s="120">
        <v>51</v>
      </c>
      <c r="I65" s="70">
        <v>1440</v>
      </c>
      <c r="J65" s="70">
        <v>1300</v>
      </c>
      <c r="K65" s="147">
        <v>10.7</v>
      </c>
      <c r="L65">
        <v>49</v>
      </c>
    </row>
    <row r="66" spans="1:12" ht="12.75" customHeight="1" x14ac:dyDescent="0.25">
      <c r="A66" s="229" t="s">
        <v>308</v>
      </c>
      <c r="B66" s="230"/>
      <c r="C66" s="231"/>
      <c r="D66" s="120">
        <v>84</v>
      </c>
      <c r="E66" s="70">
        <v>2474</v>
      </c>
      <c r="F66" s="70">
        <v>2455</v>
      </c>
      <c r="G66" s="147">
        <v>0.8</v>
      </c>
      <c r="H66" s="120">
        <v>91</v>
      </c>
      <c r="I66" s="70">
        <v>2654</v>
      </c>
      <c r="J66" s="70">
        <v>2497</v>
      </c>
      <c r="K66" s="147">
        <v>6.3</v>
      </c>
      <c r="L66">
        <v>50</v>
      </c>
    </row>
    <row r="67" spans="1:12" ht="12.75" customHeight="1" x14ac:dyDescent="0.25">
      <c r="A67" s="229" t="s">
        <v>309</v>
      </c>
      <c r="B67" s="230"/>
      <c r="C67" s="231"/>
      <c r="D67" s="120">
        <v>28</v>
      </c>
      <c r="E67" s="70">
        <v>130</v>
      </c>
      <c r="F67" s="70">
        <v>130</v>
      </c>
      <c r="G67" s="147">
        <v>-0.2</v>
      </c>
      <c r="H67" s="120">
        <v>28</v>
      </c>
      <c r="I67" s="70">
        <v>135</v>
      </c>
      <c r="J67" s="70">
        <v>129</v>
      </c>
      <c r="K67" s="147">
        <v>4.3</v>
      </c>
      <c r="L67">
        <v>51</v>
      </c>
    </row>
    <row r="68" spans="1:12" ht="12.75" customHeight="1" x14ac:dyDescent="0.25">
      <c r="A68" s="229" t="s">
        <v>263</v>
      </c>
      <c r="B68" s="230"/>
      <c r="C68" s="231"/>
      <c r="D68" s="28"/>
      <c r="E68" s="71">
        <f>SUM(E55:E67)</f>
        <v>32216</v>
      </c>
      <c r="F68" s="71">
        <f>SUM(F55:F67)</f>
        <v>29845</v>
      </c>
      <c r="G68" s="147">
        <f>((E68-F68)/F68)*100</f>
        <v>7.9443792930139052</v>
      </c>
      <c r="H68" s="72"/>
      <c r="I68" s="71">
        <f>SUM(I55:I67)</f>
        <v>33914</v>
      </c>
      <c r="J68" s="71">
        <f>SUM(J55:J67)</f>
        <v>30740</v>
      </c>
      <c r="K68" s="147">
        <f>((I68-J68)/J68)*100</f>
        <v>10.325309043591412</v>
      </c>
    </row>
    <row r="69" spans="1:12" ht="12.75" customHeight="1" x14ac:dyDescent="0.25">
      <c r="A69" s="232" t="s">
        <v>310</v>
      </c>
      <c r="B69" s="233"/>
      <c r="C69" s="234"/>
      <c r="D69" s="31">
        <f>SUM(D6:D68)</f>
        <v>2807</v>
      </c>
      <c r="E69" s="71">
        <f>Q60</f>
        <v>127308</v>
      </c>
      <c r="F69" s="71">
        <f>R60</f>
        <v>121784</v>
      </c>
      <c r="G69" s="147">
        <f>S60</f>
        <v>4.5</v>
      </c>
      <c r="H69" s="31">
        <f>SUM(H6:H68)</f>
        <v>2882</v>
      </c>
      <c r="I69" s="71">
        <f>T60</f>
        <v>140615</v>
      </c>
      <c r="J69" s="71">
        <f>U60</f>
        <v>126575</v>
      </c>
      <c r="K69" s="147">
        <f>V60</f>
        <v>11.1</v>
      </c>
    </row>
    <row r="70" spans="1:12" x14ac:dyDescent="0.25">
      <c r="A70" s="235" t="s">
        <v>311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31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4" t="s">
        <v>313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5">
      <c r="A3" s="238" t="s">
        <v>241</v>
      </c>
      <c r="B3" s="239"/>
      <c r="C3" s="240"/>
      <c r="D3" s="247" t="str">
        <f>Data!B4</f>
        <v>January</v>
      </c>
      <c r="E3" s="248"/>
      <c r="F3" s="248"/>
      <c r="G3" s="249"/>
      <c r="H3" s="247">
        <f>Data!B6</f>
        <v>44531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3" t="s">
        <v>242</v>
      </c>
      <c r="E4" s="259" t="s">
        <v>243</v>
      </c>
      <c r="F4" s="260"/>
      <c r="G4" s="261" t="s">
        <v>244</v>
      </c>
      <c r="H4" s="263" t="s">
        <v>242</v>
      </c>
      <c r="I4" s="259" t="s">
        <v>243</v>
      </c>
      <c r="J4" s="260"/>
      <c r="K4" s="261" t="s">
        <v>244</v>
      </c>
    </row>
    <row r="5" spans="1:12" ht="26.4" x14ac:dyDescent="0.25">
      <c r="A5" s="244"/>
      <c r="B5" s="245"/>
      <c r="C5" s="246"/>
      <c r="D5" s="264"/>
      <c r="E5" s="94" t="str">
        <f>CONCATENATE(Data!A4,"   (Preliminary)")</f>
        <v>2022   (Preliminary)</v>
      </c>
      <c r="F5" s="114">
        <f>Data!A4-1</f>
        <v>2021</v>
      </c>
      <c r="G5" s="262"/>
      <c r="H5" s="264"/>
      <c r="I5" s="27" t="str">
        <f xml:space="preserve"> CONCATENATE(IF(MONTH(Data!A6)=1, Data!A4-1, Data!A4),"   (Revised)")</f>
        <v>2021   (Revised)</v>
      </c>
      <c r="J5" s="27">
        <f>IF(MONTH(Data!A6)=1, F5-1, F5)</f>
        <v>2020</v>
      </c>
      <c r="K5" s="262"/>
    </row>
    <row r="6" spans="1:12" x14ac:dyDescent="0.25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245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246</v>
      </c>
      <c r="E8" s="95" t="s">
        <v>247</v>
      </c>
      <c r="F8" s="95" t="s">
        <v>248</v>
      </c>
      <c r="G8" s="86" t="s">
        <v>249</v>
      </c>
      <c r="H8" s="95" t="s">
        <v>250</v>
      </c>
      <c r="I8" s="95" t="s">
        <v>251</v>
      </c>
      <c r="J8" s="95" t="s">
        <v>252</v>
      </c>
      <c r="K8" s="88" t="s">
        <v>253</v>
      </c>
      <c r="L8" s="60" t="s">
        <v>60</v>
      </c>
    </row>
    <row r="9" spans="1:12" ht="12.75" customHeight="1" x14ac:dyDescent="0.25">
      <c r="A9" s="229" t="s">
        <v>254</v>
      </c>
      <c r="B9" s="230"/>
      <c r="C9" s="231"/>
      <c r="D9" s="120">
        <v>20</v>
      </c>
      <c r="E9" s="96">
        <v>2458</v>
      </c>
      <c r="F9" s="96">
        <v>2388</v>
      </c>
      <c r="G9" s="147">
        <v>2.9</v>
      </c>
      <c r="H9" s="120">
        <v>20</v>
      </c>
      <c r="I9" s="96">
        <v>2822</v>
      </c>
      <c r="J9" s="96">
        <v>2385</v>
      </c>
      <c r="K9" s="147">
        <v>18.3</v>
      </c>
      <c r="L9">
        <v>1</v>
      </c>
    </row>
    <row r="10" spans="1:12" ht="12.75" customHeight="1" x14ac:dyDescent="0.25">
      <c r="A10" s="229" t="s">
        <v>255</v>
      </c>
      <c r="B10" s="230"/>
      <c r="C10" s="231"/>
      <c r="D10" s="120">
        <v>98</v>
      </c>
      <c r="E10" s="96">
        <v>998</v>
      </c>
      <c r="F10" s="96">
        <v>1012</v>
      </c>
      <c r="G10" s="147">
        <v>-1.4</v>
      </c>
      <c r="H10" s="120">
        <v>110</v>
      </c>
      <c r="I10" s="96">
        <v>1124</v>
      </c>
      <c r="J10" s="96">
        <v>1048</v>
      </c>
      <c r="K10" s="147">
        <v>7.2</v>
      </c>
      <c r="L10">
        <v>2</v>
      </c>
    </row>
    <row r="11" spans="1:12" ht="12.75" customHeight="1" x14ac:dyDescent="0.25">
      <c r="A11" s="229" t="s">
        <v>256</v>
      </c>
      <c r="B11" s="230"/>
      <c r="C11" s="231"/>
      <c r="D11" s="120">
        <v>232</v>
      </c>
      <c r="E11" s="96">
        <v>4524</v>
      </c>
      <c r="F11" s="96">
        <v>4280</v>
      </c>
      <c r="G11" s="147">
        <v>5.7</v>
      </c>
      <c r="H11" s="120">
        <v>238</v>
      </c>
      <c r="I11" s="96">
        <v>5260</v>
      </c>
      <c r="J11" s="96">
        <v>4515</v>
      </c>
      <c r="K11" s="147">
        <v>16.5</v>
      </c>
      <c r="L11">
        <v>3</v>
      </c>
    </row>
    <row r="12" spans="1:12" ht="12.75" customHeight="1" x14ac:dyDescent="0.25">
      <c r="A12" s="229" t="s">
        <v>257</v>
      </c>
      <c r="B12" s="230"/>
      <c r="C12" s="231"/>
      <c r="D12" s="120">
        <v>147</v>
      </c>
      <c r="E12" s="96">
        <v>941</v>
      </c>
      <c r="F12" s="96">
        <v>919</v>
      </c>
      <c r="G12" s="147">
        <v>2.4</v>
      </c>
      <c r="H12" s="120">
        <v>142</v>
      </c>
      <c r="I12" s="96">
        <v>1045</v>
      </c>
      <c r="J12" s="96">
        <v>901</v>
      </c>
      <c r="K12" s="147">
        <v>16</v>
      </c>
      <c r="L12">
        <v>4</v>
      </c>
    </row>
    <row r="13" spans="1:12" ht="12.75" customHeight="1" x14ac:dyDescent="0.25">
      <c r="A13" s="229" t="s">
        <v>258</v>
      </c>
      <c r="B13" s="230"/>
      <c r="C13" s="231"/>
      <c r="D13" s="120">
        <v>134</v>
      </c>
      <c r="E13" s="96">
        <v>5383</v>
      </c>
      <c r="F13" s="96">
        <v>5263</v>
      </c>
      <c r="G13" s="147">
        <v>2.2999999999999998</v>
      </c>
      <c r="H13" s="120">
        <v>133</v>
      </c>
      <c r="I13" s="96">
        <v>6382</v>
      </c>
      <c r="J13" s="96">
        <v>5560</v>
      </c>
      <c r="K13" s="147">
        <v>14.8</v>
      </c>
      <c r="L13">
        <v>5</v>
      </c>
    </row>
    <row r="14" spans="1:12" ht="12.75" customHeight="1" x14ac:dyDescent="0.25">
      <c r="A14" s="229" t="s">
        <v>259</v>
      </c>
      <c r="B14" s="230"/>
      <c r="C14" s="231"/>
      <c r="D14" s="120">
        <v>127</v>
      </c>
      <c r="E14" s="96">
        <v>8022</v>
      </c>
      <c r="F14" s="96">
        <v>7883</v>
      </c>
      <c r="G14" s="147">
        <v>1.8</v>
      </c>
      <c r="H14" s="120">
        <v>129</v>
      </c>
      <c r="I14" s="96">
        <v>9027</v>
      </c>
      <c r="J14" s="96">
        <v>8045</v>
      </c>
      <c r="K14" s="147">
        <v>12.2</v>
      </c>
      <c r="L14">
        <v>6</v>
      </c>
    </row>
    <row r="15" spans="1:12" ht="12.75" customHeight="1" x14ac:dyDescent="0.25">
      <c r="A15" s="229" t="s">
        <v>260</v>
      </c>
      <c r="B15" s="230"/>
      <c r="C15" s="231"/>
      <c r="D15" s="120">
        <v>103</v>
      </c>
      <c r="E15" s="96">
        <v>6921</v>
      </c>
      <c r="F15" s="96">
        <v>6776</v>
      </c>
      <c r="G15" s="147">
        <v>2.1</v>
      </c>
      <c r="H15" s="120">
        <v>100</v>
      </c>
      <c r="I15" s="96">
        <v>8106</v>
      </c>
      <c r="J15" s="96">
        <v>6830</v>
      </c>
      <c r="K15" s="147">
        <v>18.7</v>
      </c>
      <c r="L15">
        <v>7</v>
      </c>
    </row>
    <row r="16" spans="1:12" ht="12.75" customHeight="1" x14ac:dyDescent="0.25">
      <c r="A16" s="229" t="s">
        <v>261</v>
      </c>
      <c r="B16" s="230"/>
      <c r="C16" s="231"/>
      <c r="D16" s="120">
        <v>36</v>
      </c>
      <c r="E16" s="96">
        <v>528</v>
      </c>
      <c r="F16" s="96">
        <v>506</v>
      </c>
      <c r="G16" s="147">
        <v>4.4000000000000004</v>
      </c>
      <c r="H16" s="120">
        <v>36</v>
      </c>
      <c r="I16" s="96">
        <v>624</v>
      </c>
      <c r="J16" s="96">
        <v>527</v>
      </c>
      <c r="K16" s="147">
        <v>18.399999999999999</v>
      </c>
      <c r="L16">
        <v>8</v>
      </c>
    </row>
    <row r="17" spans="1:12" ht="12.75" customHeight="1" x14ac:dyDescent="0.25">
      <c r="A17" s="229" t="s">
        <v>262</v>
      </c>
      <c r="B17" s="230"/>
      <c r="C17" s="231"/>
      <c r="D17" s="120">
        <v>55</v>
      </c>
      <c r="E17" s="96">
        <v>540</v>
      </c>
      <c r="F17" s="96">
        <v>505</v>
      </c>
      <c r="G17" s="147">
        <v>7</v>
      </c>
      <c r="H17" s="120">
        <v>49</v>
      </c>
      <c r="I17" s="96">
        <v>555</v>
      </c>
      <c r="J17" s="96">
        <v>471</v>
      </c>
      <c r="K17" s="147">
        <v>17.8</v>
      </c>
      <c r="L17">
        <v>9</v>
      </c>
    </row>
    <row r="18" spans="1:12" ht="12.75" customHeight="1" x14ac:dyDescent="0.25">
      <c r="A18" s="229" t="s">
        <v>263</v>
      </c>
      <c r="B18" s="230"/>
      <c r="C18" s="231"/>
      <c r="D18" s="121"/>
      <c r="E18" s="31">
        <f>SUM(E9:E17)</f>
        <v>30315</v>
      </c>
      <c r="F18" s="31">
        <f>SUM(F9:F17)</f>
        <v>29532</v>
      </c>
      <c r="G18" s="147">
        <f>((E18-F18)/F18)*100</f>
        <v>2.6513612352702154</v>
      </c>
      <c r="H18" s="121"/>
      <c r="I18" s="31">
        <f>SUM(I9:I17)</f>
        <v>34945</v>
      </c>
      <c r="J18" s="31">
        <f>SUM(J9:J17)</f>
        <v>30282</v>
      </c>
      <c r="K18" s="147">
        <f>((I18-J18)/J18)*100</f>
        <v>15.398586619113667</v>
      </c>
    </row>
    <row r="19" spans="1:12" ht="12.75" customHeight="1" x14ac:dyDescent="0.25">
      <c r="A19" s="50" t="s">
        <v>264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9" t="s">
        <v>265</v>
      </c>
      <c r="B20" s="230"/>
      <c r="C20" s="231"/>
      <c r="D20" s="120">
        <v>20</v>
      </c>
      <c r="E20" s="96">
        <v>610</v>
      </c>
      <c r="F20" s="96">
        <v>628</v>
      </c>
      <c r="G20" s="147">
        <v>-2.8</v>
      </c>
      <c r="H20" s="120">
        <v>13</v>
      </c>
      <c r="I20" s="96">
        <v>708</v>
      </c>
      <c r="J20" s="96">
        <v>621</v>
      </c>
      <c r="K20" s="147">
        <v>14.1</v>
      </c>
      <c r="L20">
        <v>10</v>
      </c>
    </row>
    <row r="21" spans="1:12" ht="12.75" customHeight="1" x14ac:dyDescent="0.25">
      <c r="A21" s="229" t="s">
        <v>266</v>
      </c>
      <c r="B21" s="230"/>
      <c r="C21" s="231"/>
      <c r="D21" s="120">
        <v>2</v>
      </c>
      <c r="E21" s="96">
        <v>209</v>
      </c>
      <c r="F21" s="96">
        <v>226</v>
      </c>
      <c r="G21" s="147">
        <v>-7.7</v>
      </c>
      <c r="H21" s="120">
        <v>2</v>
      </c>
      <c r="I21" s="96">
        <v>216</v>
      </c>
      <c r="J21" s="96">
        <v>237</v>
      </c>
      <c r="K21" s="147">
        <v>-8.5</v>
      </c>
      <c r="L21">
        <v>11</v>
      </c>
    </row>
    <row r="22" spans="1:12" ht="12.75" customHeight="1" x14ac:dyDescent="0.25">
      <c r="A22" s="229" t="s">
        <v>267</v>
      </c>
      <c r="B22" s="230"/>
      <c r="C22" s="231"/>
      <c r="D22" s="120">
        <v>214</v>
      </c>
      <c r="E22" s="96">
        <v>20070</v>
      </c>
      <c r="F22" s="96">
        <v>18282</v>
      </c>
      <c r="G22" s="147">
        <v>9.8000000000000007</v>
      </c>
      <c r="H22" s="120">
        <v>261</v>
      </c>
      <c r="I22" s="96">
        <v>20720</v>
      </c>
      <c r="J22" s="96">
        <v>18325</v>
      </c>
      <c r="K22" s="147">
        <v>13.1</v>
      </c>
      <c r="L22">
        <v>12</v>
      </c>
    </row>
    <row r="23" spans="1:12" ht="12.75" customHeight="1" x14ac:dyDescent="0.25">
      <c r="A23" s="229" t="s">
        <v>268</v>
      </c>
      <c r="B23" s="230"/>
      <c r="C23" s="231"/>
      <c r="D23" s="120">
        <v>198</v>
      </c>
      <c r="E23" s="96">
        <v>9976</v>
      </c>
      <c r="F23" s="96">
        <v>9645</v>
      </c>
      <c r="G23" s="147">
        <v>3.4</v>
      </c>
      <c r="H23" s="120">
        <v>200</v>
      </c>
      <c r="I23" s="96">
        <v>10776</v>
      </c>
      <c r="J23" s="96">
        <v>10053</v>
      </c>
      <c r="K23" s="147">
        <v>7.2</v>
      </c>
      <c r="L23">
        <v>13</v>
      </c>
    </row>
    <row r="24" spans="1:12" ht="12.75" customHeight="1" x14ac:dyDescent="0.25">
      <c r="A24" s="229" t="s">
        <v>269</v>
      </c>
      <c r="B24" s="230"/>
      <c r="C24" s="231"/>
      <c r="D24" s="120">
        <v>55</v>
      </c>
      <c r="E24" s="96">
        <v>4215</v>
      </c>
      <c r="F24" s="96">
        <v>4027</v>
      </c>
      <c r="G24" s="147">
        <v>4.7</v>
      </c>
      <c r="H24" s="120">
        <v>54</v>
      </c>
      <c r="I24" s="96">
        <v>4876</v>
      </c>
      <c r="J24" s="96">
        <v>4228</v>
      </c>
      <c r="K24" s="147">
        <v>15.3</v>
      </c>
      <c r="L24">
        <v>14</v>
      </c>
    </row>
    <row r="25" spans="1:12" ht="12.75" customHeight="1" x14ac:dyDescent="0.25">
      <c r="A25" s="229" t="s">
        <v>270</v>
      </c>
      <c r="B25" s="230"/>
      <c r="C25" s="231"/>
      <c r="D25" s="120">
        <v>98</v>
      </c>
      <c r="E25" s="96">
        <v>8239</v>
      </c>
      <c r="F25" s="96">
        <v>8442</v>
      </c>
      <c r="G25" s="147">
        <v>-2.4</v>
      </c>
      <c r="H25" s="120">
        <v>100</v>
      </c>
      <c r="I25" s="96">
        <v>9717</v>
      </c>
      <c r="J25" s="96">
        <v>8839</v>
      </c>
      <c r="K25" s="147">
        <v>9.9</v>
      </c>
      <c r="L25">
        <v>15</v>
      </c>
    </row>
    <row r="26" spans="1:12" ht="12.75" customHeight="1" x14ac:dyDescent="0.25">
      <c r="A26" s="229" t="s">
        <v>271</v>
      </c>
      <c r="B26" s="230"/>
      <c r="C26" s="231"/>
      <c r="D26" s="120">
        <v>106</v>
      </c>
      <c r="E26" s="96">
        <v>4530</v>
      </c>
      <c r="F26" s="96">
        <v>4353</v>
      </c>
      <c r="G26" s="147">
        <v>4.0999999999999996</v>
      </c>
      <c r="H26" s="120">
        <v>104</v>
      </c>
      <c r="I26" s="96">
        <v>5062</v>
      </c>
      <c r="J26" s="96">
        <v>4493</v>
      </c>
      <c r="K26" s="147">
        <v>12.7</v>
      </c>
      <c r="L26">
        <v>16</v>
      </c>
    </row>
    <row r="27" spans="1:12" ht="12.75" customHeight="1" x14ac:dyDescent="0.25">
      <c r="A27" s="229" t="s">
        <v>272</v>
      </c>
      <c r="B27" s="230"/>
      <c r="C27" s="231"/>
      <c r="D27" s="120">
        <v>698</v>
      </c>
      <c r="E27" s="96">
        <v>5912</v>
      </c>
      <c r="F27" s="96">
        <v>6004</v>
      </c>
      <c r="G27" s="147">
        <v>-1.5</v>
      </c>
      <c r="H27" s="120">
        <v>699</v>
      </c>
      <c r="I27" s="96">
        <v>7253</v>
      </c>
      <c r="J27" s="96">
        <v>6413</v>
      </c>
      <c r="K27" s="147">
        <v>13.1</v>
      </c>
      <c r="L27">
        <v>17</v>
      </c>
    </row>
    <row r="28" spans="1:12" ht="12.75" customHeight="1" x14ac:dyDescent="0.25">
      <c r="A28" s="229" t="s">
        <v>273</v>
      </c>
      <c r="B28" s="230"/>
      <c r="C28" s="231"/>
      <c r="D28" s="120">
        <v>21</v>
      </c>
      <c r="E28" s="96">
        <v>1106</v>
      </c>
      <c r="F28" s="96">
        <v>1183</v>
      </c>
      <c r="G28" s="147">
        <v>-6.5</v>
      </c>
      <c r="H28" s="120">
        <v>23</v>
      </c>
      <c r="I28" s="96">
        <v>1428</v>
      </c>
      <c r="J28" s="96">
        <v>1270</v>
      </c>
      <c r="K28" s="147">
        <v>12.5</v>
      </c>
      <c r="L28">
        <v>18</v>
      </c>
    </row>
    <row r="29" spans="1:12" ht="12.75" customHeight="1" x14ac:dyDescent="0.25">
      <c r="A29" s="229" t="s">
        <v>263</v>
      </c>
      <c r="B29" s="230"/>
      <c r="C29" s="231"/>
      <c r="D29" s="121"/>
      <c r="E29" s="31">
        <f>SUM(E20:E28)</f>
        <v>54867</v>
      </c>
      <c r="F29" s="31">
        <f>SUM(F20:F28)</f>
        <v>52790</v>
      </c>
      <c r="G29" s="147">
        <f>((E29-F29)/F29)*100</f>
        <v>3.9344572835764349</v>
      </c>
      <c r="H29" s="121"/>
      <c r="I29" s="31">
        <f>SUM(I20:I28)</f>
        <v>60756</v>
      </c>
      <c r="J29" s="31">
        <f>SUM(J20:J28)</f>
        <v>54479</v>
      </c>
      <c r="K29" s="147">
        <f>((I29-J29)/J29)*100</f>
        <v>11.521870812606693</v>
      </c>
    </row>
    <row r="30" spans="1:12" ht="12.75" customHeight="1" x14ac:dyDescent="0.25">
      <c r="A30" s="50" t="s">
        <v>274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9" t="s">
        <v>275</v>
      </c>
      <c r="B31" s="230"/>
      <c r="C31" s="231"/>
      <c r="D31" s="120">
        <v>92</v>
      </c>
      <c r="E31" s="96">
        <v>7647</v>
      </c>
      <c r="F31" s="96">
        <v>7134</v>
      </c>
      <c r="G31" s="147">
        <v>7.2</v>
      </c>
      <c r="H31" s="120">
        <v>96</v>
      </c>
      <c r="I31" s="96">
        <v>8654</v>
      </c>
      <c r="J31" s="96">
        <v>7762</v>
      </c>
      <c r="K31" s="147">
        <v>11.5</v>
      </c>
      <c r="L31">
        <v>19</v>
      </c>
    </row>
    <row r="32" spans="1:12" ht="12.75" customHeight="1" x14ac:dyDescent="0.25">
      <c r="A32" s="229" t="s">
        <v>276</v>
      </c>
      <c r="B32" s="230"/>
      <c r="C32" s="231"/>
      <c r="D32" s="120">
        <v>69</v>
      </c>
      <c r="E32" s="96">
        <v>6103</v>
      </c>
      <c r="F32" s="96">
        <v>5934</v>
      </c>
      <c r="G32" s="147">
        <v>2.9</v>
      </c>
      <c r="H32" s="120">
        <v>70</v>
      </c>
      <c r="I32" s="96">
        <v>6809</v>
      </c>
      <c r="J32" s="96">
        <v>6158</v>
      </c>
      <c r="K32" s="147">
        <v>10.6</v>
      </c>
      <c r="L32">
        <v>20</v>
      </c>
    </row>
    <row r="33" spans="1:12" ht="12.75" customHeight="1" x14ac:dyDescent="0.25">
      <c r="A33" s="229" t="s">
        <v>277</v>
      </c>
      <c r="B33" s="230"/>
      <c r="C33" s="231"/>
      <c r="D33" s="120">
        <v>138</v>
      </c>
      <c r="E33" s="96">
        <v>2269</v>
      </c>
      <c r="F33" s="96">
        <v>2202</v>
      </c>
      <c r="G33" s="147">
        <v>3</v>
      </c>
      <c r="H33" s="120">
        <v>137</v>
      </c>
      <c r="I33" s="96">
        <v>2635</v>
      </c>
      <c r="J33" s="96">
        <v>2391</v>
      </c>
      <c r="K33" s="147">
        <v>10.199999999999999</v>
      </c>
      <c r="L33">
        <v>21</v>
      </c>
    </row>
    <row r="34" spans="1:12" ht="12.75" customHeight="1" x14ac:dyDescent="0.25">
      <c r="A34" s="229" t="s">
        <v>278</v>
      </c>
      <c r="B34" s="230"/>
      <c r="C34" s="231"/>
      <c r="D34" s="120">
        <v>92</v>
      </c>
      <c r="E34" s="96">
        <v>2177</v>
      </c>
      <c r="F34" s="96">
        <v>2128</v>
      </c>
      <c r="G34" s="147">
        <v>2.2999999999999998</v>
      </c>
      <c r="H34" s="120">
        <v>95</v>
      </c>
      <c r="I34" s="96">
        <v>2544</v>
      </c>
      <c r="J34" s="96">
        <v>2289</v>
      </c>
      <c r="K34" s="147">
        <v>11.1</v>
      </c>
      <c r="L34">
        <v>22</v>
      </c>
    </row>
    <row r="35" spans="1:12" ht="12.75" customHeight="1" x14ac:dyDescent="0.25">
      <c r="A35" s="229" t="s">
        <v>279</v>
      </c>
      <c r="B35" s="230"/>
      <c r="C35" s="231"/>
      <c r="D35" s="120">
        <v>108</v>
      </c>
      <c r="E35" s="96">
        <v>6913</v>
      </c>
      <c r="F35" s="96">
        <v>6548</v>
      </c>
      <c r="G35" s="147">
        <v>5.6</v>
      </c>
      <c r="H35" s="120">
        <v>109</v>
      </c>
      <c r="I35" s="96">
        <v>7778</v>
      </c>
      <c r="J35" s="96">
        <v>6872</v>
      </c>
      <c r="K35" s="147">
        <v>13.2</v>
      </c>
      <c r="L35">
        <v>23</v>
      </c>
    </row>
    <row r="36" spans="1:12" ht="12.75" customHeight="1" x14ac:dyDescent="0.25">
      <c r="A36" s="229" t="s">
        <v>280</v>
      </c>
      <c r="B36" s="230"/>
      <c r="C36" s="231"/>
      <c r="D36" s="120">
        <v>48</v>
      </c>
      <c r="E36" s="96">
        <v>3963</v>
      </c>
      <c r="F36" s="96">
        <v>3839</v>
      </c>
      <c r="G36" s="147">
        <v>3.2</v>
      </c>
      <c r="H36" s="120">
        <v>50</v>
      </c>
      <c r="I36" s="96">
        <v>4366</v>
      </c>
      <c r="J36" s="96">
        <v>3946</v>
      </c>
      <c r="K36" s="147">
        <v>10.6</v>
      </c>
      <c r="L36">
        <v>24</v>
      </c>
    </row>
    <row r="37" spans="1:12" ht="12.75" customHeight="1" x14ac:dyDescent="0.25">
      <c r="A37" s="229" t="s">
        <v>281</v>
      </c>
      <c r="B37" s="230"/>
      <c r="C37" s="231"/>
      <c r="D37" s="120">
        <v>165</v>
      </c>
      <c r="E37" s="96">
        <v>5914</v>
      </c>
      <c r="F37" s="96">
        <v>5509</v>
      </c>
      <c r="G37" s="147">
        <v>7.4</v>
      </c>
      <c r="H37" s="120">
        <v>165</v>
      </c>
      <c r="I37" s="96">
        <v>6786</v>
      </c>
      <c r="J37" s="96">
        <v>6200</v>
      </c>
      <c r="K37" s="147">
        <v>9.4</v>
      </c>
      <c r="L37">
        <v>25</v>
      </c>
    </row>
    <row r="38" spans="1:12" ht="12.75" customHeight="1" x14ac:dyDescent="0.25">
      <c r="A38" s="229" t="s">
        <v>282</v>
      </c>
      <c r="B38" s="230"/>
      <c r="C38" s="231"/>
      <c r="D38" s="120">
        <v>25</v>
      </c>
      <c r="E38" s="96">
        <v>1531</v>
      </c>
      <c r="F38" s="96">
        <v>1476</v>
      </c>
      <c r="G38" s="147">
        <v>3.7</v>
      </c>
      <c r="H38" s="120">
        <v>66</v>
      </c>
      <c r="I38" s="96">
        <v>1726</v>
      </c>
      <c r="J38" s="96">
        <v>1551</v>
      </c>
      <c r="K38" s="147">
        <v>11.2</v>
      </c>
      <c r="L38">
        <v>26</v>
      </c>
    </row>
    <row r="39" spans="1:12" ht="12.75" customHeight="1" x14ac:dyDescent="0.25">
      <c r="A39" s="229" t="s">
        <v>283</v>
      </c>
      <c r="B39" s="230"/>
      <c r="C39" s="231"/>
      <c r="D39" s="120">
        <v>0</v>
      </c>
      <c r="E39" s="96">
        <v>632</v>
      </c>
      <c r="F39" s="96">
        <v>640</v>
      </c>
      <c r="G39" s="147">
        <v>-1.3</v>
      </c>
      <c r="H39" s="120">
        <v>73</v>
      </c>
      <c r="I39" s="96">
        <v>687</v>
      </c>
      <c r="J39" s="96">
        <v>663</v>
      </c>
      <c r="K39" s="147">
        <v>3.5</v>
      </c>
      <c r="L39">
        <v>27</v>
      </c>
    </row>
    <row r="40" spans="1:12" ht="12.75" customHeight="1" x14ac:dyDescent="0.25">
      <c r="A40" s="229" t="s">
        <v>284</v>
      </c>
      <c r="B40" s="230"/>
      <c r="C40" s="231"/>
      <c r="D40" s="120">
        <v>165</v>
      </c>
      <c r="E40" s="96">
        <v>8114</v>
      </c>
      <c r="F40" s="96">
        <v>7895</v>
      </c>
      <c r="G40" s="147">
        <v>2.8</v>
      </c>
      <c r="H40" s="120">
        <v>169</v>
      </c>
      <c r="I40" s="96">
        <v>9066</v>
      </c>
      <c r="J40" s="96">
        <v>8127</v>
      </c>
      <c r="K40" s="147">
        <v>11.6</v>
      </c>
      <c r="L40">
        <v>28</v>
      </c>
    </row>
    <row r="41" spans="1:12" ht="12.75" customHeight="1" x14ac:dyDescent="0.25">
      <c r="A41" s="229" t="s">
        <v>285</v>
      </c>
      <c r="B41" s="230"/>
      <c r="C41" s="231"/>
      <c r="D41" s="120">
        <v>48</v>
      </c>
      <c r="E41" s="96">
        <v>723</v>
      </c>
      <c r="F41" s="96">
        <v>714</v>
      </c>
      <c r="G41" s="147">
        <v>1.4</v>
      </c>
      <c r="H41" s="120">
        <v>46</v>
      </c>
      <c r="I41" s="96">
        <v>839</v>
      </c>
      <c r="J41" s="96">
        <v>787</v>
      </c>
      <c r="K41" s="147">
        <v>6.6</v>
      </c>
      <c r="L41">
        <v>29</v>
      </c>
    </row>
    <row r="42" spans="1:12" ht="12.75" customHeight="1" x14ac:dyDescent="0.25">
      <c r="A42" s="229" t="s">
        <v>286</v>
      </c>
      <c r="B42" s="230"/>
      <c r="C42" s="231"/>
      <c r="D42" s="120">
        <v>252</v>
      </c>
      <c r="E42" s="96">
        <v>4430</v>
      </c>
      <c r="F42" s="96">
        <v>4233</v>
      </c>
      <c r="G42" s="147">
        <v>4.7</v>
      </c>
      <c r="H42" s="120">
        <v>264</v>
      </c>
      <c r="I42" s="96">
        <v>4917</v>
      </c>
      <c r="J42" s="96">
        <v>4516</v>
      </c>
      <c r="K42" s="147">
        <v>8.9</v>
      </c>
      <c r="L42">
        <v>30</v>
      </c>
    </row>
    <row r="43" spans="1:12" ht="12.75" customHeight="1" x14ac:dyDescent="0.25">
      <c r="A43" s="229" t="s">
        <v>263</v>
      </c>
      <c r="B43" s="230"/>
      <c r="C43" s="231"/>
      <c r="D43" s="121"/>
      <c r="E43" s="31">
        <f>SUM(E31:E42)</f>
        <v>50416</v>
      </c>
      <c r="F43" s="31">
        <f>SUM(F31:F42)</f>
        <v>48252</v>
      </c>
      <c r="G43" s="147">
        <f>((E43-F43)/F43)*100</f>
        <v>4.4847881953079662</v>
      </c>
      <c r="H43" s="121"/>
      <c r="I43" s="31">
        <f>SUM(I31:I42)</f>
        <v>56807</v>
      </c>
      <c r="J43" s="31">
        <f>SUM(J31:J42)</f>
        <v>51262</v>
      </c>
      <c r="K43" s="147">
        <f>((I43-J43)/J43)*100</f>
        <v>10.816979438960633</v>
      </c>
    </row>
    <row r="44" spans="1:12" ht="12.75" customHeight="1" x14ac:dyDescent="0.25">
      <c r="A44" s="50" t="s">
        <v>287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9" t="s">
        <v>288</v>
      </c>
      <c r="B45" s="230"/>
      <c r="C45" s="231"/>
      <c r="D45" s="120">
        <v>192</v>
      </c>
      <c r="E45" s="96">
        <v>5465</v>
      </c>
      <c r="F45" s="96">
        <v>5606</v>
      </c>
      <c r="G45" s="147">
        <v>-2.5</v>
      </c>
      <c r="H45" s="120">
        <v>193</v>
      </c>
      <c r="I45" s="96">
        <v>6041</v>
      </c>
      <c r="J45" s="96">
        <v>5774</v>
      </c>
      <c r="K45" s="147">
        <v>4.5999999999999996</v>
      </c>
      <c r="L45">
        <v>31</v>
      </c>
    </row>
    <row r="46" spans="1:12" ht="12.75" customHeight="1" x14ac:dyDescent="0.25">
      <c r="A46" s="229" t="s">
        <v>289</v>
      </c>
      <c r="B46" s="230"/>
      <c r="C46" s="231"/>
      <c r="D46" s="120">
        <v>22</v>
      </c>
      <c r="E46" s="96">
        <v>2626</v>
      </c>
      <c r="F46" s="96">
        <v>2665</v>
      </c>
      <c r="G46" s="147">
        <v>-1.5</v>
      </c>
      <c r="H46" s="120">
        <v>25</v>
      </c>
      <c r="I46" s="96">
        <v>3105</v>
      </c>
      <c r="J46" s="96">
        <v>2866</v>
      </c>
      <c r="K46" s="147">
        <v>8.3000000000000007</v>
      </c>
      <c r="L46">
        <v>32</v>
      </c>
    </row>
    <row r="47" spans="1:12" ht="12.75" customHeight="1" x14ac:dyDescent="0.25">
      <c r="A47" s="229" t="s">
        <v>290</v>
      </c>
      <c r="B47" s="230"/>
      <c r="C47" s="231"/>
      <c r="D47" s="120">
        <v>68</v>
      </c>
      <c r="E47" s="96">
        <v>3585</v>
      </c>
      <c r="F47" s="96">
        <v>3645</v>
      </c>
      <c r="G47" s="147">
        <v>-1.6</v>
      </c>
      <c r="H47" s="120">
        <v>70</v>
      </c>
      <c r="I47" s="96">
        <v>4323</v>
      </c>
      <c r="J47" s="96">
        <v>3841</v>
      </c>
      <c r="K47" s="147">
        <v>12.5</v>
      </c>
      <c r="L47">
        <v>33</v>
      </c>
    </row>
    <row r="48" spans="1:12" ht="12.75" customHeight="1" x14ac:dyDescent="0.25">
      <c r="A48" s="229" t="s">
        <v>291</v>
      </c>
      <c r="B48" s="230"/>
      <c r="C48" s="231"/>
      <c r="D48" s="120">
        <v>29</v>
      </c>
      <c r="E48" s="96">
        <v>4214</v>
      </c>
      <c r="F48" s="96">
        <v>4053</v>
      </c>
      <c r="G48" s="147">
        <v>4</v>
      </c>
      <c r="H48" s="120">
        <v>28</v>
      </c>
      <c r="I48" s="96">
        <v>4547</v>
      </c>
      <c r="J48" s="96">
        <v>4243</v>
      </c>
      <c r="K48" s="147">
        <v>7.2</v>
      </c>
      <c r="L48">
        <v>34</v>
      </c>
    </row>
    <row r="49" spans="1:23" ht="12.75" customHeight="1" x14ac:dyDescent="0.25">
      <c r="A49" s="229" t="s">
        <v>292</v>
      </c>
      <c r="B49" s="230"/>
      <c r="C49" s="231"/>
      <c r="D49" s="120">
        <v>79</v>
      </c>
      <c r="E49" s="96">
        <v>3223</v>
      </c>
      <c r="F49" s="96">
        <v>3298</v>
      </c>
      <c r="G49" s="147">
        <v>-2.2999999999999998</v>
      </c>
      <c r="H49" s="120">
        <v>86</v>
      </c>
      <c r="I49" s="96">
        <v>3539</v>
      </c>
      <c r="J49" s="96">
        <v>3346</v>
      </c>
      <c r="K49" s="147">
        <v>5.8</v>
      </c>
      <c r="L49">
        <v>35</v>
      </c>
    </row>
    <row r="50" spans="1:23" ht="12.75" customHeight="1" x14ac:dyDescent="0.25">
      <c r="A50" s="229" t="s">
        <v>293</v>
      </c>
      <c r="B50" s="230"/>
      <c r="C50" s="231"/>
      <c r="D50" s="120">
        <v>67</v>
      </c>
      <c r="E50" s="96">
        <v>3434</v>
      </c>
      <c r="F50" s="96">
        <v>3451</v>
      </c>
      <c r="G50" s="147">
        <v>-0.5</v>
      </c>
      <c r="H50" s="120">
        <v>66</v>
      </c>
      <c r="I50" s="96">
        <v>3829</v>
      </c>
      <c r="J50" s="96">
        <v>3484</v>
      </c>
      <c r="K50" s="147">
        <v>9.9</v>
      </c>
      <c r="L50">
        <v>36</v>
      </c>
    </row>
    <row r="51" spans="1:23" ht="12.75" customHeight="1" x14ac:dyDescent="0.25">
      <c r="A51" s="229" t="s">
        <v>294</v>
      </c>
      <c r="B51" s="230"/>
      <c r="C51" s="231"/>
      <c r="D51" s="120">
        <v>52</v>
      </c>
      <c r="E51" s="96">
        <v>6070</v>
      </c>
      <c r="F51" s="96">
        <v>6216</v>
      </c>
      <c r="G51" s="147">
        <v>-2.4</v>
      </c>
      <c r="H51" s="120">
        <v>63</v>
      </c>
      <c r="I51" s="96">
        <v>7173</v>
      </c>
      <c r="J51" s="96">
        <v>6661</v>
      </c>
      <c r="K51" s="147">
        <v>7.7</v>
      </c>
      <c r="L51">
        <v>37</v>
      </c>
    </row>
    <row r="52" spans="1:23" ht="12.75" customHeight="1" x14ac:dyDescent="0.25">
      <c r="A52" s="229" t="s">
        <v>295</v>
      </c>
      <c r="B52" s="230"/>
      <c r="C52" s="231"/>
      <c r="D52" s="120">
        <v>251</v>
      </c>
      <c r="E52" s="96">
        <v>22934</v>
      </c>
      <c r="F52" s="96">
        <v>21604</v>
      </c>
      <c r="G52" s="147">
        <v>6.2</v>
      </c>
      <c r="H52" s="120">
        <v>263</v>
      </c>
      <c r="I52" s="96">
        <v>26527</v>
      </c>
      <c r="J52" s="96">
        <v>23782</v>
      </c>
      <c r="K52" s="147">
        <v>11.5</v>
      </c>
      <c r="L52">
        <v>38</v>
      </c>
    </row>
    <row r="53" spans="1:23" ht="12.75" customHeight="1" x14ac:dyDescent="0.25">
      <c r="A53" s="229" t="s">
        <v>263</v>
      </c>
      <c r="B53" s="230"/>
      <c r="C53" s="231"/>
      <c r="D53" s="121"/>
      <c r="E53" s="31">
        <f>SUM(E45:E52)</f>
        <v>51551</v>
      </c>
      <c r="F53" s="31">
        <f>SUM(F45:F52)</f>
        <v>50538</v>
      </c>
      <c r="G53" s="147">
        <f>((E53-F53)/F53)*100</f>
        <v>2.0044323083620244</v>
      </c>
      <c r="H53" s="121"/>
      <c r="I53" s="31">
        <f>SUM(I45:I52)</f>
        <v>59084</v>
      </c>
      <c r="J53" s="31">
        <f>SUM(J45:J52)</f>
        <v>53997</v>
      </c>
      <c r="K53" s="147">
        <f>((I53-J53)/J53)*100</f>
        <v>9.420893753356669</v>
      </c>
    </row>
    <row r="54" spans="1:23" ht="12.75" customHeight="1" x14ac:dyDescent="0.25">
      <c r="A54" s="50" t="s">
        <v>296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9" t="s">
        <v>297</v>
      </c>
      <c r="B55" s="230"/>
      <c r="C55" s="231"/>
      <c r="D55" s="120">
        <v>101</v>
      </c>
      <c r="E55" s="96">
        <v>346</v>
      </c>
      <c r="F55" s="96">
        <v>395</v>
      </c>
      <c r="G55" s="147">
        <v>-12.4</v>
      </c>
      <c r="H55" s="120">
        <v>106</v>
      </c>
      <c r="I55" s="96">
        <v>424</v>
      </c>
      <c r="J55" s="96">
        <v>401</v>
      </c>
      <c r="K55" s="147">
        <v>5.8</v>
      </c>
      <c r="L55">
        <v>39</v>
      </c>
    </row>
    <row r="56" spans="1:23" ht="12.75" customHeight="1" x14ac:dyDescent="0.25">
      <c r="A56" s="229" t="s">
        <v>298</v>
      </c>
      <c r="B56" s="230"/>
      <c r="C56" s="231"/>
      <c r="D56" s="120">
        <v>218</v>
      </c>
      <c r="E56" s="96">
        <v>5870</v>
      </c>
      <c r="F56" s="96">
        <v>5367</v>
      </c>
      <c r="G56" s="147">
        <v>9.4</v>
      </c>
      <c r="H56" s="120">
        <v>215</v>
      </c>
      <c r="I56" s="96">
        <v>6259</v>
      </c>
      <c r="J56" s="96">
        <v>5600</v>
      </c>
      <c r="K56" s="147">
        <v>11.8</v>
      </c>
      <c r="L56">
        <v>40</v>
      </c>
    </row>
    <row r="57" spans="1:23" ht="12.75" customHeight="1" x14ac:dyDescent="0.25">
      <c r="A57" s="229" t="s">
        <v>299</v>
      </c>
      <c r="B57" s="230"/>
      <c r="C57" s="231"/>
      <c r="D57" s="120">
        <v>142</v>
      </c>
      <c r="E57" s="96">
        <v>25724</v>
      </c>
      <c r="F57" s="96">
        <v>23406</v>
      </c>
      <c r="G57" s="147">
        <v>9.9</v>
      </c>
      <c r="H57" s="120">
        <v>152</v>
      </c>
      <c r="I57" s="96">
        <v>27217</v>
      </c>
      <c r="J57" s="96">
        <v>24281</v>
      </c>
      <c r="K57" s="147">
        <v>12.1</v>
      </c>
      <c r="L57">
        <v>41</v>
      </c>
    </row>
    <row r="58" spans="1:23" ht="12.75" customHeight="1" x14ac:dyDescent="0.25">
      <c r="A58" s="229" t="s">
        <v>300</v>
      </c>
      <c r="B58" s="230"/>
      <c r="C58" s="231"/>
      <c r="D58" s="120">
        <v>114</v>
      </c>
      <c r="E58" s="96">
        <v>3969</v>
      </c>
      <c r="F58" s="96">
        <v>3888</v>
      </c>
      <c r="G58" s="147">
        <v>2.1</v>
      </c>
      <c r="H58" s="120">
        <v>111</v>
      </c>
      <c r="I58" s="96">
        <v>4361</v>
      </c>
      <c r="J58" s="96">
        <v>3901</v>
      </c>
      <c r="K58" s="147">
        <v>11.8</v>
      </c>
      <c r="L58">
        <v>42</v>
      </c>
    </row>
    <row r="59" spans="1:23" ht="12.75" customHeight="1" x14ac:dyDescent="0.25">
      <c r="A59" s="229" t="s">
        <v>301</v>
      </c>
      <c r="B59" s="230"/>
      <c r="C59" s="231"/>
      <c r="D59" s="120">
        <v>69</v>
      </c>
      <c r="E59" s="96">
        <v>880</v>
      </c>
      <c r="F59" s="96">
        <v>776</v>
      </c>
      <c r="G59" s="147">
        <v>13.4</v>
      </c>
      <c r="H59" s="120">
        <v>67</v>
      </c>
      <c r="I59" s="96">
        <v>927</v>
      </c>
      <c r="J59" s="96">
        <v>811</v>
      </c>
      <c r="K59" s="147">
        <v>14.2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60</v>
      </c>
    </row>
    <row r="60" spans="1:23" ht="12.75" customHeight="1" x14ac:dyDescent="0.25">
      <c r="A60" s="229" t="s">
        <v>302</v>
      </c>
      <c r="B60" s="230"/>
      <c r="C60" s="231"/>
      <c r="D60" s="120">
        <v>206</v>
      </c>
      <c r="E60" s="96">
        <v>1371</v>
      </c>
      <c r="F60" s="96">
        <v>1368</v>
      </c>
      <c r="G60" s="147">
        <v>0.3</v>
      </c>
      <c r="H60" s="120">
        <v>212</v>
      </c>
      <c r="I60" s="96">
        <v>1503</v>
      </c>
      <c r="J60" s="96">
        <v>1392</v>
      </c>
      <c r="K60" s="147">
        <v>8</v>
      </c>
      <c r="L60">
        <v>44</v>
      </c>
      <c r="P60" s="118"/>
      <c r="Q60" s="118">
        <v>240552</v>
      </c>
      <c r="R60" s="118">
        <v>231030</v>
      </c>
      <c r="S60" s="119">
        <v>4.0999999999999996</v>
      </c>
      <c r="T60" s="118">
        <v>268419</v>
      </c>
      <c r="U60" s="118">
        <v>241451</v>
      </c>
      <c r="V60" s="119">
        <v>11.2</v>
      </c>
      <c r="W60">
        <v>1</v>
      </c>
    </row>
    <row r="61" spans="1:23" ht="12.75" customHeight="1" x14ac:dyDescent="0.25">
      <c r="A61" s="229" t="s">
        <v>303</v>
      </c>
      <c r="B61" s="230"/>
      <c r="C61" s="231"/>
      <c r="D61" s="120">
        <v>92</v>
      </c>
      <c r="E61" s="96">
        <v>905</v>
      </c>
      <c r="F61" s="96">
        <v>916</v>
      </c>
      <c r="G61" s="147">
        <v>-1.2</v>
      </c>
      <c r="H61" s="120">
        <v>92</v>
      </c>
      <c r="I61" s="96">
        <v>958</v>
      </c>
      <c r="J61" s="96">
        <v>919</v>
      </c>
      <c r="K61" s="147">
        <v>4.2</v>
      </c>
      <c r="L61">
        <v>45</v>
      </c>
    </row>
    <row r="62" spans="1:23" ht="12.75" customHeight="1" x14ac:dyDescent="0.25">
      <c r="A62" s="229" t="s">
        <v>304</v>
      </c>
      <c r="B62" s="230"/>
      <c r="C62" s="231"/>
      <c r="D62" s="120">
        <v>89</v>
      </c>
      <c r="E62" s="96">
        <v>2208</v>
      </c>
      <c r="F62" s="96">
        <v>2041</v>
      </c>
      <c r="G62" s="147">
        <v>8.1</v>
      </c>
      <c r="H62" s="120">
        <v>93</v>
      </c>
      <c r="I62" s="96">
        <v>2301</v>
      </c>
      <c r="J62" s="96">
        <v>2090</v>
      </c>
      <c r="K62" s="147">
        <v>10.1</v>
      </c>
      <c r="L62">
        <v>46</v>
      </c>
    </row>
    <row r="63" spans="1:23" ht="12.75" customHeight="1" x14ac:dyDescent="0.25">
      <c r="A63" s="229" t="s">
        <v>305</v>
      </c>
      <c r="B63" s="230"/>
      <c r="C63" s="231"/>
      <c r="D63" s="120">
        <v>42</v>
      </c>
      <c r="E63" s="96">
        <v>2052</v>
      </c>
      <c r="F63" s="96">
        <v>1911</v>
      </c>
      <c r="G63" s="147">
        <v>7.4</v>
      </c>
      <c r="H63" s="120">
        <v>41</v>
      </c>
      <c r="I63" s="96">
        <v>2266</v>
      </c>
      <c r="J63" s="96">
        <v>1944</v>
      </c>
      <c r="K63" s="147">
        <v>16.600000000000001</v>
      </c>
      <c r="L63">
        <v>47</v>
      </c>
    </row>
    <row r="64" spans="1:23" ht="12.75" customHeight="1" x14ac:dyDescent="0.25">
      <c r="A64" s="229" t="s">
        <v>306</v>
      </c>
      <c r="B64" s="230"/>
      <c r="C64" s="231"/>
      <c r="D64" s="120">
        <v>146</v>
      </c>
      <c r="E64" s="96">
        <v>2612</v>
      </c>
      <c r="F64" s="96">
        <v>2527</v>
      </c>
      <c r="G64" s="147">
        <v>3.4</v>
      </c>
      <c r="H64" s="120">
        <v>155</v>
      </c>
      <c r="I64" s="96">
        <v>2671</v>
      </c>
      <c r="J64" s="96">
        <v>2616</v>
      </c>
      <c r="K64" s="147">
        <v>2.1</v>
      </c>
      <c r="L64">
        <v>48</v>
      </c>
    </row>
    <row r="65" spans="1:12" ht="12.75" customHeight="1" x14ac:dyDescent="0.25">
      <c r="A65" s="229" t="s">
        <v>307</v>
      </c>
      <c r="B65" s="230"/>
      <c r="C65" s="231"/>
      <c r="D65" s="120">
        <v>69</v>
      </c>
      <c r="E65" s="96">
        <v>2622</v>
      </c>
      <c r="F65" s="96">
        <v>2482</v>
      </c>
      <c r="G65" s="147">
        <v>5.7</v>
      </c>
      <c r="H65" s="120">
        <v>81</v>
      </c>
      <c r="I65" s="96">
        <v>2780</v>
      </c>
      <c r="J65" s="96">
        <v>2556</v>
      </c>
      <c r="K65" s="147">
        <v>8.8000000000000007</v>
      </c>
      <c r="L65">
        <v>49</v>
      </c>
    </row>
    <row r="66" spans="1:12" ht="12.75" customHeight="1" x14ac:dyDescent="0.25">
      <c r="A66" s="229" t="s">
        <v>308</v>
      </c>
      <c r="B66" s="230"/>
      <c r="C66" s="231"/>
      <c r="D66" s="120">
        <v>158</v>
      </c>
      <c r="E66" s="96">
        <v>4112</v>
      </c>
      <c r="F66" s="96">
        <v>4121</v>
      </c>
      <c r="G66" s="147">
        <v>-0.2</v>
      </c>
      <c r="H66" s="120">
        <v>179</v>
      </c>
      <c r="I66" s="96">
        <v>4420</v>
      </c>
      <c r="J66" s="96">
        <v>4193</v>
      </c>
      <c r="K66" s="147">
        <v>5.4</v>
      </c>
      <c r="L66">
        <v>50</v>
      </c>
    </row>
    <row r="67" spans="1:12" ht="12.75" customHeight="1" x14ac:dyDescent="0.25">
      <c r="A67" s="229" t="s">
        <v>309</v>
      </c>
      <c r="B67" s="230"/>
      <c r="C67" s="231"/>
      <c r="D67" s="120">
        <v>150</v>
      </c>
      <c r="E67" s="96">
        <v>731</v>
      </c>
      <c r="F67" s="96">
        <v>722</v>
      </c>
      <c r="G67" s="147">
        <v>1.2</v>
      </c>
      <c r="H67" s="120">
        <v>148</v>
      </c>
      <c r="I67" s="96">
        <v>742</v>
      </c>
      <c r="J67" s="96">
        <v>725</v>
      </c>
      <c r="K67" s="147">
        <v>2.4</v>
      </c>
      <c r="L67">
        <v>51</v>
      </c>
    </row>
    <row r="68" spans="1:12" ht="12.75" customHeight="1" x14ac:dyDescent="0.25">
      <c r="A68" s="229" t="s">
        <v>263</v>
      </c>
      <c r="B68" s="230"/>
      <c r="C68" s="231"/>
      <c r="D68" s="29"/>
      <c r="E68" s="31">
        <f>SUM(E55:E67)</f>
        <v>53402</v>
      </c>
      <c r="F68" s="31">
        <f>SUM(F55:F67)</f>
        <v>49920</v>
      </c>
      <c r="G68" s="147">
        <f>((E68-F68)/F68)*100</f>
        <v>6.9751602564102564</v>
      </c>
      <c r="H68" s="29"/>
      <c r="I68" s="31">
        <f>SUM(I55:I67)</f>
        <v>56829</v>
      </c>
      <c r="J68" s="31">
        <f>SUM(J55:J67)</f>
        <v>51429</v>
      </c>
      <c r="K68" s="147">
        <f>((I68-J68)/J68)*100</f>
        <v>10.499912500729161</v>
      </c>
    </row>
    <row r="69" spans="1:12" ht="12.75" hidden="1" customHeight="1" x14ac:dyDescent="0.25">
      <c r="A69" s="45"/>
      <c r="B69" s="116"/>
      <c r="C69" s="117"/>
      <c r="D69" s="95" t="s">
        <v>246</v>
      </c>
      <c r="E69" s="95" t="s">
        <v>247</v>
      </c>
      <c r="F69" s="95" t="s">
        <v>248</v>
      </c>
      <c r="G69" s="148" t="s">
        <v>249</v>
      </c>
      <c r="H69" s="95" t="s">
        <v>250</v>
      </c>
      <c r="I69" s="95" t="s">
        <v>251</v>
      </c>
      <c r="J69" s="95" t="s">
        <v>252</v>
      </c>
      <c r="K69" s="149" t="s">
        <v>253</v>
      </c>
      <c r="L69" s="60" t="s">
        <v>60</v>
      </c>
    </row>
    <row r="70" spans="1:12" ht="12.75" customHeight="1" x14ac:dyDescent="0.25">
      <c r="A70" s="232" t="s">
        <v>310</v>
      </c>
      <c r="B70" s="233"/>
      <c r="C70" s="234"/>
      <c r="D70" s="31">
        <f>SUM(D9:D68)</f>
        <v>5922</v>
      </c>
      <c r="E70" s="31">
        <f>Q60</f>
        <v>240552</v>
      </c>
      <c r="F70" s="31">
        <f>R60</f>
        <v>231030</v>
      </c>
      <c r="G70" s="147">
        <f>S60</f>
        <v>4.0999999999999996</v>
      </c>
      <c r="H70" s="31">
        <f>SUM(H9:H68)</f>
        <v>6199</v>
      </c>
      <c r="I70" s="31">
        <f>T60</f>
        <v>268419</v>
      </c>
      <c r="J70" s="31">
        <f>U60</f>
        <v>241451</v>
      </c>
      <c r="K70" s="147">
        <f>V60</f>
        <v>11.2</v>
      </c>
      <c r="L70">
        <v>1</v>
      </c>
    </row>
    <row r="71" spans="1:12" ht="12.75" customHeight="1" x14ac:dyDescent="0.25">
      <c r="A71" s="257" t="s">
        <v>314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5">
      <c r="A73" s="23" t="s">
        <v>315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A34:C34"/>
    <mergeCell ref="A27:C27"/>
    <mergeCell ref="A28:C28"/>
    <mergeCell ref="A29:C29"/>
    <mergeCell ref="A39:C39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47:C47"/>
    <mergeCell ref="A48:C48"/>
    <mergeCell ref="A49:C49"/>
    <mergeCell ref="A50:C50"/>
    <mergeCell ref="A43:C43"/>
    <mergeCell ref="A45:C45"/>
    <mergeCell ref="A46:C4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4414062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316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5" t="s">
        <v>317</v>
      </c>
      <c r="B2" s="266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61</v>
      </c>
      <c r="B3" s="268"/>
      <c r="C3" s="103" t="s">
        <v>318</v>
      </c>
      <c r="D3" s="45"/>
      <c r="E3" s="267" t="s">
        <v>74</v>
      </c>
      <c r="F3" s="268"/>
      <c r="G3" s="103" t="s">
        <v>318</v>
      </c>
      <c r="H3" s="45"/>
      <c r="I3" s="267" t="s">
        <v>85</v>
      </c>
      <c r="J3" s="268"/>
      <c r="K3" s="103" t="s">
        <v>318</v>
      </c>
      <c r="L3" s="45"/>
      <c r="M3" s="267" t="s">
        <v>319</v>
      </c>
      <c r="N3" s="268"/>
      <c r="O3" s="103" t="s">
        <v>318</v>
      </c>
      <c r="P3" s="45"/>
      <c r="Q3" s="267" t="s">
        <v>131</v>
      </c>
      <c r="R3" s="268"/>
      <c r="S3" s="103" t="s">
        <v>318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320</v>
      </c>
      <c r="C5" s="104" t="s">
        <v>321</v>
      </c>
      <c r="D5" s="28" t="s">
        <v>60</v>
      </c>
      <c r="E5" s="28"/>
      <c r="F5" s="28" t="s">
        <v>320</v>
      </c>
      <c r="G5" s="104" t="s">
        <v>321</v>
      </c>
      <c r="H5" s="28" t="s">
        <v>60</v>
      </c>
      <c r="I5" s="28"/>
      <c r="J5" s="28" t="s">
        <v>320</v>
      </c>
      <c r="K5" s="104" t="s">
        <v>321</v>
      </c>
      <c r="L5" s="28" t="s">
        <v>60</v>
      </c>
      <c r="M5" s="28"/>
      <c r="N5" s="28" t="s">
        <v>320</v>
      </c>
      <c r="O5" s="104" t="s">
        <v>321</v>
      </c>
      <c r="P5" s="28" t="s">
        <v>60</v>
      </c>
      <c r="Q5" s="28"/>
      <c r="R5" s="28" t="s">
        <v>320</v>
      </c>
      <c r="S5" s="104" t="s">
        <v>321</v>
      </c>
      <c r="T5" s="54" t="s">
        <v>60</v>
      </c>
    </row>
    <row r="6" spans="1:20" x14ac:dyDescent="0.25">
      <c r="A6" s="28" t="s">
        <v>322</v>
      </c>
      <c r="B6" s="29">
        <v>18311</v>
      </c>
      <c r="C6" s="104">
        <v>-6.8</v>
      </c>
      <c r="D6" s="28">
        <v>1</v>
      </c>
      <c r="E6" s="28" t="s">
        <v>322</v>
      </c>
      <c r="F6" s="29">
        <v>27467</v>
      </c>
      <c r="G6" s="104">
        <v>-7.8</v>
      </c>
      <c r="H6" s="28">
        <v>1</v>
      </c>
      <c r="I6" s="28" t="s">
        <v>322</v>
      </c>
      <c r="J6" s="29">
        <v>24451</v>
      </c>
      <c r="K6" s="104">
        <v>-7.2</v>
      </c>
      <c r="L6" s="28">
        <v>1</v>
      </c>
      <c r="M6" s="28" t="s">
        <v>322</v>
      </c>
      <c r="N6" s="29">
        <v>70228</v>
      </c>
      <c r="O6" s="104">
        <v>-7.3</v>
      </c>
      <c r="P6" s="28">
        <v>1</v>
      </c>
      <c r="Q6" s="28" t="s">
        <v>322</v>
      </c>
      <c r="R6" s="29">
        <v>231030</v>
      </c>
      <c r="S6" s="104">
        <v>-11.4</v>
      </c>
      <c r="T6" s="28">
        <v>1</v>
      </c>
    </row>
    <row r="7" spans="1:20" x14ac:dyDescent="0.25">
      <c r="A7" s="28" t="s">
        <v>323</v>
      </c>
      <c r="B7" s="29">
        <v>16359</v>
      </c>
      <c r="C7" s="104">
        <v>-10.5</v>
      </c>
      <c r="D7" s="28">
        <v>2</v>
      </c>
      <c r="E7" s="28" t="s">
        <v>323</v>
      </c>
      <c r="F7" s="29">
        <v>24934</v>
      </c>
      <c r="G7" s="104">
        <v>-10.5</v>
      </c>
      <c r="H7" s="28">
        <v>2</v>
      </c>
      <c r="I7" s="28" t="s">
        <v>323</v>
      </c>
      <c r="J7" s="29">
        <v>22106</v>
      </c>
      <c r="K7" s="104">
        <v>-9.3000000000000007</v>
      </c>
      <c r="L7" s="28">
        <v>2</v>
      </c>
      <c r="M7" s="28" t="s">
        <v>323</v>
      </c>
      <c r="N7" s="29">
        <v>63399</v>
      </c>
      <c r="O7" s="104">
        <v>-10.1</v>
      </c>
      <c r="P7" s="28">
        <v>2</v>
      </c>
      <c r="Q7" s="28" t="s">
        <v>323</v>
      </c>
      <c r="R7" s="29">
        <v>213038</v>
      </c>
      <c r="S7" s="104">
        <v>-12.2</v>
      </c>
      <c r="T7" s="28">
        <v>2</v>
      </c>
    </row>
    <row r="8" spans="1:20" ht="13.8" thickBot="1" x14ac:dyDescent="0.3">
      <c r="A8" s="131" t="s">
        <v>324</v>
      </c>
      <c r="B8" s="132">
        <v>21924</v>
      </c>
      <c r="C8" s="133">
        <v>22</v>
      </c>
      <c r="D8" s="131">
        <v>3</v>
      </c>
      <c r="E8" s="131" t="s">
        <v>324</v>
      </c>
      <c r="F8" s="132">
        <v>32493</v>
      </c>
      <c r="G8" s="133">
        <v>20.100000000000001</v>
      </c>
      <c r="H8" s="131">
        <v>3</v>
      </c>
      <c r="I8" s="131" t="s">
        <v>324</v>
      </c>
      <c r="J8" s="132">
        <v>28583</v>
      </c>
      <c r="K8" s="133">
        <v>19.600000000000001</v>
      </c>
      <c r="L8" s="131">
        <v>3</v>
      </c>
      <c r="M8" s="131" t="s">
        <v>324</v>
      </c>
      <c r="N8" s="132">
        <v>83000</v>
      </c>
      <c r="O8" s="133">
        <v>20.399999999999999</v>
      </c>
      <c r="P8" s="131">
        <v>3</v>
      </c>
      <c r="Q8" s="131" t="s">
        <v>324</v>
      </c>
      <c r="R8" s="132">
        <v>269476</v>
      </c>
      <c r="S8" s="133">
        <v>18.899999999999999</v>
      </c>
      <c r="T8" s="28">
        <v>3</v>
      </c>
    </row>
    <row r="9" spans="1:20" x14ac:dyDescent="0.25">
      <c r="A9" s="134" t="s">
        <v>325</v>
      </c>
      <c r="B9" s="135">
        <v>56594</v>
      </c>
      <c r="C9" s="136">
        <v>1.3</v>
      </c>
      <c r="D9" s="134">
        <v>4</v>
      </c>
      <c r="E9" s="134" t="s">
        <v>325</v>
      </c>
      <c r="F9" s="135">
        <v>84894</v>
      </c>
      <c r="G9" s="136">
        <v>0.2</v>
      </c>
      <c r="H9" s="134">
        <v>4</v>
      </c>
      <c r="I9" s="134" t="s">
        <v>325</v>
      </c>
      <c r="J9" s="135">
        <v>75140</v>
      </c>
      <c r="K9" s="136">
        <v>0.7</v>
      </c>
      <c r="L9" s="134">
        <v>4</v>
      </c>
      <c r="M9" s="134" t="s">
        <v>325</v>
      </c>
      <c r="N9" s="135">
        <v>216627</v>
      </c>
      <c r="O9" s="136">
        <v>0.7</v>
      </c>
      <c r="P9" s="134">
        <v>4</v>
      </c>
      <c r="Q9" s="134" t="s">
        <v>325</v>
      </c>
      <c r="R9" s="135">
        <v>713544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326</v>
      </c>
      <c r="B12" s="29">
        <v>20910</v>
      </c>
      <c r="C12" s="104">
        <v>72</v>
      </c>
      <c r="D12" s="28">
        <v>5</v>
      </c>
      <c r="E12" s="28" t="s">
        <v>326</v>
      </c>
      <c r="F12" s="29">
        <v>31591</v>
      </c>
      <c r="G12" s="104">
        <v>53.4</v>
      </c>
      <c r="H12" s="28">
        <v>5</v>
      </c>
      <c r="I12" s="28" t="s">
        <v>326</v>
      </c>
      <c r="J12" s="29">
        <v>28364</v>
      </c>
      <c r="K12" s="104">
        <v>45.8</v>
      </c>
      <c r="L12" s="28">
        <v>5</v>
      </c>
      <c r="M12" s="28" t="s">
        <v>326</v>
      </c>
      <c r="N12" s="29">
        <v>80866</v>
      </c>
      <c r="O12" s="104">
        <v>54.9</v>
      </c>
      <c r="P12" s="28">
        <v>5</v>
      </c>
      <c r="Q12" s="28" t="s">
        <v>326</v>
      </c>
      <c r="R12" s="29">
        <v>260186</v>
      </c>
      <c r="S12" s="104">
        <v>55.2</v>
      </c>
      <c r="T12" s="28">
        <v>5</v>
      </c>
    </row>
    <row r="13" spans="1:20" x14ac:dyDescent="0.25">
      <c r="A13" s="28" t="s">
        <v>327</v>
      </c>
      <c r="B13" s="29">
        <v>23954</v>
      </c>
      <c r="C13" s="104">
        <v>37.9</v>
      </c>
      <c r="D13" s="28">
        <v>6</v>
      </c>
      <c r="E13" s="28" t="s">
        <v>327</v>
      </c>
      <c r="F13" s="29">
        <v>34650</v>
      </c>
      <c r="G13" s="104">
        <v>25.4</v>
      </c>
      <c r="H13" s="28">
        <v>6</v>
      </c>
      <c r="I13" s="28" t="s">
        <v>327</v>
      </c>
      <c r="J13" s="29">
        <v>31342</v>
      </c>
      <c r="K13" s="104">
        <v>22.2</v>
      </c>
      <c r="L13" s="28">
        <v>6</v>
      </c>
      <c r="M13" s="28" t="s">
        <v>327</v>
      </c>
      <c r="N13" s="29">
        <v>89946</v>
      </c>
      <c r="O13" s="104">
        <v>27.3</v>
      </c>
      <c r="P13" s="28">
        <v>6</v>
      </c>
      <c r="Q13" s="28" t="s">
        <v>327</v>
      </c>
      <c r="R13" s="29">
        <v>284406</v>
      </c>
      <c r="S13" s="104">
        <v>28.7</v>
      </c>
      <c r="T13" s="28">
        <v>6</v>
      </c>
    </row>
    <row r="14" spans="1:20" ht="13.8" thickBot="1" x14ac:dyDescent="0.3">
      <c r="A14" s="131" t="s">
        <v>328</v>
      </c>
      <c r="B14" s="132">
        <v>24693</v>
      </c>
      <c r="C14" s="133">
        <v>20.5</v>
      </c>
      <c r="D14" s="131">
        <v>7</v>
      </c>
      <c r="E14" s="131" t="s">
        <v>328</v>
      </c>
      <c r="F14" s="132">
        <v>35419</v>
      </c>
      <c r="G14" s="133">
        <v>12.9</v>
      </c>
      <c r="H14" s="131">
        <v>7</v>
      </c>
      <c r="I14" s="131" t="s">
        <v>328</v>
      </c>
      <c r="J14" s="132">
        <v>31563</v>
      </c>
      <c r="K14" s="133">
        <v>10.5</v>
      </c>
      <c r="L14" s="131">
        <v>7</v>
      </c>
      <c r="M14" s="131" t="s">
        <v>328</v>
      </c>
      <c r="N14" s="132">
        <v>91675</v>
      </c>
      <c r="O14" s="133">
        <v>14</v>
      </c>
      <c r="P14" s="131">
        <v>7</v>
      </c>
      <c r="Q14" s="131" t="s">
        <v>328</v>
      </c>
      <c r="R14" s="132">
        <v>286930</v>
      </c>
      <c r="S14" s="133">
        <v>14.6</v>
      </c>
      <c r="T14" s="28">
        <v>7</v>
      </c>
    </row>
    <row r="15" spans="1:20" x14ac:dyDescent="0.25">
      <c r="A15" s="134" t="s">
        <v>329</v>
      </c>
      <c r="B15" s="135">
        <v>69557</v>
      </c>
      <c r="C15" s="136">
        <v>39.1</v>
      </c>
      <c r="D15" s="134">
        <v>8</v>
      </c>
      <c r="E15" s="134" t="s">
        <v>329</v>
      </c>
      <c r="F15" s="135">
        <v>101661</v>
      </c>
      <c r="G15" s="136">
        <v>27.7</v>
      </c>
      <c r="H15" s="134">
        <v>8</v>
      </c>
      <c r="I15" s="134" t="s">
        <v>329</v>
      </c>
      <c r="J15" s="135">
        <v>91269</v>
      </c>
      <c r="K15" s="136">
        <v>23.9</v>
      </c>
      <c r="L15" s="134">
        <v>8</v>
      </c>
      <c r="M15" s="134" t="s">
        <v>329</v>
      </c>
      <c r="N15" s="135">
        <v>262486</v>
      </c>
      <c r="O15" s="136">
        <v>29.1</v>
      </c>
      <c r="P15" s="134">
        <v>8</v>
      </c>
      <c r="Q15" s="134" t="s">
        <v>329</v>
      </c>
      <c r="R15" s="135">
        <v>831522</v>
      </c>
      <c r="S15" s="136">
        <v>30.1</v>
      </c>
      <c r="T15" s="32">
        <v>8</v>
      </c>
    </row>
    <row r="16" spans="1:20" x14ac:dyDescent="0.25">
      <c r="A16" s="28" t="s">
        <v>330</v>
      </c>
      <c r="B16" s="29">
        <v>126151</v>
      </c>
      <c r="C16" s="104">
        <v>19.100000000000001</v>
      </c>
      <c r="D16" s="28">
        <v>9</v>
      </c>
      <c r="E16" s="28" t="s">
        <v>330</v>
      </c>
      <c r="F16" s="29">
        <v>186555</v>
      </c>
      <c r="G16" s="104">
        <v>13.6</v>
      </c>
      <c r="H16" s="28">
        <v>9</v>
      </c>
      <c r="I16" s="28" t="s">
        <v>330</v>
      </c>
      <c r="J16" s="29">
        <v>166408</v>
      </c>
      <c r="K16" s="104">
        <v>12.2</v>
      </c>
      <c r="L16" s="28">
        <v>9</v>
      </c>
      <c r="M16" s="28" t="s">
        <v>330</v>
      </c>
      <c r="N16" s="29">
        <v>479114</v>
      </c>
      <c r="O16" s="104">
        <v>14.5</v>
      </c>
      <c r="P16" s="28">
        <v>9</v>
      </c>
      <c r="Q16" s="28" t="s">
        <v>330</v>
      </c>
      <c r="R16" s="29">
        <v>1545066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331</v>
      </c>
      <c r="B19" s="29">
        <v>26477</v>
      </c>
      <c r="C19" s="104">
        <v>18.899999999999999</v>
      </c>
      <c r="D19" s="28">
        <v>10</v>
      </c>
      <c r="E19" s="28" t="s">
        <v>331</v>
      </c>
      <c r="F19" s="29">
        <v>36938</v>
      </c>
      <c r="G19" s="104">
        <v>10.5</v>
      </c>
      <c r="H19" s="28">
        <v>10</v>
      </c>
      <c r="I19" s="28" t="s">
        <v>331</v>
      </c>
      <c r="J19" s="29">
        <v>33354</v>
      </c>
      <c r="K19" s="104">
        <v>8.6999999999999993</v>
      </c>
      <c r="L19" s="28">
        <v>10</v>
      </c>
      <c r="M19" s="28" t="s">
        <v>331</v>
      </c>
      <c r="N19" s="29">
        <v>96770</v>
      </c>
      <c r="O19" s="104">
        <v>12.1</v>
      </c>
      <c r="P19" s="28">
        <v>10</v>
      </c>
      <c r="Q19" s="28" t="s">
        <v>331</v>
      </c>
      <c r="R19" s="29">
        <v>296475</v>
      </c>
      <c r="S19" s="104">
        <v>11.6</v>
      </c>
      <c r="T19" s="28">
        <v>10</v>
      </c>
    </row>
    <row r="20" spans="1:20" x14ac:dyDescent="0.25">
      <c r="A20" s="28" t="s">
        <v>332</v>
      </c>
      <c r="B20" s="29">
        <v>24500</v>
      </c>
      <c r="C20" s="104">
        <v>11.1</v>
      </c>
      <c r="D20" s="28">
        <v>11</v>
      </c>
      <c r="E20" s="28" t="s">
        <v>332</v>
      </c>
      <c r="F20" s="29">
        <v>35391</v>
      </c>
      <c r="G20" s="104">
        <v>6.6</v>
      </c>
      <c r="H20" s="28">
        <v>11</v>
      </c>
      <c r="I20" s="28" t="s">
        <v>332</v>
      </c>
      <c r="J20" s="29">
        <v>31800</v>
      </c>
      <c r="K20" s="104">
        <v>5.5</v>
      </c>
      <c r="L20" s="28">
        <v>11</v>
      </c>
      <c r="M20" s="28" t="s">
        <v>332</v>
      </c>
      <c r="N20" s="29">
        <v>91691</v>
      </c>
      <c r="O20" s="104">
        <v>7.4</v>
      </c>
      <c r="P20" s="28">
        <v>11</v>
      </c>
      <c r="Q20" s="28" t="s">
        <v>332</v>
      </c>
      <c r="R20" s="29">
        <v>287422</v>
      </c>
      <c r="S20" s="104">
        <v>8.4</v>
      </c>
      <c r="T20" s="28">
        <v>11</v>
      </c>
    </row>
    <row r="21" spans="1:20" ht="13.8" thickBot="1" x14ac:dyDescent="0.3">
      <c r="A21" s="131" t="s">
        <v>333</v>
      </c>
      <c r="B21" s="132">
        <v>22907</v>
      </c>
      <c r="C21" s="133">
        <v>9.4</v>
      </c>
      <c r="D21" s="131">
        <v>12</v>
      </c>
      <c r="E21" s="131" t="s">
        <v>333</v>
      </c>
      <c r="F21" s="132">
        <v>33921</v>
      </c>
      <c r="G21" s="133">
        <v>6.5</v>
      </c>
      <c r="H21" s="131">
        <v>12</v>
      </c>
      <c r="I21" s="131" t="s">
        <v>333</v>
      </c>
      <c r="J21" s="132">
        <v>30531</v>
      </c>
      <c r="K21" s="133">
        <v>5.2</v>
      </c>
      <c r="L21" s="131">
        <v>12</v>
      </c>
      <c r="M21" s="131" t="s">
        <v>333</v>
      </c>
      <c r="N21" s="132">
        <v>87358</v>
      </c>
      <c r="O21" s="133">
        <v>6.8</v>
      </c>
      <c r="P21" s="131">
        <v>12</v>
      </c>
      <c r="Q21" s="131" t="s">
        <v>333</v>
      </c>
      <c r="R21" s="132">
        <v>277999</v>
      </c>
      <c r="S21" s="133">
        <v>7.9</v>
      </c>
      <c r="T21" s="28">
        <v>12</v>
      </c>
    </row>
    <row r="22" spans="1:20" x14ac:dyDescent="0.25">
      <c r="A22" s="134" t="s">
        <v>334</v>
      </c>
      <c r="B22" s="135">
        <v>73884</v>
      </c>
      <c r="C22" s="136">
        <v>13.2</v>
      </c>
      <c r="D22" s="134">
        <v>13</v>
      </c>
      <c r="E22" s="134" t="s">
        <v>334</v>
      </c>
      <c r="F22" s="135">
        <v>106250</v>
      </c>
      <c r="G22" s="136">
        <v>7.9</v>
      </c>
      <c r="H22" s="134">
        <v>13</v>
      </c>
      <c r="I22" s="134" t="s">
        <v>334</v>
      </c>
      <c r="J22" s="135">
        <v>95685</v>
      </c>
      <c r="K22" s="136">
        <v>6.5</v>
      </c>
      <c r="L22" s="134">
        <v>13</v>
      </c>
      <c r="M22" s="134" t="s">
        <v>334</v>
      </c>
      <c r="N22" s="135">
        <v>275819</v>
      </c>
      <c r="O22" s="136">
        <v>8.8000000000000007</v>
      </c>
      <c r="P22" s="134">
        <v>13</v>
      </c>
      <c r="Q22" s="134" t="s">
        <v>334</v>
      </c>
      <c r="R22" s="135">
        <v>861896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335</v>
      </c>
      <c r="B25" s="29">
        <v>23665</v>
      </c>
      <c r="C25" s="104">
        <v>9.6999999999999993</v>
      </c>
      <c r="D25" s="28">
        <v>14</v>
      </c>
      <c r="E25" s="28" t="s">
        <v>335</v>
      </c>
      <c r="F25" s="29">
        <v>34718</v>
      </c>
      <c r="G25" s="104">
        <v>6.5</v>
      </c>
      <c r="H25" s="28">
        <v>14</v>
      </c>
      <c r="I25" s="28" t="s">
        <v>335</v>
      </c>
      <c r="J25" s="29">
        <v>31003</v>
      </c>
      <c r="K25" s="104">
        <v>5</v>
      </c>
      <c r="L25" s="28">
        <v>14</v>
      </c>
      <c r="M25" s="28" t="s">
        <v>335</v>
      </c>
      <c r="N25" s="29">
        <v>89386</v>
      </c>
      <c r="O25" s="104">
        <v>6.8</v>
      </c>
      <c r="P25" s="28">
        <v>14</v>
      </c>
      <c r="Q25" s="28" t="s">
        <v>335</v>
      </c>
      <c r="R25" s="29">
        <v>285760</v>
      </c>
      <c r="S25" s="104">
        <v>7.2</v>
      </c>
      <c r="T25" s="28">
        <v>14</v>
      </c>
    </row>
    <row r="26" spans="1:20" x14ac:dyDescent="0.25">
      <c r="A26" s="28" t="s">
        <v>336</v>
      </c>
      <c r="B26" s="29">
        <v>22729</v>
      </c>
      <c r="C26" s="104">
        <v>16.100000000000001</v>
      </c>
      <c r="D26" s="28">
        <v>15</v>
      </c>
      <c r="E26" s="28" t="s">
        <v>336</v>
      </c>
      <c r="F26" s="29">
        <v>32115</v>
      </c>
      <c r="G26" s="104">
        <v>11.8</v>
      </c>
      <c r="H26" s="28">
        <v>15</v>
      </c>
      <c r="I26" s="28" t="s">
        <v>336</v>
      </c>
      <c r="J26" s="29">
        <v>28435</v>
      </c>
      <c r="K26" s="104">
        <v>10</v>
      </c>
      <c r="L26" s="28">
        <v>15</v>
      </c>
      <c r="M26" s="28" t="s">
        <v>336</v>
      </c>
      <c r="N26" s="29">
        <v>83279</v>
      </c>
      <c r="O26" s="104">
        <v>12.3</v>
      </c>
      <c r="P26" s="28">
        <v>15</v>
      </c>
      <c r="Q26" s="28" t="s">
        <v>336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337</v>
      </c>
      <c r="B27" s="132">
        <v>22433</v>
      </c>
      <c r="C27" s="133">
        <v>14.9</v>
      </c>
      <c r="D27" s="131">
        <v>16</v>
      </c>
      <c r="E27" s="131" t="s">
        <v>337</v>
      </c>
      <c r="F27" s="132">
        <v>31725</v>
      </c>
      <c r="G27" s="133">
        <v>10.6</v>
      </c>
      <c r="H27" s="131">
        <v>16</v>
      </c>
      <c r="I27" s="131" t="s">
        <v>337</v>
      </c>
      <c r="J27" s="132">
        <v>27769</v>
      </c>
      <c r="K27" s="133">
        <v>9.1999999999999993</v>
      </c>
      <c r="L27" s="131">
        <v>16</v>
      </c>
      <c r="M27" s="131" t="s">
        <v>337</v>
      </c>
      <c r="N27" s="132">
        <v>81927</v>
      </c>
      <c r="O27" s="133">
        <v>11.3</v>
      </c>
      <c r="P27" s="131">
        <v>16</v>
      </c>
      <c r="Q27" s="131" t="s">
        <v>337</v>
      </c>
      <c r="R27" s="132">
        <v>268419</v>
      </c>
      <c r="S27" s="133">
        <v>11.2</v>
      </c>
      <c r="T27" s="28">
        <v>16</v>
      </c>
    </row>
    <row r="28" spans="1:20" x14ac:dyDescent="0.25">
      <c r="A28" s="134" t="s">
        <v>338</v>
      </c>
      <c r="B28" s="135">
        <v>68827</v>
      </c>
      <c r="C28" s="136">
        <v>13.4</v>
      </c>
      <c r="D28" s="134">
        <v>17</v>
      </c>
      <c r="E28" s="134" t="s">
        <v>338</v>
      </c>
      <c r="F28" s="135">
        <v>98558</v>
      </c>
      <c r="G28" s="136">
        <v>9.5</v>
      </c>
      <c r="H28" s="134">
        <v>17</v>
      </c>
      <c r="I28" s="134" t="s">
        <v>338</v>
      </c>
      <c r="J28" s="135">
        <v>87207</v>
      </c>
      <c r="K28" s="136">
        <v>7.9</v>
      </c>
      <c r="L28" s="134">
        <v>17</v>
      </c>
      <c r="M28" s="134" t="s">
        <v>338</v>
      </c>
      <c r="N28" s="135">
        <v>254592</v>
      </c>
      <c r="O28" s="136">
        <v>10</v>
      </c>
      <c r="P28" s="134">
        <v>17</v>
      </c>
      <c r="Q28" s="134" t="s">
        <v>338</v>
      </c>
      <c r="R28" s="135">
        <v>821928</v>
      </c>
      <c r="S28" s="136">
        <v>10.1</v>
      </c>
      <c r="T28" s="32">
        <v>17</v>
      </c>
    </row>
    <row r="29" spans="1:20" x14ac:dyDescent="0.25">
      <c r="A29" s="28" t="s">
        <v>339</v>
      </c>
      <c r="B29" s="29">
        <v>142711</v>
      </c>
      <c r="C29" s="104">
        <v>13.3</v>
      </c>
      <c r="D29" s="28">
        <v>18</v>
      </c>
      <c r="E29" s="28" t="s">
        <v>339</v>
      </c>
      <c r="F29" s="29">
        <v>204808</v>
      </c>
      <c r="G29" s="104">
        <v>8.6999999999999993</v>
      </c>
      <c r="H29" s="28">
        <v>18</v>
      </c>
      <c r="I29" s="28" t="s">
        <v>339</v>
      </c>
      <c r="J29" s="29">
        <v>182893</v>
      </c>
      <c r="K29" s="104">
        <v>7.2</v>
      </c>
      <c r="L29" s="28">
        <v>18</v>
      </c>
      <c r="M29" s="28" t="s">
        <v>339</v>
      </c>
      <c r="N29" s="29">
        <v>530411</v>
      </c>
      <c r="O29" s="104">
        <v>9.4</v>
      </c>
      <c r="P29" s="28">
        <v>18</v>
      </c>
      <c r="Q29" s="28" t="s">
        <v>339</v>
      </c>
      <c r="R29" s="29">
        <v>1683824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34</v>
      </c>
      <c r="B32" s="138">
        <v>268861</v>
      </c>
      <c r="C32" s="139">
        <v>16</v>
      </c>
      <c r="D32" s="137">
        <v>19</v>
      </c>
      <c r="E32" s="137" t="s">
        <v>34</v>
      </c>
      <c r="F32" s="138">
        <v>391362</v>
      </c>
      <c r="G32" s="139">
        <v>10.9</v>
      </c>
      <c r="H32" s="137">
        <v>19</v>
      </c>
      <c r="I32" s="137" t="s">
        <v>34</v>
      </c>
      <c r="J32" s="138">
        <v>349301</v>
      </c>
      <c r="K32" s="139">
        <v>9.5</v>
      </c>
      <c r="L32" s="137">
        <v>19</v>
      </c>
      <c r="M32" s="137" t="s">
        <v>34</v>
      </c>
      <c r="N32" s="138">
        <v>1009525</v>
      </c>
      <c r="O32" s="139">
        <v>11.7</v>
      </c>
      <c r="P32" s="137">
        <v>19</v>
      </c>
      <c r="Q32" s="137" t="s">
        <v>34</v>
      </c>
      <c r="R32" s="138">
        <v>3228889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340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61</v>
      </c>
      <c r="B35" s="268"/>
      <c r="C35" s="103" t="s">
        <v>318</v>
      </c>
      <c r="D35" s="45"/>
      <c r="E35" s="269" t="s">
        <v>74</v>
      </c>
      <c r="F35" s="270"/>
      <c r="G35" s="103" t="s">
        <v>318</v>
      </c>
      <c r="H35" s="45"/>
      <c r="I35" s="269" t="s">
        <v>85</v>
      </c>
      <c r="J35" s="270"/>
      <c r="K35" s="103" t="s">
        <v>318</v>
      </c>
      <c r="L35" s="45"/>
      <c r="M35" s="269" t="s">
        <v>319</v>
      </c>
      <c r="N35" s="270"/>
      <c r="O35" s="103" t="s">
        <v>318</v>
      </c>
      <c r="P35" s="45"/>
      <c r="Q35" s="269" t="s">
        <v>131</v>
      </c>
      <c r="R35" s="270"/>
      <c r="S35" s="103" t="s">
        <v>318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322</v>
      </c>
      <c r="B37" s="29">
        <v>19020</v>
      </c>
      <c r="C37" s="104">
        <v>3.9</v>
      </c>
      <c r="D37" s="28">
        <v>20</v>
      </c>
      <c r="E37" s="28" t="s">
        <v>322</v>
      </c>
      <c r="F37" s="29">
        <v>28053</v>
      </c>
      <c r="G37" s="104">
        <v>2.1</v>
      </c>
      <c r="H37" s="28">
        <v>20</v>
      </c>
      <c r="I37" s="28" t="s">
        <v>322</v>
      </c>
      <c r="J37" s="29">
        <v>24755</v>
      </c>
      <c r="K37" s="104">
        <v>1.2</v>
      </c>
      <c r="L37" s="28">
        <v>20</v>
      </c>
      <c r="M37" s="28" t="s">
        <v>322</v>
      </c>
      <c r="N37" s="29">
        <v>71828</v>
      </c>
      <c r="O37" s="104">
        <v>2.2999999999999998</v>
      </c>
      <c r="P37" s="28">
        <v>20</v>
      </c>
      <c r="Q37" s="28" t="s">
        <v>322</v>
      </c>
      <c r="R37" s="29">
        <v>240552</v>
      </c>
      <c r="S37" s="104">
        <v>4.0999999999999996</v>
      </c>
      <c r="T37" s="28">
        <v>20</v>
      </c>
    </row>
    <row r="38" spans="1:20" x14ac:dyDescent="0.25">
      <c r="A38" s="28" t="s">
        <v>323</v>
      </c>
      <c r="B38" s="29"/>
      <c r="C38" s="104"/>
      <c r="D38" s="28">
        <v>21</v>
      </c>
      <c r="E38" s="28" t="s">
        <v>323</v>
      </c>
      <c r="F38" s="29"/>
      <c r="G38" s="104"/>
      <c r="H38" s="28">
        <v>21</v>
      </c>
      <c r="I38" s="28" t="s">
        <v>323</v>
      </c>
      <c r="J38" s="29"/>
      <c r="K38" s="104"/>
      <c r="L38" s="28">
        <v>21</v>
      </c>
      <c r="M38" s="28" t="s">
        <v>323</v>
      </c>
      <c r="N38" s="29"/>
      <c r="O38" s="104"/>
      <c r="P38" s="28">
        <v>21</v>
      </c>
      <c r="Q38" s="28" t="s">
        <v>323</v>
      </c>
      <c r="R38" s="29"/>
      <c r="S38" s="104"/>
      <c r="T38" s="28">
        <v>21</v>
      </c>
    </row>
    <row r="39" spans="1:20" ht="13.8" thickBot="1" x14ac:dyDescent="0.3">
      <c r="A39" s="131" t="s">
        <v>324</v>
      </c>
      <c r="B39" s="132"/>
      <c r="C39" s="133"/>
      <c r="D39" s="131">
        <v>22</v>
      </c>
      <c r="E39" s="131" t="s">
        <v>324</v>
      </c>
      <c r="F39" s="132"/>
      <c r="G39" s="133"/>
      <c r="H39" s="131">
        <v>22</v>
      </c>
      <c r="I39" s="131" t="s">
        <v>324</v>
      </c>
      <c r="J39" s="132"/>
      <c r="K39" s="133"/>
      <c r="L39" s="131">
        <v>22</v>
      </c>
      <c r="M39" s="131" t="s">
        <v>324</v>
      </c>
      <c r="N39" s="132"/>
      <c r="O39" s="133"/>
      <c r="P39" s="131">
        <v>22</v>
      </c>
      <c r="Q39" s="131" t="s">
        <v>324</v>
      </c>
      <c r="R39" s="132"/>
      <c r="S39" s="133"/>
      <c r="T39" s="28">
        <v>22</v>
      </c>
    </row>
    <row r="40" spans="1:20" x14ac:dyDescent="0.25">
      <c r="A40" s="134" t="s">
        <v>325</v>
      </c>
      <c r="B40" s="135">
        <v>19020</v>
      </c>
      <c r="C40" s="136">
        <v>3.9</v>
      </c>
      <c r="D40" s="134">
        <v>23</v>
      </c>
      <c r="E40" s="134" t="s">
        <v>325</v>
      </c>
      <c r="F40" s="135">
        <v>28053</v>
      </c>
      <c r="G40" s="136">
        <v>2.1</v>
      </c>
      <c r="H40" s="134">
        <v>23</v>
      </c>
      <c r="I40" s="134" t="s">
        <v>325</v>
      </c>
      <c r="J40" s="135">
        <v>24755</v>
      </c>
      <c r="K40" s="136">
        <v>1.2</v>
      </c>
      <c r="L40" s="134">
        <v>23</v>
      </c>
      <c r="M40" s="134" t="s">
        <v>325</v>
      </c>
      <c r="N40" s="135">
        <v>71828</v>
      </c>
      <c r="O40" s="136">
        <v>2.2999999999999998</v>
      </c>
      <c r="P40" s="134">
        <v>23</v>
      </c>
      <c r="Q40" s="134" t="s">
        <v>325</v>
      </c>
      <c r="R40" s="135">
        <v>240552</v>
      </c>
      <c r="S40" s="136">
        <v>4.0999999999999996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326</v>
      </c>
      <c r="B43" s="29"/>
      <c r="C43" s="104"/>
      <c r="D43" s="28">
        <v>24</v>
      </c>
      <c r="E43" s="28" t="s">
        <v>326</v>
      </c>
      <c r="F43" s="29"/>
      <c r="G43" s="104"/>
      <c r="H43" s="28">
        <v>24</v>
      </c>
      <c r="I43" s="28" t="s">
        <v>326</v>
      </c>
      <c r="J43" s="29"/>
      <c r="K43" s="104"/>
      <c r="L43" s="28">
        <v>24</v>
      </c>
      <c r="M43" s="28" t="s">
        <v>326</v>
      </c>
      <c r="N43" s="29"/>
      <c r="O43" s="104"/>
      <c r="P43" s="28">
        <v>24</v>
      </c>
      <c r="Q43" s="28" t="s">
        <v>326</v>
      </c>
      <c r="R43" s="29"/>
      <c r="S43" s="104"/>
      <c r="T43" s="28">
        <v>24</v>
      </c>
    </row>
    <row r="44" spans="1:20" x14ac:dyDescent="0.25">
      <c r="A44" s="28" t="s">
        <v>327</v>
      </c>
      <c r="B44" s="29"/>
      <c r="C44" s="104"/>
      <c r="D44" s="28">
        <v>25</v>
      </c>
      <c r="E44" s="28" t="s">
        <v>327</v>
      </c>
      <c r="F44" s="29"/>
      <c r="G44" s="104"/>
      <c r="H44" s="28">
        <v>25</v>
      </c>
      <c r="I44" s="28" t="s">
        <v>327</v>
      </c>
      <c r="J44" s="29"/>
      <c r="K44" s="104"/>
      <c r="L44" s="28">
        <v>25</v>
      </c>
      <c r="M44" s="28" t="s">
        <v>327</v>
      </c>
      <c r="N44" s="29"/>
      <c r="O44" s="104"/>
      <c r="P44" s="28">
        <v>25</v>
      </c>
      <c r="Q44" s="28" t="s">
        <v>327</v>
      </c>
      <c r="R44" s="29"/>
      <c r="S44" s="104"/>
      <c r="T44" s="28">
        <v>25</v>
      </c>
    </row>
    <row r="45" spans="1:20" ht="13.8" thickBot="1" x14ac:dyDescent="0.3">
      <c r="A45" s="131" t="s">
        <v>328</v>
      </c>
      <c r="B45" s="132"/>
      <c r="C45" s="133"/>
      <c r="D45" s="131">
        <v>26</v>
      </c>
      <c r="E45" s="131" t="s">
        <v>328</v>
      </c>
      <c r="F45" s="132"/>
      <c r="G45" s="133"/>
      <c r="H45" s="131">
        <v>26</v>
      </c>
      <c r="I45" s="131" t="s">
        <v>328</v>
      </c>
      <c r="J45" s="132"/>
      <c r="K45" s="133"/>
      <c r="L45" s="131">
        <v>26</v>
      </c>
      <c r="M45" s="131" t="s">
        <v>328</v>
      </c>
      <c r="N45" s="132"/>
      <c r="O45" s="133"/>
      <c r="P45" s="131">
        <v>26</v>
      </c>
      <c r="Q45" s="131" t="s">
        <v>328</v>
      </c>
      <c r="R45" s="132"/>
      <c r="S45" s="133"/>
      <c r="T45" s="28">
        <v>26</v>
      </c>
    </row>
    <row r="46" spans="1:20" x14ac:dyDescent="0.25">
      <c r="A46" s="134" t="s">
        <v>329</v>
      </c>
      <c r="B46" s="135">
        <v>0</v>
      </c>
      <c r="C46" s="136"/>
      <c r="D46" s="134">
        <v>27</v>
      </c>
      <c r="E46" s="134" t="s">
        <v>329</v>
      </c>
      <c r="F46" s="135">
        <v>0</v>
      </c>
      <c r="G46" s="136"/>
      <c r="H46" s="134">
        <v>27</v>
      </c>
      <c r="I46" s="134" t="s">
        <v>329</v>
      </c>
      <c r="J46" s="135">
        <v>0</v>
      </c>
      <c r="K46" s="136"/>
      <c r="L46" s="134">
        <v>27</v>
      </c>
      <c r="M46" s="134" t="s">
        <v>329</v>
      </c>
      <c r="N46" s="135">
        <v>0</v>
      </c>
      <c r="O46" s="136"/>
      <c r="P46" s="134">
        <v>27</v>
      </c>
      <c r="Q46" s="134" t="s">
        <v>329</v>
      </c>
      <c r="R46" s="135">
        <v>0</v>
      </c>
      <c r="S46" s="136"/>
      <c r="T46" s="32">
        <v>27</v>
      </c>
    </row>
    <row r="47" spans="1:20" x14ac:dyDescent="0.25">
      <c r="A47" s="28" t="s">
        <v>330</v>
      </c>
      <c r="B47" s="29">
        <v>19020</v>
      </c>
      <c r="C47" s="104">
        <v>3.9</v>
      </c>
      <c r="D47" s="28">
        <v>28</v>
      </c>
      <c r="E47" s="28" t="s">
        <v>330</v>
      </c>
      <c r="F47" s="29">
        <v>28053</v>
      </c>
      <c r="G47" s="104">
        <v>2.1</v>
      </c>
      <c r="H47" s="28">
        <v>28</v>
      </c>
      <c r="I47" s="28" t="s">
        <v>330</v>
      </c>
      <c r="J47" s="29">
        <v>24755</v>
      </c>
      <c r="K47" s="104">
        <v>1.2</v>
      </c>
      <c r="L47" s="28">
        <v>28</v>
      </c>
      <c r="M47" s="28" t="s">
        <v>330</v>
      </c>
      <c r="N47" s="29">
        <v>71828</v>
      </c>
      <c r="O47" s="104">
        <v>2.2999999999999998</v>
      </c>
      <c r="P47" s="28">
        <v>28</v>
      </c>
      <c r="Q47" s="28" t="s">
        <v>330</v>
      </c>
      <c r="R47" s="29">
        <v>240552</v>
      </c>
      <c r="S47" s="104">
        <v>4.0999999999999996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331</v>
      </c>
      <c r="B50" s="29"/>
      <c r="C50" s="104"/>
      <c r="D50" s="28">
        <v>29</v>
      </c>
      <c r="E50" s="28" t="s">
        <v>331</v>
      </c>
      <c r="F50" s="29"/>
      <c r="G50" s="104"/>
      <c r="H50" s="28">
        <v>29</v>
      </c>
      <c r="I50" s="28" t="s">
        <v>331</v>
      </c>
      <c r="J50" s="29"/>
      <c r="K50" s="104"/>
      <c r="L50" s="28">
        <v>29</v>
      </c>
      <c r="M50" s="28" t="s">
        <v>331</v>
      </c>
      <c r="N50" s="29"/>
      <c r="O50" s="104"/>
      <c r="P50" s="28">
        <v>29</v>
      </c>
      <c r="Q50" s="28" t="s">
        <v>331</v>
      </c>
      <c r="R50" s="29"/>
      <c r="S50" s="104"/>
      <c r="T50" s="28">
        <v>29</v>
      </c>
    </row>
    <row r="51" spans="1:20" x14ac:dyDescent="0.25">
      <c r="A51" s="28" t="s">
        <v>332</v>
      </c>
      <c r="B51" s="29"/>
      <c r="C51" s="104"/>
      <c r="D51" s="28">
        <v>30</v>
      </c>
      <c r="E51" s="28" t="s">
        <v>332</v>
      </c>
      <c r="F51" s="29"/>
      <c r="G51" s="104"/>
      <c r="H51" s="28">
        <v>30</v>
      </c>
      <c r="I51" s="28" t="s">
        <v>332</v>
      </c>
      <c r="J51" s="29"/>
      <c r="K51" s="104"/>
      <c r="L51" s="28">
        <v>30</v>
      </c>
      <c r="M51" s="28" t="s">
        <v>332</v>
      </c>
      <c r="N51" s="29"/>
      <c r="O51" s="104"/>
      <c r="P51" s="28">
        <v>30</v>
      </c>
      <c r="Q51" s="28" t="s">
        <v>332</v>
      </c>
      <c r="R51" s="29"/>
      <c r="S51" s="104"/>
      <c r="T51" s="28">
        <v>30</v>
      </c>
    </row>
    <row r="52" spans="1:20" ht="13.8" thickBot="1" x14ac:dyDescent="0.3">
      <c r="A52" s="131" t="s">
        <v>333</v>
      </c>
      <c r="B52" s="132"/>
      <c r="C52" s="133"/>
      <c r="D52" s="131">
        <v>31</v>
      </c>
      <c r="E52" s="131" t="s">
        <v>333</v>
      </c>
      <c r="F52" s="132"/>
      <c r="G52" s="133"/>
      <c r="H52" s="131">
        <v>31</v>
      </c>
      <c r="I52" s="131" t="s">
        <v>333</v>
      </c>
      <c r="J52" s="132"/>
      <c r="K52" s="133"/>
      <c r="L52" s="131">
        <v>31</v>
      </c>
      <c r="M52" s="131" t="s">
        <v>333</v>
      </c>
      <c r="N52" s="132"/>
      <c r="O52" s="133"/>
      <c r="P52" s="131">
        <v>31</v>
      </c>
      <c r="Q52" s="131" t="s">
        <v>333</v>
      </c>
      <c r="R52" s="132"/>
      <c r="S52" s="133"/>
      <c r="T52" s="28">
        <v>31</v>
      </c>
    </row>
    <row r="53" spans="1:20" x14ac:dyDescent="0.25">
      <c r="A53" s="134" t="s">
        <v>334</v>
      </c>
      <c r="B53" s="135">
        <v>0</v>
      </c>
      <c r="C53" s="136"/>
      <c r="D53" s="134">
        <v>32</v>
      </c>
      <c r="E53" s="134" t="s">
        <v>334</v>
      </c>
      <c r="F53" s="135">
        <v>0</v>
      </c>
      <c r="G53" s="136"/>
      <c r="H53" s="134">
        <v>32</v>
      </c>
      <c r="I53" s="134" t="s">
        <v>334</v>
      </c>
      <c r="J53" s="135">
        <v>0</v>
      </c>
      <c r="K53" s="136"/>
      <c r="L53" s="134">
        <v>32</v>
      </c>
      <c r="M53" s="134" t="s">
        <v>334</v>
      </c>
      <c r="N53" s="135">
        <v>0</v>
      </c>
      <c r="O53" s="136"/>
      <c r="P53" s="134">
        <v>32</v>
      </c>
      <c r="Q53" s="134" t="s">
        <v>334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335</v>
      </c>
      <c r="B56" s="29"/>
      <c r="C56" s="104"/>
      <c r="D56" s="28">
        <v>33</v>
      </c>
      <c r="E56" s="28" t="s">
        <v>335</v>
      </c>
      <c r="F56" s="29"/>
      <c r="G56" s="104"/>
      <c r="H56" s="28">
        <v>33</v>
      </c>
      <c r="I56" s="28" t="s">
        <v>335</v>
      </c>
      <c r="J56" s="29"/>
      <c r="K56" s="104"/>
      <c r="L56" s="28">
        <v>33</v>
      </c>
      <c r="M56" s="28" t="s">
        <v>335</v>
      </c>
      <c r="N56" s="29"/>
      <c r="O56" s="104"/>
      <c r="P56" s="28">
        <v>33</v>
      </c>
      <c r="Q56" s="28" t="s">
        <v>335</v>
      </c>
      <c r="R56" s="29"/>
      <c r="S56" s="104"/>
      <c r="T56" s="28">
        <v>33</v>
      </c>
    </row>
    <row r="57" spans="1:20" x14ac:dyDescent="0.25">
      <c r="A57" s="28" t="s">
        <v>336</v>
      </c>
      <c r="B57" s="29"/>
      <c r="C57" s="104"/>
      <c r="D57" s="28">
        <v>34</v>
      </c>
      <c r="E57" s="28" t="s">
        <v>336</v>
      </c>
      <c r="F57" s="29"/>
      <c r="G57" s="104"/>
      <c r="H57" s="28">
        <v>34</v>
      </c>
      <c r="I57" s="28" t="s">
        <v>336</v>
      </c>
      <c r="J57" s="29"/>
      <c r="K57" s="104"/>
      <c r="L57" s="28">
        <v>34</v>
      </c>
      <c r="M57" s="28" t="s">
        <v>336</v>
      </c>
      <c r="N57" s="29"/>
      <c r="O57" s="104"/>
      <c r="P57" s="28">
        <v>34</v>
      </c>
      <c r="Q57" s="28" t="s">
        <v>336</v>
      </c>
      <c r="R57" s="29"/>
      <c r="S57" s="104"/>
      <c r="T57" s="28">
        <v>34</v>
      </c>
    </row>
    <row r="58" spans="1:20" ht="13.8" thickBot="1" x14ac:dyDescent="0.3">
      <c r="A58" s="131" t="s">
        <v>337</v>
      </c>
      <c r="B58" s="132"/>
      <c r="C58" s="133"/>
      <c r="D58" s="131">
        <v>35</v>
      </c>
      <c r="E58" s="131" t="s">
        <v>337</v>
      </c>
      <c r="F58" s="132"/>
      <c r="G58" s="133"/>
      <c r="H58" s="131">
        <v>35</v>
      </c>
      <c r="I58" s="131" t="s">
        <v>337</v>
      </c>
      <c r="J58" s="132"/>
      <c r="K58" s="133"/>
      <c r="L58" s="131">
        <v>35</v>
      </c>
      <c r="M58" s="131" t="s">
        <v>337</v>
      </c>
      <c r="N58" s="132"/>
      <c r="O58" s="133"/>
      <c r="P58" s="131">
        <v>35</v>
      </c>
      <c r="Q58" s="131" t="s">
        <v>337</v>
      </c>
      <c r="R58" s="132"/>
      <c r="S58" s="133"/>
      <c r="T58" s="28">
        <v>35</v>
      </c>
    </row>
    <row r="59" spans="1:20" x14ac:dyDescent="0.25">
      <c r="A59" s="134" t="s">
        <v>338</v>
      </c>
      <c r="B59" s="135">
        <v>0</v>
      </c>
      <c r="C59" s="136"/>
      <c r="D59" s="134">
        <v>36</v>
      </c>
      <c r="E59" s="134" t="s">
        <v>338</v>
      </c>
      <c r="F59" s="135">
        <v>0</v>
      </c>
      <c r="G59" s="136"/>
      <c r="H59" s="134">
        <v>36</v>
      </c>
      <c r="I59" s="134" t="s">
        <v>338</v>
      </c>
      <c r="J59" s="135">
        <v>0</v>
      </c>
      <c r="K59" s="136"/>
      <c r="L59" s="134">
        <v>36</v>
      </c>
      <c r="M59" s="134" t="s">
        <v>338</v>
      </c>
      <c r="N59" s="135">
        <v>0</v>
      </c>
      <c r="O59" s="136"/>
      <c r="P59" s="134">
        <v>36</v>
      </c>
      <c r="Q59" s="134" t="s">
        <v>338</v>
      </c>
      <c r="R59" s="135">
        <v>0</v>
      </c>
      <c r="S59" s="136"/>
      <c r="T59" s="32">
        <v>36</v>
      </c>
    </row>
    <row r="60" spans="1:20" x14ac:dyDescent="0.25">
      <c r="A60" s="28" t="s">
        <v>339</v>
      </c>
      <c r="B60" s="29">
        <v>0</v>
      </c>
      <c r="C60" s="104"/>
      <c r="D60" s="28">
        <v>37</v>
      </c>
      <c r="E60" s="28" t="s">
        <v>339</v>
      </c>
      <c r="F60" s="29">
        <v>0</v>
      </c>
      <c r="G60" s="104"/>
      <c r="H60" s="28">
        <v>37</v>
      </c>
      <c r="I60" s="28" t="s">
        <v>339</v>
      </c>
      <c r="J60" s="29">
        <v>0</v>
      </c>
      <c r="K60" s="104"/>
      <c r="L60" s="28">
        <v>37</v>
      </c>
      <c r="M60" s="28" t="s">
        <v>339</v>
      </c>
      <c r="N60" s="29">
        <v>0</v>
      </c>
      <c r="O60" s="104"/>
      <c r="P60" s="28">
        <v>37</v>
      </c>
      <c r="Q60" s="28" t="s">
        <v>339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34</v>
      </c>
      <c r="B63" s="138">
        <v>19020</v>
      </c>
      <c r="C63" s="139">
        <v>3.9</v>
      </c>
      <c r="D63" s="137">
        <v>38</v>
      </c>
      <c r="E63" s="137" t="s">
        <v>34</v>
      </c>
      <c r="F63" s="138">
        <v>28053</v>
      </c>
      <c r="G63" s="139">
        <v>2.1</v>
      </c>
      <c r="H63" s="137">
        <v>38</v>
      </c>
      <c r="I63" s="137" t="s">
        <v>34</v>
      </c>
      <c r="J63" s="138">
        <v>24755</v>
      </c>
      <c r="K63" s="139">
        <v>1.2</v>
      </c>
      <c r="L63" s="137">
        <v>38</v>
      </c>
      <c r="M63" s="137" t="s">
        <v>34</v>
      </c>
      <c r="N63" s="138">
        <v>71828</v>
      </c>
      <c r="O63" s="139">
        <v>2.2999999999999998</v>
      </c>
      <c r="P63" s="137">
        <v>38</v>
      </c>
      <c r="Q63" s="137" t="s">
        <v>34</v>
      </c>
      <c r="R63" s="138">
        <v>240552</v>
      </c>
      <c r="S63" s="139">
        <v>4.0999999999999996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25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8867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10.21875" customWidth="1"/>
    <col min="15" max="15" width="9.109375" style="107" customWidth="1"/>
    <col min="16" max="16" width="0" hidden="1" customWidth="1"/>
    <col min="18" max="18" width="10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341</v>
      </c>
    </row>
    <row r="2" spans="1:23" ht="12.75" customHeight="1" x14ac:dyDescent="0.25">
      <c r="A2" s="232" t="s">
        <v>317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95</v>
      </c>
      <c r="B3" s="268"/>
      <c r="C3" s="103" t="s">
        <v>318</v>
      </c>
      <c r="D3" s="45"/>
      <c r="E3" s="267" t="s">
        <v>108</v>
      </c>
      <c r="F3" s="268"/>
      <c r="G3" s="103" t="s">
        <v>318</v>
      </c>
      <c r="H3" s="45"/>
      <c r="I3" s="267" t="s">
        <v>121</v>
      </c>
      <c r="J3" s="268"/>
      <c r="K3" s="103" t="s">
        <v>318</v>
      </c>
      <c r="L3" s="45"/>
      <c r="M3" s="267" t="s">
        <v>342</v>
      </c>
      <c r="N3" s="268"/>
      <c r="O3" s="103" t="s">
        <v>318</v>
      </c>
      <c r="P3" s="45"/>
      <c r="Q3" s="267" t="s">
        <v>131</v>
      </c>
      <c r="R3" s="268"/>
      <c r="S3" s="103" t="s">
        <v>318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320</v>
      </c>
      <c r="C5" s="104" t="s">
        <v>321</v>
      </c>
      <c r="D5" s="28" t="s">
        <v>60</v>
      </c>
      <c r="E5" s="28"/>
      <c r="F5" s="28" t="s">
        <v>320</v>
      </c>
      <c r="G5" s="104" t="s">
        <v>321</v>
      </c>
      <c r="H5" s="28" t="s">
        <v>60</v>
      </c>
      <c r="I5" s="28"/>
      <c r="J5" s="28" t="s">
        <v>320</v>
      </c>
      <c r="K5" s="104" t="s">
        <v>321</v>
      </c>
      <c r="L5" s="28" t="s">
        <v>60</v>
      </c>
      <c r="M5" s="28"/>
      <c r="N5" s="28" t="s">
        <v>320</v>
      </c>
      <c r="O5" s="104" t="s">
        <v>321</v>
      </c>
      <c r="P5" s="28" t="s">
        <v>60</v>
      </c>
      <c r="Q5" s="28"/>
      <c r="R5" s="28" t="s">
        <v>320</v>
      </c>
      <c r="S5" s="104" t="s">
        <v>321</v>
      </c>
      <c r="T5" s="59" t="s">
        <v>60</v>
      </c>
    </row>
    <row r="6" spans="1:23" x14ac:dyDescent="0.25">
      <c r="A6" s="28" t="s">
        <v>322</v>
      </c>
      <c r="B6" s="29">
        <v>40130</v>
      </c>
      <c r="C6" s="104">
        <v>-14.3</v>
      </c>
      <c r="D6" s="28">
        <v>1</v>
      </c>
      <c r="E6" s="28" t="s">
        <v>322</v>
      </c>
      <c r="F6" s="29">
        <v>81653</v>
      </c>
      <c r="G6" s="104">
        <v>-13</v>
      </c>
      <c r="H6" s="28">
        <v>1</v>
      </c>
      <c r="I6" s="28" t="s">
        <v>322</v>
      </c>
      <c r="J6" s="29">
        <v>39018</v>
      </c>
      <c r="K6" s="104">
        <v>-11.9</v>
      </c>
      <c r="L6" s="28">
        <v>1</v>
      </c>
      <c r="M6" s="28" t="s">
        <v>322</v>
      </c>
      <c r="N6" s="29">
        <v>160801</v>
      </c>
      <c r="O6" s="104">
        <v>-13.1</v>
      </c>
      <c r="P6" s="28">
        <v>1</v>
      </c>
      <c r="Q6" s="28" t="s">
        <v>322</v>
      </c>
      <c r="R6" s="29">
        <v>231030</v>
      </c>
      <c r="S6" s="104">
        <v>-11.4</v>
      </c>
      <c r="T6" s="28">
        <v>1</v>
      </c>
    </row>
    <row r="7" spans="1:23" x14ac:dyDescent="0.25">
      <c r="A7" s="28" t="s">
        <v>323</v>
      </c>
      <c r="B7" s="29">
        <v>37201</v>
      </c>
      <c r="C7" s="104">
        <v>-14.4</v>
      </c>
      <c r="D7" s="28">
        <v>2</v>
      </c>
      <c r="E7" s="28" t="s">
        <v>323</v>
      </c>
      <c r="F7" s="29">
        <v>76324</v>
      </c>
      <c r="G7" s="104">
        <v>-12.8</v>
      </c>
      <c r="H7" s="28">
        <v>2</v>
      </c>
      <c r="I7" s="28" t="s">
        <v>323</v>
      </c>
      <c r="J7" s="29">
        <v>36115</v>
      </c>
      <c r="K7" s="104">
        <v>-12.5</v>
      </c>
      <c r="L7" s="28">
        <v>2</v>
      </c>
      <c r="M7" s="28" t="s">
        <v>323</v>
      </c>
      <c r="N7" s="29">
        <v>149639</v>
      </c>
      <c r="O7" s="104">
        <v>-13.1</v>
      </c>
      <c r="P7" s="28">
        <v>2</v>
      </c>
      <c r="Q7" s="28" t="s">
        <v>323</v>
      </c>
      <c r="R7" s="29">
        <v>213038</v>
      </c>
      <c r="S7" s="104">
        <v>-12.2</v>
      </c>
      <c r="T7" s="28">
        <v>2</v>
      </c>
    </row>
    <row r="8" spans="1:23" ht="13.8" thickBot="1" x14ac:dyDescent="0.3">
      <c r="A8" s="28" t="s">
        <v>324</v>
      </c>
      <c r="B8" s="29">
        <v>47151</v>
      </c>
      <c r="C8" s="104">
        <v>19.899999999999999</v>
      </c>
      <c r="D8" s="28">
        <v>3</v>
      </c>
      <c r="E8" s="28" t="s">
        <v>324</v>
      </c>
      <c r="F8" s="29">
        <v>94233</v>
      </c>
      <c r="G8" s="104">
        <v>17.899999999999999</v>
      </c>
      <c r="H8" s="28">
        <v>3</v>
      </c>
      <c r="I8" s="28" t="s">
        <v>324</v>
      </c>
      <c r="J8" s="29">
        <v>45092</v>
      </c>
      <c r="K8" s="104">
        <v>17.2</v>
      </c>
      <c r="L8" s="28">
        <v>3</v>
      </c>
      <c r="M8" s="28" t="s">
        <v>324</v>
      </c>
      <c r="N8" s="29">
        <v>186476</v>
      </c>
      <c r="O8" s="104">
        <v>18.2</v>
      </c>
      <c r="P8" s="28">
        <v>3</v>
      </c>
      <c r="Q8" s="28" t="s">
        <v>324</v>
      </c>
      <c r="R8" s="29">
        <v>269476</v>
      </c>
      <c r="S8" s="104">
        <v>18.899999999999999</v>
      </c>
      <c r="T8" s="28">
        <v>3</v>
      </c>
    </row>
    <row r="9" spans="1:23" x14ac:dyDescent="0.25">
      <c r="A9" s="134" t="s">
        <v>325</v>
      </c>
      <c r="B9" s="135">
        <v>124482</v>
      </c>
      <c r="C9" s="136">
        <v>-4</v>
      </c>
      <c r="D9" s="134">
        <v>4</v>
      </c>
      <c r="E9" s="134" t="s">
        <v>325</v>
      </c>
      <c r="F9" s="135">
        <v>252210</v>
      </c>
      <c r="G9" s="136">
        <v>-3.5</v>
      </c>
      <c r="H9" s="134">
        <v>4</v>
      </c>
      <c r="I9" s="134" t="s">
        <v>325</v>
      </c>
      <c r="J9" s="135">
        <v>120224</v>
      </c>
      <c r="K9" s="136">
        <v>-3.1</v>
      </c>
      <c r="L9" s="134">
        <v>4</v>
      </c>
      <c r="M9" s="134" t="s">
        <v>325</v>
      </c>
      <c r="N9" s="135">
        <v>496916</v>
      </c>
      <c r="O9" s="136">
        <v>-3.5</v>
      </c>
      <c r="P9" s="134">
        <v>4</v>
      </c>
      <c r="Q9" s="134" t="s">
        <v>325</v>
      </c>
      <c r="R9" s="135">
        <v>713544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326</v>
      </c>
      <c r="B12" s="29">
        <v>44831</v>
      </c>
      <c r="C12" s="104">
        <v>64</v>
      </c>
      <c r="D12" s="28">
        <v>5</v>
      </c>
      <c r="E12" s="28" t="s">
        <v>326</v>
      </c>
      <c r="F12" s="29">
        <v>90387</v>
      </c>
      <c r="G12" s="104">
        <v>53.4</v>
      </c>
      <c r="H12" s="28">
        <v>5</v>
      </c>
      <c r="I12" s="28" t="s">
        <v>326</v>
      </c>
      <c r="J12" s="29">
        <v>44102</v>
      </c>
      <c r="K12" s="104">
        <v>51.2</v>
      </c>
      <c r="L12" s="28">
        <v>5</v>
      </c>
      <c r="M12" s="28" t="s">
        <v>326</v>
      </c>
      <c r="N12" s="29">
        <v>179320</v>
      </c>
      <c r="O12" s="104">
        <v>55.4</v>
      </c>
      <c r="P12" s="28">
        <v>5</v>
      </c>
      <c r="Q12" s="28" t="s">
        <v>326</v>
      </c>
      <c r="R12" s="29">
        <v>260186</v>
      </c>
      <c r="S12" s="104">
        <v>55.2</v>
      </c>
      <c r="T12" s="28">
        <v>5</v>
      </c>
    </row>
    <row r="13" spans="1:23" x14ac:dyDescent="0.25">
      <c r="A13" s="28" t="s">
        <v>327</v>
      </c>
      <c r="B13" s="29">
        <v>48569</v>
      </c>
      <c r="C13" s="104">
        <v>34.9</v>
      </c>
      <c r="D13" s="28">
        <v>6</v>
      </c>
      <c r="E13" s="28" t="s">
        <v>327</v>
      </c>
      <c r="F13" s="29">
        <v>98081</v>
      </c>
      <c r="G13" s="104">
        <v>28.1</v>
      </c>
      <c r="H13" s="28">
        <v>6</v>
      </c>
      <c r="I13" s="28" t="s">
        <v>327</v>
      </c>
      <c r="J13" s="29">
        <v>47811</v>
      </c>
      <c r="K13" s="104">
        <v>26.5</v>
      </c>
      <c r="L13" s="28">
        <v>6</v>
      </c>
      <c r="M13" s="28" t="s">
        <v>327</v>
      </c>
      <c r="N13" s="29">
        <v>194461</v>
      </c>
      <c r="O13" s="104">
        <v>29.3</v>
      </c>
      <c r="P13" s="28">
        <v>6</v>
      </c>
      <c r="Q13" s="28" t="s">
        <v>327</v>
      </c>
      <c r="R13" s="29">
        <v>284406</v>
      </c>
      <c r="S13" s="104">
        <v>28.7</v>
      </c>
      <c r="T13" s="28">
        <v>6</v>
      </c>
    </row>
    <row r="14" spans="1:23" ht="13.8" thickBot="1" x14ac:dyDescent="0.3">
      <c r="A14" s="28" t="s">
        <v>328</v>
      </c>
      <c r="B14" s="29">
        <v>49424</v>
      </c>
      <c r="C14" s="104">
        <v>18.600000000000001</v>
      </c>
      <c r="D14" s="28">
        <v>7</v>
      </c>
      <c r="E14" s="28" t="s">
        <v>328</v>
      </c>
      <c r="F14" s="29">
        <v>98225</v>
      </c>
      <c r="G14" s="104">
        <v>14</v>
      </c>
      <c r="H14" s="28">
        <v>7</v>
      </c>
      <c r="I14" s="28" t="s">
        <v>328</v>
      </c>
      <c r="J14" s="29">
        <v>47605</v>
      </c>
      <c r="K14" s="104">
        <v>13.2</v>
      </c>
      <c r="L14" s="28">
        <v>7</v>
      </c>
      <c r="M14" s="28" t="s">
        <v>328</v>
      </c>
      <c r="N14" s="29">
        <v>195255</v>
      </c>
      <c r="O14" s="104">
        <v>14.9</v>
      </c>
      <c r="P14" s="28">
        <v>7</v>
      </c>
      <c r="Q14" s="28" t="s">
        <v>328</v>
      </c>
      <c r="R14" s="29">
        <v>286930</v>
      </c>
      <c r="S14" s="104">
        <v>14.6</v>
      </c>
      <c r="T14" s="28">
        <v>7</v>
      </c>
    </row>
    <row r="15" spans="1:23" x14ac:dyDescent="0.25">
      <c r="A15" s="134" t="s">
        <v>329</v>
      </c>
      <c r="B15" s="135">
        <v>142824</v>
      </c>
      <c r="C15" s="136">
        <v>36</v>
      </c>
      <c r="D15" s="134">
        <v>8</v>
      </c>
      <c r="E15" s="134" t="s">
        <v>329</v>
      </c>
      <c r="F15" s="135">
        <v>286693</v>
      </c>
      <c r="G15" s="136">
        <v>29.3</v>
      </c>
      <c r="H15" s="134">
        <v>8</v>
      </c>
      <c r="I15" s="134" t="s">
        <v>329</v>
      </c>
      <c r="J15" s="135">
        <v>139518</v>
      </c>
      <c r="K15" s="136">
        <v>28</v>
      </c>
      <c r="L15" s="134">
        <v>8</v>
      </c>
      <c r="M15" s="134" t="s">
        <v>329</v>
      </c>
      <c r="N15" s="135">
        <v>569036</v>
      </c>
      <c r="O15" s="136">
        <v>30.6</v>
      </c>
      <c r="P15" s="134">
        <v>8</v>
      </c>
      <c r="Q15" s="134" t="s">
        <v>329</v>
      </c>
      <c r="R15" s="135">
        <v>831522</v>
      </c>
      <c r="S15" s="136">
        <v>30.1</v>
      </c>
      <c r="T15" s="32">
        <v>8</v>
      </c>
    </row>
    <row r="16" spans="1:23" x14ac:dyDescent="0.25">
      <c r="A16" s="28" t="s">
        <v>330</v>
      </c>
      <c r="B16" s="29">
        <v>267306</v>
      </c>
      <c r="C16" s="104">
        <v>13.9</v>
      </c>
      <c r="D16" s="28">
        <v>9</v>
      </c>
      <c r="E16" s="28" t="s">
        <v>330</v>
      </c>
      <c r="F16" s="29">
        <v>538903</v>
      </c>
      <c r="G16" s="104">
        <v>11.6</v>
      </c>
      <c r="H16" s="28">
        <v>9</v>
      </c>
      <c r="I16" s="28" t="s">
        <v>330</v>
      </c>
      <c r="J16" s="29">
        <v>259743</v>
      </c>
      <c r="K16" s="104">
        <v>11.5</v>
      </c>
      <c r="L16" s="28">
        <v>9</v>
      </c>
      <c r="M16" s="28" t="s">
        <v>330</v>
      </c>
      <c r="N16" s="29">
        <v>1065952</v>
      </c>
      <c r="O16" s="104">
        <v>12.1</v>
      </c>
      <c r="P16" s="28">
        <v>9</v>
      </c>
      <c r="Q16" s="28" t="s">
        <v>330</v>
      </c>
      <c r="R16" s="29">
        <v>1545066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331</v>
      </c>
      <c r="B19" s="29">
        <v>50607</v>
      </c>
      <c r="C19" s="104">
        <v>13.8</v>
      </c>
      <c r="D19" s="28">
        <v>10</v>
      </c>
      <c r="E19" s="28" t="s">
        <v>331</v>
      </c>
      <c r="F19" s="29">
        <v>100733</v>
      </c>
      <c r="G19" s="104">
        <v>10.9</v>
      </c>
      <c r="H19" s="28">
        <v>10</v>
      </c>
      <c r="I19" s="28" t="s">
        <v>331</v>
      </c>
      <c r="J19" s="29">
        <v>48366</v>
      </c>
      <c r="K19" s="104">
        <v>10.1</v>
      </c>
      <c r="L19" s="28">
        <v>10</v>
      </c>
      <c r="M19" s="28" t="s">
        <v>331</v>
      </c>
      <c r="N19" s="29">
        <v>199706</v>
      </c>
      <c r="O19" s="104">
        <v>11.4</v>
      </c>
      <c r="P19" s="28">
        <v>10</v>
      </c>
      <c r="Q19" s="28" t="s">
        <v>331</v>
      </c>
      <c r="R19" s="29">
        <v>296475</v>
      </c>
      <c r="S19" s="104">
        <v>11.6</v>
      </c>
      <c r="T19" s="28">
        <v>10</v>
      </c>
    </row>
    <row r="20" spans="1:23" x14ac:dyDescent="0.25">
      <c r="A20" s="28" t="s">
        <v>332</v>
      </c>
      <c r="B20" s="29">
        <v>48761</v>
      </c>
      <c r="C20" s="104">
        <v>10.4</v>
      </c>
      <c r="D20" s="28">
        <v>11</v>
      </c>
      <c r="E20" s="28" t="s">
        <v>332</v>
      </c>
      <c r="F20" s="29">
        <v>99726</v>
      </c>
      <c r="G20" s="104">
        <v>8.5</v>
      </c>
      <c r="H20" s="28">
        <v>11</v>
      </c>
      <c r="I20" s="28" t="s">
        <v>332</v>
      </c>
      <c r="J20" s="29">
        <v>47244</v>
      </c>
      <c r="K20" s="104">
        <v>8.4</v>
      </c>
      <c r="L20" s="28">
        <v>11</v>
      </c>
      <c r="M20" s="28" t="s">
        <v>332</v>
      </c>
      <c r="N20" s="29">
        <v>195730</v>
      </c>
      <c r="O20" s="104">
        <v>8.9</v>
      </c>
      <c r="P20" s="28">
        <v>11</v>
      </c>
      <c r="Q20" s="28" t="s">
        <v>332</v>
      </c>
      <c r="R20" s="29">
        <v>287422</v>
      </c>
      <c r="S20" s="104">
        <v>8.4</v>
      </c>
      <c r="T20" s="28">
        <v>11</v>
      </c>
    </row>
    <row r="21" spans="1:23" ht="13.8" thickBot="1" x14ac:dyDescent="0.3">
      <c r="A21" s="28" t="s">
        <v>333</v>
      </c>
      <c r="B21" s="29">
        <v>47769</v>
      </c>
      <c r="C21" s="104">
        <v>9.5</v>
      </c>
      <c r="D21" s="28">
        <v>12</v>
      </c>
      <c r="E21" s="28" t="s">
        <v>333</v>
      </c>
      <c r="F21" s="29">
        <v>96338</v>
      </c>
      <c r="G21" s="104">
        <v>8.1999999999999993</v>
      </c>
      <c r="H21" s="28">
        <v>12</v>
      </c>
      <c r="I21" s="28" t="s">
        <v>333</v>
      </c>
      <c r="J21" s="29">
        <v>46534</v>
      </c>
      <c r="K21" s="104">
        <v>8.1</v>
      </c>
      <c r="L21" s="28">
        <v>12</v>
      </c>
      <c r="M21" s="28" t="s">
        <v>333</v>
      </c>
      <c r="N21" s="29">
        <v>190641</v>
      </c>
      <c r="O21" s="104">
        <v>8.5</v>
      </c>
      <c r="P21" s="28">
        <v>12</v>
      </c>
      <c r="Q21" s="28" t="s">
        <v>333</v>
      </c>
      <c r="R21" s="29">
        <v>277999</v>
      </c>
      <c r="S21" s="104">
        <v>7.9</v>
      </c>
      <c r="T21" s="28">
        <v>12</v>
      </c>
    </row>
    <row r="22" spans="1:23" x14ac:dyDescent="0.25">
      <c r="A22" s="134" t="s">
        <v>334</v>
      </c>
      <c r="B22" s="135">
        <v>147136</v>
      </c>
      <c r="C22" s="136">
        <v>11.3</v>
      </c>
      <c r="D22" s="134">
        <v>13</v>
      </c>
      <c r="E22" s="134" t="s">
        <v>334</v>
      </c>
      <c r="F22" s="135">
        <v>296797</v>
      </c>
      <c r="G22" s="136">
        <v>9.1999999999999993</v>
      </c>
      <c r="H22" s="134">
        <v>13</v>
      </c>
      <c r="I22" s="134" t="s">
        <v>334</v>
      </c>
      <c r="J22" s="135">
        <v>142143</v>
      </c>
      <c r="K22" s="136">
        <v>8.8000000000000007</v>
      </c>
      <c r="L22" s="134">
        <v>13</v>
      </c>
      <c r="M22" s="134" t="s">
        <v>334</v>
      </c>
      <c r="N22" s="135">
        <v>586077</v>
      </c>
      <c r="O22" s="136">
        <v>9.6</v>
      </c>
      <c r="P22" s="134">
        <v>13</v>
      </c>
      <c r="Q22" s="134" t="s">
        <v>334</v>
      </c>
      <c r="R22" s="135">
        <v>861896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335</v>
      </c>
      <c r="B25" s="29">
        <v>49486</v>
      </c>
      <c r="C25" s="104">
        <v>8.8000000000000007</v>
      </c>
      <c r="D25" s="28">
        <v>14</v>
      </c>
      <c r="E25" s="28" t="s">
        <v>335</v>
      </c>
      <c r="F25" s="29">
        <v>99285</v>
      </c>
      <c r="G25" s="104">
        <v>6.9</v>
      </c>
      <c r="H25" s="28">
        <v>14</v>
      </c>
      <c r="I25" s="28" t="s">
        <v>335</v>
      </c>
      <c r="J25" s="29">
        <v>47603</v>
      </c>
      <c r="K25" s="104">
        <v>6.9</v>
      </c>
      <c r="L25" s="28">
        <v>14</v>
      </c>
      <c r="M25" s="28" t="s">
        <v>335</v>
      </c>
      <c r="N25" s="29">
        <v>196374</v>
      </c>
      <c r="O25" s="104">
        <v>7.4</v>
      </c>
      <c r="P25" s="28">
        <v>14</v>
      </c>
      <c r="Q25" s="28" t="s">
        <v>335</v>
      </c>
      <c r="R25" s="29">
        <v>285760</v>
      </c>
      <c r="S25" s="104">
        <v>7.2</v>
      </c>
      <c r="T25" s="28">
        <v>14</v>
      </c>
    </row>
    <row r="26" spans="1:23" x14ac:dyDescent="0.25">
      <c r="A26" s="28" t="s">
        <v>336</v>
      </c>
      <c r="B26" s="29">
        <v>46981</v>
      </c>
      <c r="C26" s="104">
        <v>13.8</v>
      </c>
      <c r="D26" s="28">
        <v>15</v>
      </c>
      <c r="E26" s="28" t="s">
        <v>336</v>
      </c>
      <c r="F26" s="29">
        <v>92964</v>
      </c>
      <c r="G26" s="104">
        <v>11.7</v>
      </c>
      <c r="H26" s="28">
        <v>15</v>
      </c>
      <c r="I26" s="28" t="s">
        <v>336</v>
      </c>
      <c r="J26" s="29">
        <v>44525</v>
      </c>
      <c r="K26" s="104">
        <v>12.3</v>
      </c>
      <c r="L26" s="28">
        <v>15</v>
      </c>
      <c r="M26" s="28" t="s">
        <v>336</v>
      </c>
      <c r="N26" s="29">
        <v>184470</v>
      </c>
      <c r="O26" s="104">
        <v>12.4</v>
      </c>
      <c r="P26" s="28">
        <v>15</v>
      </c>
      <c r="Q26" s="28" t="s">
        <v>336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337</v>
      </c>
      <c r="B27" s="29">
        <v>46803</v>
      </c>
      <c r="C27" s="104">
        <v>12</v>
      </c>
      <c r="D27" s="28">
        <v>16</v>
      </c>
      <c r="E27" s="28" t="s">
        <v>337</v>
      </c>
      <c r="F27" s="29">
        <v>93812</v>
      </c>
      <c r="G27" s="104">
        <v>10.6</v>
      </c>
      <c r="H27" s="28">
        <v>16</v>
      </c>
      <c r="I27" s="28" t="s">
        <v>337</v>
      </c>
      <c r="J27" s="29">
        <v>45877</v>
      </c>
      <c r="K27" s="104">
        <v>11.2</v>
      </c>
      <c r="L27" s="28">
        <v>16</v>
      </c>
      <c r="M27" s="28" t="s">
        <v>337</v>
      </c>
      <c r="N27" s="29">
        <v>186492</v>
      </c>
      <c r="O27" s="104">
        <v>11.1</v>
      </c>
      <c r="P27" s="28">
        <v>16</v>
      </c>
      <c r="Q27" s="28" t="s">
        <v>337</v>
      </c>
      <c r="R27" s="29">
        <v>268419</v>
      </c>
      <c r="S27" s="104">
        <v>11.2</v>
      </c>
      <c r="T27" s="28">
        <v>16</v>
      </c>
    </row>
    <row r="28" spans="1:23" x14ac:dyDescent="0.25">
      <c r="A28" s="134" t="s">
        <v>338</v>
      </c>
      <c r="B28" s="135">
        <v>143269</v>
      </c>
      <c r="C28" s="136">
        <v>11.4</v>
      </c>
      <c r="D28" s="134">
        <v>17</v>
      </c>
      <c r="E28" s="134" t="s">
        <v>338</v>
      </c>
      <c r="F28" s="135">
        <v>286062</v>
      </c>
      <c r="G28" s="136">
        <v>9.6999999999999993</v>
      </c>
      <c r="H28" s="134">
        <v>17</v>
      </c>
      <c r="I28" s="134" t="s">
        <v>338</v>
      </c>
      <c r="J28" s="135">
        <v>138004</v>
      </c>
      <c r="K28" s="136">
        <v>10</v>
      </c>
      <c r="L28" s="134">
        <v>17</v>
      </c>
      <c r="M28" s="134" t="s">
        <v>338</v>
      </c>
      <c r="N28" s="135">
        <v>567336</v>
      </c>
      <c r="O28" s="136">
        <v>10.199999999999999</v>
      </c>
      <c r="P28" s="134">
        <v>17</v>
      </c>
      <c r="Q28" s="134" t="s">
        <v>338</v>
      </c>
      <c r="R28" s="135">
        <v>821928</v>
      </c>
      <c r="S28" s="136">
        <v>10.1</v>
      </c>
      <c r="T28" s="32">
        <v>17</v>
      </c>
    </row>
    <row r="29" spans="1:23" ht="13.8" thickBot="1" x14ac:dyDescent="0.3">
      <c r="A29" s="144" t="s">
        <v>339</v>
      </c>
      <c r="B29" s="145">
        <v>290406</v>
      </c>
      <c r="C29" s="146">
        <v>11.4</v>
      </c>
      <c r="D29" s="144">
        <v>18</v>
      </c>
      <c r="E29" s="144" t="s">
        <v>339</v>
      </c>
      <c r="F29" s="145">
        <v>582859</v>
      </c>
      <c r="G29" s="146">
        <v>9.4</v>
      </c>
      <c r="H29" s="144">
        <v>18</v>
      </c>
      <c r="I29" s="144" t="s">
        <v>339</v>
      </c>
      <c r="J29" s="145">
        <v>280148</v>
      </c>
      <c r="K29" s="146">
        <v>9.4</v>
      </c>
      <c r="L29" s="144">
        <v>18</v>
      </c>
      <c r="M29" s="144" t="s">
        <v>339</v>
      </c>
      <c r="N29" s="145">
        <v>1153412</v>
      </c>
      <c r="O29" s="146">
        <v>9.9</v>
      </c>
      <c r="P29" s="144">
        <v>18</v>
      </c>
      <c r="Q29" s="144" t="s">
        <v>339</v>
      </c>
      <c r="R29" s="145">
        <v>1683824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34</v>
      </c>
      <c r="B32" s="138">
        <v>557712</v>
      </c>
      <c r="C32" s="139">
        <v>12.6</v>
      </c>
      <c r="D32" s="137">
        <v>19</v>
      </c>
      <c r="E32" s="137" t="s">
        <v>34</v>
      </c>
      <c r="F32" s="138">
        <v>1121762</v>
      </c>
      <c r="G32" s="139">
        <v>10.5</v>
      </c>
      <c r="H32" s="137">
        <v>19</v>
      </c>
      <c r="I32" s="137" t="s">
        <v>34</v>
      </c>
      <c r="J32" s="138">
        <v>539890</v>
      </c>
      <c r="K32" s="139">
        <v>10.4</v>
      </c>
      <c r="L32" s="137">
        <v>19</v>
      </c>
      <c r="M32" s="137" t="s">
        <v>34</v>
      </c>
      <c r="N32" s="138">
        <v>2219364</v>
      </c>
      <c r="O32" s="139">
        <v>11</v>
      </c>
      <c r="P32" s="137">
        <v>19</v>
      </c>
      <c r="Q32" s="137" t="s">
        <v>34</v>
      </c>
      <c r="R32" s="138">
        <v>3228889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340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9" t="s">
        <v>95</v>
      </c>
      <c r="B35" s="270"/>
      <c r="C35" s="103" t="s">
        <v>318</v>
      </c>
      <c r="D35" s="45"/>
      <c r="E35" s="58" t="s">
        <v>108</v>
      </c>
      <c r="F35" s="83"/>
      <c r="G35" s="103" t="s">
        <v>318</v>
      </c>
      <c r="H35" s="45"/>
      <c r="I35" s="58" t="s">
        <v>121</v>
      </c>
      <c r="J35" s="83"/>
      <c r="K35" s="103" t="s">
        <v>318</v>
      </c>
      <c r="L35" s="45"/>
      <c r="M35" s="58" t="s">
        <v>342</v>
      </c>
      <c r="N35" s="83"/>
      <c r="O35" s="103" t="s">
        <v>318</v>
      </c>
      <c r="P35" s="45"/>
      <c r="Q35" s="58" t="s">
        <v>131</v>
      </c>
      <c r="R35" s="83"/>
      <c r="S35" s="103" t="s">
        <v>318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322</v>
      </c>
      <c r="B37" s="29">
        <v>42122</v>
      </c>
      <c r="C37" s="104">
        <v>5</v>
      </c>
      <c r="D37" s="28">
        <v>20</v>
      </c>
      <c r="E37" s="28" t="s">
        <v>322</v>
      </c>
      <c r="F37" s="29">
        <v>85186</v>
      </c>
      <c r="G37" s="104">
        <v>4.3</v>
      </c>
      <c r="H37" s="28">
        <v>20</v>
      </c>
      <c r="I37" s="28" t="s">
        <v>322</v>
      </c>
      <c r="J37" s="29">
        <v>41416</v>
      </c>
      <c r="K37" s="104">
        <v>6.1</v>
      </c>
      <c r="L37" s="28">
        <v>20</v>
      </c>
      <c r="M37" s="28" t="s">
        <v>322</v>
      </c>
      <c r="N37" s="29">
        <v>168724</v>
      </c>
      <c r="O37" s="104">
        <v>4.9000000000000004</v>
      </c>
      <c r="P37" s="28">
        <v>20</v>
      </c>
      <c r="Q37" s="28" t="s">
        <v>322</v>
      </c>
      <c r="R37" s="29">
        <v>240552</v>
      </c>
      <c r="S37" s="104">
        <v>4.0999999999999996</v>
      </c>
      <c r="T37" s="28">
        <v>20</v>
      </c>
    </row>
    <row r="38" spans="1:23" x14ac:dyDescent="0.25">
      <c r="A38" s="28" t="s">
        <v>323</v>
      </c>
      <c r="B38" s="29"/>
      <c r="C38" s="104"/>
      <c r="D38" s="28">
        <v>21</v>
      </c>
      <c r="E38" s="28" t="s">
        <v>323</v>
      </c>
      <c r="F38" s="29"/>
      <c r="G38" s="104"/>
      <c r="H38" s="28">
        <v>21</v>
      </c>
      <c r="I38" s="28" t="s">
        <v>323</v>
      </c>
      <c r="J38" s="29"/>
      <c r="K38" s="104"/>
      <c r="L38" s="28">
        <v>21</v>
      </c>
      <c r="M38" s="28" t="s">
        <v>323</v>
      </c>
      <c r="N38" s="29"/>
      <c r="O38" s="104"/>
      <c r="P38" s="28">
        <v>21</v>
      </c>
      <c r="Q38" s="28" t="s">
        <v>323</v>
      </c>
      <c r="R38" s="29"/>
      <c r="S38" s="104"/>
      <c r="T38" s="28">
        <v>21</v>
      </c>
    </row>
    <row r="39" spans="1:23" ht="13.8" thickBot="1" x14ac:dyDescent="0.3">
      <c r="A39" s="28" t="s">
        <v>324</v>
      </c>
      <c r="B39" s="29"/>
      <c r="C39" s="104"/>
      <c r="D39" s="28">
        <v>22</v>
      </c>
      <c r="E39" s="28" t="s">
        <v>324</v>
      </c>
      <c r="F39" s="29"/>
      <c r="G39" s="104"/>
      <c r="H39" s="28">
        <v>22</v>
      </c>
      <c r="I39" s="28" t="s">
        <v>324</v>
      </c>
      <c r="J39" s="29"/>
      <c r="K39" s="104"/>
      <c r="L39" s="28">
        <v>22</v>
      </c>
      <c r="M39" s="28" t="s">
        <v>324</v>
      </c>
      <c r="N39" s="29"/>
      <c r="O39" s="104"/>
      <c r="P39" s="28">
        <v>22</v>
      </c>
      <c r="Q39" s="28" t="s">
        <v>324</v>
      </c>
      <c r="R39" s="29"/>
      <c r="S39" s="104"/>
      <c r="T39" s="28">
        <v>22</v>
      </c>
    </row>
    <row r="40" spans="1:23" x14ac:dyDescent="0.25">
      <c r="A40" s="134" t="s">
        <v>325</v>
      </c>
      <c r="B40" s="135">
        <v>42122</v>
      </c>
      <c r="C40" s="136">
        <v>5</v>
      </c>
      <c r="D40" s="134">
        <v>23</v>
      </c>
      <c r="E40" s="134" t="s">
        <v>325</v>
      </c>
      <c r="F40" s="135">
        <v>85186</v>
      </c>
      <c r="G40" s="136">
        <v>4.3</v>
      </c>
      <c r="H40" s="134">
        <v>23</v>
      </c>
      <c r="I40" s="134" t="s">
        <v>325</v>
      </c>
      <c r="J40" s="135">
        <v>41416</v>
      </c>
      <c r="K40" s="136">
        <v>6.1</v>
      </c>
      <c r="L40" s="134">
        <v>23</v>
      </c>
      <c r="M40" s="134" t="s">
        <v>325</v>
      </c>
      <c r="N40" s="135">
        <v>168724</v>
      </c>
      <c r="O40" s="136">
        <v>4.9000000000000004</v>
      </c>
      <c r="P40" s="134">
        <v>23</v>
      </c>
      <c r="Q40" s="134" t="s">
        <v>325</v>
      </c>
      <c r="R40" s="135">
        <v>240552</v>
      </c>
      <c r="S40" s="136">
        <v>4.0999999999999996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326</v>
      </c>
      <c r="B43" s="29"/>
      <c r="C43" s="104"/>
      <c r="D43" s="28">
        <v>24</v>
      </c>
      <c r="E43" s="28" t="s">
        <v>326</v>
      </c>
      <c r="F43" s="29"/>
      <c r="G43" s="104"/>
      <c r="H43" s="28">
        <v>24</v>
      </c>
      <c r="I43" s="28" t="s">
        <v>326</v>
      </c>
      <c r="J43" s="29"/>
      <c r="K43" s="104"/>
      <c r="L43" s="28">
        <v>24</v>
      </c>
      <c r="M43" s="28" t="s">
        <v>326</v>
      </c>
      <c r="N43" s="29"/>
      <c r="O43" s="104"/>
      <c r="P43" s="28">
        <v>24</v>
      </c>
      <c r="Q43" s="28" t="s">
        <v>326</v>
      </c>
      <c r="R43" s="29"/>
      <c r="S43" s="104"/>
      <c r="T43" s="28">
        <v>24</v>
      </c>
    </row>
    <row r="44" spans="1:23" x14ac:dyDescent="0.25">
      <c r="A44" s="28" t="s">
        <v>327</v>
      </c>
      <c r="B44" s="29"/>
      <c r="C44" s="104"/>
      <c r="D44" s="28">
        <v>25</v>
      </c>
      <c r="E44" s="28" t="s">
        <v>327</v>
      </c>
      <c r="F44" s="29"/>
      <c r="G44" s="104"/>
      <c r="H44" s="28">
        <v>25</v>
      </c>
      <c r="I44" s="28" t="s">
        <v>327</v>
      </c>
      <c r="J44" s="29"/>
      <c r="K44" s="104"/>
      <c r="L44" s="28">
        <v>25</v>
      </c>
      <c r="M44" s="28" t="s">
        <v>327</v>
      </c>
      <c r="N44" s="29"/>
      <c r="O44" s="104"/>
      <c r="P44" s="28">
        <v>25</v>
      </c>
      <c r="Q44" s="28" t="s">
        <v>327</v>
      </c>
      <c r="R44" s="29"/>
      <c r="S44" s="104"/>
      <c r="T44" s="28">
        <v>25</v>
      </c>
    </row>
    <row r="45" spans="1:23" ht="13.8" thickBot="1" x14ac:dyDescent="0.3">
      <c r="A45" s="28" t="s">
        <v>328</v>
      </c>
      <c r="B45" s="29"/>
      <c r="C45" s="104"/>
      <c r="D45" s="28">
        <v>26</v>
      </c>
      <c r="E45" s="28" t="s">
        <v>328</v>
      </c>
      <c r="F45" s="29"/>
      <c r="G45" s="104"/>
      <c r="H45" s="28">
        <v>26</v>
      </c>
      <c r="I45" s="28" t="s">
        <v>328</v>
      </c>
      <c r="J45" s="29"/>
      <c r="K45" s="104"/>
      <c r="L45" s="28">
        <v>26</v>
      </c>
      <c r="M45" s="28" t="s">
        <v>328</v>
      </c>
      <c r="N45" s="29"/>
      <c r="O45" s="104"/>
      <c r="P45" s="28">
        <v>26</v>
      </c>
      <c r="Q45" s="28" t="s">
        <v>328</v>
      </c>
      <c r="R45" s="29"/>
      <c r="S45" s="104"/>
      <c r="T45" s="28">
        <v>26</v>
      </c>
    </row>
    <row r="46" spans="1:23" x14ac:dyDescent="0.25">
      <c r="A46" s="134" t="s">
        <v>329</v>
      </c>
      <c r="B46" s="135">
        <v>0</v>
      </c>
      <c r="C46" s="136"/>
      <c r="D46" s="134">
        <v>27</v>
      </c>
      <c r="E46" s="134" t="s">
        <v>329</v>
      </c>
      <c r="F46" s="135">
        <v>0</v>
      </c>
      <c r="G46" s="136"/>
      <c r="H46" s="134">
        <v>27</v>
      </c>
      <c r="I46" s="134" t="s">
        <v>329</v>
      </c>
      <c r="J46" s="135">
        <v>0</v>
      </c>
      <c r="K46" s="136"/>
      <c r="L46" s="134">
        <v>27</v>
      </c>
      <c r="M46" s="134" t="s">
        <v>329</v>
      </c>
      <c r="N46" s="135">
        <v>0</v>
      </c>
      <c r="O46" s="136"/>
      <c r="P46" s="134">
        <v>27</v>
      </c>
      <c r="Q46" s="134" t="s">
        <v>329</v>
      </c>
      <c r="R46" s="135">
        <v>0</v>
      </c>
      <c r="S46" s="136"/>
      <c r="T46" s="32">
        <v>27</v>
      </c>
    </row>
    <row r="47" spans="1:23" x14ac:dyDescent="0.25">
      <c r="A47" s="28" t="s">
        <v>330</v>
      </c>
      <c r="B47" s="29">
        <v>42122</v>
      </c>
      <c r="C47" s="104">
        <v>5</v>
      </c>
      <c r="D47" s="28">
        <v>28</v>
      </c>
      <c r="E47" s="28" t="s">
        <v>330</v>
      </c>
      <c r="F47" s="29">
        <v>85186</v>
      </c>
      <c r="G47" s="104">
        <v>4.3</v>
      </c>
      <c r="H47" s="28">
        <v>28</v>
      </c>
      <c r="I47" s="28" t="s">
        <v>330</v>
      </c>
      <c r="J47" s="29">
        <v>41416</v>
      </c>
      <c r="K47" s="104">
        <v>6.1</v>
      </c>
      <c r="L47" s="28">
        <v>28</v>
      </c>
      <c r="M47" s="28" t="s">
        <v>330</v>
      </c>
      <c r="N47" s="29">
        <v>168724</v>
      </c>
      <c r="O47" s="104">
        <v>4.9000000000000004</v>
      </c>
      <c r="P47" s="28">
        <v>28</v>
      </c>
      <c r="Q47" s="28" t="s">
        <v>330</v>
      </c>
      <c r="R47" s="29">
        <v>240552</v>
      </c>
      <c r="S47" s="104">
        <v>4.0999999999999996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331</v>
      </c>
      <c r="B50" s="29"/>
      <c r="C50" s="104"/>
      <c r="D50" s="28">
        <v>29</v>
      </c>
      <c r="E50" s="28" t="s">
        <v>331</v>
      </c>
      <c r="F50" s="29"/>
      <c r="G50" s="104"/>
      <c r="H50" s="28">
        <v>29</v>
      </c>
      <c r="I50" s="28" t="s">
        <v>331</v>
      </c>
      <c r="J50" s="29"/>
      <c r="K50" s="104"/>
      <c r="L50" s="28">
        <v>29</v>
      </c>
      <c r="M50" s="28" t="s">
        <v>331</v>
      </c>
      <c r="N50" s="29"/>
      <c r="O50" s="104"/>
      <c r="P50" s="28">
        <v>29</v>
      </c>
      <c r="Q50" s="28" t="s">
        <v>331</v>
      </c>
      <c r="R50" s="29"/>
      <c r="S50" s="104"/>
      <c r="T50" s="28">
        <v>29</v>
      </c>
    </row>
    <row r="51" spans="1:23" x14ac:dyDescent="0.25">
      <c r="A51" s="28" t="s">
        <v>332</v>
      </c>
      <c r="B51" s="29"/>
      <c r="C51" s="104"/>
      <c r="D51" s="28">
        <v>30</v>
      </c>
      <c r="E51" s="28" t="s">
        <v>332</v>
      </c>
      <c r="F51" s="29"/>
      <c r="G51" s="104"/>
      <c r="H51" s="28">
        <v>30</v>
      </c>
      <c r="I51" s="28" t="s">
        <v>332</v>
      </c>
      <c r="J51" s="29"/>
      <c r="K51" s="104"/>
      <c r="L51" s="28">
        <v>30</v>
      </c>
      <c r="M51" s="28" t="s">
        <v>332</v>
      </c>
      <c r="N51" s="29"/>
      <c r="O51" s="104"/>
      <c r="P51" s="28">
        <v>30</v>
      </c>
      <c r="Q51" s="28" t="s">
        <v>332</v>
      </c>
      <c r="R51" s="29"/>
      <c r="S51" s="104"/>
      <c r="T51" s="28">
        <v>30</v>
      </c>
    </row>
    <row r="52" spans="1:23" ht="13.8" thickBot="1" x14ac:dyDescent="0.3">
      <c r="A52" s="28" t="s">
        <v>333</v>
      </c>
      <c r="B52" s="29"/>
      <c r="C52" s="104"/>
      <c r="D52" s="28">
        <v>31</v>
      </c>
      <c r="E52" s="28" t="s">
        <v>333</v>
      </c>
      <c r="F52" s="29"/>
      <c r="G52" s="104"/>
      <c r="H52" s="28">
        <v>31</v>
      </c>
      <c r="I52" s="28" t="s">
        <v>333</v>
      </c>
      <c r="J52" s="29"/>
      <c r="K52" s="104"/>
      <c r="L52" s="28">
        <v>31</v>
      </c>
      <c r="M52" s="28" t="s">
        <v>333</v>
      </c>
      <c r="N52" s="29"/>
      <c r="O52" s="104"/>
      <c r="P52" s="28">
        <v>31</v>
      </c>
      <c r="Q52" s="28" t="s">
        <v>333</v>
      </c>
      <c r="R52" s="29"/>
      <c r="S52" s="104"/>
      <c r="T52" s="28">
        <v>31</v>
      </c>
    </row>
    <row r="53" spans="1:23" x14ac:dyDescent="0.25">
      <c r="A53" s="134" t="s">
        <v>334</v>
      </c>
      <c r="B53" s="135">
        <v>0</v>
      </c>
      <c r="C53" s="136"/>
      <c r="D53" s="134">
        <v>32</v>
      </c>
      <c r="E53" s="134" t="s">
        <v>334</v>
      </c>
      <c r="F53" s="135">
        <v>0</v>
      </c>
      <c r="G53" s="136"/>
      <c r="H53" s="134">
        <v>32</v>
      </c>
      <c r="I53" s="134" t="s">
        <v>334</v>
      </c>
      <c r="J53" s="135">
        <v>0</v>
      </c>
      <c r="K53" s="136"/>
      <c r="L53" s="134">
        <v>32</v>
      </c>
      <c r="M53" s="134" t="s">
        <v>334</v>
      </c>
      <c r="N53" s="135">
        <v>0</v>
      </c>
      <c r="O53" s="136"/>
      <c r="P53" s="134">
        <v>32</v>
      </c>
      <c r="Q53" s="134" t="s">
        <v>334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335</v>
      </c>
      <c r="B56" s="29"/>
      <c r="C56" s="104"/>
      <c r="D56" s="28">
        <v>33</v>
      </c>
      <c r="E56" s="28" t="s">
        <v>335</v>
      </c>
      <c r="F56" s="29"/>
      <c r="G56" s="104"/>
      <c r="H56" s="28">
        <v>33</v>
      </c>
      <c r="I56" s="28" t="s">
        <v>335</v>
      </c>
      <c r="J56" s="29"/>
      <c r="K56" s="104"/>
      <c r="L56" s="28">
        <v>33</v>
      </c>
      <c r="M56" s="28" t="s">
        <v>335</v>
      </c>
      <c r="N56" s="29"/>
      <c r="O56" s="104"/>
      <c r="P56" s="28">
        <v>33</v>
      </c>
      <c r="Q56" s="28" t="s">
        <v>335</v>
      </c>
      <c r="R56" s="29"/>
      <c r="S56" s="104"/>
      <c r="T56" s="28">
        <v>33</v>
      </c>
    </row>
    <row r="57" spans="1:23" x14ac:dyDescent="0.25">
      <c r="A57" s="28" t="s">
        <v>336</v>
      </c>
      <c r="B57" s="29"/>
      <c r="C57" s="104"/>
      <c r="D57" s="28">
        <v>34</v>
      </c>
      <c r="E57" s="28" t="s">
        <v>336</v>
      </c>
      <c r="F57" s="29"/>
      <c r="G57" s="104"/>
      <c r="H57" s="28">
        <v>34</v>
      </c>
      <c r="I57" s="28" t="s">
        <v>336</v>
      </c>
      <c r="J57" s="29"/>
      <c r="K57" s="104"/>
      <c r="L57" s="28">
        <v>34</v>
      </c>
      <c r="M57" s="28" t="s">
        <v>336</v>
      </c>
      <c r="N57" s="29"/>
      <c r="O57" s="104"/>
      <c r="P57" s="28">
        <v>34</v>
      </c>
      <c r="Q57" s="28" t="s">
        <v>336</v>
      </c>
      <c r="R57" s="29"/>
      <c r="S57" s="104"/>
      <c r="T57" s="28">
        <v>34</v>
      </c>
    </row>
    <row r="58" spans="1:23" ht="13.8" thickBot="1" x14ac:dyDescent="0.3">
      <c r="A58" s="28" t="s">
        <v>337</v>
      </c>
      <c r="B58" s="29"/>
      <c r="C58" s="104"/>
      <c r="D58" s="28">
        <v>35</v>
      </c>
      <c r="E58" s="28" t="s">
        <v>337</v>
      </c>
      <c r="F58" s="29"/>
      <c r="G58" s="104"/>
      <c r="H58" s="28">
        <v>35</v>
      </c>
      <c r="I58" s="28" t="s">
        <v>337</v>
      </c>
      <c r="J58" s="29"/>
      <c r="K58" s="104"/>
      <c r="L58" s="28">
        <v>35</v>
      </c>
      <c r="M58" s="28" t="s">
        <v>337</v>
      </c>
      <c r="N58" s="29"/>
      <c r="O58" s="104"/>
      <c r="P58" s="28">
        <v>35</v>
      </c>
      <c r="Q58" s="28" t="s">
        <v>337</v>
      </c>
      <c r="R58" s="29"/>
      <c r="S58" s="104"/>
      <c r="T58" s="28">
        <v>35</v>
      </c>
    </row>
    <row r="59" spans="1:23" x14ac:dyDescent="0.25">
      <c r="A59" s="134" t="s">
        <v>338</v>
      </c>
      <c r="B59" s="135">
        <v>0</v>
      </c>
      <c r="C59" s="136"/>
      <c r="D59" s="134">
        <v>36</v>
      </c>
      <c r="E59" s="134" t="s">
        <v>338</v>
      </c>
      <c r="F59" s="135">
        <v>0</v>
      </c>
      <c r="G59" s="136"/>
      <c r="H59" s="134">
        <v>36</v>
      </c>
      <c r="I59" s="134" t="s">
        <v>338</v>
      </c>
      <c r="J59" s="135">
        <v>0</v>
      </c>
      <c r="K59" s="136"/>
      <c r="L59" s="134">
        <v>36</v>
      </c>
      <c r="M59" s="134" t="s">
        <v>338</v>
      </c>
      <c r="N59" s="135">
        <v>0</v>
      </c>
      <c r="O59" s="136"/>
      <c r="P59" s="134">
        <v>36</v>
      </c>
      <c r="Q59" s="134" t="s">
        <v>338</v>
      </c>
      <c r="R59" s="135">
        <v>0</v>
      </c>
      <c r="S59" s="136"/>
      <c r="T59" s="32">
        <v>36</v>
      </c>
    </row>
    <row r="60" spans="1:23" x14ac:dyDescent="0.25">
      <c r="A60" s="28" t="s">
        <v>339</v>
      </c>
      <c r="B60" s="29">
        <v>0</v>
      </c>
      <c r="C60" s="104"/>
      <c r="D60" s="28">
        <v>37</v>
      </c>
      <c r="E60" s="28" t="s">
        <v>339</v>
      </c>
      <c r="F60" s="29">
        <v>0</v>
      </c>
      <c r="G60" s="104"/>
      <c r="H60" s="28">
        <v>37</v>
      </c>
      <c r="I60" s="28" t="s">
        <v>339</v>
      </c>
      <c r="J60" s="29">
        <v>0</v>
      </c>
      <c r="K60" s="104"/>
      <c r="L60" s="28">
        <v>37</v>
      </c>
      <c r="M60" s="28" t="s">
        <v>339</v>
      </c>
      <c r="N60" s="29">
        <v>0</v>
      </c>
      <c r="O60" s="104"/>
      <c r="P60" s="28">
        <v>37</v>
      </c>
      <c r="Q60" s="28" t="s">
        <v>339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34</v>
      </c>
      <c r="B63" s="138">
        <v>42122</v>
      </c>
      <c r="C63" s="139">
        <v>5</v>
      </c>
      <c r="D63" s="137">
        <v>38</v>
      </c>
      <c r="E63" s="137" t="s">
        <v>34</v>
      </c>
      <c r="F63" s="138">
        <v>85186</v>
      </c>
      <c r="G63" s="139">
        <v>4.3</v>
      </c>
      <c r="H63" s="137">
        <v>38</v>
      </c>
      <c r="I63" s="137" t="s">
        <v>34</v>
      </c>
      <c r="J63" s="138">
        <v>41416</v>
      </c>
      <c r="K63" s="139">
        <v>6.1</v>
      </c>
      <c r="L63" s="137">
        <v>38</v>
      </c>
      <c r="M63" s="137" t="s">
        <v>34</v>
      </c>
      <c r="N63" s="138">
        <v>168724</v>
      </c>
      <c r="O63" s="139">
        <v>4.9000000000000004</v>
      </c>
      <c r="P63" s="137">
        <v>38</v>
      </c>
      <c r="Q63" s="137" t="s">
        <v>34</v>
      </c>
      <c r="R63" s="138">
        <v>240552</v>
      </c>
      <c r="S63" s="139">
        <v>4.0999999999999996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zoomScale="78" zoomScaleNormal="78" workbookViewId="0">
      <selection activeCell="T29" sqref="T29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34</v>
      </c>
      <c r="M1" s="157" t="s">
        <v>343</v>
      </c>
      <c r="N1" s="15" t="s">
        <v>344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80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80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80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80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80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80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80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80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80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80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80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80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80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80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80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80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80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80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80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80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80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80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80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80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80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80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80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80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80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80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80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80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80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80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80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80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80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80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80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80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80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80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80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80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80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80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80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80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80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80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80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80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80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80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80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80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80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80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80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80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80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80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80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80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80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80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80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80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80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80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80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80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80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80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80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80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80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80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80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80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80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80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80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80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80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80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80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80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80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80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80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80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80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80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80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80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80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80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80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80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80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80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80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80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80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80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80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80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80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80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80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80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80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80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80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80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80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80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80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80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80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80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80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80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80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80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80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80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80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80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80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80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80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80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80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80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80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80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80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80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80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80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80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80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80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80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80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80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80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80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80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80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80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80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80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80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80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80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80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80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80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80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80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80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80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80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80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80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80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80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80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80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80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80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80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80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80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80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80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80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80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80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80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80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80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80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80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80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80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80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80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80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80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80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80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80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80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80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80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80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80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80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80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80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80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80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80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80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80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80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80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80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80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80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80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80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80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80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80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80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80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80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80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80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80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80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80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80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80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80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80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80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80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80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80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80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80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80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80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80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80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80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80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80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80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80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80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80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80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80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80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80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80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80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80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80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80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80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80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80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80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80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80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80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80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80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80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80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80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80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80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80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80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80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80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80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80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80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80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80">
        <f>Data!I321</f>
        <v>2979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80">
        <f>Data!I322</f>
        <v>3042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80">
        <f>Data!I323</f>
        <v>3079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80">
        <f>Data!I324</f>
        <v>3109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80">
        <f>Data!I325</f>
        <v>3131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80">
        <f>Data!I326</f>
        <v>3151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80">
        <f>Data!I327</f>
        <v>3170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80">
        <f>Data!I328</f>
        <v>3200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80">
        <f>Data!I329</f>
        <v>3227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80">
        <f>Data!I330</f>
        <v>3237</v>
      </c>
    </row>
    <row r="291" spans="12:14" x14ac:dyDescent="0.25">
      <c r="L291" s="162" t="str">
        <f>IF(Data!H331 &lt;&gt; "", Data!J331, "")</f>
        <v/>
      </c>
      <c r="M291" s="158" t="str">
        <f>Data!H331</f>
        <v/>
      </c>
      <c r="N291" s="180" t="e">
        <f>Data!I331</f>
        <v>#N/A</v>
      </c>
    </row>
    <row r="292" spans="12:14" x14ac:dyDescent="0.25">
      <c r="L292" s="162" t="str">
        <f>IF(Data!H332 &lt;&gt; "", Data!J332, "")</f>
        <v/>
      </c>
      <c r="M292" s="158" t="str">
        <f>Data!H332</f>
        <v/>
      </c>
      <c r="N292" s="180" t="e">
        <f>Data!I332</f>
        <v>#N/A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80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80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80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80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80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80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80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80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80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80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80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80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80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80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80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80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80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80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80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80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80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80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80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80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80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1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2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CC4517-B3A0-48E5-BAEF-49D893E5E63D}"/>
</file>

<file path=customXml/itemProps2.xml><?xml version="1.0" encoding="utf-8"?>
<ds:datastoreItem xmlns:ds="http://schemas.openxmlformats.org/officeDocument/2006/customXml" ds:itemID="{5DE09C13-0149-4757-8C23-00C14094792E}"/>
</file>

<file path=customXml/itemProps3.xml><?xml version="1.0" encoding="utf-8"?>
<ds:datastoreItem xmlns:ds="http://schemas.openxmlformats.org/officeDocument/2006/customXml" ds:itemID="{8F51F053-47DB-4386-A306-39B5674636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48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'Figure 3'!content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2022-03-15T18:07:08Z</dcterms:modified>
</cp:coreProperties>
</file>