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E7F0EA5B-6E3E-4019-980B-DDD0D916D671}" xr6:coauthVersionLast="47" xr6:coauthVersionMax="47" xr10:uidLastSave="{00000000-0000-0000-0000-000000000000}"/>
  <bookViews>
    <workbookView xWindow="-108" yWindow="-108" windowWidth="23256" windowHeight="12456" xr2:uid="{00000000-000D-0000-FFFF-FFFF00000000}"/>
  </bookViews>
  <sheets>
    <sheet name="CronogramaDeProjeto" sheetId="11" r:id="rId1"/>
    <sheet name="5W1H" sheetId="13" r:id="rId2"/>
    <sheet name="Sobre" sheetId="12" state="hidden" r:id="rId3"/>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11" l="1"/>
  <c r="F16" i="11"/>
  <c r="E13" i="11"/>
  <c r="E10" i="11"/>
  <c r="E11" i="11"/>
  <c r="E12" i="11"/>
  <c r="H7" i="11"/>
  <c r="E9" i="11" l="1"/>
  <c r="E20" i="11" s="1"/>
  <c r="F20" i="11" s="1"/>
  <c r="E21" i="11" s="1"/>
  <c r="F21" i="11" l="1"/>
  <c r="H21" i="11" s="1"/>
  <c r="E22" i="11"/>
  <c r="I5" i="11"/>
  <c r="H32" i="11"/>
  <c r="H31" i="11"/>
  <c r="H30" i="11"/>
  <c r="H29" i="11"/>
  <c r="H28" i="11"/>
  <c r="H27" i="11"/>
  <c r="H25" i="11"/>
  <c r="H20" i="11"/>
  <c r="H19" i="11"/>
  <c r="H15" i="11"/>
  <c r="H8" i="11"/>
  <c r="H9" i="11" l="1"/>
  <c r="F22" i="11"/>
  <c r="E24" i="11"/>
  <c r="I6" i="11"/>
  <c r="H26" i="11" l="1"/>
  <c r="F24" i="11"/>
  <c r="H24" i="11" s="1"/>
  <c r="H10" i="11"/>
  <c r="E23" i="11"/>
  <c r="H22" i="11"/>
  <c r="F17" i="11"/>
  <c r="H16" i="11"/>
  <c r="H13" i="11"/>
  <c r="J5" i="11"/>
  <c r="K5" i="11" s="1"/>
  <c r="L5" i="11" s="1"/>
  <c r="M5" i="11" s="1"/>
  <c r="N5" i="11" s="1"/>
  <c r="O5" i="11" s="1"/>
  <c r="P5" i="11" s="1"/>
  <c r="I4" i="11"/>
  <c r="F23" i="11" l="1"/>
  <c r="H23" i="11" s="1"/>
  <c r="H17" i="11"/>
  <c r="H11" i="11"/>
  <c r="H12" i="11"/>
  <c r="P4" i="11"/>
  <c r="Q5" i="11"/>
  <c r="R5" i="11" s="1"/>
  <c r="S5" i="11" s="1"/>
  <c r="T5" i="11" s="1"/>
  <c r="U5" i="11" s="1"/>
  <c r="V5" i="11" s="1"/>
  <c r="W5" i="11" s="1"/>
  <c r="J6" i="11"/>
  <c r="H18"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<sst xmlns="http://schemas.openxmlformats.org/spreadsheetml/2006/main" count="150" uniqueCount="106">
  <si>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</si>
  <si>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</si>
  <si>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</si>
  <si>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</si>
  <si>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</si>
  <si>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</si>
  <si>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</si>
  <si>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</si>
  <si>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</si>
  <si>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</si>
  <si>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</si>
  <si>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</si>
  <si>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</si>
  <si>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</si>
  <si>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</si>
  <si>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</si>
  <si>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</si>
  <si>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</si>
  <si>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</si>
  <si>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</si>
  <si>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Título Fase 3</t>
  </si>
  <si>
    <t>Título Fase 4</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</si>
  <si>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</si>
  <si>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</si>
  <si>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</si>
  <si>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</si>
  <si>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</si>
  <si>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</si>
  <si>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</si>
  <si>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</si>
  <si>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</si>
  <si>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</si>
  <si>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</si>
  <si>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</si>
  <si>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</si>
  <si>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</si>
  <si>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</si>
  <si>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</si>
  <si>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</si>
  <si>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</si>
  <si>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</si>
  <si>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</si>
  <si>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</si>
  <si>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</si>
  <si>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</si>
  <si>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</si>
  <si>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PIM III - Fazendas Urbanas</t>
  </si>
  <si>
    <t>BPSoft</t>
  </si>
  <si>
    <t>-</t>
  </si>
  <si>
    <t>Pesquisas e Formatações</t>
  </si>
  <si>
    <t>Fezendas Urbanas</t>
  </si>
  <si>
    <t>Vinicius</t>
  </si>
  <si>
    <t>Segurança Alimentar e Banco de Alimentos</t>
  </si>
  <si>
    <t>Bruno</t>
  </si>
  <si>
    <t>COP 30 e LGPD</t>
  </si>
  <si>
    <t>Klaus</t>
  </si>
  <si>
    <t>Formatação ABNT</t>
  </si>
  <si>
    <t>ODS</t>
  </si>
  <si>
    <t>Lucas</t>
  </si>
  <si>
    <t>Kayky</t>
  </si>
  <si>
    <t>What? (O que?)</t>
  </si>
  <si>
    <t>Why? (Por que?)</t>
  </si>
  <si>
    <t>Where? (Onde)</t>
  </si>
  <si>
    <t>Who? (Quem?)</t>
  </si>
  <si>
    <t>How ? (Como ?)</t>
  </si>
  <si>
    <t>Status</t>
  </si>
  <si>
    <t>Cronograma - 5W1H</t>
  </si>
  <si>
    <t>Projeto Integrado Multidisciplinar - PIMIII - Fazendas Ubanas</t>
  </si>
  <si>
    <t>BP Soft</t>
  </si>
  <si>
    <t>When? (Quando)</t>
  </si>
  <si>
    <t>Em andamento</t>
  </si>
  <si>
    <t>Não Iniciado</t>
  </si>
  <si>
    <t>Finalizado</t>
  </si>
  <si>
    <t>Pesquisa realizado em meios de transmissões de informações e compartilhado no repositório do GitHub</t>
  </si>
  <si>
    <t>Marco</t>
  </si>
  <si>
    <t>Marcelino</t>
  </si>
  <si>
    <t>Início</t>
  </si>
  <si>
    <t>Término</t>
  </si>
  <si>
    <t>Pesquisa e elaboração de texto resumido sobre Fezendas Urbanas</t>
  </si>
  <si>
    <t>Pesquisa e elaboração de texto resumido sobre Segurança Alimentar e Banco de Alimentos</t>
  </si>
  <si>
    <t>Pesquisa e elaboração de texto resumido sobre ODS ( Objetivo de Desenvolvimento sustetavél )</t>
  </si>
  <si>
    <t>Melhor entendimento sobre o assunto-tema do PIM III</t>
  </si>
  <si>
    <t>Entender como é o funcionamento e os detalhes de uma fazendo urbana para que seja feito o levantamento de requisitos do sistema</t>
  </si>
  <si>
    <t>Entender o que é a COP 30, importância de ter esse encontro para o debate sobre as mudanças climátias e a importância que o Brasil tem na COP30 para expandir investimentos na agrucultura de baixo carbono.</t>
  </si>
  <si>
    <t>Pesquisa e elaboração de texto resumido sobre LGPD</t>
  </si>
  <si>
    <t>Pesquisa e elaboração de texto resumido sobre COP 30</t>
  </si>
  <si>
    <t>Para garantir que seja feita a trativa de dados pessoais utilizadas no sistema seja seguida conforme os princípois da LGPD.</t>
  </si>
  <si>
    <t>Conhecer o que é a ODS e seus objetivos no mundo com ênfase em seus objetivos ambientais para que seja agregado conhecimento para o desevolvimento do sistema conforme as metas e objetivos da ODS.</t>
  </si>
  <si>
    <t>A pesquisa poderá ser realizado através de Computadores , Notebooks, Celulares, livros , Revistas etc..</t>
  </si>
  <si>
    <t>Para que a documentação do programa siga aos requisitos solicitados.</t>
  </si>
  <si>
    <t>Formatação realizado em meios de transmissões de informações e compartilhado no repositório do GitHub</t>
  </si>
  <si>
    <t>Formatação das Pesquisas</t>
  </si>
  <si>
    <t>Formatação seguindo as Leis da ABNT</t>
  </si>
  <si>
    <t>Levantamento de Requisitos</t>
  </si>
  <si>
    <t>Todos</t>
  </si>
  <si>
    <t>Levantamento de requisitos</t>
  </si>
  <si>
    <t>Sala de Aula (UNIP)</t>
  </si>
  <si>
    <t>Definição dos requisitos necessários para o desenvolvimento do software</t>
  </si>
  <si>
    <t>Levantamento realizado atravéz de Brainstorming</t>
  </si>
  <si>
    <t>Diagramas e prototipação (Controle Fornecedores)</t>
  </si>
  <si>
    <t>Klaus e Lucas</t>
  </si>
  <si>
    <t>Prototipação Telas</t>
  </si>
  <si>
    <t>Kayky e Vinicius</t>
  </si>
  <si>
    <t>Caso de Uso e Atividade</t>
  </si>
  <si>
    <t>Marcelino e Marco</t>
  </si>
  <si>
    <t>DER, Relacional e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</si>
</sst>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2"/>
      <color theme="1"/>
      <name val="Calibri"/>
      <family val="2"/>
      <scheme val="minor"/>
    </font>
    <font>
      <b/>
      <sz val="12"/>
      <color theme="1"/>
      <name val="Arial"/>
      <family val="2"/>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10"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0" fontId="9" fillId="3" borderId="2" xfId="12" applyFill="1" applyAlignment="1">
      <alignment horizontal="center" vertical="center" wrapText="1"/>
    </xf>
    <xf numFmtId="0" fontId="0" fillId="0" borderId="17" xfId="0" applyBorder="1" applyAlignment="1">
      <alignment horizontal="center"/>
    </xf>
    <xf numFmtId="0" fontId="6" fillId="0" borderId="17" xfId="0" applyFont="1" applyBorder="1" applyAlignment="1">
      <alignment horizontal="center"/>
    </xf>
    <xf numFmtId="0" fontId="0" fillId="0" borderId="17" xfId="0" applyBorder="1" applyAlignment="1">
      <alignment horizontal="center" vertical="center" wrapText="1"/>
    </xf>
    <xf numFmtId="0" fontId="22" fillId="0" borderId="0" xfId="0" applyFont="1"/>
    <xf numFmtId="0" fontId="37" fillId="0" borderId="0" xfId="0" applyFont="1" applyAlignment="1">
      <alignment horizontal="left"/>
    </xf>
    <xf numFmtId="0" fontId="22" fillId="0" borderId="0" xfId="0" applyFont="1" applyAlignment="1">
      <alignment horizontal="center" vertical="center" wrapText="1"/>
    </xf>
    <xf numFmtId="14" fontId="0" fillId="0" borderId="17" xfId="0" applyNumberFormat="1" applyBorder="1" applyAlignment="1">
      <alignment horizontal="center" vertical="center" wrapTex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xf numFmtId="0" fontId="38" fillId="0" borderId="17" xfId="0" applyFont="1" applyBorder="1" applyAlignment="1">
      <alignment horizontal="center"/>
    </xf>
    <xf numFmtId="0" fontId="6" fillId="0" borderId="18" xfId="0" applyFont="1" applyBorder="1" applyAlignment="1">
      <alignment horizontal="center"/>
    </xf>
    <xf numFmtId="0" fontId="6" fillId="0" borderId="19" xfId="0" applyFont="1" applyBorder="1" applyAlignment="1">
      <alignment horizont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4B21"/>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15" activePane="bottomLeft" state="frozen"/>
      <selection pane="bottomLeft" activeCell="C19" sqref="C19"/>
    </sheetView>
  </sheetViews>
  <sheetFormatPr defaultRowHeight="30" customHeight="1" x14ac:dyDescent="0.3"/>
  <cols>
    <col min="1" max="1" width="2.6640625" style="45" customWidth="1"/>
    <col min="2" max="2" width="27.109375" bestFit="1"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47" width="2.5546875" hidden="1" customWidth="1"/>
    <col min="48" max="64" width="2.5546875" customWidth="1"/>
    <col min="69" max="70" width="10.33203125"/>
  </cols>
  <sheetData>
    <row r="1" spans="1:64" ht="30" customHeight="1" x14ac:dyDescent="0.55000000000000004">
      <c r="A1" s="46" t="s">
        <v>0</v>
      </c>
      <c r="B1" s="49" t="s">
        <v>46</v>
      </c>
      <c r="C1" s="1"/>
      <c r="D1" s="2"/>
      <c r="E1" s="4"/>
      <c r="F1" s="34"/>
      <c r="H1" s="2"/>
      <c r="I1" s="67"/>
    </row>
    <row r="2" spans="1:64" ht="30" customHeight="1" x14ac:dyDescent="0.35">
      <c r="A2" s="45" t="s">
        <v>1</v>
      </c>
      <c r="B2" s="50" t="s">
        <v>47</v>
      </c>
      <c r="I2" s="68"/>
    </row>
    <row r="3" spans="1:64" ht="30" customHeight="1" x14ac:dyDescent="0.3">
      <c r="A3" s="45" t="s">
        <v>2</v>
      </c>
      <c r="B3" s="51" t="s">
        <v>48</v>
      </c>
      <c r="C3" s="100" t="s">
        <v>23</v>
      </c>
      <c r="D3" s="101"/>
      <c r="E3" s="99">
        <v>45364</v>
      </c>
      <c r="F3" s="99"/>
    </row>
    <row r="4" spans="1:64" ht="30" customHeight="1" x14ac:dyDescent="0.3">
      <c r="A4" s="46" t="s">
        <v>3</v>
      </c>
      <c r="C4" s="100" t="s">
        <v>24</v>
      </c>
      <c r="D4" s="101"/>
      <c r="E4" s="7">
        <v>1</v>
      </c>
      <c r="I4" s="96">
        <f>I5</f>
        <v>45362</v>
      </c>
      <c r="J4" s="97"/>
      <c r="K4" s="97"/>
      <c r="L4" s="97"/>
      <c r="M4" s="97"/>
      <c r="N4" s="97"/>
      <c r="O4" s="98"/>
      <c r="P4" s="96">
        <f>P5</f>
        <v>45369</v>
      </c>
      <c r="Q4" s="97"/>
      <c r="R4" s="97"/>
      <c r="S4" s="97"/>
      <c r="T4" s="97"/>
      <c r="U4" s="97"/>
      <c r="V4" s="98"/>
      <c r="W4" s="96">
        <f>W5</f>
        <v>45376</v>
      </c>
      <c r="X4" s="97"/>
      <c r="Y4" s="97"/>
      <c r="Z4" s="97"/>
      <c r="AA4" s="97"/>
      <c r="AB4" s="97"/>
      <c r="AC4" s="98"/>
      <c r="AD4" s="96">
        <f>AD5</f>
        <v>45383</v>
      </c>
      <c r="AE4" s="97"/>
      <c r="AF4" s="97"/>
      <c r="AG4" s="97"/>
      <c r="AH4" s="97"/>
      <c r="AI4" s="97"/>
      <c r="AJ4" s="98"/>
      <c r="AK4" s="96">
        <f>AK5</f>
        <v>45390</v>
      </c>
      <c r="AL4" s="97"/>
      <c r="AM4" s="97"/>
      <c r="AN4" s="97"/>
      <c r="AO4" s="97"/>
      <c r="AP4" s="97"/>
      <c r="AQ4" s="98"/>
      <c r="AR4" s="96">
        <f>AR5</f>
        <v>45397</v>
      </c>
      <c r="AS4" s="97"/>
      <c r="AT4" s="97"/>
      <c r="AU4" s="97"/>
      <c r="AV4" s="97"/>
      <c r="AW4" s="97"/>
      <c r="AX4" s="98"/>
      <c r="AY4" s="96">
        <f>AY5</f>
        <v>45404</v>
      </c>
      <c r="AZ4" s="97"/>
      <c r="BA4" s="97"/>
      <c r="BB4" s="97"/>
      <c r="BC4" s="97"/>
      <c r="BD4" s="97"/>
      <c r="BE4" s="98"/>
      <c r="BF4" s="96">
        <f>BF5</f>
        <v>45411</v>
      </c>
      <c r="BG4" s="97"/>
      <c r="BH4" s="97"/>
      <c r="BI4" s="97"/>
      <c r="BJ4" s="97"/>
      <c r="BK4" s="97"/>
      <c r="BL4" s="98"/>
    </row>
    <row r="5" spans="1:64" ht="15" customHeight="1" x14ac:dyDescent="0.3">
      <c r="A5" s="46" t="s">
        <v>4</v>
      </c>
      <c r="B5" s="66"/>
      <c r="C5" s="66"/>
      <c r="D5" s="66"/>
      <c r="E5" s="66"/>
      <c r="F5" s="66"/>
      <c r="G5" s="66"/>
      <c r="I5" s="85">
        <f>Início_do_projeto-WEEKDAY(Início_do_projeto,1)+2+7*(Semana_de_exibição-1)</f>
        <v>45362</v>
      </c>
      <c r="J5" s="86">
        <f>I5+1</f>
        <v>45363</v>
      </c>
      <c r="K5" s="86">
        <f t="shared" ref="K5:AX5" si="0">J5+1</f>
        <v>45364</v>
      </c>
      <c r="L5" s="86">
        <f t="shared" si="0"/>
        <v>45365</v>
      </c>
      <c r="M5" s="86">
        <f t="shared" si="0"/>
        <v>45366</v>
      </c>
      <c r="N5" s="86">
        <f t="shared" si="0"/>
        <v>45367</v>
      </c>
      <c r="O5" s="87">
        <f t="shared" si="0"/>
        <v>45368</v>
      </c>
      <c r="P5" s="85">
        <f>O5+1</f>
        <v>45369</v>
      </c>
      <c r="Q5" s="86">
        <f>P5+1</f>
        <v>45370</v>
      </c>
      <c r="R5" s="86">
        <f t="shared" si="0"/>
        <v>45371</v>
      </c>
      <c r="S5" s="86">
        <f t="shared" si="0"/>
        <v>45372</v>
      </c>
      <c r="T5" s="86">
        <f t="shared" si="0"/>
        <v>45373</v>
      </c>
      <c r="U5" s="86">
        <f t="shared" si="0"/>
        <v>45374</v>
      </c>
      <c r="V5" s="87">
        <f t="shared" si="0"/>
        <v>45375</v>
      </c>
      <c r="W5" s="85">
        <f>V5+1</f>
        <v>45376</v>
      </c>
      <c r="X5" s="86">
        <f>W5+1</f>
        <v>45377</v>
      </c>
      <c r="Y5" s="86">
        <f t="shared" si="0"/>
        <v>45378</v>
      </c>
      <c r="Z5" s="86">
        <f t="shared" si="0"/>
        <v>45379</v>
      </c>
      <c r="AA5" s="86">
        <f t="shared" si="0"/>
        <v>45380</v>
      </c>
      <c r="AB5" s="86">
        <f t="shared" si="0"/>
        <v>45381</v>
      </c>
      <c r="AC5" s="87">
        <f t="shared" si="0"/>
        <v>45382</v>
      </c>
      <c r="AD5" s="85">
        <f>AC5+1</f>
        <v>45383</v>
      </c>
      <c r="AE5" s="86">
        <f>AD5+1</f>
        <v>45384</v>
      </c>
      <c r="AF5" s="86">
        <f t="shared" si="0"/>
        <v>45385</v>
      </c>
      <c r="AG5" s="86">
        <f t="shared" si="0"/>
        <v>45386</v>
      </c>
      <c r="AH5" s="86">
        <f t="shared" si="0"/>
        <v>45387</v>
      </c>
      <c r="AI5" s="86">
        <f t="shared" si="0"/>
        <v>45388</v>
      </c>
      <c r="AJ5" s="87">
        <f t="shared" si="0"/>
        <v>45389</v>
      </c>
      <c r="AK5" s="85">
        <f>AJ5+1</f>
        <v>45390</v>
      </c>
      <c r="AL5" s="86">
        <f>AK5+1</f>
        <v>45391</v>
      </c>
      <c r="AM5" s="86">
        <f t="shared" si="0"/>
        <v>45392</v>
      </c>
      <c r="AN5" s="86">
        <f t="shared" si="0"/>
        <v>45393</v>
      </c>
      <c r="AO5" s="86">
        <f t="shared" si="0"/>
        <v>45394</v>
      </c>
      <c r="AP5" s="86">
        <f t="shared" si="0"/>
        <v>45395</v>
      </c>
      <c r="AQ5" s="87">
        <f t="shared" si="0"/>
        <v>45396</v>
      </c>
      <c r="AR5" s="85">
        <f>AQ5+1</f>
        <v>45397</v>
      </c>
      <c r="AS5" s="86">
        <f>AR5+1</f>
        <v>45398</v>
      </c>
      <c r="AT5" s="86">
        <f t="shared" si="0"/>
        <v>45399</v>
      </c>
      <c r="AU5" s="86">
        <f t="shared" si="0"/>
        <v>45400</v>
      </c>
      <c r="AV5" s="86">
        <f t="shared" si="0"/>
        <v>45401</v>
      </c>
      <c r="AW5" s="86">
        <f t="shared" si="0"/>
        <v>45402</v>
      </c>
      <c r="AX5" s="87">
        <f t="shared" si="0"/>
        <v>45403</v>
      </c>
      <c r="AY5" s="85">
        <f>AX5+1</f>
        <v>45404</v>
      </c>
      <c r="AZ5" s="86">
        <f>AY5+1</f>
        <v>45405</v>
      </c>
      <c r="BA5" s="86">
        <f t="shared" ref="BA5:BE5" si="1">AZ5+1</f>
        <v>45406</v>
      </c>
      <c r="BB5" s="86">
        <f t="shared" si="1"/>
        <v>45407</v>
      </c>
      <c r="BC5" s="86">
        <f t="shared" si="1"/>
        <v>45408</v>
      </c>
      <c r="BD5" s="86">
        <f t="shared" si="1"/>
        <v>45409</v>
      </c>
      <c r="BE5" s="87">
        <f t="shared" si="1"/>
        <v>45410</v>
      </c>
      <c r="BF5" s="85">
        <f>BE5+1</f>
        <v>45411</v>
      </c>
      <c r="BG5" s="86">
        <f>BF5+1</f>
        <v>45412</v>
      </c>
      <c r="BH5" s="86">
        <f t="shared" ref="BH5:BL5" si="2">BG5+1</f>
        <v>45413</v>
      </c>
      <c r="BI5" s="86">
        <f t="shared" si="2"/>
        <v>45414</v>
      </c>
      <c r="BJ5" s="86">
        <f t="shared" si="2"/>
        <v>45415</v>
      </c>
      <c r="BK5" s="86">
        <f t="shared" si="2"/>
        <v>45416</v>
      </c>
      <c r="BL5" s="87">
        <f t="shared" si="2"/>
        <v>45417</v>
      </c>
    </row>
    <row r="6" spans="1:64" ht="30" customHeight="1" thickBot="1" x14ac:dyDescent="0.35">
      <c r="A6" s="46" t="s">
        <v>5</v>
      </c>
      <c r="B6" s="8" t="s">
        <v>14</v>
      </c>
      <c r="C6" s="9" t="s">
        <v>25</v>
      </c>
      <c r="D6" s="9" t="s">
        <v>26</v>
      </c>
      <c r="E6" s="9" t="s">
        <v>27</v>
      </c>
      <c r="F6" s="9" t="s">
        <v>29</v>
      </c>
      <c r="G6" s="9"/>
      <c r="H6" s="9" t="s">
        <v>30</v>
      </c>
      <c r="I6" s="10" t="str">
        <f t="shared" ref="I6" si="3">LEFT(TEXT(I5,"ddd"),1)</f>
        <v>s</v>
      </c>
      <c r="J6" s="10" t="str">
        <f t="shared" ref="J6:AR6" si="4">LEFT(TEXT(J5,"ddd"),1)</f>
        <v>t</v>
      </c>
      <c r="K6" s="10" t="str">
        <f t="shared" si="4"/>
        <v>q</v>
      </c>
      <c r="L6" s="10" t="str">
        <f t="shared" si="4"/>
        <v>q</v>
      </c>
      <c r="M6" s="10" t="str">
        <f t="shared" si="4"/>
        <v>s</v>
      </c>
      <c r="N6" s="10" t="str">
        <f t="shared" si="4"/>
        <v>s</v>
      </c>
      <c r="O6" s="10" t="str">
        <f t="shared" si="4"/>
        <v>d</v>
      </c>
      <c r="P6" s="10" t="str">
        <f t="shared" si="4"/>
        <v>s</v>
      </c>
      <c r="Q6" s="10" t="str">
        <f t="shared" si="4"/>
        <v>t</v>
      </c>
      <c r="R6" s="10" t="str">
        <f t="shared" si="4"/>
        <v>q</v>
      </c>
      <c r="S6" s="10" t="str">
        <f t="shared" si="4"/>
        <v>q</v>
      </c>
      <c r="T6" s="10" t="str">
        <f t="shared" si="4"/>
        <v>s</v>
      </c>
      <c r="U6" s="10" t="str">
        <f t="shared" si="4"/>
        <v>s</v>
      </c>
      <c r="V6" s="10" t="str">
        <f t="shared" si="4"/>
        <v>d</v>
      </c>
      <c r="W6" s="10" t="str">
        <f t="shared" si="4"/>
        <v>s</v>
      </c>
      <c r="X6" s="10" t="str">
        <f t="shared" si="4"/>
        <v>t</v>
      </c>
      <c r="Y6" s="10" t="str">
        <f t="shared" si="4"/>
        <v>q</v>
      </c>
      <c r="Z6" s="10" t="str">
        <f t="shared" si="4"/>
        <v>q</v>
      </c>
      <c r="AA6" s="10" t="str">
        <f t="shared" si="4"/>
        <v>s</v>
      </c>
      <c r="AB6" s="10" t="str">
        <f t="shared" si="4"/>
        <v>s</v>
      </c>
      <c r="AC6" s="10" t="str">
        <f t="shared" si="4"/>
        <v>d</v>
      </c>
      <c r="AD6" s="10" t="str">
        <f t="shared" si="4"/>
        <v>s</v>
      </c>
      <c r="AE6" s="10" t="str">
        <f t="shared" si="4"/>
        <v>t</v>
      </c>
      <c r="AF6" s="10" t="str">
        <f t="shared" si="4"/>
        <v>q</v>
      </c>
      <c r="AG6" s="10" t="str">
        <f t="shared" si="4"/>
        <v>q</v>
      </c>
      <c r="AH6" s="10" t="str">
        <f t="shared" si="4"/>
        <v>s</v>
      </c>
      <c r="AI6" s="10" t="str">
        <f t="shared" si="4"/>
        <v>s</v>
      </c>
      <c r="AJ6" s="10" t="str">
        <f t="shared" si="4"/>
        <v>d</v>
      </c>
      <c r="AK6" s="10" t="str">
        <f t="shared" si="4"/>
        <v>s</v>
      </c>
      <c r="AL6" s="10" t="str">
        <f t="shared" si="4"/>
        <v>t</v>
      </c>
      <c r="AM6" s="10" t="str">
        <f t="shared" si="4"/>
        <v>q</v>
      </c>
      <c r="AN6" s="10" t="str">
        <f t="shared" si="4"/>
        <v>q</v>
      </c>
      <c r="AO6" s="10" t="str">
        <f t="shared" si="4"/>
        <v>s</v>
      </c>
      <c r="AP6" s="10" t="str">
        <f t="shared" si="4"/>
        <v>s</v>
      </c>
      <c r="AQ6" s="10" t="str">
        <f t="shared" si="4"/>
        <v>d</v>
      </c>
      <c r="AR6" s="10" t="str">
        <f t="shared" si="4"/>
        <v>s</v>
      </c>
      <c r="AS6" s="10" t="str">
        <f t="shared" ref="AS6:BL6" si="5">LEFT(TEXT(AS5,"ddd"),1)</f>
        <v>t</v>
      </c>
      <c r="AT6" s="10" t="str">
        <f t="shared" si="5"/>
        <v>q</v>
      </c>
      <c r="AU6" s="10" t="str">
        <f t="shared" si="5"/>
        <v>q</v>
      </c>
      <c r="AV6" s="10" t="str">
        <f t="shared" si="5"/>
        <v>s</v>
      </c>
      <c r="AW6" s="10" t="str">
        <f t="shared" si="5"/>
        <v>s</v>
      </c>
      <c r="AX6" s="10" t="str">
        <f t="shared" si="5"/>
        <v>d</v>
      </c>
      <c r="AY6" s="10" t="str">
        <f t="shared" si="5"/>
        <v>s</v>
      </c>
      <c r="AZ6" s="10" t="str">
        <f t="shared" si="5"/>
        <v>t</v>
      </c>
      <c r="BA6" s="10" t="str">
        <f t="shared" si="5"/>
        <v>q</v>
      </c>
      <c r="BB6" s="10" t="str">
        <f t="shared" si="5"/>
        <v>q</v>
      </c>
      <c r="BC6" s="10" t="str">
        <f t="shared" si="5"/>
        <v>s</v>
      </c>
      <c r="BD6" s="10" t="str">
        <f t="shared" si="5"/>
        <v>s</v>
      </c>
      <c r="BE6" s="10" t="str">
        <f t="shared" si="5"/>
        <v>d</v>
      </c>
      <c r="BF6" s="10" t="str">
        <f t="shared" si="5"/>
        <v>s</v>
      </c>
      <c r="BG6" s="10" t="str">
        <f t="shared" si="5"/>
        <v>t</v>
      </c>
      <c r="BH6" s="10" t="str">
        <f t="shared" si="5"/>
        <v>q</v>
      </c>
      <c r="BI6" s="10" t="str">
        <f t="shared" si="5"/>
        <v>q</v>
      </c>
      <c r="BJ6" s="10" t="str">
        <f t="shared" si="5"/>
        <v>s</v>
      </c>
      <c r="BK6" s="10" t="str">
        <f t="shared" si="5"/>
        <v>s</v>
      </c>
      <c r="BL6" s="10" t="str">
        <f t="shared" si="5"/>
        <v>d</v>
      </c>
    </row>
    <row r="7" spans="1:64" ht="30" hidden="1" customHeight="1" thickBot="1" x14ac:dyDescent="0.35">
      <c r="A7" s="45" t="s">
        <v>6</v>
      </c>
      <c r="C7" s="48"/>
      <c r="E7"/>
      <c r="H7" t="str">
        <f>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49</v>
      </c>
      <c r="C8" s="52"/>
      <c r="D8" s="16"/>
      <c r="E8" s="70"/>
      <c r="F8" s="71"/>
      <c r="G8" s="14"/>
      <c r="H8" s="14" t="str">
        <f t="shared" ref="H8:H32" si="6">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50</v>
      </c>
      <c r="C9" s="53" t="s">
        <v>51</v>
      </c>
      <c r="D9" s="17">
        <v>1</v>
      </c>
      <c r="E9" s="72">
        <f>Início_do_projeto</f>
        <v>45364</v>
      </c>
      <c r="F9" s="72">
        <v>45376</v>
      </c>
      <c r="G9" s="14"/>
      <c r="H9" s="14">
        <f t="shared" si="6"/>
        <v>13</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52</v>
      </c>
      <c r="C10" s="53" t="s">
        <v>53</v>
      </c>
      <c r="D10" s="17">
        <v>1</v>
      </c>
      <c r="E10" s="72">
        <f>Início_do_projeto</f>
        <v>45364</v>
      </c>
      <c r="F10" s="72">
        <v>45376</v>
      </c>
      <c r="G10" s="14"/>
      <c r="H10" s="14">
        <f t="shared" si="6"/>
        <v>13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54</v>
      </c>
      <c r="C11" s="53" t="s">
        <v>55</v>
      </c>
      <c r="D11" s="17">
        <v>1</v>
      </c>
      <c r="E11" s="72">
        <f>Início_do_projeto</f>
        <v>45364</v>
      </c>
      <c r="F11" s="72">
        <v>45376</v>
      </c>
      <c r="G11" s="14"/>
      <c r="H11" s="14">
        <f t="shared" si="6"/>
        <v>13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57</v>
      </c>
      <c r="C12" s="53" t="s">
        <v>58</v>
      </c>
      <c r="D12" s="17">
        <v>1</v>
      </c>
      <c r="E12" s="72">
        <f>Início_do_projeto</f>
        <v>45364</v>
      </c>
      <c r="F12" s="72">
        <v>45376</v>
      </c>
      <c r="G12" s="14"/>
      <c r="H12" s="14">
        <f t="shared" si="6"/>
        <v>13</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56</v>
      </c>
      <c r="C13" s="53" t="s">
        <v>59</v>
      </c>
      <c r="D13" s="17">
        <v>1</v>
      </c>
      <c r="E13" s="72">
        <f>Início_do_projeto</f>
        <v>45364</v>
      </c>
      <c r="F13" s="72">
        <v>45376</v>
      </c>
      <c r="G13" s="14"/>
      <c r="H13" s="14">
        <f t="shared" si="6"/>
        <v>13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5"/>
      <c r="B14" s="61" t="s">
        <v>93</v>
      </c>
      <c r="C14" s="53" t="s">
        <v>94</v>
      </c>
      <c r="D14" s="17">
        <v>1</v>
      </c>
      <c r="E14" s="72">
        <v>45383</v>
      </c>
      <c r="F14" s="72">
        <v>45383</v>
      </c>
      <c r="G14" s="14"/>
      <c r="H14" s="14"/>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t="s">
        <v>10</v>
      </c>
      <c r="B15" s="18" t="s">
        <v>99</v>
      </c>
      <c r="C15" s="54"/>
      <c r="D15" s="19"/>
      <c r="E15" s="73"/>
      <c r="F15" s="74"/>
      <c r="G15" s="14"/>
      <c r="H15" s="14" t="str">
        <f t="shared" si="6"/>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6"/>
      <c r="B16" s="62" t="s">
        <v>103</v>
      </c>
      <c r="C16" s="55" t="s">
        <v>100</v>
      </c>
      <c r="D16" s="20">
        <v>0</v>
      </c>
      <c r="E16" s="75">
        <v>45401</v>
      </c>
      <c r="F16" s="75">
        <f>E16+5</f>
        <v>45406</v>
      </c>
      <c r="G16" s="14"/>
      <c r="H16" s="14">
        <f t="shared" si="6"/>
        <v>6</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101</v>
      </c>
      <c r="C17" s="55" t="s">
        <v>102</v>
      </c>
      <c r="D17" s="20">
        <v>0</v>
      </c>
      <c r="E17" s="75">
        <v>45401</v>
      </c>
      <c r="F17" s="75">
        <f>E17+5</f>
        <v>45406</v>
      </c>
      <c r="G17" s="14"/>
      <c r="H17" s="14">
        <f t="shared" si="6"/>
        <v>6</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105</v>
      </c>
      <c r="C18" s="55" t="s">
        <v>104</v>
      </c>
      <c r="D18" s="20">
        <v>0</v>
      </c>
      <c r="E18" s="75">
        <v>45401</v>
      </c>
      <c r="F18" s="75">
        <f>E18+5</f>
        <v>45406</v>
      </c>
      <c r="G18" s="14"/>
      <c r="H18" s="14">
        <f t="shared" si="6"/>
        <v>6</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t="s">
        <v>11</v>
      </c>
      <c r="B19" s="21" t="s">
        <v>20</v>
      </c>
      <c r="C19" s="56"/>
      <c r="D19" s="22"/>
      <c r="E19" s="76"/>
      <c r="F19" s="77"/>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c r="B20" s="63" t="s">
        <v>15</v>
      </c>
      <c r="C20" s="57"/>
      <c r="D20" s="23"/>
      <c r="E20" s="78">
        <f>E9+15</f>
        <v>45379</v>
      </c>
      <c r="F20" s="78">
        <f>E20+5</f>
        <v>45384</v>
      </c>
      <c r="G20" s="14"/>
      <c r="H20" s="14">
        <f t="shared" si="6"/>
        <v>6</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16</v>
      </c>
      <c r="C21" s="57"/>
      <c r="D21" s="23"/>
      <c r="E21" s="78">
        <f>F20+1</f>
        <v>45385</v>
      </c>
      <c r="F21" s="78">
        <f>E21+4</f>
        <v>45389</v>
      </c>
      <c r="G21" s="14"/>
      <c r="H21" s="14">
        <f t="shared" si="6"/>
        <v>5</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t="s">
        <v>17</v>
      </c>
      <c r="C22" s="57"/>
      <c r="D22" s="23"/>
      <c r="E22" s="78">
        <f>E21+5</f>
        <v>45390</v>
      </c>
      <c r="F22" s="78">
        <f>E22+5</f>
        <v>45395</v>
      </c>
      <c r="G22" s="14"/>
      <c r="H22" s="14">
        <f t="shared" si="6"/>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18</v>
      </c>
      <c r="C23" s="57"/>
      <c r="D23" s="23"/>
      <c r="E23" s="78">
        <f>F22+1</f>
        <v>45396</v>
      </c>
      <c r="F23" s="78">
        <f>E23+4</f>
        <v>45400</v>
      </c>
      <c r="G23" s="14"/>
      <c r="H23" s="14">
        <f t="shared" si="6"/>
        <v>5</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19</v>
      </c>
      <c r="C24" s="57"/>
      <c r="D24" s="23"/>
      <c r="E24" s="78">
        <f>E22</f>
        <v>45390</v>
      </c>
      <c r="F24" s="78">
        <f>E24+4</f>
        <v>45394</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t="s">
        <v>11</v>
      </c>
      <c r="B25" s="24" t="s">
        <v>21</v>
      </c>
      <c r="C25" s="58"/>
      <c r="D25" s="25"/>
      <c r="E25" s="79"/>
      <c r="F25" s="80"/>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c r="B26" s="64" t="s">
        <v>15</v>
      </c>
      <c r="C26" s="59"/>
      <c r="D26" s="26"/>
      <c r="E26" s="81" t="s">
        <v>28</v>
      </c>
      <c r="F26" s="81" t="s">
        <v>28</v>
      </c>
      <c r="G26" s="14"/>
      <c r="H26" s="14" t="e">
        <f t="shared" si="6"/>
        <v>#VALUE!</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16</v>
      </c>
      <c r="C27" s="59"/>
      <c r="D27" s="26"/>
      <c r="E27" s="81" t="s">
        <v>28</v>
      </c>
      <c r="F27" s="81" t="s">
        <v>28</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17</v>
      </c>
      <c r="C28" s="59"/>
      <c r="D28" s="26"/>
      <c r="E28" s="81" t="s">
        <v>28</v>
      </c>
      <c r="F28" s="81" t="s">
        <v>28</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t="s">
        <v>18</v>
      </c>
      <c r="C29" s="59"/>
      <c r="D29" s="26"/>
      <c r="E29" s="81" t="s">
        <v>28</v>
      </c>
      <c r="F29" s="81" t="s">
        <v>28</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19</v>
      </c>
      <c r="C30" s="59"/>
      <c r="D30" s="26"/>
      <c r="E30" s="81" t="s">
        <v>28</v>
      </c>
      <c r="F30" s="81" t="s">
        <v>28</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t="s">
        <v>12</v>
      </c>
      <c r="B31" s="65"/>
      <c r="C31" s="60"/>
      <c r="D31" s="13"/>
      <c r="E31" s="82"/>
      <c r="F31" s="82"/>
      <c r="G31" s="14"/>
      <c r="H31" s="14" t="str">
        <f t="shared"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6" t="s">
        <v>13</v>
      </c>
      <c r="B32" s="27" t="s">
        <v>22</v>
      </c>
      <c r="C32" s="28"/>
      <c r="D32" s="29"/>
      <c r="E32" s="83"/>
      <c r="F32" s="84"/>
      <c r="G32" s="30"/>
      <c r="H32" s="30" t="str">
        <f t="shared" si="6"/>
        <v/>
      </c>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row>
    <row r="33" spans="3:7" ht="30" customHeight="1" x14ac:dyDescent="0.3">
      <c r="G33" s="6"/>
    </row>
    <row r="34" spans="3:7" ht="30" customHeight="1" x14ac:dyDescent="0.3">
      <c r="C34" s="11"/>
      <c r="F34" s="47"/>
    </row>
    <row r="35" spans="3:7" ht="30" customHeight="1" x14ac:dyDescent="0.3">
      <c r="C35"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6" priority="33">
      <formula>AND(TODAY()&gt;=I$5,TODAY()&lt;J$5)</formula>
    </cfRule>
  </conditionalFormatting>
  <conditionalFormatting sqref="I7:BL32">
    <cfRule type="expression" dxfId="5" priority="27">
      <formula>AND(Início_da_tarefa&lt;=I$5,ROUNDDOWN((Término_da_tarefa-Início_da_tarefa+1)*Progresso_da_tarefa,0)+Início_da_tarefa-1&gt;=I$5)</formula>
    </cfRule>
    <cfRule type="expression" dxfId="4"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21:F22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8E0A-8D99-4FDB-BAD6-FE5645DD6369}">
  <dimension ref="B1:M23"/>
  <sheetViews>
    <sheetView showGridLines="0" topLeftCell="A8" zoomScale="81" workbookViewId="0">
      <selection activeCell="D15" sqref="D15"/>
    </sheetView>
  </sheetViews>
  <sheetFormatPr defaultRowHeight="14.4" x14ac:dyDescent="0.3"/>
  <cols>
    <col min="1" max="1" width="12.5546875" customWidth="1"/>
    <col min="2" max="2" width="3.21875" customWidth="1"/>
    <col min="3" max="3" width="48.77734375" bestFit="1" customWidth="1"/>
    <col min="4" max="4" width="43.6640625" customWidth="1"/>
    <col min="5" max="5" width="46.88671875" customWidth="1"/>
    <col min="6" max="7" width="19.6640625" customWidth="1"/>
    <col min="8" max="8" width="20.6640625" customWidth="1"/>
    <col min="9" max="9" width="24.88671875" customWidth="1"/>
    <col min="10" max="10" width="14" customWidth="1"/>
    <col min="13" max="13" width="21.5546875" customWidth="1"/>
  </cols>
  <sheetData>
    <row r="1" spans="2:13" x14ac:dyDescent="0.3">
      <c r="L1" s="92" t="s">
        <v>70</v>
      </c>
      <c r="M1" s="92" t="s">
        <v>51</v>
      </c>
    </row>
    <row r="2" spans="2:13" ht="15.6" x14ac:dyDescent="0.3">
      <c r="C2" s="93" t="s">
        <v>67</v>
      </c>
      <c r="L2" s="92" t="s">
        <v>71</v>
      </c>
      <c r="M2" s="92" t="s">
        <v>53</v>
      </c>
    </row>
    <row r="3" spans="2:13" ht="15.6" x14ac:dyDescent="0.3">
      <c r="C3" s="93" t="s">
        <v>68</v>
      </c>
      <c r="L3" s="92" t="s">
        <v>72</v>
      </c>
      <c r="M3" s="92" t="s">
        <v>55</v>
      </c>
    </row>
    <row r="4" spans="2:13" x14ac:dyDescent="0.3">
      <c r="L4" s="92"/>
      <c r="M4" s="92" t="s">
        <v>58</v>
      </c>
    </row>
    <row r="5" spans="2:13" ht="15.6" x14ac:dyDescent="0.3">
      <c r="C5" s="102" t="s">
        <v>66</v>
      </c>
      <c r="D5" s="102"/>
      <c r="E5" s="102"/>
      <c r="F5" s="102"/>
      <c r="G5" s="102"/>
      <c r="H5" s="102"/>
      <c r="I5" s="102"/>
      <c r="J5" s="102"/>
      <c r="L5" s="92"/>
      <c r="M5" s="92" t="s">
        <v>59</v>
      </c>
    </row>
    <row r="6" spans="2:13" x14ac:dyDescent="0.3">
      <c r="C6" s="90" t="s">
        <v>60</v>
      </c>
      <c r="D6" s="90" t="s">
        <v>61</v>
      </c>
      <c r="E6" s="90" t="s">
        <v>62</v>
      </c>
      <c r="F6" s="90" t="s">
        <v>63</v>
      </c>
      <c r="G6" s="103" t="s">
        <v>69</v>
      </c>
      <c r="H6" s="104"/>
      <c r="I6" s="90" t="s">
        <v>64</v>
      </c>
      <c r="J6" s="90" t="s">
        <v>65</v>
      </c>
      <c r="L6" s="92"/>
      <c r="M6" s="92" t="s">
        <v>74</v>
      </c>
    </row>
    <row r="7" spans="2:13" ht="13.8" customHeight="1" x14ac:dyDescent="0.3">
      <c r="C7" s="90"/>
      <c r="D7" s="90"/>
      <c r="E7" s="90"/>
      <c r="F7" s="90"/>
      <c r="G7" s="90" t="s">
        <v>76</v>
      </c>
      <c r="H7" s="90" t="s">
        <v>77</v>
      </c>
      <c r="I7" s="90"/>
      <c r="J7" s="90"/>
      <c r="L7" s="92"/>
      <c r="M7" s="94" t="s">
        <v>75</v>
      </c>
    </row>
    <row r="8" spans="2:13" ht="72" x14ac:dyDescent="0.3">
      <c r="B8" s="89">
        <v>1</v>
      </c>
      <c r="C8" s="91" t="s">
        <v>78</v>
      </c>
      <c r="D8" s="91" t="s">
        <v>82</v>
      </c>
      <c r="E8" s="91" t="s">
        <v>73</v>
      </c>
      <c r="F8" s="91" t="s">
        <v>51</v>
      </c>
      <c r="G8" s="95">
        <v>45364</v>
      </c>
      <c r="H8" s="95">
        <v>45376</v>
      </c>
      <c r="I8" s="91" t="s">
        <v>88</v>
      </c>
      <c r="J8" s="91" t="s">
        <v>72</v>
      </c>
      <c r="M8" s="94" t="s">
        <v>75</v>
      </c>
    </row>
    <row r="9" spans="2:13" ht="72" x14ac:dyDescent="0.3">
      <c r="B9" s="89">
        <v>2</v>
      </c>
      <c r="C9" s="91" t="s">
        <v>79</v>
      </c>
      <c r="D9" s="91" t="s">
        <v>81</v>
      </c>
      <c r="E9" s="91" t="s">
        <v>73</v>
      </c>
      <c r="F9" s="91" t="s">
        <v>53</v>
      </c>
      <c r="G9" s="95">
        <v>45364</v>
      </c>
      <c r="H9" s="95">
        <v>45376</v>
      </c>
      <c r="I9" s="91" t="s">
        <v>88</v>
      </c>
      <c r="J9" s="91" t="s">
        <v>72</v>
      </c>
      <c r="M9" s="92" t="s">
        <v>94</v>
      </c>
    </row>
    <row r="10" spans="2:13" ht="72" x14ac:dyDescent="0.3">
      <c r="B10" s="89">
        <v>3</v>
      </c>
      <c r="C10" s="91" t="s">
        <v>85</v>
      </c>
      <c r="D10" s="91" t="s">
        <v>83</v>
      </c>
      <c r="E10" s="91" t="s">
        <v>73</v>
      </c>
      <c r="F10" s="91" t="s">
        <v>55</v>
      </c>
      <c r="G10" s="95">
        <v>45364</v>
      </c>
      <c r="H10" s="95">
        <v>45376</v>
      </c>
      <c r="I10" s="91" t="s">
        <v>88</v>
      </c>
      <c r="J10" s="91" t="s">
        <v>72</v>
      </c>
    </row>
    <row r="11" spans="2:13" ht="72" x14ac:dyDescent="0.3">
      <c r="B11" s="89"/>
      <c r="C11" s="91" t="s">
        <v>84</v>
      </c>
      <c r="D11" s="91" t="s">
        <v>86</v>
      </c>
      <c r="E11" s="91" t="s">
        <v>73</v>
      </c>
      <c r="F11" s="91" t="s">
        <v>55</v>
      </c>
      <c r="G11" s="95">
        <v>45364</v>
      </c>
      <c r="H11" s="95">
        <v>45376</v>
      </c>
      <c r="I11" s="91" t="s">
        <v>88</v>
      </c>
      <c r="J11" s="91" t="s">
        <v>72</v>
      </c>
    </row>
    <row r="12" spans="2:13" ht="72" x14ac:dyDescent="0.3">
      <c r="B12" s="89">
        <v>4</v>
      </c>
      <c r="C12" s="91" t="s">
        <v>80</v>
      </c>
      <c r="D12" s="91" t="s">
        <v>87</v>
      </c>
      <c r="E12" s="91" t="s">
        <v>73</v>
      </c>
      <c r="F12" s="91" t="s">
        <v>58</v>
      </c>
      <c r="G12" s="95">
        <v>45364</v>
      </c>
      <c r="H12" s="95">
        <v>45376</v>
      </c>
      <c r="I12" s="91" t="s">
        <v>88</v>
      </c>
      <c r="J12" s="91" t="s">
        <v>72</v>
      </c>
    </row>
    <row r="13" spans="2:13" ht="28.8" x14ac:dyDescent="0.3">
      <c r="B13" s="89">
        <v>5</v>
      </c>
      <c r="C13" s="91" t="s">
        <v>91</v>
      </c>
      <c r="D13" s="91" t="s">
        <v>89</v>
      </c>
      <c r="E13" s="91" t="s">
        <v>90</v>
      </c>
      <c r="F13" s="91" t="s">
        <v>59</v>
      </c>
      <c r="G13" s="95">
        <v>45376</v>
      </c>
      <c r="H13" s="95">
        <v>45383</v>
      </c>
      <c r="I13" s="91" t="s">
        <v>92</v>
      </c>
      <c r="J13" s="91" t="s">
        <v>72</v>
      </c>
    </row>
    <row r="14" spans="2:13" ht="28.8" x14ac:dyDescent="0.3">
      <c r="B14" s="89">
        <v>7</v>
      </c>
      <c r="C14" s="91" t="s">
        <v>95</v>
      </c>
      <c r="D14" s="91" t="s">
        <v>97</v>
      </c>
      <c r="E14" s="91" t="s">
        <v>96</v>
      </c>
      <c r="F14" s="91" t="s">
        <v>94</v>
      </c>
      <c r="G14" s="95">
        <v>45383</v>
      </c>
      <c r="H14" s="95">
        <v>45383</v>
      </c>
      <c r="I14" s="91" t="s">
        <v>98</v>
      </c>
      <c r="J14" s="91" t="s">
        <v>72</v>
      </c>
    </row>
    <row r="15" spans="2:13" x14ac:dyDescent="0.3">
      <c r="B15" s="89">
        <v>8</v>
      </c>
      <c r="C15" s="91"/>
      <c r="D15" s="91"/>
      <c r="E15" s="91"/>
      <c r="F15" s="91"/>
      <c r="G15" s="95"/>
      <c r="H15" s="95"/>
      <c r="I15" s="91"/>
      <c r="J15" s="91"/>
    </row>
    <row r="16" spans="2:13" x14ac:dyDescent="0.3">
      <c r="B16" s="89">
        <v>9</v>
      </c>
      <c r="C16" s="91"/>
      <c r="D16" s="91"/>
      <c r="E16" s="91"/>
      <c r="F16" s="91"/>
      <c r="G16" s="95"/>
      <c r="H16" s="95"/>
      <c r="I16" s="91"/>
      <c r="J16" s="91"/>
    </row>
    <row r="17" spans="2:10" x14ac:dyDescent="0.3">
      <c r="B17" s="89">
        <v>10</v>
      </c>
      <c r="C17" s="91"/>
      <c r="D17" s="91"/>
      <c r="E17" s="91"/>
      <c r="F17" s="91"/>
      <c r="G17" s="95"/>
      <c r="H17" s="95"/>
      <c r="I17" s="91"/>
      <c r="J17" s="91"/>
    </row>
    <row r="18" spans="2:10" x14ac:dyDescent="0.3">
      <c r="B18" s="89">
        <v>11</v>
      </c>
      <c r="C18" s="91"/>
      <c r="D18" s="91"/>
      <c r="E18" s="91"/>
      <c r="F18" s="91"/>
      <c r="G18" s="95"/>
      <c r="H18" s="95"/>
      <c r="I18" s="91"/>
      <c r="J18" s="91"/>
    </row>
    <row r="19" spans="2:10" x14ac:dyDescent="0.3">
      <c r="B19" s="89">
        <v>12</v>
      </c>
      <c r="C19" s="91"/>
      <c r="D19" s="91"/>
      <c r="E19" s="91"/>
      <c r="F19" s="91"/>
      <c r="G19" s="95"/>
      <c r="H19" s="95"/>
      <c r="I19" s="91"/>
      <c r="J19" s="91"/>
    </row>
    <row r="20" spans="2:10" x14ac:dyDescent="0.3">
      <c r="B20" s="89">
        <v>13</v>
      </c>
      <c r="C20" s="91"/>
      <c r="D20" s="91"/>
      <c r="E20" s="91"/>
      <c r="F20" s="91"/>
      <c r="G20" s="95"/>
      <c r="H20" s="95"/>
      <c r="I20" s="91"/>
      <c r="J20" s="91"/>
    </row>
    <row r="21" spans="2:10" x14ac:dyDescent="0.3">
      <c r="B21" s="89">
        <v>14</v>
      </c>
      <c r="C21" s="91"/>
      <c r="D21" s="91"/>
      <c r="E21" s="91"/>
      <c r="F21" s="91"/>
      <c r="G21" s="95"/>
      <c r="H21" s="95"/>
      <c r="I21" s="91"/>
      <c r="J21" s="91"/>
    </row>
    <row r="22" spans="2:10" x14ac:dyDescent="0.3">
      <c r="B22" s="89">
        <v>15</v>
      </c>
      <c r="C22" s="91"/>
      <c r="D22" s="91"/>
      <c r="E22" s="91"/>
      <c r="F22" s="91"/>
      <c r="G22" s="95"/>
      <c r="H22" s="95"/>
      <c r="I22" s="91"/>
      <c r="J22" s="91"/>
    </row>
    <row r="23" spans="2:10" x14ac:dyDescent="0.3">
      <c r="B23" s="89">
        <v>16</v>
      </c>
      <c r="C23" s="91"/>
      <c r="D23" s="91"/>
      <c r="E23" s="91"/>
      <c r="F23" s="91"/>
      <c r="G23" s="95"/>
      <c r="H23" s="95"/>
      <c r="I23" s="91"/>
      <c r="J23" s="91"/>
    </row>
  </sheetData>
  <mergeCells count="2">
    <mergeCell ref="C5:J5"/>
    <mergeCell ref="G6:H6"/>
  </mergeCells>
  <conditionalFormatting sqref="B8:I13">
    <cfRule type="expression" dxfId="3" priority="1">
      <formula>AND($H8&lt;TODAY(),$J8&lt;&gt;"Finalizado")</formula>
    </cfRule>
  </conditionalFormatting>
  <conditionalFormatting sqref="M7:M8 J8:J23">
    <cfRule type="containsText" dxfId="2" priority="4" operator="containsText" text="Finalizado">
      <formula>NOT(ISERROR(SEARCH("Finalizado",J7)))</formula>
    </cfRule>
    <cfRule type="containsText" dxfId="1" priority="5" operator="containsText" text="Não Iniciado">
      <formula>NOT(ISERROR(SEARCH("Não Iniciado",J7)))</formula>
    </cfRule>
    <cfRule type="containsText" dxfId="0" priority="6" operator="containsText" text="Em andamento">
      <formula>NOT(ISERROR(SEARCH("Em andamento",J7)))</formula>
    </cfRule>
  </conditionalFormatting>
  <dataValidations count="2">
    <dataValidation type="list" allowBlank="1" showInputMessage="1" showErrorMessage="1" sqref="J8:J14" xr:uid="{AA1B089B-B2F2-4508-AF62-B617634F9484}">
      <formula1>$L$1:$L$3</formula1>
    </dataValidation>
    <dataValidation type="list" allowBlank="1" showInputMessage="1" showErrorMessage="1" sqref="F8:F23" xr:uid="{1A00CE5F-4367-4006-8B57-83D92A5CBF24}">
      <formula1>$M$1:$M$9</formula1>
    </dataValidation>
  </dataValidation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election activeCell="A20" sqref="A20"/>
    </sheetView>
  </sheetViews>
  <sheetFormatPr defaultColWidth="9.109375" defaultRowHeight="13.8" x14ac:dyDescent="0.3"/>
  <cols>
    <col min="1" max="1" width="94.44140625" style="35" customWidth="1"/>
    <col min="2" max="16384" width="9.109375" style="2"/>
  </cols>
  <sheetData>
    <row r="1" spans="1:2" ht="46.5" customHeight="1" x14ac:dyDescent="0.3"/>
    <row r="2" spans="1:2" s="37" customFormat="1" ht="15.6" x14ac:dyDescent="0.3">
      <c r="A2" s="36" t="s">
        <v>31</v>
      </c>
      <c r="B2" s="36"/>
    </row>
    <row r="3" spans="1:2" s="41" customFormat="1" ht="27" customHeight="1" x14ac:dyDescent="0.3">
      <c r="A3" s="69" t="s">
        <v>32</v>
      </c>
      <c r="B3" s="42"/>
    </row>
    <row r="4" spans="1:2" s="38" customFormat="1" ht="25.8" x14ac:dyDescent="0.5">
      <c r="A4" s="39" t="s">
        <v>33</v>
      </c>
    </row>
    <row r="5" spans="1:2" ht="74.099999999999994" customHeight="1" x14ac:dyDescent="0.3">
      <c r="A5" s="40" t="s">
        <v>34</v>
      </c>
    </row>
    <row r="6" spans="1:2" ht="26.25" customHeight="1" x14ac:dyDescent="0.3">
      <c r="A6" s="39" t="s">
        <v>35</v>
      </c>
    </row>
    <row r="7" spans="1:2" s="35" customFormat="1" ht="204.9" customHeight="1" x14ac:dyDescent="0.3">
      <c r="A7" s="44" t="s">
        <v>36</v>
      </c>
    </row>
    <row r="8" spans="1:2" s="38" customFormat="1" ht="25.8" x14ac:dyDescent="0.5">
      <c r="A8" s="39" t="s">
        <v>37</v>
      </c>
    </row>
    <row r="9" spans="1:2" ht="57.6" x14ac:dyDescent="0.3">
      <c r="A9" s="40" t="s">
        <v>38</v>
      </c>
    </row>
    <row r="10" spans="1:2" s="35" customFormat="1" ht="27.9" customHeight="1" x14ac:dyDescent="0.3">
      <c r="A10" s="43" t="s">
        <v>39</v>
      </c>
    </row>
    <row r="11" spans="1:2" s="38" customFormat="1" ht="25.8" x14ac:dyDescent="0.5">
      <c r="A11" s="39" t="s">
        <v>40</v>
      </c>
    </row>
    <row r="12" spans="1:2" ht="28.8" x14ac:dyDescent="0.3">
      <c r="A12" s="40" t="s">
        <v>41</v>
      </c>
    </row>
    <row r="13" spans="1:2" s="35" customFormat="1" ht="27.9" customHeight="1" x14ac:dyDescent="0.3">
      <c r="A13" s="43" t="s">
        <v>42</v>
      </c>
    </row>
    <row r="14" spans="1:2" s="38" customFormat="1" ht="25.8" x14ac:dyDescent="0.5">
      <c r="A14" s="39" t="s">
        <v>43</v>
      </c>
    </row>
    <row r="15" spans="1:2" ht="75" customHeight="1" x14ac:dyDescent="0.3">
      <c r="A15" s="40" t="s">
        <v>44</v>
      </c>
    </row>
    <row r="16" spans="1:2" ht="75" customHeight="1" x14ac:dyDescent="0.3">
      <c r="A16" s="40" t="s">
        <v>45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6</vt:i4>
      </vt:variant>
    </vt:vector>
  </HeadingPairs>
  <TitlesOfParts>
    <vt:vector size="9" baseType="lpstr">
      <vt:lpstr>CronogramaDeProjeto</vt:lpstr>
      <vt:lpstr>5W1H</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2024-04-19T23:59:24Z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