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bppserviceslimited-my.sharepoint.com/personal/damiendarcy_bpp_com/Documents/GT Clean/"/>
    </mc:Choice>
  </mc:AlternateContent>
  <xr:revisionPtr revIDLastSave="0" documentId="8_{A855EC97-6EF0-4D33-B7F2-920EBAACF053}" xr6:coauthVersionLast="45" xr6:coauthVersionMax="45" xr10:uidLastSave="{00000000-0000-0000-0000-000000000000}"/>
  <bookViews>
    <workbookView xWindow="-110" yWindow="-110" windowWidth="17020" windowHeight="10120" tabRatio="981" xr2:uid="{8201B07B-9438-4438-98DB-DBEF0F29B81E}"/>
  </bookViews>
  <sheets>
    <sheet name="Activity 2.3 - Functions" sheetId="1" r:id="rId1"/>
    <sheet name="Activity 3.3 - Tables" sheetId="2" r:id="rId2"/>
    <sheet name="Activity 4.3 - Formatting" sheetId="3" r:id="rId3"/>
    <sheet name="Activity 5.3 - Scenario Manager"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 r="E41" i="1"/>
  <c r="D41" i="1"/>
  <c r="C41" i="1"/>
  <c r="F40" i="1"/>
  <c r="E40" i="1"/>
  <c r="D40" i="1"/>
  <c r="C40" i="1"/>
  <c r="F30" i="1"/>
  <c r="E30" i="1"/>
  <c r="D30" i="1"/>
  <c r="C30" i="1"/>
  <c r="F24" i="1"/>
  <c r="E24" i="1"/>
  <c r="D24" i="1"/>
  <c r="C24" i="1"/>
  <c r="F18" i="1"/>
  <c r="E18" i="1"/>
  <c r="D18" i="1"/>
  <c r="C18" i="1"/>
  <c r="F17" i="1"/>
  <c r="E17" i="1"/>
  <c r="D17" i="1"/>
  <c r="C17" i="1"/>
  <c r="B11" i="5" l="1"/>
  <c r="B9" i="5"/>
  <c r="B8" i="5"/>
  <c r="C10" i="1"/>
  <c r="B10" i="5" l="1"/>
  <c r="B12" i="5" s="1"/>
</calcChain>
</file>

<file path=xl/sharedStrings.xml><?xml version="1.0" encoding="utf-8"?>
<sst xmlns="http://schemas.openxmlformats.org/spreadsheetml/2006/main" count="1123" uniqueCount="211">
  <si>
    <t>Cash Flow Projections - Balance Sheet</t>
  </si>
  <si>
    <t>© www.excel-skills.com</t>
  </si>
  <si>
    <t>Q1</t>
  </si>
  <si>
    <t>Q2</t>
  </si>
  <si>
    <t>Q3</t>
  </si>
  <si>
    <t>Q4</t>
  </si>
  <si>
    <t>Total Q1</t>
  </si>
  <si>
    <t>Total Q2</t>
  </si>
  <si>
    <t>Total Q3</t>
  </si>
  <si>
    <t>Total Q4</t>
  </si>
  <si>
    <t>ASSETS</t>
  </si>
  <si>
    <t>Non-Current Assets</t>
  </si>
  <si>
    <t>PPE</t>
  </si>
  <si>
    <t>Property, Plant &amp; Equipment</t>
  </si>
  <si>
    <t>INA</t>
  </si>
  <si>
    <t>Intangible Assets</t>
  </si>
  <si>
    <t>INV</t>
  </si>
  <si>
    <t>Investments</t>
  </si>
  <si>
    <t>Current Assets</t>
  </si>
  <si>
    <t>STC</t>
  </si>
  <si>
    <t>Inventory</t>
  </si>
  <si>
    <t>DEB</t>
  </si>
  <si>
    <t>Trade Receivables</t>
  </si>
  <si>
    <t>ADV</t>
  </si>
  <si>
    <t>Loans &amp; Advances</t>
  </si>
  <si>
    <t>ODB</t>
  </si>
  <si>
    <t>Other Receivables</t>
  </si>
  <si>
    <t>CSH</t>
  </si>
  <si>
    <t>Cash &amp; Cash Equivalents</t>
  </si>
  <si>
    <t>Total Assets</t>
  </si>
  <si>
    <t>EQUITY &amp; LIABILITIES</t>
  </si>
  <si>
    <t>Equity</t>
  </si>
  <si>
    <t>CAP</t>
  </si>
  <si>
    <t>Shareholders' Contributions</t>
  </si>
  <si>
    <t>RES</t>
  </si>
  <si>
    <t>Reserves</t>
  </si>
  <si>
    <t>EAR</t>
  </si>
  <si>
    <t>Retained Earnings</t>
  </si>
  <si>
    <t>Non-Current Liabilities</t>
  </si>
  <si>
    <t>LT1</t>
  </si>
  <si>
    <t>Long Term Loans 1</t>
  </si>
  <si>
    <t>LT2</t>
  </si>
  <si>
    <t>Long Term Loans 2</t>
  </si>
  <si>
    <t>LT3</t>
  </si>
  <si>
    <t>Long Term Loans 3</t>
  </si>
  <si>
    <t>FIN</t>
  </si>
  <si>
    <t>Finance Leases</t>
  </si>
  <si>
    <t>Current Liabilities</t>
  </si>
  <si>
    <t>OVD</t>
  </si>
  <si>
    <t>Bank Overdraft</t>
  </si>
  <si>
    <t>CRE</t>
  </si>
  <si>
    <t>Trade Payables</t>
  </si>
  <si>
    <t>VAT</t>
  </si>
  <si>
    <t>Sales Tax</t>
  </si>
  <si>
    <t>PAY</t>
  </si>
  <si>
    <t>Payroll Accruals</t>
  </si>
  <si>
    <t>ACC</t>
  </si>
  <si>
    <t>Other Accruals</t>
  </si>
  <si>
    <t>TAX</t>
  </si>
  <si>
    <t>Provision For Taxation</t>
  </si>
  <si>
    <t>DIV</t>
  </si>
  <si>
    <t>Dividends Payable</t>
  </si>
  <si>
    <t>OPV</t>
  </si>
  <si>
    <t>Other Provisions</t>
  </si>
  <si>
    <t>Total Equity &amp; Liabilities</t>
  </si>
  <si>
    <t/>
  </si>
  <si>
    <t>Number of days in period</t>
  </si>
  <si>
    <t>Payroll Payments</t>
  </si>
  <si>
    <t>Payroll Run Date</t>
  </si>
  <si>
    <t>Reference</t>
  </si>
  <si>
    <t>Paid To</t>
  </si>
  <si>
    <t>Description</t>
  </si>
  <si>
    <t>Payment Amount</t>
  </si>
  <si>
    <t>Payment Type</t>
  </si>
  <si>
    <t>EXS001</t>
  </si>
  <si>
    <t>Taylor AE</t>
  </si>
  <si>
    <t>Net Salary</t>
  </si>
  <si>
    <t>EMP</t>
  </si>
  <si>
    <t>EXS002</t>
  </si>
  <si>
    <t>Smith F</t>
  </si>
  <si>
    <t>EXS003</t>
  </si>
  <si>
    <t>Wilson PG</t>
  </si>
  <si>
    <t>EXS004</t>
  </si>
  <si>
    <t>Osborne S</t>
  </si>
  <si>
    <t>EXS005</t>
  </si>
  <si>
    <t>Miller R</t>
  </si>
  <si>
    <t>EXS006</t>
  </si>
  <si>
    <t>Andrews MS</t>
  </si>
  <si>
    <t>EXS007</t>
  </si>
  <si>
    <t>Phillips KE</t>
  </si>
  <si>
    <t>EXS008</t>
  </si>
  <si>
    <t>Matthews B</t>
  </si>
  <si>
    <t>EXS009</t>
  </si>
  <si>
    <t>Brown JT</t>
  </si>
  <si>
    <t>EXS010</t>
  </si>
  <si>
    <t>Lewis I</t>
  </si>
  <si>
    <t>EXS011</t>
  </si>
  <si>
    <t>Newport GD</t>
  </si>
  <si>
    <t>EXS012</t>
  </si>
  <si>
    <t>Williams VS</t>
  </si>
  <si>
    <t>EXS013</t>
  </si>
  <si>
    <t>East WD</t>
  </si>
  <si>
    <t>PAYE</t>
  </si>
  <si>
    <t>DC</t>
  </si>
  <si>
    <t>UIF</t>
  </si>
  <si>
    <t>PENS</t>
  </si>
  <si>
    <t>Pension Fund</t>
  </si>
  <si>
    <t>M-AID</t>
  </si>
  <si>
    <t>Medical Aid</t>
  </si>
  <si>
    <t>LAPTOP</t>
  </si>
  <si>
    <t>Journal</t>
  </si>
  <si>
    <t>Laptop Repayment</t>
  </si>
  <si>
    <t>SDL</t>
  </si>
  <si>
    <t>EXS014</t>
  </si>
  <si>
    <t>Ross Q</t>
  </si>
  <si>
    <t>Loan</t>
  </si>
  <si>
    <t>Loan Repayment</t>
  </si>
  <si>
    <t>EXS015</t>
  </si>
  <si>
    <t>Graham L</t>
  </si>
  <si>
    <t>Cumulative Trial Balance</t>
  </si>
  <si>
    <t>Acc No</t>
  </si>
  <si>
    <t>Account Description</t>
  </si>
  <si>
    <t>Opening</t>
  </si>
  <si>
    <t>Month1</t>
  </si>
  <si>
    <t>Month2</t>
  </si>
  <si>
    <t>Month3</t>
  </si>
  <si>
    <t>IS-100</t>
  </si>
  <si>
    <t>Turnover</t>
  </si>
  <si>
    <t>IS-200</t>
  </si>
  <si>
    <t>Cost of Sales</t>
  </si>
  <si>
    <t>IS-301</t>
  </si>
  <si>
    <t>Accounting Fees</t>
  </si>
  <si>
    <t>IS-302</t>
  </si>
  <si>
    <t>IS-303</t>
  </si>
  <si>
    <t>Bank Charges</t>
  </si>
  <si>
    <t>IS-304</t>
  </si>
  <si>
    <t>Cleaning Expenses</t>
  </si>
  <si>
    <t>IS-305</t>
  </si>
  <si>
    <t>Computer Expenses</t>
  </si>
  <si>
    <t>IS-306</t>
  </si>
  <si>
    <t>Consumables</t>
  </si>
  <si>
    <t>IS-307</t>
  </si>
  <si>
    <t>Electricity &amp; Water</t>
  </si>
  <si>
    <t>IS-308</t>
  </si>
  <si>
    <t xml:space="preserve">Entertainment </t>
  </si>
  <si>
    <t>IS-309</t>
  </si>
  <si>
    <t>Equipment Hire</t>
  </si>
  <si>
    <t>IS-310</t>
  </si>
  <si>
    <t>Insurance</t>
  </si>
  <si>
    <t>IS-311</t>
  </si>
  <si>
    <t>Legal Fees</t>
  </si>
  <si>
    <t>IS-312</t>
  </si>
  <si>
    <t>Motor Vehicle Expenses</t>
  </si>
  <si>
    <t>IS-313</t>
  </si>
  <si>
    <t>Postage</t>
  </si>
  <si>
    <t>IS-314</t>
  </si>
  <si>
    <t>Printing &amp; Stationery</t>
  </si>
  <si>
    <t>IS-315</t>
  </si>
  <si>
    <t>Professional Fees</t>
  </si>
  <si>
    <t>IS-316</t>
  </si>
  <si>
    <t>Rent</t>
  </si>
  <si>
    <t>IS-317</t>
  </si>
  <si>
    <t>Repairs &amp; Maintenance</t>
  </si>
  <si>
    <t>IS-318</t>
  </si>
  <si>
    <t>Salaries &amp; Wages</t>
  </si>
  <si>
    <t>IS-319</t>
  </si>
  <si>
    <t>Security</t>
  </si>
  <si>
    <t>IS-320</t>
  </si>
  <si>
    <t>Subscriptions</t>
  </si>
  <si>
    <t>IS-321</t>
  </si>
  <si>
    <t>Telephone &amp; Fax</t>
  </si>
  <si>
    <t>IS-322</t>
  </si>
  <si>
    <t>Training</t>
  </si>
  <si>
    <t>IS-323</t>
  </si>
  <si>
    <t>Uniforms</t>
  </si>
  <si>
    <t>IS-401</t>
  </si>
  <si>
    <t>Depreciation</t>
  </si>
  <si>
    <t>IS-501</t>
  </si>
  <si>
    <t>Interest</t>
  </si>
  <si>
    <t>IS-601</t>
  </si>
  <si>
    <t>Taxation</t>
  </si>
  <si>
    <t>BS-100</t>
  </si>
  <si>
    <t>BS-150</t>
  </si>
  <si>
    <t>Accum Depr: PPE</t>
  </si>
  <si>
    <t>BS-200</t>
  </si>
  <si>
    <t>BS-400</t>
  </si>
  <si>
    <t>Receivables</t>
  </si>
  <si>
    <t>BS-300</t>
  </si>
  <si>
    <t>Cash</t>
  </si>
  <si>
    <t>BS-800</t>
  </si>
  <si>
    <t>BS-900</t>
  </si>
  <si>
    <t>BS-700</t>
  </si>
  <si>
    <t>Long Term Loans</t>
  </si>
  <si>
    <t>BS-500</t>
  </si>
  <si>
    <t>Payables</t>
  </si>
  <si>
    <t>BS-501</t>
  </si>
  <si>
    <t>Provision for Taxation</t>
  </si>
  <si>
    <t>Example Limited</t>
  </si>
  <si>
    <t>Unit Sales</t>
  </si>
  <si>
    <t>Selling Price</t>
  </si>
  <si>
    <t>Purchase Price</t>
  </si>
  <si>
    <t>Overheads</t>
  </si>
  <si>
    <t>Sales</t>
  </si>
  <si>
    <t>Gross Profit</t>
  </si>
  <si>
    <t>Net Profit</t>
  </si>
  <si>
    <t>Sales Forecast Summary</t>
  </si>
  <si>
    <t>HMRC</t>
  </si>
  <si>
    <t>Asset Management</t>
  </si>
  <si>
    <t>MediPharm</t>
  </si>
  <si>
    <t xml:space="preserve">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</si>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</sst>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Red]\-&quot;£&quot;#,##0"/>
    <numFmt numFmtId="43" formatCode="_-* #,##0.00_-;\-* #,##0.00_-;_-* &quot;-&quot;??_-;_-@_-"/>
    <numFmt numFmtId="164" formatCode="_(* #,##0.00_);_(* \(#,##0.00\);_(* &quot;-&quot;??_);_(@_)"/>
    <numFmt numFmtId="165" formatCode="_(* #,##0_);_(* \(#,##0\);_(* &quot;-&quot;??_);_(@_)"/>
    <numFmt numFmtId="166" formatCode="_ * #,##0_ ;_ * \-#,##0_ ;_ * &quot;-&quot;??_ ;_ @_ "/>
    <numFmt numFmtId="167" formatCode="_ * #,##0.00_ ;_ * \-#,##0.00_ ;_ * &quot;-&quot;??_ ;_ @_ "/>
    <numFmt numFmtId="168" formatCode="_(* #,##0.0%_);_(* \(#,##0.0%\);_(* &quot;-&quot;_);_(@_)"/>
    <numFmt numFmtId="169" formatCode="_(* #,##0.0000_);_(* \(#,##0.0000\);_(* &quot;-&quot;??_);_(@_)"/>
    <numFmt numFmtId="170" formatCode="0.0%"/>
    <numFmt numFmtId="171" formatCode="mmmm\-yyyy"/>
    <numFmt numFmtId="172" formatCode="&quot;£&quot;#,##0"/>
    <numFmt numFmtId="173" formatCode="&quot;£&quot;#,##0;[Red]&quot;£&quot;#,##0"/>
  </numFmts>
  <fonts count="21" x14ac:knownFonts="1">
    <font>
      <sz val="11"/>
      <color theme="1"/>
      <name val="Calibri"/>
      <family val="2"/>
      <scheme val="minor"/>
    </font>
    <font>
      <sz val="11"/>
      <color theme="1"/>
      <name val="Calibri"/>
      <family val="2"/>
      <scheme val="minor"/>
    </font>
    <font>
      <sz val="9"/>
      <color rgb="FF00B050"/>
      <name val="Arial"/>
      <family val="2"/>
    </font>
    <font>
      <b/>
      <sz val="11"/>
      <name val="Arial"/>
      <family val="2"/>
    </font>
    <font>
      <b/>
      <sz val="9.5"/>
      <name val="Arial"/>
      <family val="2"/>
    </font>
    <font>
      <sz val="9.5"/>
      <name val="Arial"/>
      <family val="2"/>
    </font>
    <font>
      <i/>
      <sz val="9.5"/>
      <name val="Arial"/>
      <family val="2"/>
    </font>
    <font>
      <i/>
      <sz val="9"/>
      <color rgb="FF00B050"/>
      <name val="Arial"/>
      <family val="2"/>
    </font>
    <font>
      <i/>
      <sz val="9"/>
      <color indexed="9"/>
      <name val="Arial"/>
      <family val="2"/>
    </font>
    <font>
      <i/>
      <sz val="9"/>
      <name val="Arial"/>
      <family val="2"/>
    </font>
    <font>
      <b/>
      <i/>
      <sz val="9"/>
      <name val="Arial"/>
      <family val="2"/>
    </font>
    <font>
      <b/>
      <sz val="9.5"/>
      <color indexed="9"/>
      <name val="Arial"/>
      <family val="2"/>
    </font>
    <font>
      <b/>
      <sz val="9"/>
      <color rgb="FF00B050"/>
      <name val="Arial"/>
      <family val="2"/>
    </font>
    <font>
      <sz val="9.5"/>
      <color indexed="8"/>
      <name val="Arial"/>
      <family val="2"/>
    </font>
    <font>
      <b/>
      <sz val="9.5"/>
      <color indexed="8"/>
      <name val="Arial"/>
      <family val="2"/>
    </font>
    <font>
      <sz val="9"/>
      <color rgb="FFFF0000"/>
      <name val="Arial"/>
      <family val="2"/>
    </font>
    <font>
      <b/>
      <sz val="9"/>
      <color rgb="FFFF0000"/>
      <name val="Arial"/>
      <family val="2"/>
    </font>
    <font>
      <b/>
      <i/>
      <sz val="9.5"/>
      <name val="Arial"/>
      <family val="2"/>
    </font>
    <font>
      <sz val="9.5"/>
      <color theme="1"/>
      <name val="Arial"/>
      <family val="2"/>
    </font>
    <font>
      <b/>
      <sz val="12"/>
      <name val="Arial"/>
      <family val="2"/>
    </font>
    <font>
      <b/>
      <sz val="11"/>
      <color theme="1"/>
      <name val="Calibri"/>
      <family val="2"/>
      <scheme val="minor"/>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rgb="FFCCFFFF"/>
        <bgColor indexed="64"/>
      </patternFill>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medium">
        <color indexed="64"/>
      </bottom>
      <diagonal/>
    </border>
    <border>
      <left style="hair">
        <color indexed="64"/>
      </left>
      <right style="hair">
        <color indexed="64"/>
      </right>
      <top/>
      <bottom style="double">
        <color indexed="64"/>
      </bottom>
      <diagonal/>
    </border>
    <border>
      <left/>
      <right/>
      <top/>
      <bottom style="thin">
        <color indexed="64"/>
      </bottom>
      <diagonal/>
    </border>
    <border>
      <left/>
      <right/>
      <top style="thin">
        <color indexed="64"/>
      </top>
      <bottom style="medium">
        <color indexed="64"/>
      </bottom>
      <diagonal/>
    </border>
    <border>
      <left style="thin">
        <color indexed="64"/>
      </left>
      <right style="thin">
        <color indexed="64"/>
      </right>
      <top/>
      <bottom style="thin">
        <color rgb="FF0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2" fillId="0" borderId="0" xfId="0" applyFont="1" applyProtection="1">
      <protection hidden="1"/>
    </xf>
    <xf numFmtId="0" fontId="3" fillId="0" borderId="0" xfId="0" applyFont="1" applyProtection="1">
      <protection hidden="1"/>
    </xf>
    <xf numFmtId="0" fontId="5" fillId="0" borderId="0" xfId="0" applyFont="1" applyProtection="1">
      <protection hidden="1"/>
    </xf>
    <xf numFmtId="0" fontId="4" fillId="0" borderId="0" xfId="0" applyFont="1" applyProtection="1">
      <protection hidden="1"/>
    </xf>
    <xf numFmtId="0" fontId="6" fillId="0" borderId="0" xfId="0" applyFont="1" applyProtection="1">
      <protection hidden="1"/>
    </xf>
    <xf numFmtId="0" fontId="7" fillId="0" borderId="0" xfId="0" applyFont="1" applyProtection="1">
      <protection hidden="1"/>
    </xf>
    <xf numFmtId="0" fontId="8" fillId="0" borderId="0" xfId="0" applyFont="1" applyProtection="1">
      <protection hidden="1"/>
    </xf>
    <xf numFmtId="165" fontId="10" fillId="0" borderId="0" xfId="0" applyNumberFormat="1" applyFont="1" applyAlignment="1" applyProtection="1">
      <alignment horizontal="center"/>
      <protection hidden="1"/>
    </xf>
    <xf numFmtId="0" fontId="9" fillId="0" borderId="0" xfId="0" applyFont="1" applyProtection="1">
      <protection hidden="1"/>
    </xf>
    <xf numFmtId="0" fontId="2" fillId="0" borderId="0" xfId="0" applyFont="1" applyAlignment="1" applyProtection="1">
      <alignment vertical="center" wrapText="1"/>
      <protection hidden="1"/>
    </xf>
    <xf numFmtId="14" fontId="5" fillId="2" borderId="1" xfId="0" applyNumberFormat="1" applyFont="1" applyFill="1" applyBorder="1" applyAlignment="1" applyProtection="1">
      <alignment vertical="center" wrapText="1"/>
      <protection hidden="1"/>
    </xf>
    <xf numFmtId="14" fontId="11" fillId="3" borderId="1" xfId="1" applyNumberFormat="1" applyFont="1" applyFill="1" applyBorder="1" applyAlignment="1" applyProtection="1">
      <alignment horizontal="center" vertical="center" wrapText="1"/>
      <protection hidden="1"/>
    </xf>
    <xf numFmtId="14" fontId="5" fillId="0" borderId="0" xfId="0" applyNumberFormat="1" applyFont="1" applyAlignment="1" applyProtection="1">
      <alignment vertical="center" wrapText="1"/>
      <protection hidden="1"/>
    </xf>
    <xf numFmtId="0" fontId="12" fillId="0" borderId="0" xfId="0" applyFont="1" applyProtection="1">
      <protection hidden="1"/>
    </xf>
    <xf numFmtId="0" fontId="4" fillId="0" borderId="2" xfId="0" applyFont="1" applyBorder="1" applyProtection="1">
      <protection hidden="1"/>
    </xf>
    <xf numFmtId="165" fontId="4" fillId="0" borderId="3" xfId="1" applyNumberFormat="1" applyFont="1" applyBorder="1" applyProtection="1">
      <protection hidden="1"/>
    </xf>
    <xf numFmtId="0" fontId="4" fillId="0" borderId="3" xfId="0" applyFont="1" applyBorder="1" applyProtection="1">
      <protection hidden="1"/>
    </xf>
    <xf numFmtId="0" fontId="13" fillId="0" borderId="0" xfId="0" applyFont="1" applyProtection="1">
      <protection hidden="1"/>
    </xf>
    <xf numFmtId="0" fontId="2" fillId="0" borderId="0" xfId="0" applyFont="1" applyAlignment="1" applyProtection="1">
      <alignment horizontal="left"/>
      <protection hidden="1"/>
    </xf>
    <xf numFmtId="0" fontId="15" fillId="0" borderId="0" xfId="0" applyFont="1" applyProtection="1">
      <protection hidden="1"/>
    </xf>
    <xf numFmtId="165" fontId="16" fillId="0" borderId="0" xfId="1" applyNumberFormat="1" applyFont="1" applyProtection="1">
      <protection hidden="1"/>
    </xf>
    <xf numFmtId="165" fontId="17" fillId="0" borderId="0" xfId="1" applyNumberFormat="1" applyFont="1" applyProtection="1">
      <protection hidden="1"/>
    </xf>
    <xf numFmtId="167" fontId="17" fillId="0" borderId="0" xfId="1" applyNumberFormat="1" applyFont="1" applyProtection="1">
      <protection hidden="1"/>
    </xf>
    <xf numFmtId="168" fontId="6" fillId="0" borderId="0" xfId="0" applyNumberFormat="1" applyFont="1" applyProtection="1">
      <protection hidden="1"/>
    </xf>
    <xf numFmtId="0" fontId="9" fillId="0" borderId="0" xfId="1" applyNumberFormat="1" applyFont="1" applyProtection="1">
      <protection hidden="1"/>
    </xf>
    <xf numFmtId="0" fontId="6" fillId="0" borderId="0" xfId="1" applyNumberFormat="1" applyFont="1" applyProtection="1">
      <protection hidden="1"/>
    </xf>
    <xf numFmtId="164" fontId="17" fillId="0" borderId="0" xfId="1" applyNumberFormat="1" applyFont="1" applyProtection="1">
      <protection hidden="1"/>
    </xf>
    <xf numFmtId="169" fontId="6" fillId="0" borderId="0" xfId="1" applyNumberFormat="1" applyFont="1" applyProtection="1">
      <protection hidden="1"/>
    </xf>
    <xf numFmtId="167" fontId="17" fillId="0" borderId="0" xfId="1" applyNumberFormat="1" applyFont="1" applyAlignment="1" applyProtection="1">
      <alignment horizontal="center"/>
      <protection hidden="1"/>
    </xf>
    <xf numFmtId="3" fontId="17" fillId="0" borderId="0" xfId="1" applyNumberFormat="1" applyFont="1" applyAlignment="1" applyProtection="1">
      <alignment horizontal="center"/>
      <protection hidden="1"/>
    </xf>
    <xf numFmtId="166" fontId="17" fillId="0" borderId="0" xfId="1" applyNumberFormat="1" applyFont="1" applyProtection="1">
      <protection hidden="1"/>
    </xf>
    <xf numFmtId="14" fontId="9" fillId="0" borderId="0" xfId="0" applyNumberFormat="1" applyFont="1" applyProtection="1">
      <protection hidden="1"/>
    </xf>
    <xf numFmtId="14" fontId="6" fillId="0" borderId="0" xfId="0" applyNumberFormat="1" applyFont="1" applyProtection="1">
      <protection hidden="1"/>
    </xf>
    <xf numFmtId="14" fontId="17" fillId="0" borderId="0" xfId="1" applyNumberFormat="1" applyFont="1" applyProtection="1">
      <protection hidden="1"/>
    </xf>
    <xf numFmtId="0" fontId="17" fillId="0" borderId="0" xfId="1" applyNumberFormat="1" applyFont="1" applyAlignment="1" applyProtection="1">
      <alignment horizontal="center"/>
      <protection hidden="1"/>
    </xf>
    <xf numFmtId="170" fontId="17" fillId="0" borderId="0" xfId="2" applyNumberFormat="1" applyFont="1" applyProtection="1">
      <protection hidden="1"/>
    </xf>
    <xf numFmtId="0" fontId="17" fillId="0" borderId="0" xfId="0" applyFont="1" applyProtection="1">
      <protection hidden="1"/>
    </xf>
    <xf numFmtId="14" fontId="7" fillId="0" borderId="0" xfId="0" applyNumberFormat="1" applyFont="1" applyProtection="1">
      <protection hidden="1"/>
    </xf>
    <xf numFmtId="14" fontId="17" fillId="0" borderId="0" xfId="0" applyNumberFormat="1" applyFont="1" applyProtection="1">
      <protection hidden="1"/>
    </xf>
    <xf numFmtId="0" fontId="9" fillId="0" borderId="0" xfId="0" applyFont="1" applyAlignment="1" applyProtection="1">
      <alignment horizontal="left"/>
      <protection hidden="1"/>
    </xf>
    <xf numFmtId="0" fontId="9" fillId="0" borderId="0" xfId="0" applyFont="1" applyAlignment="1" applyProtection="1">
      <alignment horizontal="center"/>
      <protection hidden="1"/>
    </xf>
    <xf numFmtId="0" fontId="6" fillId="0" borderId="0" xfId="0" applyFont="1" applyAlignment="1" applyProtection="1">
      <alignment horizontal="left"/>
      <protection hidden="1"/>
    </xf>
    <xf numFmtId="0" fontId="17" fillId="0" borderId="0" xfId="0" applyFont="1" applyAlignment="1" applyProtection="1">
      <alignment horizontal="center"/>
      <protection hidden="1"/>
    </xf>
    <xf numFmtId="0" fontId="6" fillId="0" borderId="0" xfId="0" applyFont="1" applyAlignment="1" applyProtection="1">
      <alignment horizontal="center"/>
      <protection hidden="1"/>
    </xf>
    <xf numFmtId="0" fontId="3" fillId="0" borderId="0" xfId="0" applyFont="1" applyAlignment="1" applyProtection="1">
      <alignment horizontal="left"/>
      <protection hidden="1"/>
    </xf>
    <xf numFmtId="0" fontId="5" fillId="0" borderId="0" xfId="1" applyNumberFormat="1" applyFont="1" applyFill="1" applyBorder="1" applyAlignment="1" applyProtection="1">
      <alignment horizontal="left"/>
      <protection hidden="1"/>
    </xf>
    <xf numFmtId="0" fontId="5" fillId="0" borderId="0" xfId="0" applyFont="1" applyAlignment="1" applyProtection="1">
      <alignment wrapText="1"/>
      <protection hidden="1"/>
    </xf>
    <xf numFmtId="14" fontId="5" fillId="0" borderId="0" xfId="1" applyNumberFormat="1" applyFont="1" applyFill="1" applyBorder="1" applyAlignment="1" applyProtection="1">
      <alignment horizontal="left"/>
      <protection hidden="1"/>
    </xf>
    <xf numFmtId="14" fontId="5" fillId="0" borderId="0" xfId="0" applyNumberFormat="1" applyFont="1" applyAlignment="1" applyProtection="1">
      <alignment horizontal="left"/>
      <protection hidden="1"/>
    </xf>
    <xf numFmtId="171" fontId="5" fillId="0" borderId="0" xfId="0" applyNumberFormat="1" applyFont="1" applyProtection="1">
      <protection hidden="1"/>
    </xf>
    <xf numFmtId="0" fontId="19" fillId="0" borderId="0" xfId="0" applyFont="1" applyAlignment="1" applyProtection="1">
      <alignment horizontal="left"/>
      <protection hidden="1"/>
    </xf>
    <xf numFmtId="0" fontId="5" fillId="0" borderId="0" xfId="0" applyFont="1" applyAlignment="1" applyProtection="1">
      <alignment horizontal="left"/>
      <protection hidden="1"/>
    </xf>
    <xf numFmtId="43" fontId="5" fillId="0" borderId="0" xfId="1" applyFont="1" applyProtection="1">
      <protection hidden="1"/>
    </xf>
    <xf numFmtId="43" fontId="4" fillId="0" borderId="0" xfId="1" applyFont="1" applyAlignment="1" applyProtection="1">
      <alignment horizontal="right" indent="1"/>
      <protection hidden="1"/>
    </xf>
    <xf numFmtId="0" fontId="4" fillId="4" borderId="1" xfId="0" applyFont="1" applyFill="1" applyBorder="1" applyAlignment="1" applyProtection="1">
      <alignment horizontal="left" vertical="center"/>
      <protection hidden="1"/>
    </xf>
    <xf numFmtId="0" fontId="4" fillId="0" borderId="0" xfId="1" applyNumberFormat="1" applyFont="1" applyFill="1" applyBorder="1" applyAlignment="1" applyProtection="1">
      <alignment horizontal="center" vertical="center"/>
      <protection hidden="1"/>
    </xf>
    <xf numFmtId="0" fontId="4" fillId="0" borderId="0" xfId="0" applyFont="1" applyAlignment="1" applyProtection="1">
      <alignment horizontal="center" vertical="center"/>
      <protection hidden="1"/>
    </xf>
    <xf numFmtId="172" fontId="4" fillId="0" borderId="3" xfId="1" applyNumberFormat="1" applyFont="1" applyBorder="1" applyProtection="1">
      <protection hidden="1"/>
    </xf>
    <xf numFmtId="172" fontId="4" fillId="0" borderId="4" xfId="1" applyNumberFormat="1" applyFont="1" applyBorder="1" applyProtection="1">
      <protection hidden="1"/>
    </xf>
    <xf numFmtId="172" fontId="4" fillId="0" borderId="5" xfId="1" applyNumberFormat="1" applyFont="1" applyBorder="1" applyProtection="1">
      <protection hidden="1"/>
    </xf>
    <xf numFmtId="172" fontId="14" fillId="0" borderId="3" xfId="1" applyNumberFormat="1" applyFont="1" applyBorder="1" applyProtection="1">
      <protection hidden="1"/>
    </xf>
    <xf numFmtId="172" fontId="14" fillId="0" borderId="4" xfId="1" applyNumberFormat="1" applyFont="1" applyBorder="1" applyProtection="1">
      <protection hidden="1"/>
    </xf>
    <xf numFmtId="0" fontId="18" fillId="5" borderId="1" xfId="0" applyFont="1" applyFill="1" applyBorder="1" applyAlignment="1" applyProtection="1">
      <alignment horizontal="left" wrapText="1"/>
      <protection hidden="1"/>
    </xf>
    <xf numFmtId="0" fontId="18" fillId="5" borderId="1" xfId="1" applyNumberFormat="1" applyFont="1" applyFill="1" applyBorder="1" applyAlignment="1" applyProtection="1">
      <alignment horizontal="left" wrapText="1"/>
      <protection hidden="1"/>
    </xf>
    <xf numFmtId="14" fontId="11" fillId="3" borderId="0" xfId="1" applyNumberFormat="1" applyFont="1" applyFill="1" applyBorder="1" applyAlignment="1" applyProtection="1">
      <alignment horizontal="center" vertical="center" wrapText="1"/>
      <protection hidden="1"/>
    </xf>
    <xf numFmtId="0" fontId="4" fillId="0" borderId="0" xfId="0" applyFont="1" applyBorder="1" applyProtection="1">
      <protection hidden="1"/>
    </xf>
    <xf numFmtId="172" fontId="4" fillId="0" borderId="0" xfId="1" applyNumberFormat="1" applyFont="1" applyBorder="1" applyProtection="1">
      <protection hidden="1"/>
    </xf>
    <xf numFmtId="165" fontId="4" fillId="0" borderId="0" xfId="1" applyNumberFormat="1" applyFont="1" applyBorder="1" applyProtection="1">
      <protection hidden="1"/>
    </xf>
    <xf numFmtId="172" fontId="14" fillId="0" borderId="0" xfId="1" applyNumberFormat="1" applyFont="1" applyBorder="1" applyProtection="1">
      <protection hidden="1"/>
    </xf>
    <xf numFmtId="172" fontId="18" fillId="5" borderId="1" xfId="1" applyNumberFormat="1" applyFont="1" applyFill="1" applyBorder="1" applyAlignment="1" applyProtection="1">
      <alignment horizontal="left" wrapText="1"/>
      <protection hidden="1"/>
    </xf>
    <xf numFmtId="172" fontId="5" fillId="0" borderId="0" xfId="1" applyNumberFormat="1" applyFont="1" applyFill="1" applyBorder="1" applyAlignment="1" applyProtection="1">
      <alignment horizontal="left"/>
      <protection hidden="1"/>
    </xf>
    <xf numFmtId="0" fontId="20" fillId="0" borderId="0" xfId="0" applyFont="1"/>
    <xf numFmtId="172" fontId="0" fillId="0" borderId="0" xfId="0" applyNumberFormat="1"/>
    <xf numFmtId="172" fontId="0" fillId="0" borderId="6" xfId="0" applyNumberFormat="1" applyBorder="1"/>
    <xf numFmtId="173" fontId="0" fillId="0" borderId="7" xfId="0" applyNumberFormat="1" applyBorder="1"/>
    <xf numFmtId="6" fontId="4" fillId="4" borderId="1" xfId="1" applyNumberFormat="1" applyFont="1" applyFill="1" applyBorder="1" applyAlignment="1" applyProtection="1">
      <alignment horizontal="center" vertical="center"/>
      <protection hidden="1"/>
    </xf>
    <xf numFmtId="6" fontId="5" fillId="0" borderId="0" xfId="1" applyNumberFormat="1" applyFont="1" applyProtection="1">
      <protection hidden="1"/>
    </xf>
    <xf numFmtId="0" fontId="5" fillId="0" borderId="0" xfId="0" applyNumberFormat="1" applyFont="1" applyProtection="1">
      <protection hidden="1"/>
    </xf>
    <xf numFmtId="0" fontId="18" fillId="5" borderId="8" xfId="0" applyNumberFormat="1" applyFont="1" applyFill="1" applyBorder="1" applyAlignment="1" applyProtection="1">
      <alignment wrapText="1"/>
      <protection hidden="1"/>
    </xf>
  </cellXfs>
  <cellStyles count="3">
    <cellStyle name="Comma" xfId="1" builtinId="3"/>
    <cellStyle name="Normal" xfId="0" builtinId="0"/>
    <cellStyle name="Percent" xfId="2" builtinId="5"/>
  </cellStyles>
  <dxfs count="11">
    <dxf>
      <font>
        <strike val="0"/>
        <outline val="0"/>
        <shadow val="0"/>
        <u val="none"/>
        <vertAlign val="baseline"/>
        <sz val="9.5"/>
        <color auto="1"/>
        <name val="Arial"/>
        <family val="2"/>
        <scheme val="none"/>
      </font>
      <numFmt numFmtId="0" formatCode="General"/>
      <protection locked="1" hidden="1"/>
    </dxf>
    <dxf>
      <font>
        <b val="0"/>
        <i val="0"/>
        <strike val="0"/>
        <condense val="0"/>
        <extend val="0"/>
        <outline val="0"/>
        <shadow val="0"/>
        <u val="none"/>
        <vertAlign val="baseline"/>
        <sz val="9.5"/>
        <color auto="1"/>
        <name val="Arial"/>
        <family val="2"/>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numFmt numFmtId="172" formatCode="&quot;£&quot;#,##0"/>
      <alignment horizontal="left" vertical="bottom" textRotation="0" indent="0" justifyLastLine="0" shrinkToFit="0" readingOrder="0"/>
      <protection locked="1" hidden="1"/>
    </dxf>
    <dxf>
      <font>
        <b val="0"/>
        <i val="0"/>
        <strike val="0"/>
        <condense val="0"/>
        <extend val="0"/>
        <outline val="0"/>
        <shadow val="0"/>
        <u val="none"/>
        <vertAlign val="baseline"/>
        <sz val="9.5"/>
        <color auto="1"/>
        <name val="Arial"/>
        <family val="2"/>
        <scheme val="none"/>
      </font>
      <numFmt numFmtId="174" formatCode="yyyy/mm/dd"/>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protection locked="1" hidden="1"/>
    </dxf>
    <dxf>
      <font>
        <b val="0"/>
        <i val="0"/>
        <strike val="0"/>
        <condense val="0"/>
        <extend val="0"/>
        <outline val="0"/>
        <shadow val="0"/>
        <u val="none"/>
        <vertAlign val="baseline"/>
        <sz val="9.5"/>
        <color auto="1"/>
        <name val="Arial"/>
        <family val="2"/>
        <scheme val="none"/>
      </font>
      <numFmt numFmtId="174" formatCode="yyyy/mm/dd"/>
      <fill>
        <patternFill patternType="none">
          <fgColor indexed="64"/>
          <bgColor indexed="65"/>
        </patternFill>
      </fill>
      <alignment horizontal="left" vertical="bottom" textRotation="0" wrapText="0" indent="0" justifyLastLine="0" shrinkToFit="0" readingOrder="0"/>
      <protection locked="1" hidden="1"/>
    </dxf>
    <dxf>
      <font>
        <strike val="0"/>
        <outline val="0"/>
        <shadow val="0"/>
        <u val="none"/>
        <vertAlign val="baseline"/>
        <sz val="9.5"/>
        <color auto="1"/>
        <name val="Arial"/>
        <family val="2"/>
        <scheme val="none"/>
      </font>
      <numFmt numFmtId="174" formatCode="yyyy/mm/dd"/>
      <alignment horizontal="left" vertical="bottom" textRotation="0" indent="0" justifyLastLine="0" shrinkToFit="0" readingOrder="0"/>
      <protection locked="1" hidden="1"/>
    </dxf>
    <dxf>
      <font>
        <strike val="0"/>
        <outline val="0"/>
        <shadow val="0"/>
        <u val="none"/>
        <vertAlign val="baseline"/>
        <sz val="9.5"/>
        <color auto="1"/>
        <name val="Arial"/>
        <family val="2"/>
        <scheme val="none"/>
      </font>
      <numFmt numFmtId="0" formatCode="General"/>
      <protection locked="1" hidden="1"/>
    </dxf>
    <dxf>
      <border>
        <bottom style="thin">
          <color rgb="FF000000"/>
        </bottom>
      </border>
    </dxf>
    <dxf>
      <font>
        <strike val="0"/>
        <outline val="0"/>
        <shadow val="0"/>
        <u val="none"/>
        <vertAlign val="baseline"/>
        <sz val="9.5"/>
        <color theme="1"/>
        <name val="Arial"/>
        <family val="2"/>
        <scheme val="none"/>
      </font>
      <numFmt numFmtId="0" formatCode="General"/>
      <fill>
        <patternFill patternType="solid">
          <fgColor indexed="64"/>
          <bgColor rgb="FFFFFF99"/>
        </patternFill>
      </fill>
      <alignment vertical="bottom" textRotation="0" wrapText="1" indent="0" justifyLastLine="0" shrinkToFit="0" readingOrder="0"/>
      <border diagonalUp="0" diagonalDown="0">
        <left style="thin">
          <color indexed="64"/>
        </left>
        <right style="thin">
          <color indexed="64"/>
        </right>
        <top/>
        <bottom/>
      </border>
      <protection locked="1" hidden="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7</xdr:col>
      <xdr:colOff>323850</xdr:colOff>
      <xdr:row>0</xdr:row>
      <xdr:rowOff>101600</xdr:rowOff>
    </xdr:from>
    <xdr:to>
      <xdr:col>16</xdr:col>
      <xdr:colOff>419100</xdr:colOff>
      <xdr:row>12</xdr:row>
      <xdr:rowOff>146050</xdr:rowOff>
    </xdr:to>
    <xdr:sp macro="" textlink="">
      <xdr:nvSpPr>
        <xdr:cNvPr id="2" name="TextBox 1">
          <a:extLst>
            <a:ext uri="{FF2B5EF4-FFF2-40B4-BE49-F238E27FC236}">
              <a16:creationId xmlns:a16="http://schemas.microsoft.com/office/drawing/2014/main" id="{93847830-AA31-4B96-9123-3AD29ECBFACD}"/>
            </a:ext>
          </a:extLst>
        </xdr:cNvPr>
        <xdr:cNvSpPr txBox="1"/>
      </xdr:nvSpPr>
      <xdr:spPr>
        <a:xfrm>
          <a:off x="7874000" y="101600"/>
          <a:ext cx="5867400" cy="235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Functions and Formulas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Using appropriate functions, calculate: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sum of </a:t>
          </a:r>
          <a:r>
            <a:rPr lang="en-US" sz="1100" b="1">
              <a:solidFill>
                <a:schemeClr val="dk1"/>
              </a:solidFill>
              <a:effectLst/>
              <a:latin typeface="+mn-lt"/>
              <a:ea typeface="+mn-ea"/>
              <a:cs typeface="+mn-cs"/>
            </a:rPr>
            <a:t>Non-Current Assets</a:t>
          </a:r>
          <a:r>
            <a:rPr lang="en-US" sz="1100">
              <a:solidFill>
                <a:schemeClr val="dk1"/>
              </a:solidFill>
              <a:effectLst/>
              <a:latin typeface="+mn-lt"/>
              <a:ea typeface="+mn-ea"/>
              <a:cs typeface="+mn-cs"/>
            </a:rPr>
            <a:t> for Q2, Q3 and Q4 (at present £0 is the value in the relevant cells)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largest value of </a:t>
          </a:r>
          <a:r>
            <a:rPr lang="en-US" sz="1100" b="1">
              <a:solidFill>
                <a:schemeClr val="dk1"/>
              </a:solidFill>
              <a:effectLst/>
              <a:latin typeface="+mn-lt"/>
              <a:ea typeface="+mn-ea"/>
              <a:cs typeface="+mn-cs"/>
            </a:rPr>
            <a:t>Cash and Cash Equivalents</a:t>
          </a:r>
          <a:r>
            <a:rPr lang="en-US" sz="1100">
              <a:solidFill>
                <a:schemeClr val="dk1"/>
              </a:solidFill>
              <a:effectLst/>
              <a:latin typeface="+mn-lt"/>
              <a:ea typeface="+mn-ea"/>
              <a:cs typeface="+mn-cs"/>
            </a:rPr>
            <a:t> across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smallest value of </a:t>
          </a:r>
          <a:r>
            <a:rPr lang="en-US" sz="1100" b="1">
              <a:solidFill>
                <a:schemeClr val="dk1"/>
              </a:solidFill>
              <a:effectLst/>
              <a:latin typeface="+mn-lt"/>
              <a:ea typeface="+mn-ea"/>
              <a:cs typeface="+mn-cs"/>
            </a:rPr>
            <a:t>Retained Earnings</a:t>
          </a:r>
          <a:r>
            <a:rPr lang="en-US" sz="1100">
              <a:solidFill>
                <a:schemeClr val="dk1"/>
              </a:solidFill>
              <a:effectLst/>
              <a:latin typeface="+mn-lt"/>
              <a:ea typeface="+mn-ea"/>
              <a:cs typeface="+mn-cs"/>
            </a:rPr>
            <a:t> across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average value of </a:t>
          </a:r>
          <a:r>
            <a:rPr lang="en-US" sz="1100" b="1">
              <a:solidFill>
                <a:schemeClr val="dk1"/>
              </a:solidFill>
              <a:effectLst/>
              <a:latin typeface="+mn-lt"/>
              <a:ea typeface="+mn-ea"/>
              <a:cs typeface="+mn-cs"/>
            </a:rPr>
            <a:t>Property, Plant and Equipment</a:t>
          </a:r>
          <a:r>
            <a:rPr lang="en-US" sz="1100">
              <a:solidFill>
                <a:schemeClr val="dk1"/>
              </a:solidFill>
              <a:effectLst/>
              <a:latin typeface="+mn-lt"/>
              <a:ea typeface="+mn-ea"/>
              <a:cs typeface="+mn-cs"/>
            </a:rPr>
            <a:t> over the four quarters.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4 values for </a:t>
          </a:r>
          <a:r>
            <a:rPr lang="en-US" sz="1100" b="1">
              <a:solidFill>
                <a:schemeClr val="dk1"/>
              </a:solidFill>
              <a:effectLst/>
              <a:latin typeface="+mn-lt"/>
              <a:ea typeface="+mn-ea"/>
              <a:cs typeface="+mn-cs"/>
            </a:rPr>
            <a:t>Current Assets</a:t>
          </a:r>
          <a:r>
            <a:rPr lang="en-US" sz="1100">
              <a:solidFill>
                <a:schemeClr val="dk1"/>
              </a:solidFill>
              <a:effectLst/>
              <a:latin typeface="+mn-lt"/>
              <a:ea typeface="+mn-ea"/>
              <a:cs typeface="+mn-cs"/>
            </a:rPr>
            <a:t> are absent from column B. However, they are summarised in a nearby column. Using a VLOOKUP formula, populate column B with the value that matches the Current Assets code in column A. For example, the code ADV should show ‘Loans and Advances’.  </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4</xdr:row>
      <xdr:rowOff>76200</xdr:rowOff>
    </xdr:from>
    <xdr:to>
      <xdr:col>13</xdr:col>
      <xdr:colOff>615950</xdr:colOff>
      <xdr:row>18</xdr:row>
      <xdr:rowOff>82550</xdr:rowOff>
    </xdr:to>
    <xdr:sp macro="" textlink="">
      <xdr:nvSpPr>
        <xdr:cNvPr id="3" name="TextBox 2">
          <a:extLst>
            <a:ext uri="{FF2B5EF4-FFF2-40B4-BE49-F238E27FC236}">
              <a16:creationId xmlns:a16="http://schemas.microsoft.com/office/drawing/2014/main" id="{85378BA6-5C01-46C2-B98E-FF788A914F5B}"/>
            </a:ext>
          </a:extLst>
        </xdr:cNvPr>
        <xdr:cNvSpPr txBox="1"/>
      </xdr:nvSpPr>
      <xdr:spPr>
        <a:xfrm>
          <a:off x="6813550" y="87630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Tables and Charts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This tab shows a 3 month cumulative trial balance for the company. Carry out the following steps:</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Convert the dataset to a table (any style can be used – tick the “my table has headers” box when prompted)</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For Month 1, sort it into order with the largest value at the top – what </a:t>
          </a:r>
          <a:r>
            <a:rPr lang="en-US" sz="1100" b="1">
              <a:solidFill>
                <a:schemeClr val="dk1"/>
              </a:solidFill>
              <a:effectLst/>
              <a:latin typeface="+mn-lt"/>
              <a:ea typeface="+mn-ea"/>
              <a:cs typeface="+mn-cs"/>
            </a:rPr>
            <a:t>Account Description</a:t>
          </a:r>
          <a:r>
            <a:rPr lang="en-US" sz="1100">
              <a:solidFill>
                <a:schemeClr val="dk1"/>
              </a:solidFill>
              <a:effectLst/>
              <a:latin typeface="+mn-lt"/>
              <a:ea typeface="+mn-ea"/>
              <a:cs typeface="+mn-cs"/>
            </a:rPr>
            <a:t> does this give us?</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Filter it by </a:t>
          </a:r>
          <a:r>
            <a:rPr lang="en-US" sz="1100" b="1">
              <a:solidFill>
                <a:schemeClr val="dk1"/>
              </a:solidFill>
              <a:effectLst/>
              <a:latin typeface="+mn-lt"/>
              <a:ea typeface="+mn-ea"/>
              <a:cs typeface="+mn-cs"/>
            </a:rPr>
            <a:t>Repairs and</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Maintenance</a:t>
          </a:r>
          <a:r>
            <a:rPr lang="en-US" sz="1100">
              <a:solidFill>
                <a:schemeClr val="dk1"/>
              </a:solidFill>
              <a:effectLst/>
              <a:latin typeface="+mn-lt"/>
              <a:ea typeface="+mn-ea"/>
              <a:cs typeface="+mn-cs"/>
            </a:rPr>
            <a:t> – What does this tell you? – then remove the filter to continue.</a:t>
          </a:r>
        </a:p>
        <a:p>
          <a:pPr lvl="0"/>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Using an appropriate chart, compare the values of </a:t>
          </a:r>
          <a:r>
            <a:rPr lang="en-US" sz="1100" b="1">
              <a:solidFill>
                <a:schemeClr val="dk1"/>
              </a:solidFill>
              <a:effectLst/>
              <a:latin typeface="+mn-lt"/>
              <a:ea typeface="+mn-ea"/>
              <a:cs typeface="+mn-cs"/>
            </a:rPr>
            <a:t>Insurance, Consumables and Electricity and Water</a:t>
          </a:r>
          <a:r>
            <a:rPr lang="en-US" sz="1100">
              <a:solidFill>
                <a:schemeClr val="dk1"/>
              </a:solidFill>
              <a:effectLst/>
              <a:latin typeface="+mn-lt"/>
              <a:ea typeface="+mn-ea"/>
              <a:cs typeface="+mn-cs"/>
            </a:rPr>
            <a:t> for each of the 3 months. What trend can you identify? (HINT: The data is cumulative, and this should affect your choice of chart)</a:t>
          </a:r>
          <a:endParaRPr lang="en-GB" sz="1100">
            <a:solidFill>
              <a:schemeClr val="dk1"/>
            </a:solidFill>
            <a:effectLst/>
            <a:latin typeface="+mn-lt"/>
            <a:ea typeface="+mn-ea"/>
            <a:cs typeface="+mn-cs"/>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50800</xdr:colOff>
      <xdr:row>3</xdr:row>
      <xdr:rowOff>50800</xdr:rowOff>
    </xdr:from>
    <xdr:to>
      <xdr:col>15</xdr:col>
      <xdr:colOff>76200</xdr:colOff>
      <xdr:row>17</xdr:row>
      <xdr:rowOff>57150</xdr:rowOff>
    </xdr:to>
    <xdr:sp macro="" textlink="">
      <xdr:nvSpPr>
        <xdr:cNvPr id="2" name="TextBox 1">
          <a:extLst>
            <a:ext uri="{FF2B5EF4-FFF2-40B4-BE49-F238E27FC236}">
              <a16:creationId xmlns:a16="http://schemas.microsoft.com/office/drawing/2014/main" id="{CD355F82-6384-4582-990D-F2F42C9EE7D9}"/>
            </a:ext>
          </a:extLst>
        </xdr:cNvPr>
        <xdr:cNvSpPr txBox="1"/>
      </xdr:nvSpPr>
      <xdr:spPr>
        <a:xfrm>
          <a:off x="10515600" y="73660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Conditional Formating</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Using conditional formatting, identify the top 10% of </a:t>
          </a:r>
          <a:r>
            <a:rPr lang="en-US" sz="1100" b="1">
              <a:solidFill>
                <a:schemeClr val="dk1"/>
              </a:solidFill>
              <a:effectLst/>
              <a:latin typeface="+mn-lt"/>
              <a:ea typeface="+mn-ea"/>
              <a:cs typeface="+mn-cs"/>
            </a:rPr>
            <a:t>Payment Amounts</a:t>
          </a:r>
          <a:r>
            <a:rPr lang="en-US" sz="1100">
              <a:solidFill>
                <a:schemeClr val="dk1"/>
              </a:solidFill>
              <a:effectLst/>
              <a:latin typeface="+mn-lt"/>
              <a:ea typeface="+mn-ea"/>
              <a:cs typeface="+mn-cs"/>
            </a:rPr>
            <a:t>. What do you notice?</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Clear the conditional formatting from the previous step, and identify the bottom 10% of </a:t>
          </a:r>
          <a:r>
            <a:rPr lang="en-US" sz="1100" b="1">
              <a:solidFill>
                <a:schemeClr val="dk1"/>
              </a:solidFill>
              <a:effectLst/>
              <a:latin typeface="+mn-lt"/>
              <a:ea typeface="+mn-ea"/>
              <a:cs typeface="+mn-cs"/>
            </a:rPr>
            <a:t>Payment Amounts. </a:t>
          </a:r>
          <a:r>
            <a:rPr lang="en-US" sz="1100">
              <a:solidFill>
                <a:schemeClr val="dk1"/>
              </a:solidFill>
              <a:effectLst/>
              <a:latin typeface="+mn-lt"/>
              <a:ea typeface="+mn-ea"/>
              <a:cs typeface="+mn-cs"/>
            </a:rPr>
            <a:t>What does this tell you?</a:t>
          </a:r>
        </a:p>
        <a:p>
          <a:pPr lvl="0"/>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Payment Type</a:t>
          </a:r>
          <a:r>
            <a:rPr lang="en-US" sz="1100">
              <a:solidFill>
                <a:schemeClr val="dk1"/>
              </a:solidFill>
              <a:effectLst/>
              <a:latin typeface="+mn-lt"/>
              <a:ea typeface="+mn-ea"/>
              <a:cs typeface="+mn-cs"/>
            </a:rPr>
            <a:t> can only be ‘EMP’ or ‘DC’. Use a data validation rule to ensure that only these two values can be input. When setting this up, you will need to allow a ‘list’. The source values for the list (EMP or DC) are already shown at the top right of the sheet. Also include an error message for users who attempt to enter incorrect entries. Then ensure that it works by trying to input erroneous data.</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12</xdr:col>
      <xdr:colOff>381000</xdr:colOff>
      <xdr:row>21</xdr:row>
      <xdr:rowOff>88900</xdr:rowOff>
    </xdr:to>
    <xdr:sp macro="" textlink="">
      <xdr:nvSpPr>
        <xdr:cNvPr id="2" name="TextBox 1">
          <a:extLst>
            <a:ext uri="{FF2B5EF4-FFF2-40B4-BE49-F238E27FC236}">
              <a16:creationId xmlns:a16="http://schemas.microsoft.com/office/drawing/2014/main" id="{50BEE39F-EAB1-47AB-9172-E39CE31EA561}"/>
            </a:ext>
          </a:extLst>
        </xdr:cNvPr>
        <xdr:cNvSpPr txBox="1"/>
      </xdr:nvSpPr>
      <xdr:spPr>
        <a:xfrm>
          <a:off x="2374900" y="1289050"/>
          <a:ext cx="5867400" cy="267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Scenario Manager</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At the present sales volume, the firm is losing money. Using the Scenario Manager function, set up the following three scenarios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Low Scenario - A scenario where sales volume is 600</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Medium Scenario - A scenario where sales volume is 1000</a:t>
          </a:r>
          <a:endParaRPr lang="en-GB" sz="1100">
            <a:solidFill>
              <a:schemeClr val="dk1"/>
            </a:solidFill>
            <a:effectLst/>
            <a:latin typeface="+mn-lt"/>
            <a:ea typeface="+mn-ea"/>
            <a:cs typeface="+mn-cs"/>
          </a:endParaRPr>
        </a:p>
        <a:p>
          <a:pPr lvl="0"/>
          <a:r>
            <a:rPr lang="en-US" sz="1100">
              <a:solidFill>
                <a:schemeClr val="dk1"/>
              </a:solidFill>
              <a:effectLst/>
              <a:latin typeface="+mn-lt"/>
              <a:ea typeface="+mn-ea"/>
              <a:cs typeface="+mn-cs"/>
            </a:rPr>
            <a:t>High Scenario - A scenario where sales volume is 1500</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Use the scenario summary to show the results of each of the proposed scenarios.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What do you notice about the medium scenario?</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If we simply wanted to see what the </a:t>
          </a:r>
          <a:r>
            <a:rPr lang="en-US" sz="1100" b="1">
              <a:solidFill>
                <a:schemeClr val="dk1"/>
              </a:solidFill>
              <a:effectLst/>
              <a:latin typeface="+mn-lt"/>
              <a:ea typeface="+mn-ea"/>
              <a:cs typeface="+mn-cs"/>
            </a:rPr>
            <a:t>break-even point</a:t>
          </a:r>
          <a:r>
            <a:rPr lang="en-US" sz="1100">
              <a:solidFill>
                <a:schemeClr val="dk1"/>
              </a:solidFill>
              <a:effectLst/>
              <a:latin typeface="+mn-lt"/>
              <a:ea typeface="+mn-ea"/>
              <a:cs typeface="+mn-cs"/>
            </a:rPr>
            <a:t> was (the sales volume at which we make £0 profit, an alternative approach would be faster. What would this be?</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4750D2-5A98-42BB-AD03-5CF5BE6BAD50}" name="Paid" displayName="Paid" ref="A1:G235" totalsRowShown="0" headerRowDxfId="9" dataDxfId="7" headerRowBorderDxfId="8">
  <tableColumns count="7">
    <tableColumn id="9" xr3:uid="{48856A1D-A924-486A-8C32-52D31E4A8F44}" name="Payroll Run Date" dataDxfId="6"/>
    <tableColumn id="4" xr3:uid="{294270F2-BB29-45EC-9470-7A229D01FB2F}" name="Reference" dataDxfId="5" dataCellStyle="Comma"/>
    <tableColumn id="1" xr3:uid="{43BFFF22-9F7E-43AE-82A7-322765B794BA}" name="Paid To" dataDxfId="4"/>
    <tableColumn id="3" xr3:uid="{779774ED-F606-4280-A9A0-1B83F282AEF6}" name="Description" dataDxfId="3" dataCellStyle="Comma"/>
    <tableColumn id="21" xr3:uid="{07ABC240-0693-42BF-A309-C9B5808BA15B}" name="Payment Amount" dataDxfId="2" dataCellStyle="Comma"/>
    <tableColumn id="14" xr3:uid="{3403A46B-D912-42B3-B3D3-9E03E3828B71}" name="Payment Type" dataDxfId="1" dataCellStyle="Comma"/>
    <tableColumn id="2" xr3:uid="{135D7F5E-728D-4E13-BA68-607E0DDCD7E4}" name="Column1"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B46B-8937-4729-B762-2949A5053720}">
  <dimension ref="A1:J79"/>
  <sheetViews>
    <sheetView tabSelected="1" workbookViewId="0">
      <selection activeCell="B9" sqref="B9"/>
    </sheetView>
  </sheetViews>
  <sheetFormatPr defaultColWidth="9.1796875" defaultRowHeight="12" x14ac:dyDescent="0.25"/>
  <cols>
    <col min="1" max="1" width="5.7265625" style="1" customWidth="1"/>
    <col min="2" max="2" width="35.7265625" style="3" customWidth="1"/>
    <col min="3" max="3" width="12.7265625" style="4" customWidth="1"/>
    <col min="4" max="4" width="15.7265625" style="4" customWidth="1"/>
    <col min="5" max="7" width="12.7265625" style="4" customWidth="1"/>
    <col min="8" max="16384" width="9.1796875" style="3"/>
  </cols>
  <sheetData>
    <row r="1" spans="1:10" ht="14" x14ac:dyDescent="0.3">
      <c r="B1" s="2" t="s">
        <v>197</v>
      </c>
    </row>
    <row r="2" spans="1:10" ht="15" customHeight="1" x14ac:dyDescent="0.3">
      <c r="B2" s="5" t="s">
        <v>0</v>
      </c>
    </row>
    <row r="3" spans="1:10" s="9" customFormat="1" ht="15" customHeight="1" x14ac:dyDescent="0.3">
      <c r="A3" s="6"/>
      <c r="B3" s="7" t="s">
        <v>1</v>
      </c>
      <c r="C3" s="8" t="s">
        <v>2</v>
      </c>
      <c r="D3" s="8" t="s">
        <v>3</v>
      </c>
      <c r="E3" s="8" t="s">
        <v>4</v>
      </c>
      <c r="F3" s="8" t="s">
        <v>5</v>
      </c>
      <c r="G3" s="8"/>
    </row>
    <row r="4" spans="1:10" s="13" customFormat="1" ht="18" customHeight="1" x14ac:dyDescent="0.35">
      <c r="A4" s="10"/>
      <c r="B4" s="11"/>
      <c r="C4" s="12" t="s">
        <v>6</v>
      </c>
      <c r="D4" s="12" t="s">
        <v>7</v>
      </c>
      <c r="E4" s="12" t="s">
        <v>8</v>
      </c>
      <c r="F4" s="12" t="s">
        <v>9</v>
      </c>
      <c r="G4" s="65"/>
    </row>
    <row r="5" spans="1:10" s="4" customFormat="1" ht="15" customHeight="1" x14ac:dyDescent="0.25">
      <c r="A5" s="14"/>
      <c r="B5" s="4" t="s">
        <v>10</v>
      </c>
      <c r="C5" s="15"/>
      <c r="D5" s="15"/>
      <c r="E5" s="15"/>
      <c r="F5" s="15"/>
      <c r="G5" s="66"/>
    </row>
    <row r="6" spans="1:10" s="4" customFormat="1" ht="15" customHeight="1" x14ac:dyDescent="0.25">
      <c r="A6" s="14"/>
      <c r="B6" s="4" t="s">
        <v>11</v>
      </c>
      <c r="C6" s="17"/>
      <c r="D6" s="17"/>
      <c r="E6" s="17"/>
      <c r="F6" s="17"/>
      <c r="G6" s="66"/>
    </row>
    <row r="7" spans="1:10" ht="15" customHeight="1" x14ac:dyDescent="0.25">
      <c r="A7" s="1" t="s">
        <v>12</v>
      </c>
      <c r="B7" s="3" t="s">
        <v>13</v>
      </c>
      <c r="C7" s="58">
        <v>1005000</v>
      </c>
      <c r="D7" s="58">
        <v>960000</v>
      </c>
      <c r="E7" s="58">
        <v>915000</v>
      </c>
      <c r="F7" s="58">
        <v>1102000</v>
      </c>
      <c r="G7" s="67" t="s">
        <v>209</v>
      </c>
    </row>
    <row r="8" spans="1:10" ht="15" customHeight="1" x14ac:dyDescent="0.25">
      <c r="A8" s="1" t="s">
        <v>14</v>
      </c>
      <c r="B8" s="3" t="s">
        <v>15</v>
      </c>
      <c r="C8" s="58">
        <v>117000</v>
      </c>
      <c r="D8" s="58">
        <v>114000</v>
      </c>
      <c r="E8" s="58">
        <v>111000</v>
      </c>
      <c r="F8" s="58">
        <v>108000</v>
      </c>
      <c r="G8" s="67"/>
    </row>
    <row r="9" spans="1:10" ht="15" customHeight="1" x14ac:dyDescent="0.25">
      <c r="A9" s="1" t="s">
        <v>16</v>
      </c>
      <c r="B9" s="3" t="s">
        <v>17</v>
      </c>
      <c r="C9" s="58">
        <v>800000</v>
      </c>
      <c r="D9" s="58">
        <v>850000</v>
      </c>
      <c r="E9" s="58">
        <v>820000</v>
      </c>
      <c r="F9" s="58">
        <v>750000</v>
      </c>
      <c r="G9" s="67"/>
    </row>
    <row r="10" spans="1:10" ht="15" customHeight="1" thickBot="1" x14ac:dyDescent="0.3">
      <c r="C10" s="59">
        <f>SUM(C7:C9)</f>
        <v>1922000</v>
      </c>
      <c r="D10" s="59">
        <v>0</v>
      </c>
      <c r="E10" s="59">
        <v>0</v>
      </c>
      <c r="F10" s="59">
        <v>0</v>
      </c>
      <c r="G10" s="67"/>
    </row>
    <row r="11" spans="1:10" s="4" customFormat="1" ht="15" customHeight="1" x14ac:dyDescent="0.25">
      <c r="A11" s="14"/>
      <c r="B11" s="4" t="s">
        <v>18</v>
      </c>
      <c r="C11" s="17"/>
      <c r="D11" s="17"/>
      <c r="E11" s="17"/>
      <c r="F11" s="17"/>
      <c r="G11" s="66"/>
    </row>
    <row r="12" spans="1:10" ht="15" customHeight="1" x14ac:dyDescent="0.25">
      <c r="A12" s="1" t="s">
        <v>19</v>
      </c>
      <c r="C12" s="58">
        <v>173088</v>
      </c>
      <c r="D12" s="58">
        <v>186534</v>
      </c>
      <c r="E12" s="58">
        <v>196234.28571428571</v>
      </c>
      <c r="F12" s="58">
        <v>201908.57142857142</v>
      </c>
      <c r="G12" s="67"/>
      <c r="I12" s="1"/>
    </row>
    <row r="13" spans="1:10" ht="15" customHeight="1" x14ac:dyDescent="0.25">
      <c r="A13" s="1" t="s">
        <v>21</v>
      </c>
      <c r="C13" s="58">
        <v>380498.30952380953</v>
      </c>
      <c r="D13" s="58">
        <v>409583.45238095231</v>
      </c>
      <c r="E13" s="58">
        <v>443278.99999999994</v>
      </c>
      <c r="F13" s="58">
        <v>460198.8952380952</v>
      </c>
      <c r="G13" s="67"/>
      <c r="I13" s="1"/>
    </row>
    <row r="14" spans="1:10" ht="15" customHeight="1" x14ac:dyDescent="0.25">
      <c r="A14" s="1" t="s">
        <v>23</v>
      </c>
      <c r="C14" s="58">
        <v>55000</v>
      </c>
      <c r="D14" s="58">
        <v>55000</v>
      </c>
      <c r="E14" s="58">
        <v>65000</v>
      </c>
      <c r="F14" s="58">
        <v>55000</v>
      </c>
      <c r="G14" s="67"/>
      <c r="I14" s="1" t="s">
        <v>23</v>
      </c>
      <c r="J14" s="3" t="s">
        <v>24</v>
      </c>
    </row>
    <row r="15" spans="1:10" ht="15" customHeight="1" x14ac:dyDescent="0.25">
      <c r="A15" s="1" t="s">
        <v>25</v>
      </c>
      <c r="C15" s="58">
        <v>53000</v>
      </c>
      <c r="D15" s="58">
        <v>53000</v>
      </c>
      <c r="E15" s="58">
        <v>53000</v>
      </c>
      <c r="F15" s="58">
        <v>53000</v>
      </c>
      <c r="G15" s="67"/>
      <c r="I15" s="1" t="s">
        <v>25</v>
      </c>
      <c r="J15" s="3" t="s">
        <v>26</v>
      </c>
    </row>
    <row r="16" spans="1:10" ht="15" customHeight="1" x14ac:dyDescent="0.25">
      <c r="A16" s="1" t="s">
        <v>27</v>
      </c>
      <c r="B16" s="3" t="s">
        <v>28</v>
      </c>
      <c r="C16" s="58">
        <v>184122.38320494266</v>
      </c>
      <c r="D16" s="58">
        <v>381984.23971567734</v>
      </c>
      <c r="E16" s="58">
        <v>527294.65457151097</v>
      </c>
      <c r="F16" s="58">
        <v>671103.86940921855</v>
      </c>
      <c r="G16" s="67" t="s">
        <v>209</v>
      </c>
      <c r="I16" s="1" t="s">
        <v>19</v>
      </c>
      <c r="J16" s="3" t="s">
        <v>20</v>
      </c>
    </row>
    <row r="17" spans="1:10" ht="15" customHeight="1" thickBot="1" x14ac:dyDescent="0.3">
      <c r="C17" s="59">
        <f>SUM(C12:C16)</f>
        <v>845708.69272875215</v>
      </c>
      <c r="D17" s="59">
        <f t="shared" ref="D17:F17" si="0">SUM(D12:D16)</f>
        <v>1086101.6920966296</v>
      </c>
      <c r="E17" s="59">
        <f t="shared" si="0"/>
        <v>1284807.9402857968</v>
      </c>
      <c r="F17" s="59">
        <f t="shared" si="0"/>
        <v>1441211.3360758852</v>
      </c>
      <c r="G17" s="67"/>
      <c r="I17" s="1" t="s">
        <v>21</v>
      </c>
      <c r="J17" s="3" t="s">
        <v>22</v>
      </c>
    </row>
    <row r="18" spans="1:10" s="4" customFormat="1" ht="15" customHeight="1" thickBot="1" x14ac:dyDescent="0.3">
      <c r="A18" s="14"/>
      <c r="B18" s="4" t="s">
        <v>29</v>
      </c>
      <c r="C18" s="60">
        <f>C10+C17</f>
        <v>2767708.6927287523</v>
      </c>
      <c r="D18" s="60">
        <f t="shared" ref="D18:F18" si="1">D10+D17</f>
        <v>1086101.6920966296</v>
      </c>
      <c r="E18" s="60">
        <f t="shared" si="1"/>
        <v>1284807.9402857968</v>
      </c>
      <c r="F18" s="60">
        <f t="shared" si="1"/>
        <v>1441211.3360758852</v>
      </c>
      <c r="G18" s="67"/>
    </row>
    <row r="19" spans="1:10" s="4" customFormat="1" ht="15" customHeight="1" thickTop="1" x14ac:dyDescent="0.25">
      <c r="A19" s="14"/>
      <c r="B19" s="4" t="s">
        <v>30</v>
      </c>
      <c r="C19" s="16"/>
      <c r="D19" s="16"/>
      <c r="E19" s="16"/>
      <c r="F19" s="16"/>
      <c r="G19" s="68"/>
    </row>
    <row r="20" spans="1:10" ht="15" customHeight="1" x14ac:dyDescent="0.25">
      <c r="B20" s="4" t="s">
        <v>31</v>
      </c>
      <c r="C20" s="17"/>
      <c r="D20" s="17"/>
      <c r="E20" s="17"/>
      <c r="F20" s="17"/>
      <c r="G20" s="66"/>
    </row>
    <row r="21" spans="1:10" ht="15" customHeight="1" x14ac:dyDescent="0.25">
      <c r="A21" s="1" t="s">
        <v>32</v>
      </c>
      <c r="B21" s="3" t="s">
        <v>33</v>
      </c>
      <c r="C21" s="58">
        <v>1000</v>
      </c>
      <c r="D21" s="58">
        <v>1000</v>
      </c>
      <c r="E21" s="58">
        <v>1000</v>
      </c>
      <c r="F21" s="58">
        <v>1000</v>
      </c>
      <c r="G21" s="67"/>
    </row>
    <row r="22" spans="1:10" ht="15" customHeight="1" x14ac:dyDescent="0.25">
      <c r="A22" s="1" t="s">
        <v>34</v>
      </c>
      <c r="B22" s="3" t="s">
        <v>35</v>
      </c>
      <c r="C22" s="58">
        <v>0</v>
      </c>
      <c r="D22" s="58">
        <v>0</v>
      </c>
      <c r="E22" s="58">
        <v>0</v>
      </c>
      <c r="F22" s="58">
        <v>0</v>
      </c>
      <c r="G22" s="67"/>
    </row>
    <row r="23" spans="1:10" ht="15" customHeight="1" x14ac:dyDescent="0.25">
      <c r="A23" s="1" t="s">
        <v>36</v>
      </c>
      <c r="B23" s="3" t="s">
        <v>37</v>
      </c>
      <c r="C23" s="58">
        <v>459284.69147315365</v>
      </c>
      <c r="D23" s="58">
        <v>579415.26611120079</v>
      </c>
      <c r="E23" s="58">
        <v>754699.99091855437</v>
      </c>
      <c r="F23" s="58">
        <v>824590.58550292591</v>
      </c>
      <c r="G23" s="67" t="s">
        <v>209</v>
      </c>
    </row>
    <row r="24" spans="1:10" ht="16" customHeight="1" thickBot="1" x14ac:dyDescent="0.3">
      <c r="C24" s="59">
        <f>SUM(C21:C23)</f>
        <v>460284.69147315365</v>
      </c>
      <c r="D24" s="59">
        <f t="shared" ref="D24:F24" si="2">SUM(D21:D23)</f>
        <v>580415.26611120079</v>
      </c>
      <c r="E24" s="59">
        <f t="shared" si="2"/>
        <v>755699.99091855437</v>
      </c>
      <c r="F24" s="59">
        <f t="shared" si="2"/>
        <v>825590.58550292591</v>
      </c>
      <c r="G24" s="67"/>
    </row>
    <row r="25" spans="1:10" s="4" customFormat="1" ht="15" customHeight="1" x14ac:dyDescent="0.25">
      <c r="A25" s="14"/>
      <c r="B25" s="4" t="s">
        <v>38</v>
      </c>
      <c r="C25" s="16"/>
      <c r="D25" s="16"/>
      <c r="E25" s="16"/>
      <c r="F25" s="16"/>
      <c r="G25" s="68"/>
    </row>
    <row r="26" spans="1:10" s="18" customFormat="1" ht="15" customHeight="1" x14ac:dyDescent="0.25">
      <c r="A26" s="1" t="s">
        <v>39</v>
      </c>
      <c r="B26" s="18" t="s">
        <v>40</v>
      </c>
      <c r="C26" s="61">
        <v>1182527.5618225189</v>
      </c>
      <c r="D26" s="61">
        <v>1164603.5571569977</v>
      </c>
      <c r="E26" s="61">
        <v>1146216.3154917969</v>
      </c>
      <c r="F26" s="61">
        <v>1127353.8646966992</v>
      </c>
      <c r="G26" s="69"/>
    </row>
    <row r="27" spans="1:10" s="18" customFormat="1" ht="15" customHeight="1" x14ac:dyDescent="0.25">
      <c r="A27" s="1" t="s">
        <v>41</v>
      </c>
      <c r="B27" s="18" t="s">
        <v>42</v>
      </c>
      <c r="C27" s="61">
        <v>489310.19096781174</v>
      </c>
      <c r="D27" s="61">
        <v>577664.081008796</v>
      </c>
      <c r="E27" s="61">
        <v>568799.43675729656</v>
      </c>
      <c r="F27" s="61">
        <v>550656.45512472454</v>
      </c>
      <c r="G27" s="69"/>
    </row>
    <row r="28" spans="1:10" s="18" customFormat="1" ht="15" customHeight="1" x14ac:dyDescent="0.25">
      <c r="A28" s="1" t="s">
        <v>43</v>
      </c>
      <c r="B28" s="18" t="s">
        <v>44</v>
      </c>
      <c r="C28" s="61">
        <v>0</v>
      </c>
      <c r="D28" s="61">
        <v>0</v>
      </c>
      <c r="E28" s="61">
        <v>0</v>
      </c>
      <c r="F28" s="61">
        <v>237100.49482590021</v>
      </c>
      <c r="G28" s="69"/>
    </row>
    <row r="29" spans="1:10" s="18" customFormat="1" ht="15" customHeight="1" x14ac:dyDescent="0.25">
      <c r="A29" s="1" t="s">
        <v>45</v>
      </c>
      <c r="B29" s="18" t="s">
        <v>46</v>
      </c>
      <c r="C29" s="61">
        <v>403752.94067015249</v>
      </c>
      <c r="D29" s="61">
        <v>381889.15567677771</v>
      </c>
      <c r="E29" s="61">
        <v>359390.74369347806</v>
      </c>
      <c r="F29" s="61">
        <v>336239.28378277802</v>
      </c>
      <c r="G29" s="69"/>
    </row>
    <row r="30" spans="1:10" s="18" customFormat="1" ht="16" customHeight="1" thickBot="1" x14ac:dyDescent="0.3">
      <c r="A30" s="1"/>
      <c r="C30" s="62">
        <f>SUM(C26:C29)</f>
        <v>2075590.6934604831</v>
      </c>
      <c r="D30" s="62">
        <f t="shared" ref="D30:F30" si="3">SUM(D26:D29)</f>
        <v>2124156.7938425718</v>
      </c>
      <c r="E30" s="62">
        <f t="shared" si="3"/>
        <v>2074406.4959425717</v>
      </c>
      <c r="F30" s="62">
        <f t="shared" si="3"/>
        <v>2251350.0984301022</v>
      </c>
      <c r="G30" s="69"/>
    </row>
    <row r="31" spans="1:10" s="4" customFormat="1" ht="15" customHeight="1" x14ac:dyDescent="0.25">
      <c r="A31" s="14"/>
      <c r="B31" s="4" t="s">
        <v>47</v>
      </c>
      <c r="C31" s="17"/>
      <c r="D31" s="17"/>
      <c r="E31" s="17"/>
      <c r="F31" s="17"/>
      <c r="G31" s="66"/>
    </row>
    <row r="32" spans="1:10" ht="15" customHeight="1" x14ac:dyDescent="0.25">
      <c r="A32" s="1" t="s">
        <v>48</v>
      </c>
      <c r="B32" s="3" t="s">
        <v>49</v>
      </c>
      <c r="C32" s="58">
        <v>0</v>
      </c>
      <c r="D32" s="58">
        <v>0</v>
      </c>
      <c r="E32" s="58">
        <v>0</v>
      </c>
      <c r="F32" s="58">
        <v>0</v>
      </c>
      <c r="G32" s="67"/>
    </row>
    <row r="33" spans="1:7" ht="15" customHeight="1" x14ac:dyDescent="0.25">
      <c r="A33" s="1" t="s">
        <v>50</v>
      </c>
      <c r="B33" s="3" t="s">
        <v>51</v>
      </c>
      <c r="C33" s="58">
        <v>168087.44999999998</v>
      </c>
      <c r="D33" s="58">
        <v>179999.80714285714</v>
      </c>
      <c r="E33" s="58">
        <v>182177.25</v>
      </c>
      <c r="F33" s="58">
        <v>212662.10714285716</v>
      </c>
      <c r="G33" s="67"/>
    </row>
    <row r="34" spans="1:7" ht="15" customHeight="1" x14ac:dyDescent="0.25">
      <c r="A34" s="1" t="s">
        <v>52</v>
      </c>
      <c r="B34" s="3" t="s">
        <v>53</v>
      </c>
      <c r="C34" s="58">
        <v>22050.699999999997</v>
      </c>
      <c r="D34" s="58">
        <v>56729.825000000012</v>
      </c>
      <c r="E34" s="58">
        <v>28799.25</v>
      </c>
      <c r="F34" s="58">
        <v>52168.544999999998</v>
      </c>
      <c r="G34" s="67"/>
    </row>
    <row r="35" spans="1:7" ht="15" customHeight="1" x14ac:dyDescent="0.25">
      <c r="A35" s="1" t="s">
        <v>54</v>
      </c>
      <c r="B35" s="3" t="s">
        <v>55</v>
      </c>
      <c r="C35" s="58">
        <v>18640</v>
      </c>
      <c r="D35" s="58">
        <v>18800</v>
      </c>
      <c r="E35" s="58">
        <v>18960</v>
      </c>
      <c r="F35" s="58">
        <v>19440</v>
      </c>
      <c r="G35" s="67"/>
    </row>
    <row r="36" spans="1:7" ht="15" customHeight="1" x14ac:dyDescent="0.25">
      <c r="A36" s="1" t="s">
        <v>56</v>
      </c>
      <c r="B36" s="3" t="s">
        <v>57</v>
      </c>
      <c r="C36" s="58">
        <v>0</v>
      </c>
      <c r="D36" s="58">
        <v>0</v>
      </c>
      <c r="E36" s="58">
        <v>0</v>
      </c>
      <c r="F36" s="58">
        <v>60000</v>
      </c>
      <c r="G36" s="67"/>
    </row>
    <row r="37" spans="1:7" ht="15" customHeight="1" x14ac:dyDescent="0.25">
      <c r="A37" s="1" t="s">
        <v>58</v>
      </c>
      <c r="B37" s="3" t="s">
        <v>59</v>
      </c>
      <c r="C37" s="58">
        <v>23055.157795115298</v>
      </c>
      <c r="D37" s="58">
        <v>0</v>
      </c>
      <c r="E37" s="58">
        <v>50764.953424670457</v>
      </c>
      <c r="F37" s="58">
        <v>0</v>
      </c>
      <c r="G37" s="67"/>
    </row>
    <row r="38" spans="1:7" ht="15" customHeight="1" x14ac:dyDescent="0.25">
      <c r="A38" s="19" t="s">
        <v>60</v>
      </c>
      <c r="B38" s="3" t="s">
        <v>61</v>
      </c>
      <c r="C38" s="58">
        <v>0</v>
      </c>
      <c r="D38" s="58">
        <v>0</v>
      </c>
      <c r="E38" s="58">
        <v>0</v>
      </c>
      <c r="F38" s="58">
        <v>0</v>
      </c>
      <c r="G38" s="67"/>
    </row>
    <row r="39" spans="1:7" ht="15" customHeight="1" x14ac:dyDescent="0.25">
      <c r="A39" s="1" t="s">
        <v>62</v>
      </c>
      <c r="B39" s="3" t="s">
        <v>63</v>
      </c>
      <c r="C39" s="58">
        <v>0</v>
      </c>
      <c r="D39" s="58">
        <v>0</v>
      </c>
      <c r="E39" s="58">
        <v>0</v>
      </c>
      <c r="F39" s="58">
        <v>30000</v>
      </c>
      <c r="G39" s="67"/>
    </row>
    <row r="40" spans="1:7" ht="16" customHeight="1" thickBot="1" x14ac:dyDescent="0.3">
      <c r="C40" s="59">
        <f>SUM(C32:C39)</f>
        <v>231833.30779511525</v>
      </c>
      <c r="D40" s="59">
        <f t="shared" ref="D40:F40" si="4">SUM(D32:D39)</f>
        <v>255529.63214285715</v>
      </c>
      <c r="E40" s="59">
        <f t="shared" si="4"/>
        <v>280701.45342467044</v>
      </c>
      <c r="F40" s="59">
        <f t="shared" si="4"/>
        <v>374270.65214285714</v>
      </c>
      <c r="G40" s="67"/>
    </row>
    <row r="41" spans="1:7" s="4" customFormat="1" ht="16" customHeight="1" thickBot="1" x14ac:dyDescent="0.3">
      <c r="A41" s="14"/>
      <c r="B41" s="4" t="s">
        <v>64</v>
      </c>
      <c r="C41" s="60">
        <f>SUM(C24+C30+C40)</f>
        <v>2767708.6927287518</v>
      </c>
      <c r="D41" s="60">
        <f t="shared" ref="D41:F41" si="5">SUM(D24+D30+D40)</f>
        <v>2960101.6920966296</v>
      </c>
      <c r="E41" s="60">
        <f t="shared" si="5"/>
        <v>3110807.9402857963</v>
      </c>
      <c r="F41" s="60">
        <f t="shared" si="5"/>
        <v>3451211.3360758852</v>
      </c>
      <c r="G41" s="67"/>
    </row>
    <row r="42" spans="1:7" s="20" customFormat="1" ht="15" customHeight="1" thickTop="1" x14ac:dyDescent="0.25">
      <c r="C42" s="21" t="s">
        <v>65</v>
      </c>
      <c r="D42" s="21" t="s">
        <v>65</v>
      </c>
      <c r="E42" s="21" t="s">
        <v>65</v>
      </c>
      <c r="F42" s="21" t="s">
        <v>65</v>
      </c>
      <c r="G42" s="21"/>
    </row>
    <row r="43" spans="1:7" s="5" customFormat="1" ht="15" customHeight="1" x14ac:dyDescent="0.3">
      <c r="A43" s="6"/>
      <c r="B43" s="5" t="s">
        <v>66</v>
      </c>
      <c r="C43" s="22">
        <v>91</v>
      </c>
      <c r="D43" s="22">
        <v>91</v>
      </c>
      <c r="E43" s="22">
        <v>91</v>
      </c>
      <c r="F43" s="22">
        <v>91</v>
      </c>
      <c r="G43" s="22"/>
    </row>
    <row r="44" spans="1:7" ht="15" customHeight="1" x14ac:dyDescent="0.25"/>
    <row r="45" spans="1:7" s="24" customFormat="1" ht="15" customHeight="1" x14ac:dyDescent="0.3">
      <c r="A45" s="9"/>
      <c r="B45" s="5"/>
      <c r="C45" s="23"/>
      <c r="D45" s="23"/>
      <c r="E45" s="23"/>
      <c r="F45" s="23"/>
      <c r="G45" s="23"/>
    </row>
    <row r="46" spans="1:7" s="28" customFormat="1" ht="15" customHeight="1" x14ac:dyDescent="0.3">
      <c r="A46" s="25"/>
      <c r="B46" s="26"/>
      <c r="C46" s="27"/>
      <c r="D46" s="27"/>
      <c r="E46" s="27"/>
      <c r="F46" s="27"/>
      <c r="G46" s="27"/>
    </row>
    <row r="47" spans="1:7" s="5" customFormat="1" ht="15" customHeight="1" x14ac:dyDescent="0.3">
      <c r="A47" s="9"/>
      <c r="C47" s="23"/>
      <c r="D47" s="23"/>
      <c r="E47" s="23"/>
      <c r="F47" s="23"/>
      <c r="G47" s="23"/>
    </row>
    <row r="48" spans="1:7" s="5" customFormat="1" ht="15" customHeight="1" x14ac:dyDescent="0.3">
      <c r="A48" s="9"/>
      <c r="C48" s="23"/>
      <c r="D48" s="23"/>
      <c r="E48" s="23"/>
      <c r="F48" s="23"/>
      <c r="G48" s="23"/>
    </row>
    <row r="49" spans="1:7" s="5" customFormat="1" ht="15" customHeight="1" x14ac:dyDescent="0.3">
      <c r="A49" s="9"/>
      <c r="C49" s="23"/>
      <c r="D49" s="23"/>
      <c r="E49" s="23"/>
      <c r="F49" s="23"/>
      <c r="G49" s="23"/>
    </row>
    <row r="50" spans="1:7" s="5" customFormat="1" ht="15" customHeight="1" x14ac:dyDescent="0.3">
      <c r="A50" s="9"/>
      <c r="C50" s="23"/>
      <c r="D50" s="23"/>
      <c r="E50" s="23"/>
      <c r="F50" s="23"/>
      <c r="G50" s="23"/>
    </row>
    <row r="51" spans="1:7" s="5" customFormat="1" ht="15" customHeight="1" x14ac:dyDescent="0.3">
      <c r="A51" s="9"/>
      <c r="C51" s="23"/>
      <c r="D51" s="23"/>
      <c r="E51" s="23"/>
      <c r="F51" s="23"/>
      <c r="G51" s="23"/>
    </row>
    <row r="52" spans="1:7" s="5" customFormat="1" ht="15" customHeight="1" x14ac:dyDescent="0.3">
      <c r="A52" s="9"/>
      <c r="C52" s="29"/>
      <c r="D52" s="29"/>
      <c r="E52" s="29"/>
      <c r="F52" s="29"/>
      <c r="G52" s="29"/>
    </row>
    <row r="53" spans="1:7" s="5" customFormat="1" ht="15" customHeight="1" x14ac:dyDescent="0.3">
      <c r="A53" s="9"/>
      <c r="C53" s="30"/>
      <c r="D53" s="30"/>
      <c r="E53" s="30"/>
      <c r="F53" s="30"/>
      <c r="G53" s="30"/>
    </row>
    <row r="54" spans="1:7" s="5" customFormat="1" ht="15" customHeight="1" x14ac:dyDescent="0.3">
      <c r="A54" s="9"/>
      <c r="C54" s="31"/>
      <c r="D54" s="31"/>
      <c r="E54" s="31"/>
      <c r="F54" s="31"/>
      <c r="G54" s="31"/>
    </row>
    <row r="55" spans="1:7" s="5" customFormat="1" ht="15" customHeight="1" x14ac:dyDescent="0.3">
      <c r="A55" s="9"/>
      <c r="C55" s="31"/>
      <c r="D55" s="31"/>
      <c r="E55" s="31"/>
      <c r="F55" s="31"/>
      <c r="G55" s="31"/>
    </row>
    <row r="56" spans="1:7" s="5" customFormat="1" ht="15" customHeight="1" x14ac:dyDescent="0.3">
      <c r="A56" s="9"/>
      <c r="C56" s="22"/>
      <c r="D56" s="22"/>
      <c r="E56" s="22"/>
      <c r="F56" s="22"/>
      <c r="G56" s="22"/>
    </row>
    <row r="57" spans="1:7" s="33" customFormat="1" ht="15" customHeight="1" x14ac:dyDescent="0.3">
      <c r="A57" s="32"/>
      <c r="C57" s="34"/>
      <c r="D57" s="34"/>
      <c r="E57" s="34"/>
      <c r="F57" s="34"/>
      <c r="G57" s="34"/>
    </row>
    <row r="58" spans="1:7" s="5" customFormat="1" ht="15" customHeight="1" x14ac:dyDescent="0.3">
      <c r="A58" s="9"/>
      <c r="C58" s="35"/>
      <c r="D58" s="35"/>
      <c r="E58" s="35"/>
      <c r="F58" s="35"/>
      <c r="G58" s="35"/>
    </row>
    <row r="59" spans="1:7" s="5" customFormat="1" ht="15" customHeight="1" x14ac:dyDescent="0.3">
      <c r="A59" s="9"/>
      <c r="C59" s="30"/>
      <c r="D59" s="30"/>
      <c r="E59" s="30"/>
      <c r="F59" s="30"/>
      <c r="G59" s="30"/>
    </row>
    <row r="60" spans="1:7" s="5" customFormat="1" ht="15" customHeight="1" x14ac:dyDescent="0.3">
      <c r="A60" s="9"/>
      <c r="C60" s="22"/>
      <c r="D60" s="22"/>
      <c r="E60" s="22"/>
      <c r="F60" s="22"/>
      <c r="G60" s="22"/>
    </row>
    <row r="61" spans="1:7" s="5" customFormat="1" ht="15" customHeight="1" x14ac:dyDescent="0.3">
      <c r="A61" s="9"/>
      <c r="C61" s="22"/>
      <c r="D61" s="22"/>
      <c r="E61" s="22"/>
      <c r="F61" s="22"/>
      <c r="G61" s="22"/>
    </row>
    <row r="62" spans="1:7" s="5" customFormat="1" ht="15" customHeight="1" x14ac:dyDescent="0.3">
      <c r="A62" s="9"/>
      <c r="B62" s="33"/>
      <c r="C62" s="22"/>
      <c r="D62" s="22"/>
      <c r="E62" s="22"/>
      <c r="F62" s="22"/>
      <c r="G62" s="22"/>
    </row>
    <row r="63" spans="1:7" s="5" customFormat="1" ht="15" customHeight="1" x14ac:dyDescent="0.3">
      <c r="A63" s="9"/>
      <c r="C63" s="36"/>
      <c r="D63" s="36"/>
      <c r="E63" s="36"/>
      <c r="F63" s="36"/>
      <c r="G63" s="36"/>
    </row>
    <row r="64" spans="1:7" s="5" customFormat="1" ht="15" customHeight="1" x14ac:dyDescent="0.3">
      <c r="A64" s="9"/>
      <c r="C64" s="29"/>
      <c r="D64" s="29"/>
      <c r="E64" s="29"/>
      <c r="F64" s="29"/>
      <c r="G64" s="29"/>
    </row>
    <row r="65" spans="1:7" s="5" customFormat="1" ht="15" customHeight="1" x14ac:dyDescent="0.3">
      <c r="A65" s="9"/>
      <c r="C65" s="30"/>
      <c r="D65" s="30"/>
      <c r="E65" s="30"/>
      <c r="F65" s="30"/>
      <c r="G65" s="30"/>
    </row>
    <row r="66" spans="1:7" s="5" customFormat="1" ht="15" customHeight="1" x14ac:dyDescent="0.3">
      <c r="A66" s="9"/>
      <c r="C66" s="22"/>
      <c r="D66" s="22"/>
      <c r="E66" s="22"/>
      <c r="F66" s="22"/>
      <c r="G66" s="22"/>
    </row>
    <row r="67" spans="1:7" s="5" customFormat="1" ht="15" customHeight="1" x14ac:dyDescent="0.3">
      <c r="A67" s="9"/>
      <c r="C67" s="37"/>
      <c r="D67" s="37"/>
      <c r="E67" s="37"/>
      <c r="F67" s="37"/>
      <c r="G67" s="37"/>
    </row>
    <row r="68" spans="1:7" s="33" customFormat="1" ht="15" customHeight="1" x14ac:dyDescent="0.3">
      <c r="A68" s="38"/>
      <c r="C68" s="39"/>
      <c r="D68" s="39"/>
      <c r="E68" s="39"/>
      <c r="F68" s="39"/>
      <c r="G68" s="39"/>
    </row>
    <row r="69" spans="1:7" ht="15" customHeight="1" x14ac:dyDescent="0.3">
      <c r="A69" s="40"/>
      <c r="B69" s="5"/>
    </row>
    <row r="70" spans="1:7" ht="15" customHeight="1" x14ac:dyDescent="0.3">
      <c r="A70" s="40"/>
      <c r="B70" s="5"/>
    </row>
    <row r="71" spans="1:7" s="44" customFormat="1" ht="15" customHeight="1" x14ac:dyDescent="0.3">
      <c r="A71" s="41"/>
      <c r="B71" s="42"/>
      <c r="C71" s="43"/>
      <c r="D71" s="43"/>
      <c r="E71" s="43"/>
      <c r="F71" s="43"/>
      <c r="G71" s="43"/>
    </row>
    <row r="72" spans="1:7" s="44" customFormat="1" ht="15" customHeight="1" x14ac:dyDescent="0.3">
      <c r="A72" s="41"/>
      <c r="B72" s="42"/>
      <c r="C72" s="43"/>
      <c r="D72" s="43"/>
      <c r="E72" s="43"/>
      <c r="F72" s="43"/>
      <c r="G72" s="43"/>
    </row>
    <row r="73" spans="1:7" s="5" customFormat="1" ht="15" customHeight="1" x14ac:dyDescent="0.3">
      <c r="A73" s="9"/>
      <c r="C73" s="37"/>
      <c r="D73" s="37"/>
      <c r="E73" s="37"/>
      <c r="F73" s="37"/>
      <c r="G73" s="37"/>
    </row>
    <row r="74" spans="1:7" s="5" customFormat="1" ht="15" customHeight="1" x14ac:dyDescent="0.3">
      <c r="A74" s="9"/>
      <c r="C74" s="37"/>
      <c r="D74" s="37"/>
      <c r="E74" s="37"/>
      <c r="F74" s="37"/>
      <c r="G74" s="37"/>
    </row>
    <row r="75" spans="1:7" s="5" customFormat="1" ht="15" customHeight="1" x14ac:dyDescent="0.3">
      <c r="A75" s="9"/>
      <c r="C75" s="37"/>
      <c r="D75" s="37"/>
      <c r="E75" s="37"/>
      <c r="F75" s="37"/>
      <c r="G75" s="37"/>
    </row>
    <row r="76" spans="1:7" s="5" customFormat="1" ht="15" customHeight="1" x14ac:dyDescent="0.3">
      <c r="A76" s="9"/>
      <c r="C76" s="37"/>
      <c r="D76" s="37"/>
      <c r="E76" s="37"/>
      <c r="F76" s="37"/>
      <c r="G76" s="37"/>
    </row>
    <row r="77" spans="1:7" s="33" customFormat="1" ht="15" customHeight="1" x14ac:dyDescent="0.3">
      <c r="A77" s="38"/>
      <c r="C77" s="39"/>
      <c r="D77" s="39"/>
      <c r="E77" s="39"/>
      <c r="F77" s="39"/>
      <c r="G77" s="39"/>
    </row>
    <row r="78" spans="1:7" s="33" customFormat="1" ht="15" customHeight="1" x14ac:dyDescent="0.3">
      <c r="A78" s="38"/>
      <c r="C78" s="39"/>
      <c r="D78" s="39"/>
      <c r="E78" s="39"/>
      <c r="F78" s="39"/>
      <c r="G78" s="39"/>
    </row>
    <row r="79" spans="1:7" s="44" customFormat="1" ht="15" customHeight="1" x14ac:dyDescent="0.3">
      <c r="A79" s="41"/>
      <c r="B79" s="42"/>
      <c r="C79" s="43"/>
      <c r="D79" s="43"/>
      <c r="E79" s="43"/>
      <c r="F79" s="43"/>
      <c r="G79" s="43"/>
    </row>
  </sheetData>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CF7F-6BD1-4BE6-B6B2-32DBBD15EEA5}">
  <dimension ref="A1:K39"/>
  <sheetViews>
    <sheetView workbookViewId="0">
      <selection activeCell="B13" sqref="B13"/>
    </sheetView>
  </sheetViews>
  <sheetFormatPr defaultColWidth="9.1796875" defaultRowHeight="12" x14ac:dyDescent="0.25"/>
  <cols>
    <col min="1" max="1" width="10.7265625" style="52" customWidth="1"/>
    <col min="2" max="2" width="25.7265625" style="52" customWidth="1"/>
    <col min="3" max="6" width="14.7265625" style="77" customWidth="1"/>
    <col min="7" max="8" width="15.7265625" style="53" customWidth="1"/>
    <col min="9" max="16384" width="9.1796875" style="3"/>
  </cols>
  <sheetData>
    <row r="1" spans="1:11" s="57" customFormat="1" ht="18" customHeight="1" x14ac:dyDescent="0.35">
      <c r="A1" s="55" t="s">
        <v>120</v>
      </c>
      <c r="B1" s="55" t="s">
        <v>121</v>
      </c>
      <c r="C1" s="76" t="s">
        <v>122</v>
      </c>
      <c r="D1" s="76" t="s">
        <v>123</v>
      </c>
      <c r="E1" s="76" t="s">
        <v>124</v>
      </c>
      <c r="F1" s="76" t="s">
        <v>125</v>
      </c>
      <c r="G1" s="56"/>
      <c r="H1" s="56"/>
    </row>
    <row r="2" spans="1:11" ht="15" customHeight="1" x14ac:dyDescent="0.25">
      <c r="A2" s="52" t="s">
        <v>126</v>
      </c>
      <c r="B2" s="3" t="s">
        <v>127</v>
      </c>
      <c r="C2" s="77">
        <v>0</v>
      </c>
      <c r="D2" s="77">
        <v>-305000</v>
      </c>
      <c r="E2" s="77">
        <v>-645000</v>
      </c>
      <c r="F2" s="77">
        <v>-965000</v>
      </c>
    </row>
    <row r="3" spans="1:11" ht="15" customHeight="1" x14ac:dyDescent="0.35">
      <c r="A3" s="52" t="s">
        <v>128</v>
      </c>
      <c r="B3" s="3" t="s">
        <v>129</v>
      </c>
      <c r="C3" s="77">
        <v>0</v>
      </c>
      <c r="D3" s="77">
        <v>200000</v>
      </c>
      <c r="E3" s="77">
        <v>417600</v>
      </c>
      <c r="F3" s="77">
        <v>625600</v>
      </c>
      <c r="H3" s="51" t="s">
        <v>197</v>
      </c>
      <c r="I3" s="52"/>
      <c r="J3" s="53"/>
      <c r="K3" s="53"/>
    </row>
    <row r="4" spans="1:11" ht="15" customHeight="1" x14ac:dyDescent="0.3">
      <c r="A4" s="52" t="s">
        <v>130</v>
      </c>
      <c r="B4" s="3" t="s">
        <v>131</v>
      </c>
      <c r="C4" s="77">
        <v>0</v>
      </c>
      <c r="D4" s="77">
        <v>2000</v>
      </c>
      <c r="E4" s="77">
        <v>4000</v>
      </c>
      <c r="F4" s="77">
        <v>6000</v>
      </c>
      <c r="H4" s="42" t="s">
        <v>119</v>
      </c>
      <c r="I4" s="52"/>
      <c r="J4" s="54"/>
    </row>
    <row r="5" spans="1:11" ht="15" customHeight="1" x14ac:dyDescent="0.25">
      <c r="A5" s="52" t="s">
        <v>132</v>
      </c>
      <c r="B5" s="3" t="s">
        <v>180</v>
      </c>
      <c r="C5" s="77">
        <v>0</v>
      </c>
      <c r="D5" s="77">
        <v>5000</v>
      </c>
      <c r="E5" s="77">
        <v>10000</v>
      </c>
      <c r="F5" s="77">
        <v>20000</v>
      </c>
    </row>
    <row r="6" spans="1:11" ht="15" customHeight="1" x14ac:dyDescent="0.25">
      <c r="A6" s="52" t="s">
        <v>133</v>
      </c>
      <c r="B6" s="3" t="s">
        <v>134</v>
      </c>
      <c r="C6" s="77">
        <v>0</v>
      </c>
      <c r="D6" s="77">
        <v>250</v>
      </c>
      <c r="E6" s="77">
        <v>500</v>
      </c>
      <c r="F6" s="77">
        <v>750</v>
      </c>
    </row>
    <row r="7" spans="1:11" ht="15" customHeight="1" x14ac:dyDescent="0.25">
      <c r="A7" s="52" t="s">
        <v>135</v>
      </c>
      <c r="B7" s="3" t="s">
        <v>136</v>
      </c>
      <c r="C7" s="77">
        <v>0</v>
      </c>
      <c r="D7" s="77">
        <v>500</v>
      </c>
      <c r="E7" s="77">
        <v>1000</v>
      </c>
      <c r="F7" s="77">
        <v>1800</v>
      </c>
    </row>
    <row r="8" spans="1:11" ht="15" customHeight="1" x14ac:dyDescent="0.25">
      <c r="A8" s="52" t="s">
        <v>137</v>
      </c>
      <c r="B8" s="3" t="s">
        <v>138</v>
      </c>
      <c r="C8" s="77">
        <v>0</v>
      </c>
      <c r="D8" s="77">
        <v>0</v>
      </c>
      <c r="E8" s="77">
        <v>0</v>
      </c>
      <c r="F8" s="77">
        <v>0</v>
      </c>
    </row>
    <row r="9" spans="1:11" ht="15" customHeight="1" x14ac:dyDescent="0.25">
      <c r="A9" s="52" t="s">
        <v>139</v>
      </c>
      <c r="B9" s="3" t="s">
        <v>140</v>
      </c>
      <c r="C9" s="77">
        <v>0</v>
      </c>
      <c r="D9" s="77">
        <v>1250</v>
      </c>
      <c r="E9" s="77">
        <v>1250</v>
      </c>
      <c r="F9" s="77">
        <v>1250</v>
      </c>
    </row>
    <row r="10" spans="1:11" ht="15" customHeight="1" x14ac:dyDescent="0.25">
      <c r="A10" s="52" t="s">
        <v>141</v>
      </c>
      <c r="B10" s="3" t="s">
        <v>142</v>
      </c>
      <c r="C10" s="77">
        <v>0</v>
      </c>
      <c r="D10" s="77">
        <v>1000</v>
      </c>
      <c r="E10" s="77">
        <v>2000</v>
      </c>
      <c r="F10" s="77">
        <v>3000</v>
      </c>
    </row>
    <row r="11" spans="1:11" ht="15" customHeight="1" x14ac:dyDescent="0.25">
      <c r="A11" s="52" t="s">
        <v>143</v>
      </c>
      <c r="B11" s="3" t="s">
        <v>144</v>
      </c>
      <c r="C11" s="77">
        <v>0</v>
      </c>
      <c r="D11" s="77">
        <v>0</v>
      </c>
      <c r="E11" s="77">
        <v>0</v>
      </c>
      <c r="F11" s="77">
        <v>0</v>
      </c>
    </row>
    <row r="12" spans="1:11" ht="15" customHeight="1" x14ac:dyDescent="0.25">
      <c r="A12" s="52" t="s">
        <v>145</v>
      </c>
      <c r="B12" s="3" t="s">
        <v>146</v>
      </c>
      <c r="C12" s="77">
        <v>0</v>
      </c>
      <c r="D12" s="77">
        <v>0</v>
      </c>
      <c r="E12" s="77">
        <v>0</v>
      </c>
      <c r="F12" s="77">
        <v>0</v>
      </c>
    </row>
    <row r="13" spans="1:11" ht="15" customHeight="1" x14ac:dyDescent="0.25">
      <c r="A13" s="52" t="s">
        <v>147</v>
      </c>
      <c r="B13" s="3" t="s">
        <v>148</v>
      </c>
      <c r="C13" s="77">
        <v>0</v>
      </c>
      <c r="D13" s="77">
        <v>2000</v>
      </c>
      <c r="E13" s="77">
        <v>4000</v>
      </c>
      <c r="F13" s="77">
        <v>6000</v>
      </c>
    </row>
    <row r="14" spans="1:11" ht="15" customHeight="1" x14ac:dyDescent="0.25">
      <c r="A14" s="52" t="s">
        <v>149</v>
      </c>
      <c r="B14" s="3" t="s">
        <v>150</v>
      </c>
      <c r="C14" s="77">
        <v>0</v>
      </c>
      <c r="D14" s="77">
        <v>0</v>
      </c>
      <c r="E14" s="77">
        <v>0</v>
      </c>
      <c r="F14" s="77">
        <v>0</v>
      </c>
    </row>
    <row r="15" spans="1:11" ht="15" customHeight="1" x14ac:dyDescent="0.25">
      <c r="A15" s="52" t="s">
        <v>151</v>
      </c>
      <c r="B15" s="3" t="s">
        <v>152</v>
      </c>
      <c r="C15" s="77">
        <v>0</v>
      </c>
      <c r="D15" s="77">
        <v>0</v>
      </c>
      <c r="E15" s="77">
        <v>0</v>
      </c>
      <c r="F15" s="77">
        <v>0</v>
      </c>
    </row>
    <row r="16" spans="1:11" ht="15" customHeight="1" x14ac:dyDescent="0.25">
      <c r="A16" s="52" t="s">
        <v>153</v>
      </c>
      <c r="B16" s="3" t="s">
        <v>154</v>
      </c>
      <c r="C16" s="77">
        <v>0</v>
      </c>
      <c r="D16" s="77">
        <v>100</v>
      </c>
      <c r="E16" s="77">
        <v>200</v>
      </c>
      <c r="F16" s="77">
        <v>300</v>
      </c>
    </row>
    <row r="17" spans="1:6" ht="15" customHeight="1" x14ac:dyDescent="0.25">
      <c r="A17" s="52" t="s">
        <v>155</v>
      </c>
      <c r="B17" s="3" t="s">
        <v>156</v>
      </c>
      <c r="C17" s="77">
        <v>0</v>
      </c>
      <c r="D17" s="77">
        <v>300</v>
      </c>
      <c r="E17" s="77">
        <v>600</v>
      </c>
      <c r="F17" s="77">
        <v>900</v>
      </c>
    </row>
    <row r="18" spans="1:6" ht="15" customHeight="1" x14ac:dyDescent="0.25">
      <c r="A18" s="52" t="s">
        <v>157</v>
      </c>
      <c r="B18" s="3" t="s">
        <v>158</v>
      </c>
      <c r="C18" s="77">
        <v>0</v>
      </c>
      <c r="D18" s="77">
        <v>0</v>
      </c>
      <c r="E18" s="77">
        <v>0</v>
      </c>
      <c r="F18" s="77">
        <v>0</v>
      </c>
    </row>
    <row r="19" spans="1:6" ht="15" customHeight="1" x14ac:dyDescent="0.25">
      <c r="A19" s="52" t="s">
        <v>159</v>
      </c>
      <c r="B19" s="3" t="s">
        <v>160</v>
      </c>
      <c r="C19" s="77">
        <v>0</v>
      </c>
      <c r="D19" s="77">
        <v>10000</v>
      </c>
      <c r="E19" s="77">
        <v>20000</v>
      </c>
      <c r="F19" s="77">
        <v>30000</v>
      </c>
    </row>
    <row r="20" spans="1:6" ht="15" customHeight="1" x14ac:dyDescent="0.25">
      <c r="A20" s="52" t="s">
        <v>161</v>
      </c>
      <c r="B20" s="3" t="s">
        <v>162</v>
      </c>
      <c r="C20" s="77">
        <v>0</v>
      </c>
      <c r="D20" s="77">
        <v>0</v>
      </c>
      <c r="E20" s="77">
        <v>0</v>
      </c>
      <c r="F20" s="77">
        <v>800</v>
      </c>
    </row>
    <row r="21" spans="1:6" ht="15" customHeight="1" x14ac:dyDescent="0.25">
      <c r="A21" s="52" t="s">
        <v>163</v>
      </c>
      <c r="B21" s="3" t="s">
        <v>164</v>
      </c>
      <c r="C21" s="77">
        <v>0</v>
      </c>
      <c r="D21" s="77">
        <v>22850</v>
      </c>
      <c r="E21" s="77">
        <v>45700</v>
      </c>
      <c r="F21" s="77">
        <v>68550</v>
      </c>
    </row>
    <row r="22" spans="1:6" ht="15" customHeight="1" x14ac:dyDescent="0.25">
      <c r="A22" s="52" t="s">
        <v>165</v>
      </c>
      <c r="B22" s="3" t="s">
        <v>166</v>
      </c>
      <c r="C22" s="77">
        <v>0</v>
      </c>
      <c r="D22" s="77">
        <v>325</v>
      </c>
      <c r="E22" s="77">
        <v>650</v>
      </c>
      <c r="F22" s="77">
        <v>975</v>
      </c>
    </row>
    <row r="23" spans="1:6" ht="15" customHeight="1" x14ac:dyDescent="0.25">
      <c r="A23" s="52" t="s">
        <v>167</v>
      </c>
      <c r="B23" s="3" t="s">
        <v>168</v>
      </c>
      <c r="C23" s="77">
        <v>0</v>
      </c>
      <c r="D23" s="77">
        <v>0</v>
      </c>
      <c r="E23" s="77">
        <v>0</v>
      </c>
      <c r="F23" s="77">
        <v>0</v>
      </c>
    </row>
    <row r="24" spans="1:6" ht="15" customHeight="1" x14ac:dyDescent="0.25">
      <c r="A24" s="52" t="s">
        <v>169</v>
      </c>
      <c r="B24" s="3" t="s">
        <v>170</v>
      </c>
      <c r="C24" s="77">
        <v>0</v>
      </c>
      <c r="D24" s="77">
        <v>2510</v>
      </c>
      <c r="E24" s="77">
        <v>5020</v>
      </c>
      <c r="F24" s="77">
        <v>7530</v>
      </c>
    </row>
    <row r="25" spans="1:6" ht="15" customHeight="1" x14ac:dyDescent="0.25">
      <c r="A25" s="52" t="s">
        <v>171</v>
      </c>
      <c r="B25" s="3" t="s">
        <v>172</v>
      </c>
      <c r="C25" s="77">
        <v>0</v>
      </c>
      <c r="D25" s="77">
        <v>0</v>
      </c>
      <c r="E25" s="77">
        <v>0</v>
      </c>
      <c r="F25" s="77">
        <v>0</v>
      </c>
    </row>
    <row r="26" spans="1:6" ht="15" customHeight="1" x14ac:dyDescent="0.25">
      <c r="A26" s="52" t="s">
        <v>173</v>
      </c>
      <c r="B26" s="3" t="s">
        <v>174</v>
      </c>
      <c r="C26" s="77">
        <v>0</v>
      </c>
      <c r="D26" s="77">
        <v>0</v>
      </c>
      <c r="E26" s="77">
        <v>0</v>
      </c>
      <c r="F26" s="77">
        <v>0</v>
      </c>
    </row>
    <row r="27" spans="1:6" ht="15" customHeight="1" x14ac:dyDescent="0.25">
      <c r="A27" s="52" t="s">
        <v>175</v>
      </c>
      <c r="B27" s="3" t="s">
        <v>176</v>
      </c>
      <c r="C27" s="77">
        <v>0</v>
      </c>
      <c r="D27" s="77">
        <v>13333.333333333334</v>
      </c>
      <c r="E27" s="77">
        <v>26666.666666666668</v>
      </c>
      <c r="F27" s="77">
        <v>40833.333333333336</v>
      </c>
    </row>
    <row r="28" spans="1:6" ht="15" customHeight="1" x14ac:dyDescent="0.25">
      <c r="A28" s="52" t="s">
        <v>177</v>
      </c>
      <c r="B28" s="3" t="s">
        <v>178</v>
      </c>
      <c r="C28" s="77">
        <v>0</v>
      </c>
      <c r="D28" s="77">
        <v>7791.666666666667</v>
      </c>
      <c r="E28" s="77">
        <v>15478.66633229895</v>
      </c>
      <c r="F28" s="77">
        <v>23060.257605639519</v>
      </c>
    </row>
    <row r="29" spans="1:6" ht="15" customHeight="1" x14ac:dyDescent="0.25">
      <c r="A29" s="52" t="s">
        <v>179</v>
      </c>
      <c r="B29" s="3" t="s">
        <v>180</v>
      </c>
      <c r="C29" s="77">
        <v>0</v>
      </c>
      <c r="D29" s="77">
        <v>10021.200000000001</v>
      </c>
      <c r="E29" s="77">
        <v>25293.706760289628</v>
      </c>
      <c r="F29" s="77">
        <v>35742.394537087603</v>
      </c>
    </row>
    <row r="30" spans="1:6" ht="15" customHeight="1" x14ac:dyDescent="0.25">
      <c r="A30" s="52" t="s">
        <v>181</v>
      </c>
      <c r="B30" s="3" t="s">
        <v>13</v>
      </c>
      <c r="C30" s="77">
        <v>950000</v>
      </c>
      <c r="D30" s="77">
        <v>950000</v>
      </c>
      <c r="E30" s="77">
        <v>950000</v>
      </c>
      <c r="F30" s="77">
        <v>1000000</v>
      </c>
    </row>
    <row r="31" spans="1:6" ht="15" customHeight="1" x14ac:dyDescent="0.25">
      <c r="A31" s="52" t="s">
        <v>182</v>
      </c>
      <c r="B31" s="3" t="s">
        <v>183</v>
      </c>
      <c r="C31" s="77">
        <v>-150000</v>
      </c>
      <c r="D31" s="77">
        <v>-163333.33333333334</v>
      </c>
      <c r="E31" s="77">
        <v>-176666.66666666669</v>
      </c>
      <c r="F31" s="77">
        <v>-190833.33333333334</v>
      </c>
    </row>
    <row r="32" spans="1:6" ht="15" customHeight="1" x14ac:dyDescent="0.25">
      <c r="A32" s="52" t="s">
        <v>184</v>
      </c>
      <c r="B32" s="3" t="s">
        <v>20</v>
      </c>
      <c r="C32" s="77">
        <v>140000</v>
      </c>
      <c r="D32" s="77">
        <v>157258.06451612903</v>
      </c>
      <c r="E32" s="77">
        <v>181333.33333333331</v>
      </c>
      <c r="F32" s="77">
        <v>167741.93548387097</v>
      </c>
    </row>
    <row r="33" spans="1:6" ht="15" customHeight="1" x14ac:dyDescent="0.25">
      <c r="A33" s="52" t="s">
        <v>185</v>
      </c>
      <c r="B33" s="3" t="s">
        <v>186</v>
      </c>
      <c r="C33" s="77">
        <v>250000</v>
      </c>
      <c r="D33" s="77">
        <v>290322.58064516133</v>
      </c>
      <c r="E33" s="77">
        <v>340000</v>
      </c>
      <c r="F33" s="77">
        <v>309677.41935483867</v>
      </c>
    </row>
    <row r="34" spans="1:6" ht="15" customHeight="1" x14ac:dyDescent="0.25">
      <c r="A34" s="52" t="s">
        <v>187</v>
      </c>
      <c r="B34" s="3" t="s">
        <v>188</v>
      </c>
      <c r="C34" s="77">
        <v>121000</v>
      </c>
      <c r="D34" s="77">
        <v>105387.94457250164</v>
      </c>
      <c r="E34" s="77">
        <v>99227.797747153934</v>
      </c>
      <c r="F34" s="77">
        <v>123679.96274976316</v>
      </c>
    </row>
    <row r="35" spans="1:6" ht="15" customHeight="1" x14ac:dyDescent="0.25">
      <c r="A35" s="52" t="s">
        <v>189</v>
      </c>
      <c r="B35" s="3" t="s">
        <v>33</v>
      </c>
      <c r="C35" s="77">
        <v>-1000</v>
      </c>
      <c r="D35" s="77">
        <v>-1000</v>
      </c>
      <c r="E35" s="77">
        <v>-1000</v>
      </c>
      <c r="F35" s="77">
        <v>-1000</v>
      </c>
    </row>
    <row r="36" spans="1:6" ht="15" customHeight="1" x14ac:dyDescent="0.25">
      <c r="A36" s="52" t="s">
        <v>190</v>
      </c>
      <c r="B36" s="3" t="s">
        <v>37</v>
      </c>
      <c r="C36" s="77">
        <v>-100000</v>
      </c>
      <c r="D36" s="77">
        <v>-100000</v>
      </c>
      <c r="E36" s="77">
        <v>-100000</v>
      </c>
      <c r="F36" s="77">
        <v>-100000</v>
      </c>
    </row>
    <row r="37" spans="1:6" ht="15" customHeight="1" x14ac:dyDescent="0.25">
      <c r="A37" s="52" t="s">
        <v>191</v>
      </c>
      <c r="B37" s="3" t="s">
        <v>192</v>
      </c>
      <c r="C37" s="77">
        <v>-1100000</v>
      </c>
      <c r="D37" s="77">
        <v>-1085223.4822069104</v>
      </c>
      <c r="E37" s="77">
        <v>-1070342.2974127864</v>
      </c>
      <c r="F37" s="77">
        <v>-1055355.7042263707</v>
      </c>
    </row>
    <row r="38" spans="1:6" ht="15" customHeight="1" x14ac:dyDescent="0.25">
      <c r="A38" s="52" t="s">
        <v>193</v>
      </c>
      <c r="B38" s="3" t="s">
        <v>194</v>
      </c>
      <c r="C38" s="77">
        <v>-110000</v>
      </c>
      <c r="D38" s="77">
        <v>-117621.77419354838</v>
      </c>
      <c r="E38" s="77">
        <v>-132217.5</v>
      </c>
      <c r="F38" s="77">
        <v>-126258.87096774194</v>
      </c>
    </row>
    <row r="39" spans="1:6" ht="15" customHeight="1" x14ac:dyDescent="0.25">
      <c r="A39" s="52" t="s">
        <v>195</v>
      </c>
      <c r="B39" s="3" t="s">
        <v>196</v>
      </c>
      <c r="C39" s="77">
        <v>0</v>
      </c>
      <c r="D39" s="77">
        <v>-10021.200000000001</v>
      </c>
      <c r="E39" s="77">
        <v>-25293.706760289628</v>
      </c>
      <c r="F39" s="77">
        <v>-35742.394537087603</v>
      </c>
    </row>
  </sheetData>
  <dataValidations count="1">
    <dataValidation type="list" allowBlank="1" showInputMessage="1" showErrorMessage="1" errorTitle="Invalid Data" error="Select a valid entry from the list box." sqref="K4" xr:uid="{C361EC33-5DE8-402C-99CE-C8C634998B9B}">
      <formula1>"Cumulative,Monthly"</formula1>
    </dataValidation>
  </dataValidation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9623-E4C2-406D-8247-F2EEC23AA061}">
  <dimension ref="A1:K235"/>
  <sheetViews>
    <sheetView workbookViewId="0">
      <selection activeCell="B16" sqref="B16"/>
    </sheetView>
  </sheetViews>
  <sheetFormatPr defaultColWidth="10.453125" defaultRowHeight="12" x14ac:dyDescent="0.25"/>
  <cols>
    <col min="1" max="1" width="11.7265625" style="49" customWidth="1"/>
    <col min="2" max="2" width="15.7265625" style="50" customWidth="1"/>
    <col min="3" max="3" width="40.7265625" style="50" customWidth="1"/>
    <col min="4" max="4" width="35.7265625" style="50" customWidth="1"/>
    <col min="5" max="5" width="14.7265625" style="71" customWidth="1"/>
    <col min="6" max="6" width="20.7265625" style="46" customWidth="1"/>
    <col min="7" max="16384" width="10.453125" style="3"/>
  </cols>
  <sheetData>
    <row r="1" spans="1:11" s="47" customFormat="1" ht="24" x14ac:dyDescent="0.25">
      <c r="A1" s="63" t="s">
        <v>68</v>
      </c>
      <c r="B1" s="63" t="s">
        <v>69</v>
      </c>
      <c r="C1" s="63" t="s">
        <v>70</v>
      </c>
      <c r="D1" s="63" t="s">
        <v>71</v>
      </c>
      <c r="E1" s="70" t="s">
        <v>72</v>
      </c>
      <c r="F1" s="64" t="s">
        <v>73</v>
      </c>
      <c r="G1" s="79" t="s">
        <v>210</v>
      </c>
    </row>
    <row r="2" spans="1:11" ht="15" customHeight="1" x14ac:dyDescent="0.3">
      <c r="A2" s="48">
        <v>43915</v>
      </c>
      <c r="B2" s="48" t="s">
        <v>74</v>
      </c>
      <c r="C2" s="48" t="s">
        <v>75</v>
      </c>
      <c r="D2" s="48" t="s">
        <v>76</v>
      </c>
      <c r="E2" s="71">
        <v>93904.1</v>
      </c>
      <c r="F2" s="46" t="s">
        <v>77</v>
      </c>
      <c r="G2" s="78"/>
      <c r="H2" s="45" t="s">
        <v>197</v>
      </c>
      <c r="K2" s="3" t="s">
        <v>77</v>
      </c>
    </row>
    <row r="3" spans="1:11" ht="15" customHeight="1" x14ac:dyDescent="0.3">
      <c r="A3" s="48">
        <v>43915</v>
      </c>
      <c r="B3" s="48" t="s">
        <v>78</v>
      </c>
      <c r="C3" s="48" t="s">
        <v>79</v>
      </c>
      <c r="D3" s="48" t="s">
        <v>76</v>
      </c>
      <c r="E3" s="71">
        <v>75610.41</v>
      </c>
      <c r="F3" s="46" t="s">
        <v>77</v>
      </c>
      <c r="G3" s="78"/>
      <c r="H3" s="42" t="s">
        <v>67</v>
      </c>
      <c r="K3" s="3" t="s">
        <v>103</v>
      </c>
    </row>
    <row r="4" spans="1:11" ht="15" customHeight="1" x14ac:dyDescent="0.25">
      <c r="A4" s="48">
        <v>43915</v>
      </c>
      <c r="B4" s="48" t="s">
        <v>80</v>
      </c>
      <c r="C4" s="48" t="s">
        <v>81</v>
      </c>
      <c r="D4" s="48" t="s">
        <v>76</v>
      </c>
      <c r="E4" s="71">
        <v>27217.33</v>
      </c>
      <c r="F4" s="46" t="s">
        <v>77</v>
      </c>
      <c r="G4" s="78"/>
    </row>
    <row r="5" spans="1:11" ht="15" customHeight="1" x14ac:dyDescent="0.25">
      <c r="A5" s="48">
        <v>43915</v>
      </c>
      <c r="B5" s="48" t="s">
        <v>82</v>
      </c>
      <c r="C5" s="48" t="s">
        <v>83</v>
      </c>
      <c r="D5" s="48" t="s">
        <v>76</v>
      </c>
      <c r="E5" s="71">
        <v>32522.53</v>
      </c>
      <c r="F5" s="46" t="s">
        <v>77</v>
      </c>
      <c r="G5" s="78"/>
    </row>
    <row r="6" spans="1:11" ht="15" customHeight="1" x14ac:dyDescent="0.25">
      <c r="A6" s="48">
        <v>43915</v>
      </c>
      <c r="B6" s="48" t="s">
        <v>84</v>
      </c>
      <c r="C6" s="48" t="s">
        <v>85</v>
      </c>
      <c r="D6" s="48" t="s">
        <v>76</v>
      </c>
      <c r="E6" s="71">
        <v>30470.080000000002</v>
      </c>
      <c r="F6" s="46" t="s">
        <v>77</v>
      </c>
      <c r="G6" s="78"/>
    </row>
    <row r="7" spans="1:11" ht="15" customHeight="1" x14ac:dyDescent="0.25">
      <c r="A7" s="48">
        <v>43915</v>
      </c>
      <c r="B7" s="48" t="s">
        <v>86</v>
      </c>
      <c r="C7" s="48" t="s">
        <v>87</v>
      </c>
      <c r="D7" s="48" t="s">
        <v>76</v>
      </c>
      <c r="E7" s="71">
        <v>40662.769999999997</v>
      </c>
      <c r="F7" s="46" t="s">
        <v>77</v>
      </c>
      <c r="G7" s="78"/>
    </row>
    <row r="8" spans="1:11" ht="15" customHeight="1" x14ac:dyDescent="0.25">
      <c r="A8" s="48">
        <v>43915</v>
      </c>
      <c r="B8" s="48" t="s">
        <v>88</v>
      </c>
      <c r="C8" s="48" t="s">
        <v>89</v>
      </c>
      <c r="D8" s="48" t="s">
        <v>76</v>
      </c>
      <c r="E8" s="71">
        <v>20970.45</v>
      </c>
      <c r="F8" s="46" t="s">
        <v>77</v>
      </c>
      <c r="G8" s="78"/>
    </row>
    <row r="9" spans="1:11" ht="15" customHeight="1" x14ac:dyDescent="0.25">
      <c r="A9" s="48">
        <v>43915</v>
      </c>
      <c r="B9" s="48" t="s">
        <v>90</v>
      </c>
      <c r="C9" s="48" t="s">
        <v>91</v>
      </c>
      <c r="D9" s="48" t="s">
        <v>76</v>
      </c>
      <c r="E9" s="71">
        <v>8536.5</v>
      </c>
      <c r="F9" s="46" t="s">
        <v>77</v>
      </c>
      <c r="G9" s="78"/>
    </row>
    <row r="10" spans="1:11" ht="15" customHeight="1" x14ac:dyDescent="0.25">
      <c r="A10" s="48">
        <v>43915</v>
      </c>
      <c r="B10" s="48" t="s">
        <v>92</v>
      </c>
      <c r="C10" s="48" t="s">
        <v>93</v>
      </c>
      <c r="D10" s="48" t="s">
        <v>76</v>
      </c>
      <c r="E10" s="71">
        <v>8536.5</v>
      </c>
      <c r="F10" s="46" t="s">
        <v>77</v>
      </c>
      <c r="G10" s="78"/>
    </row>
    <row r="11" spans="1:11" ht="15" customHeight="1" x14ac:dyDescent="0.25">
      <c r="A11" s="48">
        <v>43915</v>
      </c>
      <c r="B11" s="48" t="s">
        <v>94</v>
      </c>
      <c r="C11" s="48" t="s">
        <v>95</v>
      </c>
      <c r="D11" s="48" t="s">
        <v>76</v>
      </c>
      <c r="E11" s="71">
        <v>8536.5</v>
      </c>
      <c r="F11" s="46" t="s">
        <v>77</v>
      </c>
      <c r="G11" s="78"/>
    </row>
    <row r="12" spans="1:11" ht="15" customHeight="1" x14ac:dyDescent="0.25">
      <c r="A12" s="48">
        <v>43915</v>
      </c>
      <c r="B12" s="48" t="s">
        <v>96</v>
      </c>
      <c r="C12" s="48" t="s">
        <v>97</v>
      </c>
      <c r="D12" s="48" t="s">
        <v>76</v>
      </c>
      <c r="E12" s="71">
        <v>4950</v>
      </c>
      <c r="F12" s="46" t="s">
        <v>77</v>
      </c>
      <c r="G12" s="78"/>
    </row>
    <row r="13" spans="1:11" ht="15" customHeight="1" x14ac:dyDescent="0.25">
      <c r="A13" s="48">
        <v>43915</v>
      </c>
      <c r="B13" s="48" t="s">
        <v>98</v>
      </c>
      <c r="C13" s="48" t="s">
        <v>99</v>
      </c>
      <c r="D13" s="48" t="s">
        <v>76</v>
      </c>
      <c r="E13" s="71">
        <v>4950</v>
      </c>
      <c r="F13" s="46" t="s">
        <v>77</v>
      </c>
      <c r="G13" s="78"/>
    </row>
    <row r="14" spans="1:11" ht="15" customHeight="1" x14ac:dyDescent="0.25">
      <c r="A14" s="48">
        <v>43915</v>
      </c>
      <c r="B14" s="48" t="s">
        <v>100</v>
      </c>
      <c r="C14" s="48" t="s">
        <v>101</v>
      </c>
      <c r="D14" s="48" t="s">
        <v>76</v>
      </c>
      <c r="E14" s="71">
        <v>4950</v>
      </c>
      <c r="F14" s="46" t="s">
        <v>77</v>
      </c>
      <c r="G14" s="78"/>
    </row>
    <row r="15" spans="1:11" ht="15" customHeight="1" x14ac:dyDescent="0.25">
      <c r="A15" s="48">
        <v>43915</v>
      </c>
      <c r="B15" s="48" t="s">
        <v>58</v>
      </c>
      <c r="C15" s="48" t="s">
        <v>206</v>
      </c>
      <c r="D15" s="48" t="s">
        <v>102</v>
      </c>
      <c r="E15" s="71">
        <v>111267.74</v>
      </c>
      <c r="F15" s="46" t="s">
        <v>103</v>
      </c>
      <c r="G15" s="78"/>
    </row>
    <row r="16" spans="1:11" ht="15" customHeight="1" x14ac:dyDescent="0.25">
      <c r="A16" s="48">
        <v>43915</v>
      </c>
      <c r="B16" s="48" t="s">
        <v>104</v>
      </c>
      <c r="C16" s="48" t="s">
        <v>206</v>
      </c>
      <c r="D16" s="48" t="s">
        <v>104</v>
      </c>
      <c r="E16" s="71">
        <v>2790.2</v>
      </c>
      <c r="F16" s="46" t="s">
        <v>103</v>
      </c>
      <c r="G16" s="78"/>
    </row>
    <row r="17" spans="1:7" ht="15" customHeight="1" x14ac:dyDescent="0.25">
      <c r="A17" s="48">
        <v>43915</v>
      </c>
      <c r="B17" s="48" t="s">
        <v>105</v>
      </c>
      <c r="C17" s="48" t="s">
        <v>207</v>
      </c>
      <c r="D17" s="48" t="s">
        <v>106</v>
      </c>
      <c r="E17" s="71">
        <v>65770</v>
      </c>
      <c r="F17" s="46" t="s">
        <v>103</v>
      </c>
      <c r="G17" s="78" t="s">
        <v>209</v>
      </c>
    </row>
    <row r="18" spans="1:7" ht="15" customHeight="1" x14ac:dyDescent="0.25">
      <c r="A18" s="48">
        <v>43915</v>
      </c>
      <c r="B18" s="48" t="s">
        <v>107</v>
      </c>
      <c r="C18" s="48" t="s">
        <v>208</v>
      </c>
      <c r="D18" s="48" t="s">
        <v>108</v>
      </c>
      <c r="E18" s="71">
        <v>8955</v>
      </c>
      <c r="F18" s="46" t="s">
        <v>103</v>
      </c>
      <c r="G18" s="78" t="s">
        <v>77</v>
      </c>
    </row>
    <row r="19" spans="1:7" ht="15" customHeight="1" x14ac:dyDescent="0.25">
      <c r="A19" s="49">
        <v>43915</v>
      </c>
      <c r="B19" s="48" t="s">
        <v>109</v>
      </c>
      <c r="C19" s="50" t="s">
        <v>110</v>
      </c>
      <c r="D19" s="48" t="s">
        <v>111</v>
      </c>
      <c r="E19" s="71">
        <v>1200</v>
      </c>
      <c r="F19" s="46" t="s">
        <v>103</v>
      </c>
      <c r="G19" s="78" t="s">
        <v>103</v>
      </c>
    </row>
    <row r="20" spans="1:7" ht="15" customHeight="1" x14ac:dyDescent="0.25">
      <c r="A20" s="49">
        <v>43915</v>
      </c>
      <c r="B20" s="48" t="s">
        <v>112</v>
      </c>
      <c r="C20" s="50" t="s">
        <v>206</v>
      </c>
      <c r="D20" s="48" t="s">
        <v>112</v>
      </c>
      <c r="E20" s="71">
        <v>5209.2</v>
      </c>
      <c r="F20" s="46" t="s">
        <v>103</v>
      </c>
      <c r="G20" s="78"/>
    </row>
    <row r="21" spans="1:7" ht="15" customHeight="1" x14ac:dyDescent="0.25">
      <c r="A21" s="49">
        <v>43945</v>
      </c>
      <c r="B21" s="48" t="s">
        <v>74</v>
      </c>
      <c r="C21" s="50" t="s">
        <v>75</v>
      </c>
      <c r="D21" s="48" t="s">
        <v>76</v>
      </c>
      <c r="E21" s="71">
        <v>93904.1</v>
      </c>
      <c r="F21" s="46" t="s">
        <v>77</v>
      </c>
      <c r="G21" s="78"/>
    </row>
    <row r="22" spans="1:7" ht="15" customHeight="1" x14ac:dyDescent="0.25">
      <c r="A22" s="49">
        <v>43945</v>
      </c>
      <c r="B22" s="48" t="s">
        <v>78</v>
      </c>
      <c r="C22" s="50" t="s">
        <v>79</v>
      </c>
      <c r="D22" s="48" t="s">
        <v>76</v>
      </c>
      <c r="E22" s="71">
        <v>75610.41</v>
      </c>
      <c r="F22" s="46" t="s">
        <v>77</v>
      </c>
      <c r="G22" s="78"/>
    </row>
    <row r="23" spans="1:7" ht="15" customHeight="1" x14ac:dyDescent="0.25">
      <c r="A23" s="49">
        <v>43945</v>
      </c>
      <c r="B23" s="48" t="s">
        <v>80</v>
      </c>
      <c r="C23" s="50" t="s">
        <v>81</v>
      </c>
      <c r="D23" s="48" t="s">
        <v>76</v>
      </c>
      <c r="E23" s="71">
        <v>25964.53</v>
      </c>
      <c r="F23" s="46" t="s">
        <v>77</v>
      </c>
      <c r="G23" s="78"/>
    </row>
    <row r="24" spans="1:7" ht="15" customHeight="1" x14ac:dyDescent="0.25">
      <c r="A24" s="49">
        <v>43945</v>
      </c>
      <c r="B24" s="48" t="s">
        <v>82</v>
      </c>
      <c r="C24" s="50" t="s">
        <v>83</v>
      </c>
      <c r="D24" s="48" t="s">
        <v>76</v>
      </c>
      <c r="E24" s="71">
        <v>33892.129999999997</v>
      </c>
      <c r="F24" s="46" t="s">
        <v>77</v>
      </c>
      <c r="G24" s="78"/>
    </row>
    <row r="25" spans="1:7" ht="15" customHeight="1" x14ac:dyDescent="0.25">
      <c r="A25" s="49">
        <v>43945</v>
      </c>
      <c r="B25" s="48" t="s">
        <v>84</v>
      </c>
      <c r="C25" s="50" t="s">
        <v>85</v>
      </c>
      <c r="D25" s="48" t="s">
        <v>76</v>
      </c>
      <c r="E25" s="71">
        <v>29113.279999999999</v>
      </c>
      <c r="F25" s="46" t="s">
        <v>77</v>
      </c>
      <c r="G25" s="78"/>
    </row>
    <row r="26" spans="1:7" ht="15" customHeight="1" x14ac:dyDescent="0.25">
      <c r="A26" s="49">
        <v>43945</v>
      </c>
      <c r="B26" s="48" t="s">
        <v>86</v>
      </c>
      <c r="C26" s="50" t="s">
        <v>87</v>
      </c>
      <c r="D26" s="48" t="s">
        <v>76</v>
      </c>
      <c r="E26" s="71">
        <v>35113.269999999997</v>
      </c>
      <c r="F26" s="46" t="s">
        <v>77</v>
      </c>
      <c r="G26" s="78"/>
    </row>
    <row r="27" spans="1:7" ht="15" customHeight="1" x14ac:dyDescent="0.25">
      <c r="A27" s="49">
        <v>43945</v>
      </c>
      <c r="B27" s="48" t="s">
        <v>88</v>
      </c>
      <c r="C27" s="50" t="s">
        <v>89</v>
      </c>
      <c r="D27" s="48" t="s">
        <v>76</v>
      </c>
      <c r="E27" s="71">
        <v>20970.45</v>
      </c>
      <c r="F27" s="46" t="s">
        <v>77</v>
      </c>
      <c r="G27" s="78"/>
    </row>
    <row r="28" spans="1:7" ht="15" customHeight="1" x14ac:dyDescent="0.25">
      <c r="A28" s="49">
        <v>43945</v>
      </c>
      <c r="B28" s="48" t="s">
        <v>90</v>
      </c>
      <c r="C28" s="50" t="s">
        <v>91</v>
      </c>
      <c r="D28" s="48" t="s">
        <v>76</v>
      </c>
      <c r="E28" s="71">
        <v>8536.5</v>
      </c>
      <c r="F28" s="46" t="s">
        <v>77</v>
      </c>
      <c r="G28" s="78"/>
    </row>
    <row r="29" spans="1:7" ht="15" customHeight="1" x14ac:dyDescent="0.25">
      <c r="A29" s="49">
        <v>43945</v>
      </c>
      <c r="B29" s="48" t="s">
        <v>92</v>
      </c>
      <c r="C29" s="50" t="s">
        <v>93</v>
      </c>
      <c r="D29" s="48" t="s">
        <v>76</v>
      </c>
      <c r="E29" s="71">
        <v>8536.5</v>
      </c>
      <c r="F29" s="46" t="s">
        <v>77</v>
      </c>
      <c r="G29" s="78"/>
    </row>
    <row r="30" spans="1:7" ht="15" customHeight="1" x14ac:dyDescent="0.25">
      <c r="A30" s="49">
        <v>43945</v>
      </c>
      <c r="B30" s="48" t="s">
        <v>94</v>
      </c>
      <c r="C30" s="50" t="s">
        <v>95</v>
      </c>
      <c r="D30" s="48" t="s">
        <v>76</v>
      </c>
      <c r="E30" s="71">
        <v>8536.5</v>
      </c>
      <c r="F30" s="46" t="s">
        <v>77</v>
      </c>
      <c r="G30" s="78"/>
    </row>
    <row r="31" spans="1:7" ht="15" customHeight="1" x14ac:dyDescent="0.25">
      <c r="A31" s="49">
        <v>43945</v>
      </c>
      <c r="B31" s="48" t="s">
        <v>96</v>
      </c>
      <c r="C31" s="50" t="s">
        <v>97</v>
      </c>
      <c r="D31" s="48" t="s">
        <v>76</v>
      </c>
      <c r="E31" s="71">
        <v>4950</v>
      </c>
      <c r="F31" s="46" t="s">
        <v>77</v>
      </c>
      <c r="G31" s="78"/>
    </row>
    <row r="32" spans="1:7" ht="15" customHeight="1" x14ac:dyDescent="0.25">
      <c r="A32" s="49">
        <v>43945</v>
      </c>
      <c r="B32" s="48" t="s">
        <v>98</v>
      </c>
      <c r="C32" s="50" t="s">
        <v>99</v>
      </c>
      <c r="D32" s="48" t="s">
        <v>76</v>
      </c>
      <c r="E32" s="71">
        <v>4950</v>
      </c>
      <c r="F32" s="46" t="s">
        <v>77</v>
      </c>
      <c r="G32" s="78"/>
    </row>
    <row r="33" spans="1:7" ht="15" customHeight="1" x14ac:dyDescent="0.25">
      <c r="A33" s="49">
        <v>43945</v>
      </c>
      <c r="B33" s="48" t="s">
        <v>100</v>
      </c>
      <c r="C33" s="50" t="s">
        <v>101</v>
      </c>
      <c r="D33" s="48" t="s">
        <v>76</v>
      </c>
      <c r="E33" s="71">
        <v>4950</v>
      </c>
      <c r="F33" s="46" t="s">
        <v>77</v>
      </c>
      <c r="G33" s="78"/>
    </row>
    <row r="34" spans="1:7" ht="15" customHeight="1" x14ac:dyDescent="0.25">
      <c r="A34" s="49">
        <v>43945</v>
      </c>
      <c r="B34" s="48" t="s">
        <v>58</v>
      </c>
      <c r="C34" s="50" t="s">
        <v>206</v>
      </c>
      <c r="D34" s="48" t="s">
        <v>102</v>
      </c>
      <c r="E34" s="71">
        <v>109469.74</v>
      </c>
      <c r="F34" s="46" t="s">
        <v>103</v>
      </c>
      <c r="G34" s="78"/>
    </row>
    <row r="35" spans="1:7" ht="15" customHeight="1" x14ac:dyDescent="0.25">
      <c r="A35" s="49">
        <v>43945</v>
      </c>
      <c r="B35" s="48" t="s">
        <v>104</v>
      </c>
      <c r="C35" s="50" t="s">
        <v>206</v>
      </c>
      <c r="D35" s="48" t="s">
        <v>104</v>
      </c>
      <c r="E35" s="71">
        <v>2790.2</v>
      </c>
      <c r="F35" s="46" t="s">
        <v>103</v>
      </c>
      <c r="G35" s="78"/>
    </row>
    <row r="36" spans="1:7" ht="15" customHeight="1" x14ac:dyDescent="0.25">
      <c r="A36" s="49">
        <v>43945</v>
      </c>
      <c r="B36" s="48" t="s">
        <v>105</v>
      </c>
      <c r="C36" s="50" t="s">
        <v>207</v>
      </c>
      <c r="D36" s="48" t="s">
        <v>106</v>
      </c>
      <c r="E36" s="71">
        <v>65027.5</v>
      </c>
      <c r="F36" s="46" t="s">
        <v>103</v>
      </c>
      <c r="G36" s="78"/>
    </row>
    <row r="37" spans="1:7" ht="15" customHeight="1" x14ac:dyDescent="0.25">
      <c r="A37" s="49">
        <v>43945</v>
      </c>
      <c r="B37" s="48" t="s">
        <v>107</v>
      </c>
      <c r="C37" s="50" t="s">
        <v>208</v>
      </c>
      <c r="D37" s="48" t="s">
        <v>108</v>
      </c>
      <c r="E37" s="71">
        <v>8955</v>
      </c>
      <c r="F37" s="46" t="s">
        <v>103</v>
      </c>
      <c r="G37" s="78"/>
    </row>
    <row r="38" spans="1:7" ht="15" customHeight="1" x14ac:dyDescent="0.25">
      <c r="A38" s="49">
        <v>43945</v>
      </c>
      <c r="B38" s="48" t="s">
        <v>109</v>
      </c>
      <c r="C38" s="50" t="s">
        <v>110</v>
      </c>
      <c r="D38" s="48" t="s">
        <v>111</v>
      </c>
      <c r="E38" s="71">
        <v>1200</v>
      </c>
      <c r="F38" s="46" t="s">
        <v>103</v>
      </c>
      <c r="G38" s="78"/>
    </row>
    <row r="39" spans="1:7" ht="15" customHeight="1" x14ac:dyDescent="0.25">
      <c r="A39" s="49">
        <v>43945</v>
      </c>
      <c r="B39" s="48" t="s">
        <v>112</v>
      </c>
      <c r="C39" s="50" t="s">
        <v>206</v>
      </c>
      <c r="D39" s="48" t="s">
        <v>112</v>
      </c>
      <c r="E39" s="71">
        <v>5146.8999999999996</v>
      </c>
      <c r="F39" s="46" t="s">
        <v>103</v>
      </c>
      <c r="G39" s="78"/>
    </row>
    <row r="40" spans="1:7" ht="15" customHeight="1" x14ac:dyDescent="0.25">
      <c r="A40" s="49">
        <v>43976</v>
      </c>
      <c r="B40" s="48" t="s">
        <v>74</v>
      </c>
      <c r="C40" s="50" t="s">
        <v>75</v>
      </c>
      <c r="D40" s="48" t="s">
        <v>76</v>
      </c>
      <c r="E40" s="71">
        <v>93904.1</v>
      </c>
      <c r="F40" s="46" t="s">
        <v>77</v>
      </c>
      <c r="G40" s="78"/>
    </row>
    <row r="41" spans="1:7" ht="15" customHeight="1" x14ac:dyDescent="0.25">
      <c r="A41" s="49">
        <v>43976</v>
      </c>
      <c r="B41" s="48" t="s">
        <v>78</v>
      </c>
      <c r="C41" s="50" t="s">
        <v>79</v>
      </c>
      <c r="D41" s="48" t="s">
        <v>76</v>
      </c>
      <c r="E41" s="71">
        <v>75610.41</v>
      </c>
      <c r="F41" s="46" t="s">
        <v>77</v>
      </c>
      <c r="G41" s="78"/>
    </row>
    <row r="42" spans="1:7" ht="15" customHeight="1" x14ac:dyDescent="0.25">
      <c r="A42" s="49">
        <v>43976</v>
      </c>
      <c r="B42" s="48" t="s">
        <v>80</v>
      </c>
      <c r="C42" s="50" t="s">
        <v>81</v>
      </c>
      <c r="D42" s="48" t="s">
        <v>76</v>
      </c>
      <c r="E42" s="71">
        <v>40487.730000000003</v>
      </c>
      <c r="F42" s="46" t="s">
        <v>77</v>
      </c>
      <c r="G42" s="78"/>
    </row>
    <row r="43" spans="1:7" ht="15" customHeight="1" x14ac:dyDescent="0.25">
      <c r="A43" s="49">
        <v>43976</v>
      </c>
      <c r="B43" s="48" t="s">
        <v>82</v>
      </c>
      <c r="C43" s="50" t="s">
        <v>83</v>
      </c>
      <c r="D43" s="48" t="s">
        <v>76</v>
      </c>
      <c r="E43" s="71">
        <v>51085.91</v>
      </c>
      <c r="F43" s="46" t="s">
        <v>77</v>
      </c>
      <c r="G43" s="78"/>
    </row>
    <row r="44" spans="1:7" ht="15" customHeight="1" x14ac:dyDescent="0.25">
      <c r="A44" s="49">
        <v>43976</v>
      </c>
      <c r="B44" s="48" t="s">
        <v>84</v>
      </c>
      <c r="C44" s="50" t="s">
        <v>85</v>
      </c>
      <c r="D44" s="48" t="s">
        <v>76</v>
      </c>
      <c r="E44" s="71">
        <v>28025.279999999999</v>
      </c>
      <c r="F44" s="46" t="s">
        <v>77</v>
      </c>
      <c r="G44" s="78"/>
    </row>
    <row r="45" spans="1:7" ht="15" customHeight="1" x14ac:dyDescent="0.25">
      <c r="A45" s="49">
        <v>43976</v>
      </c>
      <c r="B45" s="48" t="s">
        <v>86</v>
      </c>
      <c r="C45" s="50" t="s">
        <v>87</v>
      </c>
      <c r="D45" s="48" t="s">
        <v>76</v>
      </c>
      <c r="E45" s="71">
        <v>43272.17</v>
      </c>
      <c r="F45" s="46" t="s">
        <v>77</v>
      </c>
      <c r="G45" s="78"/>
    </row>
    <row r="46" spans="1:7" ht="15" customHeight="1" x14ac:dyDescent="0.25">
      <c r="A46" s="49">
        <v>43976</v>
      </c>
      <c r="B46" s="48" t="s">
        <v>88</v>
      </c>
      <c r="C46" s="50" t="s">
        <v>89</v>
      </c>
      <c r="D46" s="48" t="s">
        <v>76</v>
      </c>
      <c r="E46" s="71">
        <v>24226.45</v>
      </c>
      <c r="F46" s="46" t="s">
        <v>77</v>
      </c>
      <c r="G46" s="78"/>
    </row>
    <row r="47" spans="1:7" ht="15" customHeight="1" x14ac:dyDescent="0.25">
      <c r="A47" s="49">
        <v>43976</v>
      </c>
      <c r="B47" s="48" t="s">
        <v>90</v>
      </c>
      <c r="C47" s="50" t="s">
        <v>91</v>
      </c>
      <c r="D47" s="48" t="s">
        <v>76</v>
      </c>
      <c r="E47" s="71">
        <v>8536.5</v>
      </c>
      <c r="F47" s="46" t="s">
        <v>77</v>
      </c>
      <c r="G47" s="78"/>
    </row>
    <row r="48" spans="1:7" ht="15" customHeight="1" x14ac:dyDescent="0.25">
      <c r="A48" s="49">
        <v>43976</v>
      </c>
      <c r="B48" s="48" t="s">
        <v>92</v>
      </c>
      <c r="C48" s="50" t="s">
        <v>93</v>
      </c>
      <c r="D48" s="48" t="s">
        <v>76</v>
      </c>
      <c r="E48" s="71">
        <v>8536.5</v>
      </c>
      <c r="F48" s="46" t="s">
        <v>77</v>
      </c>
      <c r="G48" s="78"/>
    </row>
    <row r="49" spans="1:7" ht="15" customHeight="1" x14ac:dyDescent="0.25">
      <c r="A49" s="49">
        <v>43976</v>
      </c>
      <c r="B49" s="48" t="s">
        <v>94</v>
      </c>
      <c r="C49" s="50" t="s">
        <v>95</v>
      </c>
      <c r="D49" s="48" t="s">
        <v>76</v>
      </c>
      <c r="E49" s="71">
        <v>8536.5</v>
      </c>
      <c r="F49" s="46" t="s">
        <v>77</v>
      </c>
      <c r="G49" s="78"/>
    </row>
    <row r="50" spans="1:7" ht="15" customHeight="1" x14ac:dyDescent="0.25">
      <c r="A50" s="49">
        <v>43976</v>
      </c>
      <c r="B50" s="48" t="s">
        <v>96</v>
      </c>
      <c r="C50" s="50" t="s">
        <v>97</v>
      </c>
      <c r="D50" s="48" t="s">
        <v>76</v>
      </c>
      <c r="E50" s="71">
        <v>4950</v>
      </c>
      <c r="F50" s="46" t="s">
        <v>77</v>
      </c>
      <c r="G50" s="78"/>
    </row>
    <row r="51" spans="1:7" ht="15" customHeight="1" x14ac:dyDescent="0.25">
      <c r="A51" s="49">
        <v>43976</v>
      </c>
      <c r="B51" s="48" t="s">
        <v>98</v>
      </c>
      <c r="C51" s="50" t="s">
        <v>99</v>
      </c>
      <c r="D51" s="48" t="s">
        <v>76</v>
      </c>
      <c r="E51" s="71">
        <v>4950</v>
      </c>
      <c r="F51" s="46" t="s">
        <v>77</v>
      </c>
      <c r="G51" s="78"/>
    </row>
    <row r="52" spans="1:7" ht="15" customHeight="1" x14ac:dyDescent="0.25">
      <c r="A52" s="49">
        <v>43976</v>
      </c>
      <c r="B52" s="48" t="s">
        <v>100</v>
      </c>
      <c r="C52" s="50" t="s">
        <v>101</v>
      </c>
      <c r="D52" s="48" t="s">
        <v>76</v>
      </c>
      <c r="E52" s="71">
        <v>4950</v>
      </c>
      <c r="F52" s="46" t="s">
        <v>77</v>
      </c>
      <c r="G52" s="78"/>
    </row>
    <row r="53" spans="1:7" ht="15" customHeight="1" x14ac:dyDescent="0.25">
      <c r="A53" s="49">
        <v>43976</v>
      </c>
      <c r="B53" s="48" t="s">
        <v>58</v>
      </c>
      <c r="C53" s="50" t="s">
        <v>206</v>
      </c>
      <c r="D53" s="48" t="s">
        <v>102</v>
      </c>
      <c r="E53" s="71">
        <v>130958.37</v>
      </c>
      <c r="F53" s="46" t="s">
        <v>103</v>
      </c>
      <c r="G53" s="78"/>
    </row>
    <row r="54" spans="1:7" ht="15" customHeight="1" x14ac:dyDescent="0.25">
      <c r="A54" s="49">
        <v>43976</v>
      </c>
      <c r="B54" s="48" t="s">
        <v>104</v>
      </c>
      <c r="C54" s="50" t="s">
        <v>206</v>
      </c>
      <c r="D54" s="48" t="s">
        <v>104</v>
      </c>
      <c r="E54" s="71">
        <v>2790.2</v>
      </c>
      <c r="F54" s="46" t="s">
        <v>103</v>
      </c>
      <c r="G54" s="78"/>
    </row>
    <row r="55" spans="1:7" ht="15" customHeight="1" x14ac:dyDescent="0.25">
      <c r="A55" s="49">
        <v>43976</v>
      </c>
      <c r="B55" s="48" t="s">
        <v>105</v>
      </c>
      <c r="C55" s="50" t="s">
        <v>207</v>
      </c>
      <c r="D55" s="48" t="s">
        <v>106</v>
      </c>
      <c r="E55" s="71">
        <v>73635</v>
      </c>
      <c r="F55" s="46" t="s">
        <v>103</v>
      </c>
      <c r="G55" s="78"/>
    </row>
    <row r="56" spans="1:7" ht="15" customHeight="1" x14ac:dyDescent="0.25">
      <c r="A56" s="49">
        <v>43976</v>
      </c>
      <c r="B56" s="48" t="s">
        <v>107</v>
      </c>
      <c r="C56" s="50" t="s">
        <v>208</v>
      </c>
      <c r="D56" s="48" t="s">
        <v>108</v>
      </c>
      <c r="E56" s="71">
        <v>8955</v>
      </c>
      <c r="F56" s="46" t="s">
        <v>103</v>
      </c>
      <c r="G56" s="78"/>
    </row>
    <row r="57" spans="1:7" ht="15" customHeight="1" x14ac:dyDescent="0.25">
      <c r="A57" s="49">
        <v>43976</v>
      </c>
      <c r="B57" s="48" t="s">
        <v>109</v>
      </c>
      <c r="C57" s="50" t="s">
        <v>110</v>
      </c>
      <c r="D57" s="48" t="s">
        <v>111</v>
      </c>
      <c r="E57" s="71">
        <v>1200</v>
      </c>
      <c r="F57" s="46" t="s">
        <v>103</v>
      </c>
      <c r="G57" s="78"/>
    </row>
    <row r="58" spans="1:7" ht="15" customHeight="1" x14ac:dyDescent="0.25">
      <c r="A58" s="49">
        <v>43976</v>
      </c>
      <c r="B58" s="48" t="s">
        <v>112</v>
      </c>
      <c r="C58" s="50" t="s">
        <v>206</v>
      </c>
      <c r="D58" s="48" t="s">
        <v>112</v>
      </c>
      <c r="E58" s="71">
        <v>5826.8</v>
      </c>
      <c r="F58" s="46" t="s">
        <v>103</v>
      </c>
      <c r="G58" s="78"/>
    </row>
    <row r="59" spans="1:7" ht="15" customHeight="1" x14ac:dyDescent="0.25">
      <c r="A59" s="49">
        <v>44007</v>
      </c>
      <c r="B59" s="48" t="s">
        <v>74</v>
      </c>
      <c r="C59" s="50" t="s">
        <v>75</v>
      </c>
      <c r="D59" s="48" t="s">
        <v>76</v>
      </c>
      <c r="E59" s="71">
        <v>93904.1</v>
      </c>
      <c r="F59" s="46" t="s">
        <v>77</v>
      </c>
      <c r="G59" s="78"/>
    </row>
    <row r="60" spans="1:7" ht="15" customHeight="1" x14ac:dyDescent="0.25">
      <c r="A60" s="49">
        <v>44007</v>
      </c>
      <c r="B60" s="48" t="s">
        <v>78</v>
      </c>
      <c r="C60" s="50" t="s">
        <v>79</v>
      </c>
      <c r="D60" s="48" t="s">
        <v>76</v>
      </c>
      <c r="E60" s="71">
        <v>75610.41</v>
      </c>
      <c r="F60" s="46" t="s">
        <v>77</v>
      </c>
      <c r="G60" s="78"/>
    </row>
    <row r="61" spans="1:7" ht="15" customHeight="1" x14ac:dyDescent="0.25">
      <c r="A61" s="49">
        <v>44007</v>
      </c>
      <c r="B61" s="48" t="s">
        <v>80</v>
      </c>
      <c r="C61" s="50" t="s">
        <v>81</v>
      </c>
      <c r="D61" s="48" t="s">
        <v>76</v>
      </c>
      <c r="E61" s="71">
        <v>24711.73</v>
      </c>
      <c r="F61" s="46" t="s">
        <v>77</v>
      </c>
      <c r="G61" s="78"/>
    </row>
    <row r="62" spans="1:7" ht="15" customHeight="1" x14ac:dyDescent="0.25">
      <c r="A62" s="49">
        <v>44007</v>
      </c>
      <c r="B62" s="48" t="s">
        <v>82</v>
      </c>
      <c r="C62" s="50" t="s">
        <v>83</v>
      </c>
      <c r="D62" s="48" t="s">
        <v>76</v>
      </c>
      <c r="E62" s="71">
        <v>33762.26</v>
      </c>
      <c r="F62" s="46" t="s">
        <v>77</v>
      </c>
      <c r="G62" s="78"/>
    </row>
    <row r="63" spans="1:7" ht="15" customHeight="1" x14ac:dyDescent="0.25">
      <c r="A63" s="49">
        <v>44007</v>
      </c>
      <c r="B63" s="48" t="s">
        <v>84</v>
      </c>
      <c r="C63" s="50" t="s">
        <v>85</v>
      </c>
      <c r="D63" s="48" t="s">
        <v>76</v>
      </c>
      <c r="E63" s="71">
        <v>31961.279999999999</v>
      </c>
      <c r="F63" s="46" t="s">
        <v>77</v>
      </c>
      <c r="G63" s="78"/>
    </row>
    <row r="64" spans="1:7" ht="15" customHeight="1" x14ac:dyDescent="0.25">
      <c r="A64" s="49">
        <v>44007</v>
      </c>
      <c r="B64" s="48" t="s">
        <v>86</v>
      </c>
      <c r="C64" s="50" t="s">
        <v>87</v>
      </c>
      <c r="D64" s="48" t="s">
        <v>76</v>
      </c>
      <c r="E64" s="71">
        <v>39934.769999999997</v>
      </c>
      <c r="F64" s="46" t="s">
        <v>77</v>
      </c>
      <c r="G64" s="78"/>
    </row>
    <row r="65" spans="1:7" ht="15" customHeight="1" x14ac:dyDescent="0.25">
      <c r="A65" s="49">
        <v>44007</v>
      </c>
      <c r="B65" s="48" t="s">
        <v>90</v>
      </c>
      <c r="C65" s="50" t="s">
        <v>91</v>
      </c>
      <c r="D65" s="48" t="s">
        <v>76</v>
      </c>
      <c r="E65" s="71">
        <v>8536.5</v>
      </c>
      <c r="F65" s="46" t="s">
        <v>77</v>
      </c>
      <c r="G65" s="78"/>
    </row>
    <row r="66" spans="1:7" ht="15" customHeight="1" x14ac:dyDescent="0.25">
      <c r="A66" s="49">
        <v>44007</v>
      </c>
      <c r="B66" s="48" t="s">
        <v>92</v>
      </c>
      <c r="C66" s="50" t="s">
        <v>93</v>
      </c>
      <c r="D66" s="48" t="s">
        <v>76</v>
      </c>
      <c r="E66" s="71">
        <v>8536.5</v>
      </c>
      <c r="F66" s="46" t="s">
        <v>77</v>
      </c>
      <c r="G66" s="78"/>
    </row>
    <row r="67" spans="1:7" ht="15" customHeight="1" x14ac:dyDescent="0.25">
      <c r="A67" s="49">
        <v>44007</v>
      </c>
      <c r="B67" s="48" t="s">
        <v>94</v>
      </c>
      <c r="C67" s="50" t="s">
        <v>95</v>
      </c>
      <c r="D67" s="48" t="s">
        <v>76</v>
      </c>
      <c r="E67" s="71">
        <v>8536.5</v>
      </c>
      <c r="F67" s="46" t="s">
        <v>77</v>
      </c>
      <c r="G67" s="78"/>
    </row>
    <row r="68" spans="1:7" ht="15" customHeight="1" x14ac:dyDescent="0.25">
      <c r="A68" s="49">
        <v>44007</v>
      </c>
      <c r="B68" s="48" t="s">
        <v>96</v>
      </c>
      <c r="C68" s="50" t="s">
        <v>97</v>
      </c>
      <c r="D68" s="48" t="s">
        <v>76</v>
      </c>
      <c r="E68" s="71">
        <v>4950</v>
      </c>
      <c r="F68" s="46" t="s">
        <v>77</v>
      </c>
      <c r="G68" s="78"/>
    </row>
    <row r="69" spans="1:7" ht="15" customHeight="1" x14ac:dyDescent="0.25">
      <c r="A69" s="49">
        <v>44007</v>
      </c>
      <c r="B69" s="48" t="s">
        <v>98</v>
      </c>
      <c r="C69" s="50" t="s">
        <v>99</v>
      </c>
      <c r="D69" s="48" t="s">
        <v>76</v>
      </c>
      <c r="E69" s="71">
        <v>4950</v>
      </c>
      <c r="F69" s="46" t="s">
        <v>77</v>
      </c>
      <c r="G69" s="78"/>
    </row>
    <row r="70" spans="1:7" ht="15" customHeight="1" x14ac:dyDescent="0.25">
      <c r="A70" s="49">
        <v>44007</v>
      </c>
      <c r="B70" s="48" t="s">
        <v>100</v>
      </c>
      <c r="C70" s="50" t="s">
        <v>101</v>
      </c>
      <c r="D70" s="48" t="s">
        <v>76</v>
      </c>
      <c r="E70" s="71">
        <v>4950</v>
      </c>
      <c r="F70" s="46" t="s">
        <v>77</v>
      </c>
      <c r="G70" s="78"/>
    </row>
    <row r="71" spans="1:7" ht="15" customHeight="1" x14ac:dyDescent="0.25">
      <c r="A71" s="49">
        <v>44007</v>
      </c>
      <c r="B71" s="48" t="s">
        <v>113</v>
      </c>
      <c r="C71" s="50" t="s">
        <v>114</v>
      </c>
      <c r="D71" s="48" t="s">
        <v>76</v>
      </c>
      <c r="E71" s="71">
        <v>22080.45</v>
      </c>
      <c r="F71" s="46" t="s">
        <v>77</v>
      </c>
      <c r="G71" s="78"/>
    </row>
    <row r="72" spans="1:7" ht="15" customHeight="1" x14ac:dyDescent="0.25">
      <c r="A72" s="49">
        <v>44007</v>
      </c>
      <c r="B72" s="48" t="s">
        <v>58</v>
      </c>
      <c r="C72" s="50" t="s">
        <v>206</v>
      </c>
      <c r="D72" s="48" t="s">
        <v>102</v>
      </c>
      <c r="E72" s="71">
        <v>111435.42</v>
      </c>
      <c r="F72" s="46" t="s">
        <v>103</v>
      </c>
      <c r="G72" s="78"/>
    </row>
    <row r="73" spans="1:7" ht="15" customHeight="1" x14ac:dyDescent="0.25">
      <c r="A73" s="49">
        <v>44007</v>
      </c>
      <c r="B73" s="48" t="s">
        <v>104</v>
      </c>
      <c r="C73" s="50" t="s">
        <v>206</v>
      </c>
      <c r="D73" s="48" t="s">
        <v>104</v>
      </c>
      <c r="E73" s="71">
        <v>2790.2</v>
      </c>
      <c r="F73" s="46" t="s">
        <v>103</v>
      </c>
      <c r="G73" s="78"/>
    </row>
    <row r="74" spans="1:7" ht="15" customHeight="1" x14ac:dyDescent="0.25">
      <c r="A74" s="49">
        <v>44007</v>
      </c>
      <c r="B74" s="48" t="s">
        <v>105</v>
      </c>
      <c r="C74" s="50" t="s">
        <v>207</v>
      </c>
      <c r="D74" s="48" t="s">
        <v>106</v>
      </c>
      <c r="E74" s="71">
        <v>64285</v>
      </c>
      <c r="F74" s="46" t="s">
        <v>103</v>
      </c>
      <c r="G74" s="78"/>
    </row>
    <row r="75" spans="1:7" ht="15" customHeight="1" x14ac:dyDescent="0.25">
      <c r="A75" s="49">
        <v>44007</v>
      </c>
      <c r="B75" s="48" t="s">
        <v>107</v>
      </c>
      <c r="C75" s="50" t="s">
        <v>208</v>
      </c>
      <c r="D75" s="48" t="s">
        <v>108</v>
      </c>
      <c r="E75" s="71">
        <v>8955</v>
      </c>
      <c r="F75" s="46" t="s">
        <v>103</v>
      </c>
      <c r="G75" s="78"/>
    </row>
    <row r="76" spans="1:7" ht="15" customHeight="1" x14ac:dyDescent="0.25">
      <c r="A76" s="49">
        <v>44007</v>
      </c>
      <c r="B76" s="48" t="s">
        <v>109</v>
      </c>
      <c r="C76" s="50" t="s">
        <v>110</v>
      </c>
      <c r="D76" s="48" t="s">
        <v>111</v>
      </c>
      <c r="E76" s="71">
        <v>1200</v>
      </c>
      <c r="F76" s="46" t="s">
        <v>103</v>
      </c>
      <c r="G76" s="78"/>
    </row>
    <row r="77" spans="1:7" ht="15" customHeight="1" x14ac:dyDescent="0.25">
      <c r="A77" s="49">
        <v>44007</v>
      </c>
      <c r="B77" s="48" t="s">
        <v>112</v>
      </c>
      <c r="C77" s="50" t="s">
        <v>206</v>
      </c>
      <c r="D77" s="48" t="s">
        <v>112</v>
      </c>
      <c r="E77" s="71">
        <v>5201.1000000000004</v>
      </c>
      <c r="F77" s="46" t="s">
        <v>103</v>
      </c>
      <c r="G77" s="78"/>
    </row>
    <row r="78" spans="1:7" ht="15" customHeight="1" x14ac:dyDescent="0.25">
      <c r="A78" s="49">
        <v>44036</v>
      </c>
      <c r="B78" s="48" t="s">
        <v>74</v>
      </c>
      <c r="C78" s="50" t="s">
        <v>75</v>
      </c>
      <c r="D78" s="48" t="s">
        <v>76</v>
      </c>
      <c r="E78" s="71">
        <v>93904.1</v>
      </c>
      <c r="F78" s="46" t="s">
        <v>77</v>
      </c>
      <c r="G78" s="78"/>
    </row>
    <row r="79" spans="1:7" ht="15" customHeight="1" x14ac:dyDescent="0.25">
      <c r="A79" s="49">
        <v>44036</v>
      </c>
      <c r="B79" s="48" t="s">
        <v>78</v>
      </c>
      <c r="C79" s="50" t="s">
        <v>79</v>
      </c>
      <c r="D79" s="48" t="s">
        <v>76</v>
      </c>
      <c r="E79" s="71">
        <v>76327.08</v>
      </c>
      <c r="F79" s="46" t="s">
        <v>77</v>
      </c>
      <c r="G79" s="78"/>
    </row>
    <row r="80" spans="1:7" ht="15" customHeight="1" x14ac:dyDescent="0.25">
      <c r="A80" s="49">
        <v>44036</v>
      </c>
      <c r="B80" s="48" t="s">
        <v>80</v>
      </c>
      <c r="C80" s="50" t="s">
        <v>81</v>
      </c>
      <c r="D80" s="48" t="s">
        <v>76</v>
      </c>
      <c r="E80" s="71">
        <v>28423.73</v>
      </c>
      <c r="F80" s="46" t="s">
        <v>77</v>
      </c>
      <c r="G80" s="78"/>
    </row>
    <row r="81" spans="1:7" ht="15" customHeight="1" x14ac:dyDescent="0.25">
      <c r="A81" s="49">
        <v>44036</v>
      </c>
      <c r="B81" s="48" t="s">
        <v>82</v>
      </c>
      <c r="C81" s="50" t="s">
        <v>83</v>
      </c>
      <c r="D81" s="48" t="s">
        <v>76</v>
      </c>
      <c r="E81" s="71">
        <v>36379.160000000003</v>
      </c>
      <c r="F81" s="46" t="s">
        <v>77</v>
      </c>
      <c r="G81" s="78"/>
    </row>
    <row r="82" spans="1:7" ht="15" customHeight="1" x14ac:dyDescent="0.25">
      <c r="A82" s="49">
        <v>44036</v>
      </c>
      <c r="B82" s="48" t="s">
        <v>84</v>
      </c>
      <c r="C82" s="50" t="s">
        <v>85</v>
      </c>
      <c r="D82" s="48" t="s">
        <v>76</v>
      </c>
      <c r="E82" s="71">
        <v>28690.880000000001</v>
      </c>
      <c r="F82" s="46" t="s">
        <v>77</v>
      </c>
      <c r="G82" s="78"/>
    </row>
    <row r="83" spans="1:7" ht="15" customHeight="1" x14ac:dyDescent="0.25">
      <c r="A83" s="49">
        <v>44036</v>
      </c>
      <c r="B83" s="48" t="s">
        <v>86</v>
      </c>
      <c r="C83" s="50" t="s">
        <v>87</v>
      </c>
      <c r="D83" s="48" t="s">
        <v>76</v>
      </c>
      <c r="E83" s="71">
        <v>36523.769999999997</v>
      </c>
      <c r="F83" s="46" t="s">
        <v>77</v>
      </c>
      <c r="G83" s="78"/>
    </row>
    <row r="84" spans="1:7" ht="15" customHeight="1" x14ac:dyDescent="0.25">
      <c r="A84" s="49">
        <v>44036</v>
      </c>
      <c r="B84" s="48" t="s">
        <v>90</v>
      </c>
      <c r="C84" s="50" t="s">
        <v>91</v>
      </c>
      <c r="D84" s="48" t="s">
        <v>76</v>
      </c>
      <c r="E84" s="71">
        <v>8536.5</v>
      </c>
      <c r="F84" s="46" t="s">
        <v>77</v>
      </c>
      <c r="G84" s="78"/>
    </row>
    <row r="85" spans="1:7" ht="15" customHeight="1" x14ac:dyDescent="0.25">
      <c r="A85" s="49">
        <v>44036</v>
      </c>
      <c r="B85" s="48" t="s">
        <v>92</v>
      </c>
      <c r="C85" s="50" t="s">
        <v>93</v>
      </c>
      <c r="D85" s="48" t="s">
        <v>76</v>
      </c>
      <c r="E85" s="71">
        <v>8536.5</v>
      </c>
      <c r="F85" s="46" t="s">
        <v>77</v>
      </c>
      <c r="G85" s="78"/>
    </row>
    <row r="86" spans="1:7" ht="15" customHeight="1" x14ac:dyDescent="0.25">
      <c r="A86" s="49">
        <v>44036</v>
      </c>
      <c r="B86" s="48" t="s">
        <v>94</v>
      </c>
      <c r="C86" s="50" t="s">
        <v>95</v>
      </c>
      <c r="D86" s="48" t="s">
        <v>76</v>
      </c>
      <c r="E86" s="71">
        <v>8536.5</v>
      </c>
      <c r="F86" s="46" t="s">
        <v>77</v>
      </c>
      <c r="G86" s="78"/>
    </row>
    <row r="87" spans="1:7" ht="15" customHeight="1" x14ac:dyDescent="0.25">
      <c r="A87" s="49">
        <v>44036</v>
      </c>
      <c r="B87" s="48" t="s">
        <v>96</v>
      </c>
      <c r="C87" s="50" t="s">
        <v>97</v>
      </c>
      <c r="D87" s="48" t="s">
        <v>76</v>
      </c>
      <c r="E87" s="71">
        <v>4950</v>
      </c>
      <c r="F87" s="46" t="s">
        <v>77</v>
      </c>
      <c r="G87" s="78"/>
    </row>
    <row r="88" spans="1:7" ht="15" customHeight="1" x14ac:dyDescent="0.25">
      <c r="A88" s="49">
        <v>44036</v>
      </c>
      <c r="B88" s="48" t="s">
        <v>98</v>
      </c>
      <c r="C88" s="50" t="s">
        <v>99</v>
      </c>
      <c r="D88" s="48" t="s">
        <v>76</v>
      </c>
      <c r="E88" s="71">
        <v>4950</v>
      </c>
      <c r="F88" s="46" t="s">
        <v>77</v>
      </c>
      <c r="G88" s="78"/>
    </row>
    <row r="89" spans="1:7" ht="15" customHeight="1" x14ac:dyDescent="0.25">
      <c r="A89" s="49">
        <v>44036</v>
      </c>
      <c r="B89" s="48" t="s">
        <v>100</v>
      </c>
      <c r="C89" s="50" t="s">
        <v>101</v>
      </c>
      <c r="D89" s="48" t="s">
        <v>76</v>
      </c>
      <c r="E89" s="71">
        <v>4950</v>
      </c>
      <c r="F89" s="46" t="s">
        <v>77</v>
      </c>
      <c r="G89" s="78"/>
    </row>
    <row r="90" spans="1:7" ht="15" customHeight="1" x14ac:dyDescent="0.25">
      <c r="A90" s="49">
        <v>44036</v>
      </c>
      <c r="B90" s="48" t="s">
        <v>113</v>
      </c>
      <c r="C90" s="50" t="s">
        <v>114</v>
      </c>
      <c r="D90" s="48" t="s">
        <v>76</v>
      </c>
      <c r="E90" s="71">
        <v>22080.45</v>
      </c>
      <c r="F90" s="46" t="s">
        <v>77</v>
      </c>
      <c r="G90" s="78"/>
    </row>
    <row r="91" spans="1:7" ht="15" customHeight="1" x14ac:dyDescent="0.25">
      <c r="A91" s="49">
        <v>44036</v>
      </c>
      <c r="B91" s="48" t="s">
        <v>58</v>
      </c>
      <c r="C91" s="50" t="s">
        <v>206</v>
      </c>
      <c r="D91" s="48" t="s">
        <v>102</v>
      </c>
      <c r="E91" s="71">
        <v>112051.25</v>
      </c>
      <c r="F91" s="46" t="s">
        <v>103</v>
      </c>
      <c r="G91" s="78"/>
    </row>
    <row r="92" spans="1:7" ht="15" customHeight="1" x14ac:dyDescent="0.25">
      <c r="A92" s="49">
        <v>44036</v>
      </c>
      <c r="B92" s="48" t="s">
        <v>104</v>
      </c>
      <c r="C92" s="50" t="s">
        <v>206</v>
      </c>
      <c r="D92" s="48" t="s">
        <v>104</v>
      </c>
      <c r="E92" s="71">
        <v>2790.2</v>
      </c>
      <c r="F92" s="46" t="s">
        <v>103</v>
      </c>
      <c r="G92" s="78"/>
    </row>
    <row r="93" spans="1:7" ht="15" customHeight="1" x14ac:dyDescent="0.25">
      <c r="A93" s="49">
        <v>44036</v>
      </c>
      <c r="B93" s="48" t="s">
        <v>105</v>
      </c>
      <c r="C93" s="50" t="s">
        <v>207</v>
      </c>
      <c r="D93" s="48" t="s">
        <v>106</v>
      </c>
      <c r="E93" s="71">
        <v>66485</v>
      </c>
      <c r="F93" s="46" t="s">
        <v>103</v>
      </c>
      <c r="G93" s="78"/>
    </row>
    <row r="94" spans="1:7" ht="15" customHeight="1" x14ac:dyDescent="0.25">
      <c r="A94" s="49">
        <v>44036</v>
      </c>
      <c r="B94" s="48" t="s">
        <v>107</v>
      </c>
      <c r="C94" s="50" t="s">
        <v>208</v>
      </c>
      <c r="D94" s="48" t="s">
        <v>108</v>
      </c>
      <c r="E94" s="71">
        <v>8955</v>
      </c>
      <c r="F94" s="46" t="s">
        <v>103</v>
      </c>
      <c r="G94" s="78"/>
    </row>
    <row r="95" spans="1:7" ht="15" customHeight="1" x14ac:dyDescent="0.25">
      <c r="A95" s="49">
        <v>44036</v>
      </c>
      <c r="B95" s="48" t="s">
        <v>109</v>
      </c>
      <c r="C95" s="50" t="s">
        <v>110</v>
      </c>
      <c r="D95" s="48" t="s">
        <v>111</v>
      </c>
      <c r="E95" s="71">
        <v>1200</v>
      </c>
      <c r="F95" s="46" t="s">
        <v>103</v>
      </c>
      <c r="G95" s="78"/>
    </row>
    <row r="96" spans="1:7" ht="15" customHeight="1" x14ac:dyDescent="0.25">
      <c r="A96" s="49">
        <v>44036</v>
      </c>
      <c r="B96" s="48" t="s">
        <v>112</v>
      </c>
      <c r="C96" s="50" t="s">
        <v>206</v>
      </c>
      <c r="D96" s="48" t="s">
        <v>112</v>
      </c>
      <c r="E96" s="71">
        <v>5253.9</v>
      </c>
      <c r="F96" s="46" t="s">
        <v>103</v>
      </c>
      <c r="G96" s="78"/>
    </row>
    <row r="97" spans="1:7" ht="15" customHeight="1" x14ac:dyDescent="0.25">
      <c r="A97" s="49">
        <v>44068</v>
      </c>
      <c r="B97" s="48" t="s">
        <v>74</v>
      </c>
      <c r="C97" s="50" t="s">
        <v>75</v>
      </c>
      <c r="D97" s="48" t="s">
        <v>76</v>
      </c>
      <c r="E97" s="71">
        <v>93904.1</v>
      </c>
      <c r="F97" s="46" t="s">
        <v>77</v>
      </c>
      <c r="G97" s="78"/>
    </row>
    <row r="98" spans="1:7" ht="15" customHeight="1" x14ac:dyDescent="0.25">
      <c r="A98" s="49">
        <v>44068</v>
      </c>
      <c r="B98" s="48" t="s">
        <v>78</v>
      </c>
      <c r="C98" s="50" t="s">
        <v>79</v>
      </c>
      <c r="D98" s="48" t="s">
        <v>76</v>
      </c>
      <c r="E98" s="71">
        <v>75753.75</v>
      </c>
      <c r="F98" s="46" t="s">
        <v>77</v>
      </c>
      <c r="G98" s="78"/>
    </row>
    <row r="99" spans="1:7" ht="15" customHeight="1" x14ac:dyDescent="0.25">
      <c r="A99" s="49">
        <v>44068</v>
      </c>
      <c r="B99" s="48" t="s">
        <v>80</v>
      </c>
      <c r="C99" s="50" t="s">
        <v>81</v>
      </c>
      <c r="D99" s="48" t="s">
        <v>76</v>
      </c>
      <c r="E99" s="71">
        <v>44222.93</v>
      </c>
      <c r="F99" s="46" t="s">
        <v>77</v>
      </c>
      <c r="G99" s="78"/>
    </row>
    <row r="100" spans="1:7" ht="15" customHeight="1" x14ac:dyDescent="0.25">
      <c r="A100" s="49">
        <v>44068</v>
      </c>
      <c r="B100" s="48" t="s">
        <v>82</v>
      </c>
      <c r="C100" s="50" t="s">
        <v>83</v>
      </c>
      <c r="D100" s="48" t="s">
        <v>76</v>
      </c>
      <c r="E100" s="71">
        <v>54160.66</v>
      </c>
      <c r="F100" s="46" t="s">
        <v>77</v>
      </c>
      <c r="G100" s="78"/>
    </row>
    <row r="101" spans="1:7" ht="15" customHeight="1" x14ac:dyDescent="0.25">
      <c r="A101" s="49">
        <v>44068</v>
      </c>
      <c r="B101" s="48" t="s">
        <v>84</v>
      </c>
      <c r="C101" s="50" t="s">
        <v>85</v>
      </c>
      <c r="D101" s="48" t="s">
        <v>76</v>
      </c>
      <c r="E101" s="71">
        <v>27622.080000000002</v>
      </c>
      <c r="F101" s="46" t="s">
        <v>77</v>
      </c>
      <c r="G101" s="78"/>
    </row>
    <row r="102" spans="1:7" ht="15" customHeight="1" x14ac:dyDescent="0.25">
      <c r="A102" s="49">
        <v>44068</v>
      </c>
      <c r="B102" s="48" t="s">
        <v>86</v>
      </c>
      <c r="C102" s="50" t="s">
        <v>87</v>
      </c>
      <c r="D102" s="48" t="s">
        <v>76</v>
      </c>
      <c r="E102" s="71">
        <v>36447.269999999997</v>
      </c>
      <c r="F102" s="46" t="s">
        <v>77</v>
      </c>
      <c r="G102" s="78"/>
    </row>
    <row r="103" spans="1:7" ht="15" customHeight="1" x14ac:dyDescent="0.25">
      <c r="A103" s="49">
        <v>44068</v>
      </c>
      <c r="B103" s="48" t="s">
        <v>90</v>
      </c>
      <c r="C103" s="50" t="s">
        <v>91</v>
      </c>
      <c r="D103" s="48" t="s">
        <v>76</v>
      </c>
      <c r="E103" s="71">
        <v>8536.5</v>
      </c>
      <c r="F103" s="46" t="s">
        <v>77</v>
      </c>
      <c r="G103" s="78"/>
    </row>
    <row r="104" spans="1:7" ht="15" customHeight="1" x14ac:dyDescent="0.25">
      <c r="A104" s="49">
        <v>44068</v>
      </c>
      <c r="B104" s="48" t="s">
        <v>92</v>
      </c>
      <c r="C104" s="50" t="s">
        <v>93</v>
      </c>
      <c r="D104" s="48" t="s">
        <v>76</v>
      </c>
      <c r="E104" s="71">
        <v>8536.5</v>
      </c>
      <c r="F104" s="46" t="s">
        <v>77</v>
      </c>
      <c r="G104" s="78"/>
    </row>
    <row r="105" spans="1:7" ht="15" customHeight="1" x14ac:dyDescent="0.25">
      <c r="A105" s="49">
        <v>44068</v>
      </c>
      <c r="B105" s="48" t="s">
        <v>94</v>
      </c>
      <c r="C105" s="50" t="s">
        <v>95</v>
      </c>
      <c r="D105" s="48" t="s">
        <v>76</v>
      </c>
      <c r="E105" s="71">
        <v>8536.5</v>
      </c>
      <c r="F105" s="46" t="s">
        <v>77</v>
      </c>
      <c r="G105" s="78"/>
    </row>
    <row r="106" spans="1:7" ht="15" customHeight="1" x14ac:dyDescent="0.25">
      <c r="A106" s="49">
        <v>44068</v>
      </c>
      <c r="B106" s="48" t="s">
        <v>96</v>
      </c>
      <c r="C106" s="50" t="s">
        <v>97</v>
      </c>
      <c r="D106" s="48" t="s">
        <v>76</v>
      </c>
      <c r="E106" s="71">
        <v>9950</v>
      </c>
      <c r="F106" s="46" t="s">
        <v>77</v>
      </c>
      <c r="G106" s="78"/>
    </row>
    <row r="107" spans="1:7" ht="15" customHeight="1" x14ac:dyDescent="0.25">
      <c r="A107" s="49">
        <v>44068</v>
      </c>
      <c r="B107" s="48" t="s">
        <v>98</v>
      </c>
      <c r="C107" s="50" t="s">
        <v>99</v>
      </c>
      <c r="D107" s="48" t="s">
        <v>76</v>
      </c>
      <c r="E107" s="71">
        <v>4950</v>
      </c>
      <c r="F107" s="46" t="s">
        <v>77</v>
      </c>
      <c r="G107" s="78"/>
    </row>
    <row r="108" spans="1:7" ht="15" customHeight="1" x14ac:dyDescent="0.25">
      <c r="A108" s="49">
        <v>44068</v>
      </c>
      <c r="B108" s="48" t="s">
        <v>100</v>
      </c>
      <c r="C108" s="50" t="s">
        <v>101</v>
      </c>
      <c r="D108" s="48" t="s">
        <v>76</v>
      </c>
      <c r="E108" s="71">
        <v>4950</v>
      </c>
      <c r="F108" s="46" t="s">
        <v>77</v>
      </c>
      <c r="G108" s="78"/>
    </row>
    <row r="109" spans="1:7" ht="15" customHeight="1" x14ac:dyDescent="0.25">
      <c r="A109" s="49">
        <v>44068</v>
      </c>
      <c r="B109" s="48" t="s">
        <v>113</v>
      </c>
      <c r="C109" s="50" t="s">
        <v>114</v>
      </c>
      <c r="D109" s="48" t="s">
        <v>76</v>
      </c>
      <c r="E109" s="71">
        <v>22080.45</v>
      </c>
      <c r="F109" s="46" t="s">
        <v>77</v>
      </c>
      <c r="G109" s="78"/>
    </row>
    <row r="110" spans="1:7" ht="15" customHeight="1" x14ac:dyDescent="0.25">
      <c r="A110" s="49">
        <v>44068</v>
      </c>
      <c r="B110" s="48" t="s">
        <v>58</v>
      </c>
      <c r="C110" s="50" t="s">
        <v>206</v>
      </c>
      <c r="D110" s="48" t="s">
        <v>102</v>
      </c>
      <c r="E110" s="71">
        <v>132325.43</v>
      </c>
      <c r="F110" s="46" t="s">
        <v>103</v>
      </c>
      <c r="G110" s="78"/>
    </row>
    <row r="111" spans="1:7" ht="15" customHeight="1" x14ac:dyDescent="0.25">
      <c r="A111" s="49">
        <v>44068</v>
      </c>
      <c r="B111" s="48" t="s">
        <v>104</v>
      </c>
      <c r="C111" s="50" t="s">
        <v>206</v>
      </c>
      <c r="D111" s="48" t="s">
        <v>104</v>
      </c>
      <c r="E111" s="71">
        <v>2790.2</v>
      </c>
      <c r="F111" s="46" t="s">
        <v>103</v>
      </c>
      <c r="G111" s="78"/>
    </row>
    <row r="112" spans="1:7" ht="15" customHeight="1" x14ac:dyDescent="0.25">
      <c r="A112" s="49">
        <v>44068</v>
      </c>
      <c r="B112" s="48" t="s">
        <v>105</v>
      </c>
      <c r="C112" s="50" t="s">
        <v>207</v>
      </c>
      <c r="D112" s="48" t="s">
        <v>106</v>
      </c>
      <c r="E112" s="71">
        <v>75848.75</v>
      </c>
      <c r="F112" s="46" t="s">
        <v>103</v>
      </c>
      <c r="G112" s="78"/>
    </row>
    <row r="113" spans="1:7" ht="15" customHeight="1" x14ac:dyDescent="0.25">
      <c r="A113" s="49">
        <v>44068</v>
      </c>
      <c r="B113" s="48" t="s">
        <v>107</v>
      </c>
      <c r="C113" s="50" t="s">
        <v>208</v>
      </c>
      <c r="D113" s="48" t="s">
        <v>108</v>
      </c>
      <c r="E113" s="71">
        <v>8955</v>
      </c>
      <c r="F113" s="46" t="s">
        <v>103</v>
      </c>
      <c r="G113" s="78"/>
    </row>
    <row r="114" spans="1:7" ht="15" customHeight="1" x14ac:dyDescent="0.25">
      <c r="A114" s="49">
        <v>44068</v>
      </c>
      <c r="B114" s="48" t="s">
        <v>109</v>
      </c>
      <c r="C114" s="50" t="s">
        <v>110</v>
      </c>
      <c r="D114" s="48" t="s">
        <v>111</v>
      </c>
      <c r="E114" s="71">
        <v>1200</v>
      </c>
      <c r="F114" s="46" t="s">
        <v>103</v>
      </c>
      <c r="G114" s="78"/>
    </row>
    <row r="115" spans="1:7" ht="15" customHeight="1" x14ac:dyDescent="0.25">
      <c r="A115" s="49">
        <v>44068</v>
      </c>
      <c r="B115" s="48" t="s">
        <v>112</v>
      </c>
      <c r="C115" s="50" t="s">
        <v>206</v>
      </c>
      <c r="D115" s="48" t="s">
        <v>112</v>
      </c>
      <c r="E115" s="71">
        <v>5870.7</v>
      </c>
      <c r="F115" s="46" t="s">
        <v>103</v>
      </c>
      <c r="G115" s="78"/>
    </row>
    <row r="116" spans="1:7" ht="15" customHeight="1" x14ac:dyDescent="0.25">
      <c r="A116" s="49">
        <v>44099</v>
      </c>
      <c r="B116" s="48" t="s">
        <v>74</v>
      </c>
      <c r="C116" s="50" t="s">
        <v>75</v>
      </c>
      <c r="D116" s="48" t="s">
        <v>76</v>
      </c>
      <c r="E116" s="71">
        <v>93904.1</v>
      </c>
      <c r="F116" s="46" t="s">
        <v>77</v>
      </c>
      <c r="G116" s="78"/>
    </row>
    <row r="117" spans="1:7" ht="15" customHeight="1" x14ac:dyDescent="0.25">
      <c r="A117" s="49">
        <v>44099</v>
      </c>
      <c r="B117" s="48" t="s">
        <v>78</v>
      </c>
      <c r="C117" s="50" t="s">
        <v>79</v>
      </c>
      <c r="D117" s="48" t="s">
        <v>76</v>
      </c>
      <c r="E117" s="71">
        <v>75753.75</v>
      </c>
      <c r="F117" s="46" t="s">
        <v>77</v>
      </c>
      <c r="G117" s="78"/>
    </row>
    <row r="118" spans="1:7" ht="15" customHeight="1" x14ac:dyDescent="0.25">
      <c r="A118" s="49">
        <v>44099</v>
      </c>
      <c r="B118" s="48" t="s">
        <v>80</v>
      </c>
      <c r="C118" s="50" t="s">
        <v>81</v>
      </c>
      <c r="D118" s="48" t="s">
        <v>76</v>
      </c>
      <c r="E118" s="71">
        <v>27820.53</v>
      </c>
      <c r="F118" s="46" t="s">
        <v>77</v>
      </c>
      <c r="G118" s="78"/>
    </row>
    <row r="119" spans="1:7" ht="15" customHeight="1" x14ac:dyDescent="0.25">
      <c r="A119" s="49">
        <v>44099</v>
      </c>
      <c r="B119" s="48" t="s">
        <v>82</v>
      </c>
      <c r="C119" s="50" t="s">
        <v>83</v>
      </c>
      <c r="D119" s="48" t="s">
        <v>76</v>
      </c>
      <c r="E119" s="71">
        <v>32883.86</v>
      </c>
      <c r="F119" s="46" t="s">
        <v>77</v>
      </c>
      <c r="G119" s="78"/>
    </row>
    <row r="120" spans="1:7" ht="15" customHeight="1" x14ac:dyDescent="0.25">
      <c r="A120" s="49">
        <v>44099</v>
      </c>
      <c r="B120" s="48" t="s">
        <v>84</v>
      </c>
      <c r="C120" s="50" t="s">
        <v>85</v>
      </c>
      <c r="D120" s="48" t="s">
        <v>76</v>
      </c>
      <c r="E120" s="71">
        <v>31526.080000000002</v>
      </c>
      <c r="F120" s="46" t="s">
        <v>77</v>
      </c>
      <c r="G120" s="78"/>
    </row>
    <row r="121" spans="1:7" ht="15" customHeight="1" x14ac:dyDescent="0.25">
      <c r="A121" s="49">
        <v>44099</v>
      </c>
      <c r="B121" s="48" t="s">
        <v>86</v>
      </c>
      <c r="C121" s="50" t="s">
        <v>87</v>
      </c>
      <c r="D121" s="48" t="s">
        <v>76</v>
      </c>
      <c r="E121" s="71">
        <v>40191.769999999997</v>
      </c>
      <c r="F121" s="46" t="s">
        <v>77</v>
      </c>
      <c r="G121" s="78"/>
    </row>
    <row r="122" spans="1:7" ht="15" customHeight="1" x14ac:dyDescent="0.25">
      <c r="A122" s="49">
        <v>44099</v>
      </c>
      <c r="B122" s="48" t="s">
        <v>90</v>
      </c>
      <c r="C122" s="50" t="s">
        <v>91</v>
      </c>
      <c r="D122" s="48" t="s">
        <v>76</v>
      </c>
      <c r="E122" s="71">
        <v>8536.5</v>
      </c>
      <c r="F122" s="46" t="s">
        <v>77</v>
      </c>
      <c r="G122" s="78"/>
    </row>
    <row r="123" spans="1:7" ht="15" customHeight="1" x14ac:dyDescent="0.25">
      <c r="A123" s="49">
        <v>44099</v>
      </c>
      <c r="B123" s="48" t="s">
        <v>92</v>
      </c>
      <c r="C123" s="50" t="s">
        <v>93</v>
      </c>
      <c r="D123" s="48" t="s">
        <v>76</v>
      </c>
      <c r="E123" s="71">
        <v>8536.5</v>
      </c>
      <c r="F123" s="46" t="s">
        <v>77</v>
      </c>
      <c r="G123" s="78"/>
    </row>
    <row r="124" spans="1:7" ht="15" customHeight="1" x14ac:dyDescent="0.25">
      <c r="A124" s="49">
        <v>44099</v>
      </c>
      <c r="B124" s="48" t="s">
        <v>94</v>
      </c>
      <c r="C124" s="50" t="s">
        <v>95</v>
      </c>
      <c r="D124" s="48" t="s">
        <v>76</v>
      </c>
      <c r="E124" s="71">
        <v>8536.5</v>
      </c>
      <c r="F124" s="46" t="s">
        <v>77</v>
      </c>
      <c r="G124" s="78"/>
    </row>
    <row r="125" spans="1:7" ht="15" customHeight="1" x14ac:dyDescent="0.25">
      <c r="A125" s="49">
        <v>44099</v>
      </c>
      <c r="B125" s="48" t="s">
        <v>96</v>
      </c>
      <c r="C125" s="50" t="s">
        <v>97</v>
      </c>
      <c r="D125" s="48" t="s">
        <v>76</v>
      </c>
      <c r="E125" s="71">
        <v>4450</v>
      </c>
      <c r="F125" s="46" t="s">
        <v>77</v>
      </c>
      <c r="G125" s="78"/>
    </row>
    <row r="126" spans="1:7" ht="15" customHeight="1" x14ac:dyDescent="0.25">
      <c r="A126" s="49">
        <v>44099</v>
      </c>
      <c r="B126" s="48" t="s">
        <v>98</v>
      </c>
      <c r="C126" s="50" t="s">
        <v>99</v>
      </c>
      <c r="D126" s="48" t="s">
        <v>76</v>
      </c>
      <c r="E126" s="71">
        <v>4950</v>
      </c>
      <c r="F126" s="46" t="s">
        <v>77</v>
      </c>
      <c r="G126" s="78"/>
    </row>
    <row r="127" spans="1:7" ht="15" customHeight="1" x14ac:dyDescent="0.25">
      <c r="A127" s="49">
        <v>44099</v>
      </c>
      <c r="B127" s="48" t="s">
        <v>100</v>
      </c>
      <c r="C127" s="50" t="s">
        <v>101</v>
      </c>
      <c r="D127" s="48" t="s">
        <v>76</v>
      </c>
      <c r="E127" s="71">
        <v>4950</v>
      </c>
      <c r="F127" s="46" t="s">
        <v>77</v>
      </c>
      <c r="G127" s="78"/>
    </row>
    <row r="128" spans="1:7" ht="15" customHeight="1" x14ac:dyDescent="0.25">
      <c r="A128" s="49">
        <v>44099</v>
      </c>
      <c r="B128" s="48" t="s">
        <v>113</v>
      </c>
      <c r="C128" s="50" t="s">
        <v>114</v>
      </c>
      <c r="D128" s="48" t="s">
        <v>76</v>
      </c>
      <c r="E128" s="71">
        <v>22080.45</v>
      </c>
      <c r="F128" s="46" t="s">
        <v>77</v>
      </c>
      <c r="G128" s="78"/>
    </row>
    <row r="129" spans="1:7" ht="15" customHeight="1" x14ac:dyDescent="0.25">
      <c r="A129" s="49">
        <v>44099</v>
      </c>
      <c r="B129" s="48" t="s">
        <v>58</v>
      </c>
      <c r="C129" s="50" t="s">
        <v>206</v>
      </c>
      <c r="D129" s="48" t="s">
        <v>102</v>
      </c>
      <c r="E129" s="71">
        <v>112327.38</v>
      </c>
      <c r="F129" s="46" t="s">
        <v>103</v>
      </c>
      <c r="G129" s="78"/>
    </row>
    <row r="130" spans="1:7" ht="15" customHeight="1" x14ac:dyDescent="0.25">
      <c r="A130" s="49">
        <v>44099</v>
      </c>
      <c r="B130" s="48" t="s">
        <v>104</v>
      </c>
      <c r="C130" s="50" t="s">
        <v>206</v>
      </c>
      <c r="D130" s="48" t="s">
        <v>104</v>
      </c>
      <c r="E130" s="71">
        <v>2790.2</v>
      </c>
      <c r="F130" s="46" t="s">
        <v>103</v>
      </c>
      <c r="G130" s="78"/>
    </row>
    <row r="131" spans="1:7" ht="15" customHeight="1" x14ac:dyDescent="0.25">
      <c r="A131" s="49">
        <v>44099</v>
      </c>
      <c r="B131" s="48" t="s">
        <v>105</v>
      </c>
      <c r="C131" s="50" t="s">
        <v>207</v>
      </c>
      <c r="D131" s="48" t="s">
        <v>106</v>
      </c>
      <c r="E131" s="71">
        <v>66127.5</v>
      </c>
      <c r="F131" s="46" t="s">
        <v>103</v>
      </c>
      <c r="G131" s="78"/>
    </row>
    <row r="132" spans="1:7" ht="15" customHeight="1" x14ac:dyDescent="0.25">
      <c r="A132" s="49">
        <v>44099</v>
      </c>
      <c r="B132" s="48" t="s">
        <v>107</v>
      </c>
      <c r="C132" s="50" t="s">
        <v>208</v>
      </c>
      <c r="D132" s="48" t="s">
        <v>108</v>
      </c>
      <c r="E132" s="71">
        <v>8955</v>
      </c>
      <c r="F132" s="46" t="s">
        <v>103</v>
      </c>
      <c r="G132" s="78"/>
    </row>
    <row r="133" spans="1:7" ht="15" customHeight="1" x14ac:dyDescent="0.25">
      <c r="A133" s="49">
        <v>44099</v>
      </c>
      <c r="B133" s="48" t="s">
        <v>109</v>
      </c>
      <c r="C133" s="50" t="s">
        <v>110</v>
      </c>
      <c r="D133" s="48" t="s">
        <v>111</v>
      </c>
      <c r="E133" s="71">
        <v>1200</v>
      </c>
      <c r="F133" s="46" t="s">
        <v>103</v>
      </c>
      <c r="G133" s="78"/>
    </row>
    <row r="134" spans="1:7" ht="15" customHeight="1" x14ac:dyDescent="0.25">
      <c r="A134" s="49">
        <v>44099</v>
      </c>
      <c r="B134" s="48" t="s">
        <v>115</v>
      </c>
      <c r="C134" s="50" t="s">
        <v>110</v>
      </c>
      <c r="D134" s="48" t="s">
        <v>116</v>
      </c>
      <c r="E134" s="71">
        <v>500</v>
      </c>
      <c r="F134" s="46" t="s">
        <v>103</v>
      </c>
      <c r="G134" s="78"/>
    </row>
    <row r="135" spans="1:7" ht="15" customHeight="1" x14ac:dyDescent="0.25">
      <c r="A135" s="49">
        <v>44099</v>
      </c>
      <c r="B135" s="48" t="s">
        <v>112</v>
      </c>
      <c r="C135" s="50" t="s">
        <v>206</v>
      </c>
      <c r="D135" s="48" t="s">
        <v>112</v>
      </c>
      <c r="E135" s="71">
        <v>5249.9</v>
      </c>
      <c r="F135" s="46" t="s">
        <v>103</v>
      </c>
      <c r="G135" s="78"/>
    </row>
    <row r="136" spans="1:7" ht="15" customHeight="1" x14ac:dyDescent="0.25">
      <c r="A136" s="49">
        <v>44127</v>
      </c>
      <c r="B136" s="48" t="s">
        <v>74</v>
      </c>
      <c r="C136" s="50" t="s">
        <v>75</v>
      </c>
      <c r="D136" s="48" t="s">
        <v>76</v>
      </c>
      <c r="E136" s="71">
        <v>93904.1</v>
      </c>
      <c r="F136" s="46" t="s">
        <v>77</v>
      </c>
      <c r="G136" s="78"/>
    </row>
    <row r="137" spans="1:7" ht="15" customHeight="1" x14ac:dyDescent="0.25">
      <c r="A137" s="49">
        <v>44127</v>
      </c>
      <c r="B137" s="48" t="s">
        <v>78</v>
      </c>
      <c r="C137" s="50" t="s">
        <v>79</v>
      </c>
      <c r="D137" s="48" t="s">
        <v>76</v>
      </c>
      <c r="E137" s="71">
        <v>75753.75</v>
      </c>
      <c r="F137" s="46" t="s">
        <v>77</v>
      </c>
      <c r="G137" s="78"/>
    </row>
    <row r="138" spans="1:7" ht="15" customHeight="1" x14ac:dyDescent="0.25">
      <c r="A138" s="49">
        <v>44127</v>
      </c>
      <c r="B138" s="48" t="s">
        <v>80</v>
      </c>
      <c r="C138" s="50" t="s">
        <v>81</v>
      </c>
      <c r="D138" s="48" t="s">
        <v>76</v>
      </c>
      <c r="E138" s="71">
        <v>26799.73</v>
      </c>
      <c r="F138" s="46" t="s">
        <v>77</v>
      </c>
      <c r="G138" s="78"/>
    </row>
    <row r="139" spans="1:7" ht="15" customHeight="1" x14ac:dyDescent="0.25">
      <c r="A139" s="49">
        <v>44127</v>
      </c>
      <c r="B139" s="48" t="s">
        <v>82</v>
      </c>
      <c r="C139" s="50" t="s">
        <v>83</v>
      </c>
      <c r="D139" s="48" t="s">
        <v>76</v>
      </c>
      <c r="E139" s="71">
        <v>31852.959999999999</v>
      </c>
      <c r="F139" s="46" t="s">
        <v>77</v>
      </c>
      <c r="G139" s="78"/>
    </row>
    <row r="140" spans="1:7" ht="15" customHeight="1" x14ac:dyDescent="0.25">
      <c r="A140" s="49">
        <v>44127</v>
      </c>
      <c r="B140" s="48" t="s">
        <v>84</v>
      </c>
      <c r="C140" s="50" t="s">
        <v>85</v>
      </c>
      <c r="D140" s="48" t="s">
        <v>76</v>
      </c>
      <c r="E140" s="71">
        <v>27289.279999999999</v>
      </c>
      <c r="F140" s="46" t="s">
        <v>77</v>
      </c>
      <c r="G140" s="78"/>
    </row>
    <row r="141" spans="1:7" ht="15" customHeight="1" x14ac:dyDescent="0.25">
      <c r="A141" s="49">
        <v>44127</v>
      </c>
      <c r="B141" s="48" t="s">
        <v>86</v>
      </c>
      <c r="C141" s="50" t="s">
        <v>87</v>
      </c>
      <c r="D141" s="48" t="s">
        <v>76</v>
      </c>
      <c r="E141" s="71">
        <v>34802.769999999997</v>
      </c>
      <c r="F141" s="46" t="s">
        <v>77</v>
      </c>
      <c r="G141" s="78"/>
    </row>
    <row r="142" spans="1:7" ht="15" customHeight="1" x14ac:dyDescent="0.25">
      <c r="A142" s="49">
        <v>44127</v>
      </c>
      <c r="B142" s="48" t="s">
        <v>90</v>
      </c>
      <c r="C142" s="50" t="s">
        <v>91</v>
      </c>
      <c r="D142" s="48" t="s">
        <v>76</v>
      </c>
      <c r="E142" s="71">
        <v>8536.5</v>
      </c>
      <c r="F142" s="46" t="s">
        <v>77</v>
      </c>
      <c r="G142" s="78"/>
    </row>
    <row r="143" spans="1:7" ht="15" customHeight="1" x14ac:dyDescent="0.25">
      <c r="A143" s="49">
        <v>44127</v>
      </c>
      <c r="B143" s="48" t="s">
        <v>92</v>
      </c>
      <c r="C143" s="50" t="s">
        <v>93</v>
      </c>
      <c r="D143" s="48" t="s">
        <v>76</v>
      </c>
      <c r="E143" s="71">
        <v>8536.5</v>
      </c>
      <c r="F143" s="46" t="s">
        <v>77</v>
      </c>
      <c r="G143" s="78"/>
    </row>
    <row r="144" spans="1:7" ht="15" customHeight="1" x14ac:dyDescent="0.25">
      <c r="A144" s="49">
        <v>44127</v>
      </c>
      <c r="B144" s="48" t="s">
        <v>94</v>
      </c>
      <c r="C144" s="50" t="s">
        <v>95</v>
      </c>
      <c r="D144" s="48" t="s">
        <v>76</v>
      </c>
      <c r="E144" s="71">
        <v>8536.5</v>
      </c>
      <c r="F144" s="46" t="s">
        <v>77</v>
      </c>
      <c r="G144" s="78"/>
    </row>
    <row r="145" spans="1:7" ht="15" customHeight="1" x14ac:dyDescent="0.25">
      <c r="A145" s="49">
        <v>44127</v>
      </c>
      <c r="B145" s="48" t="s">
        <v>96</v>
      </c>
      <c r="C145" s="50" t="s">
        <v>97</v>
      </c>
      <c r="D145" s="48" t="s">
        <v>76</v>
      </c>
      <c r="E145" s="71">
        <v>4450</v>
      </c>
      <c r="F145" s="46" t="s">
        <v>77</v>
      </c>
      <c r="G145" s="78"/>
    </row>
    <row r="146" spans="1:7" ht="15" customHeight="1" x14ac:dyDescent="0.25">
      <c r="A146" s="49">
        <v>44127</v>
      </c>
      <c r="B146" s="48" t="s">
        <v>98</v>
      </c>
      <c r="C146" s="50" t="s">
        <v>99</v>
      </c>
      <c r="D146" s="48" t="s">
        <v>76</v>
      </c>
      <c r="E146" s="71">
        <v>4950</v>
      </c>
      <c r="F146" s="46" t="s">
        <v>77</v>
      </c>
      <c r="G146" s="78"/>
    </row>
    <row r="147" spans="1:7" ht="15" customHeight="1" x14ac:dyDescent="0.25">
      <c r="A147" s="49">
        <v>44127</v>
      </c>
      <c r="B147" s="48" t="s">
        <v>100</v>
      </c>
      <c r="C147" s="50" t="s">
        <v>101</v>
      </c>
      <c r="D147" s="48" t="s">
        <v>76</v>
      </c>
      <c r="E147" s="71">
        <v>4950</v>
      </c>
      <c r="F147" s="46" t="s">
        <v>77</v>
      </c>
      <c r="G147" s="78"/>
    </row>
    <row r="148" spans="1:7" ht="15" customHeight="1" x14ac:dyDescent="0.25">
      <c r="A148" s="49">
        <v>44127</v>
      </c>
      <c r="B148" s="48" t="s">
        <v>113</v>
      </c>
      <c r="C148" s="50" t="s">
        <v>114</v>
      </c>
      <c r="D148" s="48" t="s">
        <v>76</v>
      </c>
      <c r="E148" s="71">
        <v>22080.45</v>
      </c>
      <c r="F148" s="46" t="s">
        <v>77</v>
      </c>
      <c r="G148" s="78"/>
    </row>
    <row r="149" spans="1:7" ht="15" customHeight="1" x14ac:dyDescent="0.25">
      <c r="A149" s="49">
        <v>44127</v>
      </c>
      <c r="B149" s="48" t="s">
        <v>58</v>
      </c>
      <c r="C149" s="50" t="s">
        <v>206</v>
      </c>
      <c r="D149" s="48" t="s">
        <v>102</v>
      </c>
      <c r="E149" s="71">
        <v>107749.88</v>
      </c>
      <c r="F149" s="46" t="s">
        <v>103</v>
      </c>
      <c r="G149" s="78"/>
    </row>
    <row r="150" spans="1:7" ht="15" customHeight="1" x14ac:dyDescent="0.25">
      <c r="A150" s="49">
        <v>44127</v>
      </c>
      <c r="B150" s="48" t="s">
        <v>104</v>
      </c>
      <c r="C150" s="50" t="s">
        <v>206</v>
      </c>
      <c r="D150" s="48" t="s">
        <v>104</v>
      </c>
      <c r="E150" s="71">
        <v>2790.2</v>
      </c>
      <c r="F150" s="46" t="s">
        <v>103</v>
      </c>
      <c r="G150" s="78"/>
    </row>
    <row r="151" spans="1:7" ht="15" customHeight="1" x14ac:dyDescent="0.25">
      <c r="A151" s="49">
        <v>44127</v>
      </c>
      <c r="B151" s="48" t="s">
        <v>105</v>
      </c>
      <c r="C151" s="50" t="s">
        <v>207</v>
      </c>
      <c r="D151" s="48" t="s">
        <v>106</v>
      </c>
      <c r="E151" s="71">
        <v>65522.5</v>
      </c>
      <c r="F151" s="46" t="s">
        <v>103</v>
      </c>
      <c r="G151" s="78"/>
    </row>
    <row r="152" spans="1:7" ht="15" customHeight="1" x14ac:dyDescent="0.25">
      <c r="A152" s="49">
        <v>44127</v>
      </c>
      <c r="B152" s="48" t="s">
        <v>107</v>
      </c>
      <c r="C152" s="50" t="s">
        <v>208</v>
      </c>
      <c r="D152" s="48" t="s">
        <v>108</v>
      </c>
      <c r="E152" s="71">
        <v>8955</v>
      </c>
      <c r="F152" s="46" t="s">
        <v>103</v>
      </c>
      <c r="G152" s="78"/>
    </row>
    <row r="153" spans="1:7" ht="15" customHeight="1" x14ac:dyDescent="0.25">
      <c r="A153" s="49">
        <v>44127</v>
      </c>
      <c r="B153" s="48" t="s">
        <v>109</v>
      </c>
      <c r="C153" s="50" t="s">
        <v>110</v>
      </c>
      <c r="D153" s="48" t="s">
        <v>111</v>
      </c>
      <c r="E153" s="71">
        <v>1200</v>
      </c>
      <c r="F153" s="46" t="s">
        <v>103</v>
      </c>
      <c r="G153" s="78"/>
    </row>
    <row r="154" spans="1:7" ht="15" customHeight="1" x14ac:dyDescent="0.25">
      <c r="A154" s="49">
        <v>44127</v>
      </c>
      <c r="B154" s="48" t="s">
        <v>115</v>
      </c>
      <c r="C154" s="50" t="s">
        <v>110</v>
      </c>
      <c r="D154" s="48" t="s">
        <v>116</v>
      </c>
      <c r="E154" s="71">
        <v>500</v>
      </c>
      <c r="F154" s="46" t="s">
        <v>103</v>
      </c>
      <c r="G154" s="78"/>
    </row>
    <row r="155" spans="1:7" ht="15" customHeight="1" x14ac:dyDescent="0.25">
      <c r="A155" s="49">
        <v>44127</v>
      </c>
      <c r="B155" s="48" t="s">
        <v>112</v>
      </c>
      <c r="C155" s="50" t="s">
        <v>206</v>
      </c>
      <c r="D155" s="48" t="s">
        <v>112</v>
      </c>
      <c r="E155" s="71">
        <v>5113.8</v>
      </c>
      <c r="F155" s="46" t="s">
        <v>103</v>
      </c>
      <c r="G155" s="78"/>
    </row>
    <row r="156" spans="1:7" ht="15" customHeight="1" x14ac:dyDescent="0.25">
      <c r="A156" s="49">
        <v>44160</v>
      </c>
      <c r="B156" s="48" t="s">
        <v>74</v>
      </c>
      <c r="C156" s="50" t="s">
        <v>75</v>
      </c>
      <c r="D156" s="48" t="s">
        <v>76</v>
      </c>
      <c r="E156" s="71">
        <v>93904.1</v>
      </c>
      <c r="F156" s="46" t="s">
        <v>77</v>
      </c>
      <c r="G156" s="78"/>
    </row>
    <row r="157" spans="1:7" ht="15" customHeight="1" x14ac:dyDescent="0.25">
      <c r="A157" s="49">
        <v>44160</v>
      </c>
      <c r="B157" s="48" t="s">
        <v>78</v>
      </c>
      <c r="C157" s="50" t="s">
        <v>79</v>
      </c>
      <c r="D157" s="48" t="s">
        <v>76</v>
      </c>
      <c r="E157" s="71">
        <v>75753.75</v>
      </c>
      <c r="F157" s="46" t="s">
        <v>77</v>
      </c>
      <c r="G157" s="78"/>
    </row>
    <row r="158" spans="1:7" ht="15" customHeight="1" x14ac:dyDescent="0.25">
      <c r="A158" s="49">
        <v>44160</v>
      </c>
      <c r="B158" s="48" t="s">
        <v>80</v>
      </c>
      <c r="C158" s="50" t="s">
        <v>81</v>
      </c>
      <c r="D158" s="48" t="s">
        <v>76</v>
      </c>
      <c r="E158" s="71">
        <v>46264.53</v>
      </c>
      <c r="F158" s="46" t="s">
        <v>77</v>
      </c>
      <c r="G158" s="78"/>
    </row>
    <row r="159" spans="1:7" ht="15" customHeight="1" x14ac:dyDescent="0.25">
      <c r="A159" s="49">
        <v>44160</v>
      </c>
      <c r="B159" s="48" t="s">
        <v>82</v>
      </c>
      <c r="C159" s="50" t="s">
        <v>83</v>
      </c>
      <c r="D159" s="48" t="s">
        <v>76</v>
      </c>
      <c r="E159" s="71">
        <v>54795.06</v>
      </c>
      <c r="F159" s="46" t="s">
        <v>77</v>
      </c>
      <c r="G159" s="78"/>
    </row>
    <row r="160" spans="1:7" ht="15" customHeight="1" x14ac:dyDescent="0.25">
      <c r="A160" s="49">
        <v>44160</v>
      </c>
      <c r="B160" s="48" t="s">
        <v>84</v>
      </c>
      <c r="C160" s="50" t="s">
        <v>85</v>
      </c>
      <c r="D160" s="48" t="s">
        <v>76</v>
      </c>
      <c r="E160" s="71">
        <v>31225.279999999999</v>
      </c>
      <c r="F160" s="46" t="s">
        <v>77</v>
      </c>
      <c r="G160" s="78"/>
    </row>
    <row r="161" spans="1:7" ht="15" customHeight="1" x14ac:dyDescent="0.25">
      <c r="A161" s="49">
        <v>44160</v>
      </c>
      <c r="B161" s="48" t="s">
        <v>86</v>
      </c>
      <c r="C161" s="50" t="s">
        <v>87</v>
      </c>
      <c r="D161" s="48" t="s">
        <v>76</v>
      </c>
      <c r="E161" s="71">
        <v>41590.769999999997</v>
      </c>
      <c r="F161" s="46" t="s">
        <v>77</v>
      </c>
      <c r="G161" s="78"/>
    </row>
    <row r="162" spans="1:7" ht="15" customHeight="1" x14ac:dyDescent="0.25">
      <c r="A162" s="49">
        <v>44160</v>
      </c>
      <c r="B162" s="48" t="s">
        <v>90</v>
      </c>
      <c r="C162" s="50" t="s">
        <v>91</v>
      </c>
      <c r="D162" s="48" t="s">
        <v>76</v>
      </c>
      <c r="E162" s="71">
        <v>8536.5</v>
      </c>
      <c r="F162" s="46" t="s">
        <v>77</v>
      </c>
      <c r="G162" s="78"/>
    </row>
    <row r="163" spans="1:7" ht="15" customHeight="1" x14ac:dyDescent="0.25">
      <c r="A163" s="49">
        <v>44160</v>
      </c>
      <c r="B163" s="48" t="s">
        <v>92</v>
      </c>
      <c r="C163" s="50" t="s">
        <v>93</v>
      </c>
      <c r="D163" s="48" t="s">
        <v>76</v>
      </c>
      <c r="E163" s="71">
        <v>8536.5</v>
      </c>
      <c r="F163" s="46" t="s">
        <v>77</v>
      </c>
      <c r="G163" s="78"/>
    </row>
    <row r="164" spans="1:7" ht="15" customHeight="1" x14ac:dyDescent="0.25">
      <c r="A164" s="49">
        <v>44160</v>
      </c>
      <c r="B164" s="48" t="s">
        <v>94</v>
      </c>
      <c r="C164" s="50" t="s">
        <v>95</v>
      </c>
      <c r="D164" s="48" t="s">
        <v>76</v>
      </c>
      <c r="E164" s="71">
        <v>8536.5</v>
      </c>
      <c r="F164" s="46" t="s">
        <v>77</v>
      </c>
      <c r="G164" s="78"/>
    </row>
    <row r="165" spans="1:7" ht="15" customHeight="1" x14ac:dyDescent="0.25">
      <c r="A165" s="49">
        <v>44160</v>
      </c>
      <c r="B165" s="48" t="s">
        <v>96</v>
      </c>
      <c r="C165" s="50" t="s">
        <v>97</v>
      </c>
      <c r="D165" s="48" t="s">
        <v>76</v>
      </c>
      <c r="E165" s="71">
        <v>4450</v>
      </c>
      <c r="F165" s="46" t="s">
        <v>77</v>
      </c>
      <c r="G165" s="78"/>
    </row>
    <row r="166" spans="1:7" ht="15" customHeight="1" x14ac:dyDescent="0.25">
      <c r="A166" s="49">
        <v>44160</v>
      </c>
      <c r="B166" s="48" t="s">
        <v>98</v>
      </c>
      <c r="C166" s="50" t="s">
        <v>99</v>
      </c>
      <c r="D166" s="48" t="s">
        <v>76</v>
      </c>
      <c r="E166" s="71">
        <v>4950</v>
      </c>
      <c r="F166" s="46" t="s">
        <v>77</v>
      </c>
      <c r="G166" s="78"/>
    </row>
    <row r="167" spans="1:7" ht="15" customHeight="1" x14ac:dyDescent="0.25">
      <c r="A167" s="49">
        <v>44160</v>
      </c>
      <c r="B167" s="48" t="s">
        <v>100</v>
      </c>
      <c r="C167" s="50" t="s">
        <v>101</v>
      </c>
      <c r="D167" s="48" t="s">
        <v>76</v>
      </c>
      <c r="E167" s="71">
        <v>4950</v>
      </c>
      <c r="F167" s="46" t="s">
        <v>77</v>
      </c>
      <c r="G167" s="78"/>
    </row>
    <row r="168" spans="1:7" ht="15" customHeight="1" x14ac:dyDescent="0.25">
      <c r="A168" s="49">
        <v>44160</v>
      </c>
      <c r="B168" s="48" t="s">
        <v>113</v>
      </c>
      <c r="C168" s="50" t="s">
        <v>114</v>
      </c>
      <c r="D168" s="48" t="s">
        <v>76</v>
      </c>
      <c r="E168" s="71">
        <v>22080.45</v>
      </c>
      <c r="F168" s="46" t="s">
        <v>77</v>
      </c>
      <c r="G168" s="78"/>
    </row>
    <row r="169" spans="1:7" ht="15" customHeight="1" x14ac:dyDescent="0.25">
      <c r="A169" s="49">
        <v>44160</v>
      </c>
      <c r="B169" s="48" t="s">
        <v>58</v>
      </c>
      <c r="C169" s="50" t="s">
        <v>206</v>
      </c>
      <c r="D169" s="48" t="s">
        <v>102</v>
      </c>
      <c r="E169" s="71">
        <v>137192.73000000001</v>
      </c>
      <c r="F169" s="46" t="s">
        <v>103</v>
      </c>
      <c r="G169" s="78"/>
    </row>
    <row r="170" spans="1:7" ht="15" customHeight="1" x14ac:dyDescent="0.25">
      <c r="A170" s="49">
        <v>44160</v>
      </c>
      <c r="B170" s="48" t="s">
        <v>104</v>
      </c>
      <c r="C170" s="50" t="s">
        <v>206</v>
      </c>
      <c r="D170" s="48" t="s">
        <v>104</v>
      </c>
      <c r="E170" s="71">
        <v>2790.2</v>
      </c>
      <c r="F170" s="46" t="s">
        <v>103</v>
      </c>
      <c r="G170" s="78"/>
    </row>
    <row r="171" spans="1:7" ht="15" customHeight="1" x14ac:dyDescent="0.25">
      <c r="A171" s="49">
        <v>44160</v>
      </c>
      <c r="B171" s="48" t="s">
        <v>105</v>
      </c>
      <c r="C171" s="50" t="s">
        <v>207</v>
      </c>
      <c r="D171" s="48" t="s">
        <v>106</v>
      </c>
      <c r="E171" s="71">
        <v>77058.75</v>
      </c>
      <c r="F171" s="46" t="s">
        <v>103</v>
      </c>
      <c r="G171" s="78"/>
    </row>
    <row r="172" spans="1:7" ht="15" customHeight="1" x14ac:dyDescent="0.25">
      <c r="A172" s="49">
        <v>44160</v>
      </c>
      <c r="B172" s="48" t="s">
        <v>107</v>
      </c>
      <c r="C172" s="50" t="s">
        <v>208</v>
      </c>
      <c r="D172" s="48" t="s">
        <v>108</v>
      </c>
      <c r="E172" s="71">
        <v>8955</v>
      </c>
      <c r="F172" s="46" t="s">
        <v>103</v>
      </c>
      <c r="G172" s="78"/>
    </row>
    <row r="173" spans="1:7" ht="15" customHeight="1" x14ac:dyDescent="0.25">
      <c r="A173" s="49">
        <v>44160</v>
      </c>
      <c r="B173" s="48" t="s">
        <v>109</v>
      </c>
      <c r="C173" s="50" t="s">
        <v>110</v>
      </c>
      <c r="D173" s="48" t="s">
        <v>111</v>
      </c>
      <c r="E173" s="71">
        <v>1200</v>
      </c>
      <c r="F173" s="46" t="s">
        <v>103</v>
      </c>
      <c r="G173" s="78"/>
    </row>
    <row r="174" spans="1:7" ht="15" customHeight="1" x14ac:dyDescent="0.25">
      <c r="A174" s="49">
        <v>44160</v>
      </c>
      <c r="B174" s="48" t="s">
        <v>115</v>
      </c>
      <c r="C174" s="50" t="s">
        <v>110</v>
      </c>
      <c r="D174" s="48" t="s">
        <v>116</v>
      </c>
      <c r="E174" s="71">
        <v>500</v>
      </c>
      <c r="F174" s="46" t="s">
        <v>103</v>
      </c>
      <c r="G174" s="78"/>
    </row>
    <row r="175" spans="1:7" ht="15" customHeight="1" x14ac:dyDescent="0.25">
      <c r="A175" s="49">
        <v>44160</v>
      </c>
      <c r="B175" s="48" t="s">
        <v>112</v>
      </c>
      <c r="C175" s="50" t="s">
        <v>206</v>
      </c>
      <c r="D175" s="48" t="s">
        <v>112</v>
      </c>
      <c r="E175" s="71">
        <v>6022.9</v>
      </c>
      <c r="F175" s="46" t="s">
        <v>103</v>
      </c>
      <c r="G175" s="78"/>
    </row>
    <row r="176" spans="1:7" ht="15" customHeight="1" x14ac:dyDescent="0.25">
      <c r="A176" s="49">
        <v>44186</v>
      </c>
      <c r="B176" s="48" t="s">
        <v>74</v>
      </c>
      <c r="C176" s="50" t="s">
        <v>75</v>
      </c>
      <c r="D176" s="48" t="s">
        <v>76</v>
      </c>
      <c r="E176" s="71">
        <v>189571.3</v>
      </c>
      <c r="F176" s="46" t="s">
        <v>77</v>
      </c>
      <c r="G176" s="78"/>
    </row>
    <row r="177" spans="1:7" ht="15" customHeight="1" x14ac:dyDescent="0.25">
      <c r="A177" s="49">
        <v>44186</v>
      </c>
      <c r="B177" s="48" t="s">
        <v>78</v>
      </c>
      <c r="C177" s="50" t="s">
        <v>79</v>
      </c>
      <c r="D177" s="48" t="s">
        <v>76</v>
      </c>
      <c r="E177" s="71">
        <v>161515.75</v>
      </c>
      <c r="F177" s="46" t="s">
        <v>77</v>
      </c>
      <c r="G177" s="78"/>
    </row>
    <row r="178" spans="1:7" ht="15" customHeight="1" x14ac:dyDescent="0.25">
      <c r="A178" s="49">
        <v>44186</v>
      </c>
      <c r="B178" s="48" t="s">
        <v>80</v>
      </c>
      <c r="C178" s="50" t="s">
        <v>81</v>
      </c>
      <c r="D178" s="48" t="s">
        <v>76</v>
      </c>
      <c r="E178" s="71">
        <v>29142.93</v>
      </c>
      <c r="F178" s="46" t="s">
        <v>77</v>
      </c>
      <c r="G178" s="78"/>
    </row>
    <row r="179" spans="1:7" ht="15" customHeight="1" x14ac:dyDescent="0.25">
      <c r="A179" s="49">
        <v>44186</v>
      </c>
      <c r="B179" s="48" t="s">
        <v>82</v>
      </c>
      <c r="C179" s="50" t="s">
        <v>83</v>
      </c>
      <c r="D179" s="48" t="s">
        <v>76</v>
      </c>
      <c r="E179" s="71">
        <v>35067.660000000003</v>
      </c>
      <c r="F179" s="46" t="s">
        <v>77</v>
      </c>
      <c r="G179" s="78"/>
    </row>
    <row r="180" spans="1:7" ht="15" customHeight="1" x14ac:dyDescent="0.25">
      <c r="A180" s="49">
        <v>44186</v>
      </c>
      <c r="B180" s="48" t="s">
        <v>84</v>
      </c>
      <c r="C180" s="50" t="s">
        <v>85</v>
      </c>
      <c r="D180" s="48" t="s">
        <v>76</v>
      </c>
      <c r="E180" s="71">
        <v>65259.83</v>
      </c>
      <c r="F180" s="46" t="s">
        <v>77</v>
      </c>
      <c r="G180" s="78"/>
    </row>
    <row r="181" spans="1:7" ht="15" customHeight="1" x14ac:dyDescent="0.25">
      <c r="A181" s="49">
        <v>44186</v>
      </c>
      <c r="B181" s="48" t="s">
        <v>86</v>
      </c>
      <c r="C181" s="50" t="s">
        <v>87</v>
      </c>
      <c r="D181" s="48" t="s">
        <v>76</v>
      </c>
      <c r="E181" s="71">
        <v>53793.77</v>
      </c>
      <c r="F181" s="46" t="s">
        <v>77</v>
      </c>
      <c r="G181" s="78"/>
    </row>
    <row r="182" spans="1:7" ht="15" customHeight="1" x14ac:dyDescent="0.25">
      <c r="A182" s="49">
        <v>44186</v>
      </c>
      <c r="B182" s="48" t="s">
        <v>90</v>
      </c>
      <c r="C182" s="50" t="s">
        <v>91</v>
      </c>
      <c r="D182" s="48" t="s">
        <v>76</v>
      </c>
      <c r="E182" s="71">
        <v>15826.5</v>
      </c>
      <c r="F182" s="46" t="s">
        <v>77</v>
      </c>
      <c r="G182" s="78"/>
    </row>
    <row r="183" spans="1:7" ht="15" customHeight="1" x14ac:dyDescent="0.25">
      <c r="A183" s="49">
        <v>44186</v>
      </c>
      <c r="B183" s="48" t="s">
        <v>92</v>
      </c>
      <c r="C183" s="50" t="s">
        <v>93</v>
      </c>
      <c r="D183" s="48" t="s">
        <v>76</v>
      </c>
      <c r="E183" s="71">
        <v>15826.5</v>
      </c>
      <c r="F183" s="46" t="s">
        <v>77</v>
      </c>
      <c r="G183" s="78"/>
    </row>
    <row r="184" spans="1:7" ht="15" customHeight="1" x14ac:dyDescent="0.25">
      <c r="A184" s="49">
        <v>44186</v>
      </c>
      <c r="B184" s="48" t="s">
        <v>94</v>
      </c>
      <c r="C184" s="50" t="s">
        <v>95</v>
      </c>
      <c r="D184" s="48" t="s">
        <v>76</v>
      </c>
      <c r="E184" s="71">
        <v>15826.5</v>
      </c>
      <c r="F184" s="46" t="s">
        <v>77</v>
      </c>
      <c r="G184" s="78"/>
    </row>
    <row r="185" spans="1:7" ht="15" customHeight="1" x14ac:dyDescent="0.25">
      <c r="A185" s="49">
        <v>44186</v>
      </c>
      <c r="B185" s="48" t="s">
        <v>96</v>
      </c>
      <c r="C185" s="50" t="s">
        <v>97</v>
      </c>
      <c r="D185" s="48" t="s">
        <v>76</v>
      </c>
      <c r="E185" s="71">
        <v>9400</v>
      </c>
      <c r="F185" s="46" t="s">
        <v>77</v>
      </c>
      <c r="G185" s="78"/>
    </row>
    <row r="186" spans="1:7" ht="15" customHeight="1" x14ac:dyDescent="0.25">
      <c r="A186" s="49">
        <v>44186</v>
      </c>
      <c r="B186" s="48" t="s">
        <v>98</v>
      </c>
      <c r="C186" s="50" t="s">
        <v>99</v>
      </c>
      <c r="D186" s="48" t="s">
        <v>76</v>
      </c>
      <c r="E186" s="71">
        <v>9900</v>
      </c>
      <c r="F186" s="46" t="s">
        <v>77</v>
      </c>
      <c r="G186" s="78"/>
    </row>
    <row r="187" spans="1:7" ht="15" customHeight="1" x14ac:dyDescent="0.25">
      <c r="A187" s="49">
        <v>44186</v>
      </c>
      <c r="B187" s="48" t="s">
        <v>100</v>
      </c>
      <c r="C187" s="50" t="s">
        <v>101</v>
      </c>
      <c r="D187" s="48" t="s">
        <v>76</v>
      </c>
      <c r="E187" s="71">
        <v>9900</v>
      </c>
      <c r="F187" s="46" t="s">
        <v>77</v>
      </c>
      <c r="G187" s="78"/>
    </row>
    <row r="188" spans="1:7" ht="15" customHeight="1" x14ac:dyDescent="0.25">
      <c r="A188" s="49">
        <v>44186</v>
      </c>
      <c r="B188" s="48" t="s">
        <v>113</v>
      </c>
      <c r="C188" s="50" t="s">
        <v>114</v>
      </c>
      <c r="D188" s="48" t="s">
        <v>76</v>
      </c>
      <c r="E188" s="71">
        <v>40545.449999999997</v>
      </c>
      <c r="F188" s="46" t="s">
        <v>77</v>
      </c>
      <c r="G188" s="78"/>
    </row>
    <row r="189" spans="1:7" ht="15" customHeight="1" x14ac:dyDescent="0.25">
      <c r="A189" s="49">
        <v>44186</v>
      </c>
      <c r="B189" s="48" t="s">
        <v>58</v>
      </c>
      <c r="C189" s="50" t="s">
        <v>206</v>
      </c>
      <c r="D189" s="48" t="s">
        <v>102</v>
      </c>
      <c r="E189" s="71">
        <v>324472.03000000003</v>
      </c>
      <c r="F189" s="46" t="s">
        <v>103</v>
      </c>
      <c r="G189" s="78"/>
    </row>
    <row r="190" spans="1:7" ht="15" customHeight="1" x14ac:dyDescent="0.25">
      <c r="A190" s="49">
        <v>44186</v>
      </c>
      <c r="B190" s="48" t="s">
        <v>104</v>
      </c>
      <c r="C190" s="50" t="s">
        <v>206</v>
      </c>
      <c r="D190" s="48" t="s">
        <v>104</v>
      </c>
      <c r="E190" s="71">
        <v>4441.1000000000004</v>
      </c>
      <c r="F190" s="46" t="s">
        <v>103</v>
      </c>
      <c r="G190" s="78"/>
    </row>
    <row r="191" spans="1:7" ht="15" customHeight="1" x14ac:dyDescent="0.25">
      <c r="A191" s="49">
        <v>44186</v>
      </c>
      <c r="B191" s="48" t="s">
        <v>105</v>
      </c>
      <c r="C191" s="50" t="s">
        <v>207</v>
      </c>
      <c r="D191" s="48" t="s">
        <v>106</v>
      </c>
      <c r="E191" s="71">
        <v>148911.25</v>
      </c>
      <c r="F191" s="46" t="s">
        <v>103</v>
      </c>
      <c r="G191" s="78"/>
    </row>
    <row r="192" spans="1:7" ht="15" customHeight="1" x14ac:dyDescent="0.25">
      <c r="A192" s="49">
        <v>44186</v>
      </c>
      <c r="B192" s="48" t="s">
        <v>107</v>
      </c>
      <c r="C192" s="50" t="s">
        <v>208</v>
      </c>
      <c r="D192" s="48" t="s">
        <v>108</v>
      </c>
      <c r="E192" s="71">
        <v>8955</v>
      </c>
      <c r="F192" s="46" t="s">
        <v>103</v>
      </c>
      <c r="G192" s="78"/>
    </row>
    <row r="193" spans="1:7" ht="15" customHeight="1" x14ac:dyDescent="0.25">
      <c r="A193" s="49">
        <v>44186</v>
      </c>
      <c r="B193" s="48" t="s">
        <v>109</v>
      </c>
      <c r="C193" s="50" t="s">
        <v>110</v>
      </c>
      <c r="D193" s="48" t="s">
        <v>111</v>
      </c>
      <c r="E193" s="71">
        <v>1200</v>
      </c>
      <c r="F193" s="46" t="s">
        <v>103</v>
      </c>
      <c r="G193" s="78"/>
    </row>
    <row r="194" spans="1:7" ht="15" customHeight="1" x14ac:dyDescent="0.25">
      <c r="A194" s="49">
        <v>44186</v>
      </c>
      <c r="B194" s="48" t="s">
        <v>115</v>
      </c>
      <c r="C194" s="50" t="s">
        <v>110</v>
      </c>
      <c r="D194" s="48" t="s">
        <v>116</v>
      </c>
      <c r="E194" s="71">
        <v>500</v>
      </c>
      <c r="F194" s="46" t="s">
        <v>103</v>
      </c>
      <c r="G194" s="78"/>
    </row>
    <row r="195" spans="1:7" ht="15" customHeight="1" x14ac:dyDescent="0.25">
      <c r="A195" s="49">
        <v>44186</v>
      </c>
      <c r="B195" s="48" t="s">
        <v>112</v>
      </c>
      <c r="C195" s="50" t="s">
        <v>206</v>
      </c>
      <c r="D195" s="48" t="s">
        <v>112</v>
      </c>
      <c r="E195" s="71">
        <v>11087.5</v>
      </c>
      <c r="F195" s="46" t="s">
        <v>103</v>
      </c>
      <c r="G195" s="78"/>
    </row>
    <row r="196" spans="1:7" ht="15" customHeight="1" x14ac:dyDescent="0.25">
      <c r="A196" s="49">
        <v>44221</v>
      </c>
      <c r="B196" s="48" t="s">
        <v>74</v>
      </c>
      <c r="C196" s="50" t="s">
        <v>75</v>
      </c>
      <c r="D196" s="48" t="s">
        <v>76</v>
      </c>
      <c r="E196" s="71">
        <v>93904.1</v>
      </c>
      <c r="F196" s="46" t="s">
        <v>77</v>
      </c>
      <c r="G196" s="78"/>
    </row>
    <row r="197" spans="1:7" ht="15" customHeight="1" x14ac:dyDescent="0.25">
      <c r="A197" s="49">
        <v>44221</v>
      </c>
      <c r="B197" s="48" t="s">
        <v>78</v>
      </c>
      <c r="C197" s="50" t="s">
        <v>79</v>
      </c>
      <c r="D197" s="48" t="s">
        <v>76</v>
      </c>
      <c r="E197" s="71">
        <v>75753.75</v>
      </c>
      <c r="F197" s="46" t="s">
        <v>77</v>
      </c>
      <c r="G197" s="78"/>
    </row>
    <row r="198" spans="1:7" ht="15" customHeight="1" x14ac:dyDescent="0.25">
      <c r="A198" s="49">
        <v>44221</v>
      </c>
      <c r="B198" s="48" t="s">
        <v>80</v>
      </c>
      <c r="C198" s="50" t="s">
        <v>81</v>
      </c>
      <c r="D198" s="48" t="s">
        <v>76</v>
      </c>
      <c r="E198" s="71">
        <v>27987.57</v>
      </c>
      <c r="F198" s="46" t="s">
        <v>77</v>
      </c>
      <c r="G198" s="78"/>
    </row>
    <row r="199" spans="1:7" ht="15" customHeight="1" x14ac:dyDescent="0.25">
      <c r="A199" s="49">
        <v>44221</v>
      </c>
      <c r="B199" s="48" t="s">
        <v>82</v>
      </c>
      <c r="C199" s="50" t="s">
        <v>83</v>
      </c>
      <c r="D199" s="48" t="s">
        <v>76</v>
      </c>
      <c r="E199" s="71">
        <v>36177.86</v>
      </c>
      <c r="F199" s="46" t="s">
        <v>77</v>
      </c>
      <c r="G199" s="78"/>
    </row>
    <row r="200" spans="1:7" ht="15" customHeight="1" x14ac:dyDescent="0.25">
      <c r="A200" s="49">
        <v>44221</v>
      </c>
      <c r="B200" s="48" t="s">
        <v>86</v>
      </c>
      <c r="C200" s="50" t="s">
        <v>87</v>
      </c>
      <c r="D200" s="48" t="s">
        <v>76</v>
      </c>
      <c r="E200" s="71">
        <v>48133.77</v>
      </c>
      <c r="F200" s="46" t="s">
        <v>77</v>
      </c>
      <c r="G200" s="78"/>
    </row>
    <row r="201" spans="1:7" ht="15" customHeight="1" x14ac:dyDescent="0.25">
      <c r="A201" s="49">
        <v>44221</v>
      </c>
      <c r="B201" s="48" t="s">
        <v>90</v>
      </c>
      <c r="C201" s="50" t="s">
        <v>91</v>
      </c>
      <c r="D201" s="48" t="s">
        <v>76</v>
      </c>
      <c r="E201" s="71">
        <v>8536.5</v>
      </c>
      <c r="F201" s="46" t="s">
        <v>77</v>
      </c>
      <c r="G201" s="78"/>
    </row>
    <row r="202" spans="1:7" ht="15" customHeight="1" x14ac:dyDescent="0.25">
      <c r="A202" s="49">
        <v>44221</v>
      </c>
      <c r="B202" s="48" t="s">
        <v>92</v>
      </c>
      <c r="C202" s="50" t="s">
        <v>93</v>
      </c>
      <c r="D202" s="48" t="s">
        <v>76</v>
      </c>
      <c r="E202" s="71">
        <v>9265.5</v>
      </c>
      <c r="F202" s="46" t="s">
        <v>77</v>
      </c>
      <c r="G202" s="78"/>
    </row>
    <row r="203" spans="1:7" ht="15" customHeight="1" x14ac:dyDescent="0.25">
      <c r="A203" s="49">
        <v>44221</v>
      </c>
      <c r="B203" s="48" t="s">
        <v>94</v>
      </c>
      <c r="C203" s="50" t="s">
        <v>95</v>
      </c>
      <c r="D203" s="48" t="s">
        <v>76</v>
      </c>
      <c r="E203" s="71">
        <v>9265.5</v>
      </c>
      <c r="F203" s="46" t="s">
        <v>77</v>
      </c>
      <c r="G203" s="78"/>
    </row>
    <row r="204" spans="1:7" ht="15" customHeight="1" x14ac:dyDescent="0.25">
      <c r="A204" s="49">
        <v>44221</v>
      </c>
      <c r="B204" s="48" t="s">
        <v>96</v>
      </c>
      <c r="C204" s="50" t="s">
        <v>97</v>
      </c>
      <c r="D204" s="48" t="s">
        <v>76</v>
      </c>
      <c r="E204" s="71">
        <v>4945</v>
      </c>
      <c r="F204" s="46" t="s">
        <v>77</v>
      </c>
      <c r="G204" s="78"/>
    </row>
    <row r="205" spans="1:7" ht="15" customHeight="1" x14ac:dyDescent="0.25">
      <c r="A205" s="49">
        <v>44221</v>
      </c>
      <c r="B205" s="48" t="s">
        <v>98</v>
      </c>
      <c r="C205" s="50" t="s">
        <v>99</v>
      </c>
      <c r="D205" s="48" t="s">
        <v>76</v>
      </c>
      <c r="E205" s="71">
        <v>5445</v>
      </c>
      <c r="F205" s="46" t="s">
        <v>77</v>
      </c>
      <c r="G205" s="78"/>
    </row>
    <row r="206" spans="1:7" ht="15" customHeight="1" x14ac:dyDescent="0.25">
      <c r="A206" s="49">
        <v>44221</v>
      </c>
      <c r="B206" s="48" t="s">
        <v>100</v>
      </c>
      <c r="C206" s="50" t="s">
        <v>101</v>
      </c>
      <c r="D206" s="48" t="s">
        <v>76</v>
      </c>
      <c r="E206" s="71">
        <v>5445</v>
      </c>
      <c r="F206" s="46" t="s">
        <v>77</v>
      </c>
      <c r="G206" s="78"/>
    </row>
    <row r="207" spans="1:7" ht="15" customHeight="1" x14ac:dyDescent="0.25">
      <c r="A207" s="49">
        <v>44221</v>
      </c>
      <c r="B207" s="48" t="s">
        <v>113</v>
      </c>
      <c r="C207" s="50" t="s">
        <v>114</v>
      </c>
      <c r="D207" s="48" t="s">
        <v>76</v>
      </c>
      <c r="E207" s="71">
        <v>23848.95</v>
      </c>
      <c r="F207" s="46" t="s">
        <v>77</v>
      </c>
      <c r="G207" s="78"/>
    </row>
    <row r="208" spans="1:7" ht="15" customHeight="1" x14ac:dyDescent="0.25">
      <c r="A208" s="49">
        <v>44221</v>
      </c>
      <c r="B208" s="48" t="s">
        <v>117</v>
      </c>
      <c r="C208" s="50" t="s">
        <v>118</v>
      </c>
      <c r="D208" s="48" t="s">
        <v>76</v>
      </c>
      <c r="E208" s="71">
        <v>21884.17</v>
      </c>
      <c r="F208" s="46" t="s">
        <v>77</v>
      </c>
      <c r="G208" s="78"/>
    </row>
    <row r="209" spans="1:7" ht="15" customHeight="1" x14ac:dyDescent="0.25">
      <c r="A209" s="49">
        <v>44221</v>
      </c>
      <c r="B209" s="48" t="s">
        <v>58</v>
      </c>
      <c r="C209" s="50" t="s">
        <v>206</v>
      </c>
      <c r="D209" s="48" t="s">
        <v>102</v>
      </c>
      <c r="E209" s="71">
        <v>111752.43</v>
      </c>
      <c r="F209" s="46" t="s">
        <v>103</v>
      </c>
      <c r="G209" s="78"/>
    </row>
    <row r="210" spans="1:7" ht="15" customHeight="1" x14ac:dyDescent="0.25">
      <c r="A210" s="49">
        <v>44221</v>
      </c>
      <c r="B210" s="48" t="s">
        <v>104</v>
      </c>
      <c r="C210" s="50" t="s">
        <v>206</v>
      </c>
      <c r="D210" s="48" t="s">
        <v>104</v>
      </c>
      <c r="E210" s="71">
        <v>2806.85</v>
      </c>
      <c r="F210" s="46" t="s">
        <v>103</v>
      </c>
      <c r="G210" s="78"/>
    </row>
    <row r="211" spans="1:7" ht="15" customHeight="1" x14ac:dyDescent="0.25">
      <c r="A211" s="49">
        <v>44221</v>
      </c>
      <c r="B211" s="48" t="s">
        <v>105</v>
      </c>
      <c r="C211" s="50" t="s">
        <v>207</v>
      </c>
      <c r="D211" s="48" t="s">
        <v>106</v>
      </c>
      <c r="E211" s="71">
        <v>66226.5</v>
      </c>
      <c r="F211" s="46" t="s">
        <v>103</v>
      </c>
      <c r="G211" s="78"/>
    </row>
    <row r="212" spans="1:7" ht="15" customHeight="1" x14ac:dyDescent="0.25">
      <c r="A212" s="49">
        <v>44221</v>
      </c>
      <c r="B212" s="48" t="s">
        <v>107</v>
      </c>
      <c r="C212" s="50" t="s">
        <v>208</v>
      </c>
      <c r="D212" s="48" t="s">
        <v>108</v>
      </c>
      <c r="E212" s="71">
        <v>9007.5</v>
      </c>
      <c r="F212" s="46" t="s">
        <v>103</v>
      </c>
      <c r="G212" s="78"/>
    </row>
    <row r="213" spans="1:7" ht="15" customHeight="1" x14ac:dyDescent="0.25">
      <c r="A213" s="49">
        <v>44221</v>
      </c>
      <c r="B213" s="48" t="s">
        <v>109</v>
      </c>
      <c r="C213" s="50" t="s">
        <v>110</v>
      </c>
      <c r="D213" s="48" t="s">
        <v>111</v>
      </c>
      <c r="E213" s="71">
        <v>1150</v>
      </c>
      <c r="F213" s="46" t="s">
        <v>103</v>
      </c>
      <c r="G213" s="78"/>
    </row>
    <row r="214" spans="1:7" ht="15" customHeight="1" x14ac:dyDescent="0.25">
      <c r="A214" s="49">
        <v>44221</v>
      </c>
      <c r="B214" s="48" t="s">
        <v>115</v>
      </c>
      <c r="C214" s="50" t="s">
        <v>110</v>
      </c>
      <c r="D214" s="48" t="s">
        <v>116</v>
      </c>
      <c r="E214" s="71">
        <v>500</v>
      </c>
      <c r="F214" s="46" t="s">
        <v>103</v>
      </c>
      <c r="G214" s="78"/>
    </row>
    <row r="215" spans="1:7" ht="15" customHeight="1" x14ac:dyDescent="0.25">
      <c r="A215" s="49">
        <v>44221</v>
      </c>
      <c r="B215" s="48" t="s">
        <v>112</v>
      </c>
      <c r="C215" s="50" t="s">
        <v>206</v>
      </c>
      <c r="D215" s="48" t="s">
        <v>112</v>
      </c>
      <c r="E215" s="71">
        <v>5252.63</v>
      </c>
      <c r="F215" s="46" t="s">
        <v>103</v>
      </c>
      <c r="G215" s="78"/>
    </row>
    <row r="216" spans="1:7" ht="15" customHeight="1" x14ac:dyDescent="0.25">
      <c r="A216" s="49">
        <v>44252</v>
      </c>
      <c r="B216" s="48" t="s">
        <v>74</v>
      </c>
      <c r="C216" s="50" t="s">
        <v>75</v>
      </c>
      <c r="D216" s="48" t="s">
        <v>76</v>
      </c>
      <c r="E216" s="71">
        <v>93904.1</v>
      </c>
      <c r="F216" s="46" t="s">
        <v>77</v>
      </c>
      <c r="G216" s="78"/>
    </row>
    <row r="217" spans="1:7" ht="15" customHeight="1" x14ac:dyDescent="0.25">
      <c r="A217" s="49">
        <v>44252</v>
      </c>
      <c r="B217" s="48" t="s">
        <v>78</v>
      </c>
      <c r="C217" s="50" t="s">
        <v>79</v>
      </c>
      <c r="D217" s="48" t="s">
        <v>76</v>
      </c>
      <c r="E217" s="71">
        <v>75753.75</v>
      </c>
      <c r="F217" s="46" t="s">
        <v>77</v>
      </c>
      <c r="G217" s="78"/>
    </row>
    <row r="218" spans="1:7" ht="15" customHeight="1" x14ac:dyDescent="0.25">
      <c r="A218" s="49">
        <v>44252</v>
      </c>
      <c r="B218" s="48" t="s">
        <v>80</v>
      </c>
      <c r="C218" s="50" t="s">
        <v>81</v>
      </c>
      <c r="D218" s="48" t="s">
        <v>76</v>
      </c>
      <c r="E218" s="71">
        <v>47689.01</v>
      </c>
      <c r="F218" s="46" t="s">
        <v>77</v>
      </c>
      <c r="G218" s="78"/>
    </row>
    <row r="219" spans="1:7" ht="15" customHeight="1" x14ac:dyDescent="0.25">
      <c r="A219" s="49">
        <v>44252</v>
      </c>
      <c r="B219" s="48" t="s">
        <v>82</v>
      </c>
      <c r="C219" s="50" t="s">
        <v>83</v>
      </c>
      <c r="D219" s="48" t="s">
        <v>76</v>
      </c>
      <c r="E219" s="71">
        <v>59193.16</v>
      </c>
      <c r="F219" s="46" t="s">
        <v>77</v>
      </c>
      <c r="G219" s="78"/>
    </row>
    <row r="220" spans="1:7" ht="15" customHeight="1" x14ac:dyDescent="0.25">
      <c r="A220" s="49">
        <v>44252</v>
      </c>
      <c r="B220" s="48" t="s">
        <v>86</v>
      </c>
      <c r="C220" s="50" t="s">
        <v>87</v>
      </c>
      <c r="D220" s="48" t="s">
        <v>76</v>
      </c>
      <c r="E220" s="71">
        <v>49019.87</v>
      </c>
      <c r="F220" s="46" t="s">
        <v>77</v>
      </c>
      <c r="G220" s="78"/>
    </row>
    <row r="221" spans="1:7" ht="15" customHeight="1" x14ac:dyDescent="0.25">
      <c r="A221" s="49">
        <v>44252</v>
      </c>
      <c r="B221" s="48" t="s">
        <v>90</v>
      </c>
      <c r="C221" s="50" t="s">
        <v>91</v>
      </c>
      <c r="D221" s="48" t="s">
        <v>76</v>
      </c>
      <c r="E221" s="71">
        <v>8536.5</v>
      </c>
      <c r="F221" s="46" t="s">
        <v>77</v>
      </c>
      <c r="G221" s="78"/>
    </row>
    <row r="222" spans="1:7" ht="15" customHeight="1" x14ac:dyDescent="0.25">
      <c r="A222" s="49">
        <v>44252</v>
      </c>
      <c r="B222" s="48" t="s">
        <v>92</v>
      </c>
      <c r="C222" s="50" t="s">
        <v>93</v>
      </c>
      <c r="D222" s="48" t="s">
        <v>76</v>
      </c>
      <c r="E222" s="71">
        <v>9265.5</v>
      </c>
      <c r="F222" s="46" t="s">
        <v>77</v>
      </c>
      <c r="G222" s="78"/>
    </row>
    <row r="223" spans="1:7" ht="15" customHeight="1" x14ac:dyDescent="0.25">
      <c r="A223" s="49">
        <v>44252</v>
      </c>
      <c r="B223" s="48" t="s">
        <v>94</v>
      </c>
      <c r="C223" s="50" t="s">
        <v>95</v>
      </c>
      <c r="D223" s="48" t="s">
        <v>76</v>
      </c>
      <c r="E223" s="71">
        <v>9265.5</v>
      </c>
      <c r="F223" s="46" t="s">
        <v>77</v>
      </c>
      <c r="G223" s="78"/>
    </row>
    <row r="224" spans="1:7" ht="15" customHeight="1" x14ac:dyDescent="0.25">
      <c r="A224" s="49">
        <v>44252</v>
      </c>
      <c r="B224" s="48" t="s">
        <v>96</v>
      </c>
      <c r="C224" s="50" t="s">
        <v>97</v>
      </c>
      <c r="D224" s="48" t="s">
        <v>76</v>
      </c>
      <c r="E224" s="71">
        <v>4945</v>
      </c>
      <c r="F224" s="46" t="s">
        <v>77</v>
      </c>
      <c r="G224" s="78"/>
    </row>
    <row r="225" spans="1:7" ht="15" customHeight="1" x14ac:dyDescent="0.25">
      <c r="A225" s="49">
        <v>44252</v>
      </c>
      <c r="B225" s="48" t="s">
        <v>98</v>
      </c>
      <c r="C225" s="50" t="s">
        <v>99</v>
      </c>
      <c r="D225" s="48" t="s">
        <v>76</v>
      </c>
      <c r="E225" s="71">
        <v>5445</v>
      </c>
      <c r="F225" s="46" t="s">
        <v>77</v>
      </c>
      <c r="G225" s="78"/>
    </row>
    <row r="226" spans="1:7" ht="15" customHeight="1" x14ac:dyDescent="0.25">
      <c r="A226" s="49">
        <v>44252</v>
      </c>
      <c r="B226" s="48" t="s">
        <v>100</v>
      </c>
      <c r="C226" s="50" t="s">
        <v>101</v>
      </c>
      <c r="D226" s="48" t="s">
        <v>76</v>
      </c>
      <c r="E226" s="71">
        <v>5445</v>
      </c>
      <c r="F226" s="46" t="s">
        <v>77</v>
      </c>
      <c r="G226" s="78"/>
    </row>
    <row r="227" spans="1:7" ht="15" customHeight="1" x14ac:dyDescent="0.25">
      <c r="A227" s="49">
        <v>44252</v>
      </c>
      <c r="B227" s="48" t="s">
        <v>113</v>
      </c>
      <c r="C227" s="50" t="s">
        <v>114</v>
      </c>
      <c r="D227" s="48" t="s">
        <v>76</v>
      </c>
      <c r="E227" s="71">
        <v>23923.95</v>
      </c>
      <c r="F227" s="46" t="s">
        <v>77</v>
      </c>
      <c r="G227" s="78"/>
    </row>
    <row r="228" spans="1:7" ht="15" customHeight="1" x14ac:dyDescent="0.25">
      <c r="A228" s="49">
        <v>44252</v>
      </c>
      <c r="B228" s="48" t="s">
        <v>117</v>
      </c>
      <c r="C228" s="50" t="s">
        <v>118</v>
      </c>
      <c r="D228" s="48" t="s">
        <v>76</v>
      </c>
      <c r="E228" s="71">
        <v>25071.97</v>
      </c>
      <c r="F228" s="46" t="s">
        <v>77</v>
      </c>
      <c r="G228" s="78"/>
    </row>
    <row r="229" spans="1:7" ht="15" customHeight="1" x14ac:dyDescent="0.25">
      <c r="A229" s="49">
        <v>44252</v>
      </c>
      <c r="B229" s="48" t="s">
        <v>58</v>
      </c>
      <c r="C229" s="50" t="s">
        <v>206</v>
      </c>
      <c r="D229" s="48" t="s">
        <v>102</v>
      </c>
      <c r="E229" s="71">
        <v>139120.29</v>
      </c>
      <c r="F229" s="46" t="s">
        <v>103</v>
      </c>
      <c r="G229" s="78"/>
    </row>
    <row r="230" spans="1:7" ht="15" customHeight="1" x14ac:dyDescent="0.25">
      <c r="A230" s="49">
        <v>44252</v>
      </c>
      <c r="B230" s="48" t="s">
        <v>104</v>
      </c>
      <c r="C230" s="50" t="s">
        <v>206</v>
      </c>
      <c r="D230" s="48" t="s">
        <v>104</v>
      </c>
      <c r="E230" s="71">
        <v>2806.85</v>
      </c>
      <c r="F230" s="46" t="s">
        <v>103</v>
      </c>
      <c r="G230" s="78"/>
    </row>
    <row r="231" spans="1:7" ht="15" customHeight="1" x14ac:dyDescent="0.25">
      <c r="A231" s="49">
        <v>44252</v>
      </c>
      <c r="B231" s="48" t="s">
        <v>105</v>
      </c>
      <c r="C231" s="50" t="s">
        <v>207</v>
      </c>
      <c r="D231" s="48" t="s">
        <v>106</v>
      </c>
      <c r="E231" s="71">
        <v>77903</v>
      </c>
      <c r="F231" s="46" t="s">
        <v>103</v>
      </c>
      <c r="G231" s="78"/>
    </row>
    <row r="232" spans="1:7" ht="15" customHeight="1" x14ac:dyDescent="0.25">
      <c r="A232" s="49">
        <v>44252</v>
      </c>
      <c r="B232" s="48" t="s">
        <v>107</v>
      </c>
      <c r="C232" s="50" t="s">
        <v>208</v>
      </c>
      <c r="D232" s="48" t="s">
        <v>108</v>
      </c>
      <c r="E232" s="71">
        <v>9007.5</v>
      </c>
      <c r="F232" s="46" t="s">
        <v>103</v>
      </c>
      <c r="G232" s="78"/>
    </row>
    <row r="233" spans="1:7" ht="15" customHeight="1" x14ac:dyDescent="0.25">
      <c r="A233" s="49">
        <v>44252</v>
      </c>
      <c r="B233" s="48" t="s">
        <v>109</v>
      </c>
      <c r="C233" s="50" t="s">
        <v>110</v>
      </c>
      <c r="D233" s="48" t="s">
        <v>111</v>
      </c>
      <c r="E233" s="71">
        <v>1150</v>
      </c>
      <c r="F233" s="46" t="s">
        <v>103</v>
      </c>
      <c r="G233" s="78"/>
    </row>
    <row r="234" spans="1:7" ht="15" customHeight="1" x14ac:dyDescent="0.25">
      <c r="A234" s="49">
        <v>44252</v>
      </c>
      <c r="B234" s="48" t="s">
        <v>115</v>
      </c>
      <c r="C234" s="50" t="s">
        <v>110</v>
      </c>
      <c r="D234" s="48" t="s">
        <v>116</v>
      </c>
      <c r="E234" s="71">
        <v>500</v>
      </c>
      <c r="F234" s="46" t="s">
        <v>103</v>
      </c>
      <c r="G234" s="78"/>
    </row>
    <row r="235" spans="1:7" ht="15" customHeight="1" x14ac:dyDescent="0.25">
      <c r="A235" s="49">
        <v>44252</v>
      </c>
      <c r="B235" s="48" t="s">
        <v>112</v>
      </c>
      <c r="C235" s="50" t="s">
        <v>206</v>
      </c>
      <c r="D235" s="48" t="s">
        <v>112</v>
      </c>
      <c r="E235" s="71">
        <v>6107.63</v>
      </c>
      <c r="F235" s="46" t="s">
        <v>103</v>
      </c>
      <c r="G235" s="78"/>
    </row>
  </sheetData>
  <conditionalFormatting sqref="E236:E1048576">
    <cfRule type="top10" dxfId="10" priority="2" percent="1" rank="10"/>
  </conditionalFormatting>
  <pageMargins left="0.7" right="0.7" top="0.75" bottom="0.75" header="0.3" footer="0.3"/>
  <pageSetup paperSize="9" orientation="portrait" horizontalDpi="90" verticalDpi="9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BA7A-8739-48CF-B327-7C36A7E4A333}">
  <dimension ref="A3:E12"/>
  <sheetViews>
    <sheetView workbookViewId="0">
      <selection activeCell="C15" sqref="C15"/>
    </sheetView>
  </sheetViews>
  <sheetFormatPr defaultRowHeight="14.5" x14ac:dyDescent="0.35"/>
  <cols>
    <col min="1" max="1" width="16.54296875" customWidth="1"/>
  </cols>
  <sheetData>
    <row r="3" spans="1:5" x14ac:dyDescent="0.35">
      <c r="A3" s="72" t="s">
        <v>198</v>
      </c>
      <c r="B3">
        <v>500</v>
      </c>
      <c r="E3" s="45" t="s">
        <v>197</v>
      </c>
    </row>
    <row r="4" spans="1:5" x14ac:dyDescent="0.35">
      <c r="A4" s="72" t="s">
        <v>199</v>
      </c>
      <c r="B4" s="73">
        <v>25</v>
      </c>
      <c r="E4" s="42" t="s">
        <v>205</v>
      </c>
    </row>
    <row r="5" spans="1:5" x14ac:dyDescent="0.35">
      <c r="A5" s="72" t="s">
        <v>200</v>
      </c>
      <c r="B5" s="73">
        <v>15</v>
      </c>
    </row>
    <row r="6" spans="1:5" x14ac:dyDescent="0.35">
      <c r="A6" s="72" t="s">
        <v>201</v>
      </c>
      <c r="B6" s="73">
        <v>10000</v>
      </c>
    </row>
    <row r="7" spans="1:5" x14ac:dyDescent="0.35">
      <c r="A7" s="72"/>
    </row>
    <row r="8" spans="1:5" x14ac:dyDescent="0.35">
      <c r="A8" s="72" t="s">
        <v>202</v>
      </c>
      <c r="B8" s="73">
        <f>B3*B4</f>
        <v>12500</v>
      </c>
    </row>
    <row r="9" spans="1:5" x14ac:dyDescent="0.35">
      <c r="A9" s="72" t="s">
        <v>129</v>
      </c>
      <c r="B9" s="74">
        <f>B3*B5</f>
        <v>7500</v>
      </c>
    </row>
    <row r="10" spans="1:5" x14ac:dyDescent="0.35">
      <c r="A10" s="72" t="s">
        <v>203</v>
      </c>
      <c r="B10" s="73">
        <f>B8-B9</f>
        <v>5000</v>
      </c>
    </row>
    <row r="11" spans="1:5" x14ac:dyDescent="0.35">
      <c r="A11" s="72" t="s">
        <v>201</v>
      </c>
      <c r="B11" s="74">
        <f>B6</f>
        <v>10000</v>
      </c>
    </row>
    <row r="12" spans="1:5" ht="15" thickBot="1" x14ac:dyDescent="0.4">
      <c r="A12" s="72" t="s">
        <v>204</v>
      </c>
      <c r="B12" s="75">
        <f>B10-B11</f>
        <v>-5000</v>
      </c>
    </row>
  </sheetData>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FB7F938201204D837455B272003A0B" ma:contentTypeVersion="12" ma:contentTypeDescription="Create a new document." ma:contentTypeScope="" ma:versionID="0087bc083c894d15837cd6c61f5eb0b2">
  <xsd:schema xmlns:xsd="http://www.w3.org/2001/XMLSchema" xmlns:xs="http://www.w3.org/2001/XMLSchema" xmlns:p="http://schemas.microsoft.com/office/2006/metadata/properties" xmlns:ns3="8f6f8315-5aa0-4c96-8d59-df074964c4d2" xmlns:ns4="4ac51b5b-b57f-47b4-9274-1e7cb4145148" targetNamespace="http://schemas.microsoft.com/office/2006/metadata/properties" ma:root="true" ma:fieldsID="8749aaf5284427830c29d871cdbbc451" ns3:_="" ns4:_="">
    <xsd:import namespace="8f6f8315-5aa0-4c96-8d59-df074964c4d2"/>
    <xsd:import namespace="4ac51b5b-b57f-47b4-9274-1e7cb414514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f8315-5aa0-4c96-8d59-df074964c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c51b5b-b57f-47b4-9274-1e7cb41451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6812F-C93B-4850-B8B7-755CCD11AD4C}">
  <ds:schemaRefs>
    <ds:schemaRef ds:uri="http://schemas.microsoft.com/sharepoint/v3/contenttype/forms"/>
  </ds:schemaRefs>
</ds:datastoreItem>
</file>

<file path=customXml/itemProps2.xml><?xml version="1.0" encoding="utf-8"?>
<ds:datastoreItem xmlns:ds="http://schemas.openxmlformats.org/officeDocument/2006/customXml" ds:itemID="{3C7AADB4-AC13-4558-80BD-E1F608BB0B1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36970B-3624-460E-A11A-AF0B8C89F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f8315-5aa0-4c96-8d59-df074964c4d2"/>
    <ds:schemaRef ds:uri="4ac51b5b-b57f-47b4-9274-1e7cb41451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 2.3 - Functions</vt:lpstr>
      <vt:lpstr>Activity 3.3 - Tables</vt:lpstr>
      <vt:lpstr>Activity 4.3 - Formatting</vt:lpstr>
      <vt:lpstr>Activity 5.3 - Scenario 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Darcy</dc:creator>
  <cp:lastModifiedBy>Damien Darcy</cp:lastModifiedBy>
  <dcterms:created xsi:type="dcterms:W3CDTF">2020-04-26T14:45:05Z</dcterms:created>
  <dcterms:modified xsi:type="dcterms:W3CDTF">2020-05-01T10:26:40Z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0x010100A6FB7F938201204D837455B272003A0B</vt:lpwstr>
  </property>
</Properties>
</file>