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weaver/Downloads/"/>
    </mc:Choice>
  </mc:AlternateContent>
  <xr:revisionPtr revIDLastSave="0" documentId="13_ncr:1_{72FA7B1D-C42A-4345-971D-F6AE885AF1F6}" xr6:coauthVersionLast="47" xr6:coauthVersionMax="47" xr10:uidLastSave="{00000000-0000-0000-0000-000000000000}"/>
  <bookViews>
    <workbookView xWindow="3440" yWindow="500" windowWidth="25360" windowHeight="15840" xr2:uid="{F31010A6-F8C4-4498-8087-33A116ACC4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9" i="2" l="1"/>
  <c r="W79" i="2" s="1"/>
  <c r="T78" i="2"/>
  <c r="T77" i="2"/>
  <c r="T76" i="2"/>
  <c r="T75" i="2"/>
  <c r="T74" i="2"/>
  <c r="T73" i="2"/>
  <c r="W73" i="2" s="1"/>
  <c r="T72" i="2"/>
  <c r="W72" i="2" s="1"/>
  <c r="W77" i="2"/>
  <c r="W78" i="2"/>
  <c r="T71" i="2"/>
  <c r="W74" i="2"/>
  <c r="W75" i="2"/>
  <c r="W76" i="2"/>
  <c r="W71" i="2"/>
  <c r="V72" i="2"/>
  <c r="V73" i="2"/>
  <c r="V74" i="2"/>
  <c r="V75" i="2"/>
  <c r="V76" i="2"/>
  <c r="V77" i="2"/>
  <c r="V78" i="2"/>
  <c r="V79" i="2"/>
  <c r="V71" i="2"/>
  <c r="S71" i="2"/>
  <c r="S72" i="2"/>
  <c r="S73" i="2"/>
  <c r="S74" i="2"/>
  <c r="S75" i="2"/>
  <c r="S76" i="2"/>
  <c r="S77" i="2"/>
  <c r="S78" i="2"/>
  <c r="S79" i="2"/>
  <c r="R71" i="2"/>
  <c r="R72" i="2"/>
  <c r="R73" i="2"/>
  <c r="R74" i="2"/>
  <c r="R75" i="2"/>
  <c r="R76" i="2"/>
  <c r="R77" i="2"/>
  <c r="R78" i="2"/>
  <c r="R79" i="2"/>
  <c r="Q71" i="2"/>
  <c r="Q72" i="2"/>
  <c r="Q73" i="2"/>
  <c r="Q74" i="2"/>
  <c r="Q75" i="2"/>
  <c r="Q76" i="2"/>
  <c r="Q77" i="2"/>
  <c r="Q78" i="2"/>
  <c r="Q79" i="2"/>
  <c r="O71" i="2"/>
  <c r="O72" i="2"/>
  <c r="O73" i="2"/>
  <c r="O74" i="2"/>
  <c r="O75" i="2"/>
  <c r="O76" i="2"/>
  <c r="O77" i="2"/>
  <c r="O78" i="2"/>
  <c r="O79" i="2"/>
  <c r="O70" i="2"/>
  <c r="N71" i="2"/>
  <c r="N72" i="2"/>
  <c r="N73" i="2"/>
  <c r="N74" i="2"/>
  <c r="N75" i="2"/>
  <c r="N76" i="2"/>
  <c r="N77" i="2"/>
  <c r="N78" i="2"/>
  <c r="N79" i="2"/>
  <c r="N70" i="2"/>
  <c r="J71" i="2"/>
  <c r="K71" i="2"/>
  <c r="L71" i="2"/>
  <c r="J72" i="2"/>
  <c r="K72" i="2"/>
  <c r="L72" i="2"/>
  <c r="J73" i="2"/>
  <c r="K73" i="2"/>
  <c r="L73" i="2"/>
  <c r="J74" i="2"/>
  <c r="K74" i="2"/>
  <c r="L74" i="2"/>
  <c r="J75" i="2"/>
  <c r="K75" i="2"/>
  <c r="L75" i="2"/>
  <c r="J76" i="2"/>
  <c r="K76" i="2"/>
  <c r="L76" i="2"/>
  <c r="J77" i="2"/>
  <c r="K77" i="2"/>
  <c r="L77" i="2"/>
  <c r="J78" i="2"/>
  <c r="K78" i="2"/>
  <c r="L78" i="2"/>
  <c r="J79" i="2"/>
  <c r="K79" i="2"/>
  <c r="L79" i="2"/>
  <c r="K70" i="2"/>
  <c r="L70" i="2"/>
  <c r="J70" i="2"/>
  <c r="L57" i="2" l="1"/>
  <c r="P57" i="2" s="1"/>
  <c r="X57" i="2" s="1"/>
  <c r="K57" i="2"/>
  <c r="O57" i="2" s="1"/>
  <c r="W57" i="2" s="1"/>
  <c r="J57" i="2"/>
  <c r="J62" i="2"/>
  <c r="N62" i="2" s="1"/>
  <c r="V62" i="2" s="1"/>
  <c r="J60" i="2"/>
  <c r="N60" i="2" s="1"/>
  <c r="V60" i="2" s="1"/>
  <c r="L58" i="2"/>
  <c r="P58" i="2" s="1"/>
  <c r="X58" i="2" s="1"/>
  <c r="L59" i="2"/>
  <c r="P59" i="2" s="1"/>
  <c r="X59" i="2" s="1"/>
  <c r="L60" i="2"/>
  <c r="P60" i="2" s="1"/>
  <c r="X60" i="2" s="1"/>
  <c r="L61" i="2"/>
  <c r="P61" i="2" s="1"/>
  <c r="X61" i="2" s="1"/>
  <c r="L62" i="2"/>
  <c r="P62" i="2" s="1"/>
  <c r="X62" i="2" s="1"/>
  <c r="L63" i="2"/>
  <c r="P63" i="2" s="1"/>
  <c r="X63" i="2" s="1"/>
  <c r="L64" i="2"/>
  <c r="P64" i="2" s="1"/>
  <c r="X64" i="2" s="1"/>
  <c r="L65" i="2"/>
  <c r="P65" i="2" s="1"/>
  <c r="X65" i="2" s="1"/>
  <c r="L66" i="2"/>
  <c r="P66" i="2" s="1"/>
  <c r="X66" i="2" s="1"/>
  <c r="K58" i="2"/>
  <c r="O58" i="2" s="1"/>
  <c r="W58" i="2" s="1"/>
  <c r="K59" i="2"/>
  <c r="O59" i="2" s="1"/>
  <c r="W59" i="2" s="1"/>
  <c r="K60" i="2"/>
  <c r="O60" i="2" s="1"/>
  <c r="W60" i="2" s="1"/>
  <c r="K61" i="2"/>
  <c r="O61" i="2" s="1"/>
  <c r="W61" i="2" s="1"/>
  <c r="K62" i="2"/>
  <c r="O62" i="2" s="1"/>
  <c r="W62" i="2" s="1"/>
  <c r="K63" i="2"/>
  <c r="O63" i="2" s="1"/>
  <c r="W63" i="2" s="1"/>
  <c r="K64" i="2"/>
  <c r="O64" i="2" s="1"/>
  <c r="W64" i="2" s="1"/>
  <c r="K65" i="2"/>
  <c r="O65" i="2" s="1"/>
  <c r="W65" i="2" s="1"/>
  <c r="K66" i="2"/>
  <c r="O66" i="2" s="1"/>
  <c r="W66" i="2" s="1"/>
  <c r="J59" i="2"/>
  <c r="N59" i="2" s="1"/>
  <c r="V59" i="2" s="1"/>
  <c r="J58" i="2"/>
  <c r="N58" i="2" s="1"/>
  <c r="V58" i="2" s="1"/>
  <c r="J61" i="2"/>
  <c r="N61" i="2" s="1"/>
  <c r="V61" i="2" s="1"/>
  <c r="J63" i="2"/>
  <c r="N63" i="2" s="1"/>
  <c r="V63" i="2" s="1"/>
  <c r="J64" i="2"/>
  <c r="N64" i="2" s="1"/>
  <c r="V64" i="2" s="1"/>
  <c r="J65" i="2"/>
  <c r="N65" i="2" s="1"/>
  <c r="V65" i="2" s="1"/>
  <c r="J66" i="2"/>
  <c r="N66" i="2" s="1"/>
  <c r="V66" i="2" s="1"/>
  <c r="N57" i="2" l="1"/>
  <c r="V57" i="2" s="1"/>
  <c r="Y57" i="2" s="1"/>
  <c r="S5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Fengjie Zhao</author>
  </authors>
  <commentList>
    <comment ref="E1" authorId="0" shapeId="0" xr:uid="{2F629BF2-0C77-4218-9AB4-BC9254354985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5C26DFE-94E5-4A0F-9405-97DB3CE66522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<sst xmlns="http://schemas.openxmlformats.org/spreadsheetml/2006/main" count="158" uniqueCount="143">
  <si>
    <t>Application: Tecan i-control</t>
  </si>
  <si>
    <t>Tecan i-control , 2.0.10.0</t>
  </si>
  <si>
    <t>Device: infinite 200Pro</t>
  </si>
  <si>
    <t>Serial number: 1404003095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</si>
  <si>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</si>
  <si>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</si>
  <si>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</si>
  <si>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</si>
  <si>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</si>
  <si>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3:46:44 PM</t>
  </si>
  <si>
    <t>System</t>
  </si>
  <si>
    <t>SSC212G1A</t>
  </si>
  <si>
    <t>User</t>
  </si>
  <si>
    <t>DTS\fengjiez</t>
  </si>
  <si>
    <t>Plate</t>
  </si>
  <si>
    <t>Greiner 96 Flat Bottom Transparent Polystyrene Cat. No.: 655101/655161/655192 [GRE96ft.pdfx]</t>
  </si>
  <si>
    <t>Plate-ID (Stacker)</t>
  </si>
  <si>
    <t>Shaking (Orbital) Duration:</t>
  </si>
  <si>
    <t>s</t>
  </si>
  <si>
    <t>Shaking (Orbital) Amplitude:</t>
  </si>
  <si>
    <t>mm</t>
  </si>
  <si>
    <t>Label: Label1</t>
  </si>
  <si>
    <t>Mode</t>
  </si>
  <si>
    <t>Fluorescence Top Reading</t>
  </si>
  <si>
    <t>Multiple Reads per Well (Square (filled))</t>
  </si>
  <si>
    <t>2 x 2</t>
  </si>
  <si>
    <t>Multiple Reads per Well (Border)</t>
  </si>
  <si>
    <t>µm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</si>
  <si>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</si>
  <si>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</si>
  <si>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</si>
  <si>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</si>
  <si>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</si>
  <si>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</si>
  <si>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</si>
  <si>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</si>
  <si>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</si>
  <si>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</si>
  <si>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</si>
  <si>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</si>
  <si>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</si>
  <si>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(Calculated From: D1)</t>
  </si>
  <si>
    <t>Part of Plate</t>
  </si>
  <si>
    <t>A1-F10</t>
  </si>
  <si>
    <t>Start Time:</t>
  </si>
  <si>
    <t>6/1/2024 3:48:07 PM</t>
  </si>
  <si>
    <t>Temperature: 21.3 °C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</si>
  <si>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</si>
  <si>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</si>
  <si>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</si>
  <si>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</si>
  <si>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</si>
  <si>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</si>
  <si>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</si>
  <si>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</si>
  <si>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</si>
  <si>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</si>
  <si>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</si>
  <si>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</si>
  <si>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</si>
  <si>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</si>
  <si>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</si>
  <si>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</si>
  <si>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</si>
  <si>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</si>
  <si>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</si>
  <si>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</si>
  <si>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</si>
  <si>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</si>
  <si>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</si>
  <si>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</si>
  <si>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</si>
  <si>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</si>
  <si>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</si>
  <si>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</si>
  <si>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</si>
  <si>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</si>
  <si>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</si>
  <si>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</si>
  <si>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</si>
  <si>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</si>
  <si>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</si>
  <si>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</si>
  <si>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</si>
  <si>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</si>
  <si>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</si>
  <si>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</si>
  <si>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</si>
  <si>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</si>
  <si>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</si>
  <si>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</si>
  <si>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</si>
  <si>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</si>
  <si>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</si>
  <si>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</si>
  <si>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</si>
  <si>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</si>
  <si>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</si>
  <si>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</si>
  <si>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</si>
  <si>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</si>
  <si>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</si>
  <si>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</si>
  <si>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</si>
  <si>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</si>
  <si>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</si>
  <si>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</si>
  <si>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</si>
  <si>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Mean</t>
  </si>
  <si>
    <t>StDev</t>
  </si>
  <si>
    <t>0;1</t>
  </si>
  <si>
    <t>1;1</t>
  </si>
  <si>
    <t>1;0</t>
  </si>
  <si>
    <t>0;0</t>
  </si>
  <si>
    <t>End Time:</t>
  </si>
  <si>
    <t>6/1/2024 3:51:31 PM</t>
  </si>
  <si>
    <t>1 to 10 are conditions, ab,cd,ef are tech reps from each bio rep</t>
  </si>
  <si>
    <t>WT is A1,B1,C1,D1,E1,F1</t>
  </si>
  <si>
    <t>WT</t>
  </si>
  <si>
    <t>OD600</t>
  </si>
  <si>
    <t>F</t>
  </si>
  <si>
    <t>F/OD</t>
  </si>
  <si>
    <t>mean F/OD</t>
  </si>
  <si>
    <t>0ng</t>
  </si>
  <si>
    <t>0.1ng</t>
  </si>
  <si>
    <t>0.5ng</t>
  </si>
  <si>
    <t>0.8ng</t>
  </si>
  <si>
    <t>1ng</t>
  </si>
  <si>
    <t>5ng</t>
  </si>
  <si>
    <t>10ng</t>
  </si>
  <si>
    <t>20ng</t>
  </si>
  <si>
    <t>30ng</t>
  </si>
  <si>
    <t>Lpp/WT</t>
  </si>
  <si>
    <t>error</t>
  </si>
  <si>
    <t>LB BG</t>
  </si>
  <si>
    <t>mean</t>
  </si>
  <si>
    <t>F minus BG</t>
  </si>
  <si>
    <t>mean WT</t>
  </si>
  <si>
    <t>stddev</t>
  </si>
  <si>
    <t>minus mean WT</t>
  </si>
  <si>
    <t>Normalize to 20ng</t>
  </si>
  <si>
    <t>std error</t>
  </si>
  <si>
    <t>propagated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</si>
</sst>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0" fillId="2" borderId="0" xfId="0" applyFill="1"/>
  </cellXfs>
  <cellStyles count="8">
    <cellStyle name="Normal" xfId="0" builtinId="0"/>
    <cellStyle name="Tecan.At.Excel.Attenuation" xfId="6" xr:uid="{D3D1E87F-9AB6-4E45-986C-5941FAB4E107}"/>
    <cellStyle name="Tecan.At.Excel.AutoGain_0" xfId="7" xr:uid="{69EA123B-FEBB-4967-B208-AA92BD1ED9CD}"/>
    <cellStyle name="Tecan.At.Excel.Error" xfId="1" xr:uid="{25D9936B-B710-4C92-AC4F-B7B6D4297BE4}"/>
    <cellStyle name="Tecan.At.Excel.GFactorAndMeasurementBlank" xfId="5" xr:uid="{0158BDF6-F4EF-4F8D-9CBD-82839C7CF7BD}"/>
    <cellStyle name="Tecan.At.Excel.GFactorBlank" xfId="3" xr:uid="{89405070-CB83-4669-83B7-57EDF7F04ACA}"/>
    <cellStyle name="Tecan.At.Excel.GFactorReference" xfId="4" xr:uid="{5A7123E6-F1D0-4198-9B72-5151977F6149}"/>
    <cellStyle name="Tecan.At.Excel.MeasurementBlank" xfId="2" xr:uid="{76DA175E-314D-4F58-AC7F-9FBE88F8A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4472C4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660-475E-8596-FD39EEAA1F1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660-475E-8596-FD39EEAA1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14085487"/>
        <c:axId val="316053407"/>
      </c:bubbleChart>
      <c:valAx>
        <c:axId val="314085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053407"/>
        <c:crosses val="autoZero"/>
        <c:crossBetween val="midCat"/>
      </c:valAx>
      <c:valAx>
        <c:axId val="31605340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140854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6</xdr:col>
      <xdr:colOff>152400</xdr:colOff>
      <xdr:row>53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ECC647B3-8A66-44B7-879E-2C7C72E8E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12E8-5939-444A-BF3A-B690171D9F89}">
  <dimension ref="A1:Y121"/>
  <sheetViews>
    <sheetView tabSelected="1" topLeftCell="A16" zoomScale="80" zoomScaleNormal="80" workbookViewId="0">
      <selection activeCell="J34" sqref="J34"/>
    </sheetView>
  </sheetViews>
  <sheetFormatPr baseColWidth="10" defaultColWidth="8.83203125" defaultRowHeight="15" x14ac:dyDescent="0.2"/>
  <cols>
    <col min="11" max="11" width="12.83203125" bestFit="1" customWidth="1"/>
    <col min="14" max="16" width="12.83203125" bestFit="1" customWidth="1"/>
    <col min="17" max="17" width="15" customWidth="1"/>
    <col min="18" max="18" width="12.83203125" bestFit="1" customWidth="1"/>
    <col min="19" max="19" width="11.83203125" bestFit="1" customWidth="1"/>
    <col min="24" max="24" width="13.1640625" customWidth="1"/>
    <col min="27" max="27" width="11.83203125" bestFit="1" customWidth="1"/>
    <col min="28" max="29" width="12.83203125" bestFit="1" customWidth="1"/>
    <col min="30" max="30" width="12.83203125" customWidth="1"/>
    <col min="31" max="31" width="12.5" bestFit="1" customWidth="1"/>
  </cols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45444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30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3</v>
      </c>
      <c r="F15" s="3" t="s">
        <v>20</v>
      </c>
      <c r="G15" s="3"/>
      <c r="H15" s="3"/>
      <c r="I15" s="3"/>
      <c r="J15" s="3"/>
      <c r="K15" s="3"/>
      <c r="L15" s="3"/>
    </row>
    <row r="18" spans="1:6" x14ac:dyDescent="0.2">
      <c r="A18" t="s">
        <v>21</v>
      </c>
    </row>
    <row r="19" spans="1:6" x14ac:dyDescent="0.2">
      <c r="A19" t="s">
        <v>22</v>
      </c>
      <c r="E19" t="s">
        <v>23</v>
      </c>
    </row>
    <row r="20" spans="1:6" x14ac:dyDescent="0.2">
      <c r="A20" t="s">
        <v>24</v>
      </c>
      <c r="E20" t="s">
        <v>25</v>
      </c>
    </row>
    <row r="21" spans="1:6" x14ac:dyDescent="0.2">
      <c r="A21" t="s">
        <v>26</v>
      </c>
      <c r="E21">
        <v>750</v>
      </c>
      <c r="F21" t="s">
        <v>27</v>
      </c>
    </row>
    <row r="22" spans="1:6" x14ac:dyDescent="0.2">
      <c r="A22" t="s">
        <v>28</v>
      </c>
      <c r="E22">
        <v>485</v>
      </c>
      <c r="F22" t="s">
        <v>29</v>
      </c>
    </row>
    <row r="23" spans="1:6" x14ac:dyDescent="0.2">
      <c r="A23" t="s">
        <v>30</v>
      </c>
      <c r="E23">
        <v>515</v>
      </c>
      <c r="F23" t="s">
        <v>29</v>
      </c>
    </row>
    <row r="24" spans="1:6" x14ac:dyDescent="0.2">
      <c r="A24" t="s">
        <v>31</v>
      </c>
      <c r="E24">
        <v>9</v>
      </c>
      <c r="F24" t="s">
        <v>29</v>
      </c>
    </row>
    <row r="25" spans="1:6" x14ac:dyDescent="0.2">
      <c r="A25" t="s">
        <v>32</v>
      </c>
      <c r="E25">
        <v>20</v>
      </c>
      <c r="F25" t="s">
        <v>29</v>
      </c>
    </row>
    <row r="26" spans="1:6" x14ac:dyDescent="0.2">
      <c r="A26" t="s">
        <v>33</v>
      </c>
      <c r="E26">
        <v>70</v>
      </c>
      <c r="F26" t="s">
        <v>34</v>
      </c>
    </row>
    <row r="27" spans="1:6" x14ac:dyDescent="0.2">
      <c r="A27" t="s">
        <v>35</v>
      </c>
      <c r="E27">
        <v>25</v>
      </c>
    </row>
    <row r="28" spans="1:6" x14ac:dyDescent="0.2">
      <c r="A28" t="s">
        <v>36</v>
      </c>
      <c r="E28">
        <v>20</v>
      </c>
      <c r="F28" t="s">
        <v>37</v>
      </c>
    </row>
    <row r="29" spans="1:6" x14ac:dyDescent="0.2">
      <c r="A29" t="s">
        <v>38</v>
      </c>
      <c r="E29">
        <v>0</v>
      </c>
      <c r="F29" t="s">
        <v>37</v>
      </c>
    </row>
    <row r="30" spans="1:6" x14ac:dyDescent="0.2">
      <c r="A30" t="s">
        <v>39</v>
      </c>
      <c r="E30">
        <v>0</v>
      </c>
      <c r="F30" t="s">
        <v>40</v>
      </c>
    </row>
    <row r="31" spans="1:6" x14ac:dyDescent="0.2">
      <c r="A31" t="s">
        <v>41</v>
      </c>
      <c r="E31">
        <v>22594</v>
      </c>
      <c r="F31" t="s">
        <v>27</v>
      </c>
    </row>
    <row r="32" spans="1:6" x14ac:dyDescent="0.2">
      <c r="A32" t="s">
        <v>42</v>
      </c>
      <c r="E32" t="s">
        <v>43</v>
      </c>
    </row>
    <row r="33" spans="1:12" x14ac:dyDescent="0.2">
      <c r="A33" t="s">
        <v>44</v>
      </c>
      <c r="B33" s="2" t="s">
        <v>45</v>
      </c>
    </row>
    <row r="35" spans="1:12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50" spans="1:25" x14ac:dyDescent="0.2">
      <c r="I50" t="s">
        <v>134</v>
      </c>
    </row>
    <row r="51" spans="1:25" x14ac:dyDescent="0.2">
      <c r="I51">
        <v>1553.7333333333299</v>
      </c>
      <c r="L51" t="s">
        <v>117</v>
      </c>
    </row>
    <row r="54" spans="1:25" x14ac:dyDescent="0.2">
      <c r="I54" t="s">
        <v>116</v>
      </c>
      <c r="U54" t="s">
        <v>122</v>
      </c>
    </row>
    <row r="55" spans="1:25" x14ac:dyDescent="0.2">
      <c r="B55" t="s">
        <v>46</v>
      </c>
      <c r="S55">
        <f>AVERAGE(X57:Z57)</f>
        <v>861.46028981836298</v>
      </c>
    </row>
    <row r="56" spans="1:25" x14ac:dyDescent="0.2">
      <c r="A56" s="4" t="s">
        <v>47</v>
      </c>
      <c r="B56" s="4" t="s">
        <v>108</v>
      </c>
      <c r="C56" s="4" t="s">
        <v>109</v>
      </c>
      <c r="D56" s="4" t="s">
        <v>110</v>
      </c>
      <c r="E56" s="4" t="s">
        <v>111</v>
      </c>
      <c r="F56" s="4" t="s">
        <v>112</v>
      </c>
      <c r="G56" s="4" t="s">
        <v>113</v>
      </c>
      <c r="J56" t="s">
        <v>120</v>
      </c>
      <c r="N56" t="s">
        <v>136</v>
      </c>
      <c r="R56" t="s">
        <v>119</v>
      </c>
      <c r="V56" t="s">
        <v>121</v>
      </c>
      <c r="Y56" t="s">
        <v>137</v>
      </c>
    </row>
    <row r="57" spans="1:25" x14ac:dyDescent="0.2">
      <c r="A57" s="4" t="s">
        <v>48</v>
      </c>
      <c r="B57">
        <v>1915</v>
      </c>
      <c r="C57">
        <v>230</v>
      </c>
      <c r="D57">
        <v>2075</v>
      </c>
      <c r="E57">
        <v>2077</v>
      </c>
      <c r="F57">
        <v>1920</v>
      </c>
      <c r="G57">
        <v>1588</v>
      </c>
      <c r="I57" t="s">
        <v>118</v>
      </c>
      <c r="J57">
        <f t="shared" ref="J57:J66" si="0">AVERAGE(B57,B67)</f>
        <v>1938.5</v>
      </c>
      <c r="K57">
        <f t="shared" ref="K57:K66" si="1">AVERAGE(B77,B87)</f>
        <v>2028</v>
      </c>
      <c r="L57">
        <f t="shared" ref="L57:L66" si="2">AVERAGE(B107,B97)</f>
        <v>2303</v>
      </c>
      <c r="N57">
        <f>J57-1553.733333</f>
        <v>384.7666670000001</v>
      </c>
      <c r="O57">
        <f t="shared" ref="O57:P57" si="3">K57-1553.733333</f>
        <v>474.2666670000001</v>
      </c>
      <c r="P57">
        <f t="shared" si="3"/>
        <v>749.2666670000001</v>
      </c>
      <c r="R57">
        <v>0.83799999999999997</v>
      </c>
      <c r="S57">
        <v>0.86699999999999999</v>
      </c>
      <c r="T57">
        <v>0.72</v>
      </c>
      <c r="V57">
        <f>N57/R57</f>
        <v>459.14876730310277</v>
      </c>
      <c r="W57">
        <f t="shared" ref="W57:X57" si="4">O57/S57</f>
        <v>547.02037716262987</v>
      </c>
      <c r="X57">
        <f t="shared" si="4"/>
        <v>1040.6481486111113</v>
      </c>
      <c r="Y57">
        <f>AVERAGE(V57:X57)</f>
        <v>682.27243102561465</v>
      </c>
    </row>
    <row r="58" spans="1:25" x14ac:dyDescent="0.2">
      <c r="A58" s="4" t="s">
        <v>49</v>
      </c>
      <c r="B58">
        <v>2021</v>
      </c>
      <c r="C58">
        <v>70</v>
      </c>
      <c r="D58">
        <v>2064</v>
      </c>
      <c r="E58">
        <v>2097</v>
      </c>
      <c r="F58">
        <v>1963</v>
      </c>
      <c r="G58">
        <v>1961</v>
      </c>
      <c r="I58" t="s">
        <v>123</v>
      </c>
      <c r="J58">
        <f t="shared" si="0"/>
        <v>2022.5</v>
      </c>
      <c r="K58">
        <f t="shared" si="1"/>
        <v>2072</v>
      </c>
      <c r="L58">
        <f t="shared" si="2"/>
        <v>2286</v>
      </c>
      <c r="N58">
        <f t="shared" ref="N58:N66" si="5">J58-1553.733333</f>
        <v>468.7666670000001</v>
      </c>
      <c r="O58">
        <f t="shared" ref="O58:O66" si="6">K58-1553.733333</f>
        <v>518.2666670000001</v>
      </c>
      <c r="P58">
        <f t="shared" ref="P58:P66" si="7">L58-1553.733333</f>
        <v>732.2666670000001</v>
      </c>
      <c r="R58">
        <v>0.74199999999999999</v>
      </c>
      <c r="S58">
        <v>0.76</v>
      </c>
      <c r="T58">
        <v>0.80700000000000005</v>
      </c>
      <c r="V58">
        <f t="shared" ref="V58:V66" si="8">N58/R58</f>
        <v>631.76100673854467</v>
      </c>
      <c r="W58">
        <f t="shared" ref="W58:W66" si="9">O58/S58</f>
        <v>681.92982500000016</v>
      </c>
      <c r="X58">
        <f t="shared" ref="X58:X66" si="10">P58/T58</f>
        <v>907.39363940520457</v>
      </c>
    </row>
    <row r="59" spans="1:25" x14ac:dyDescent="0.2">
      <c r="A59" s="4" t="s">
        <v>50</v>
      </c>
      <c r="B59">
        <v>1906</v>
      </c>
      <c r="C59">
        <v>31</v>
      </c>
      <c r="D59">
        <v>1888</v>
      </c>
      <c r="E59">
        <v>1937</v>
      </c>
      <c r="F59">
        <v>1927</v>
      </c>
      <c r="G59">
        <v>1873</v>
      </c>
      <c r="I59" t="s">
        <v>124</v>
      </c>
      <c r="J59">
        <f t="shared" si="0"/>
        <v>2033.5</v>
      </c>
      <c r="K59">
        <f t="shared" si="1"/>
        <v>2234.5</v>
      </c>
      <c r="L59">
        <f t="shared" si="2"/>
        <v>2180</v>
      </c>
      <c r="N59">
        <f t="shared" si="5"/>
        <v>479.7666670000001</v>
      </c>
      <c r="O59">
        <f t="shared" si="6"/>
        <v>680.7666670000001</v>
      </c>
      <c r="P59">
        <f t="shared" si="7"/>
        <v>626.2666670000001</v>
      </c>
      <c r="R59">
        <v>0.73199999999999998</v>
      </c>
      <c r="S59">
        <v>0.69499999999999995</v>
      </c>
      <c r="T59">
        <v>0.72499999999999998</v>
      </c>
      <c r="V59">
        <f t="shared" si="8"/>
        <v>655.41894398907118</v>
      </c>
      <c r="W59">
        <f t="shared" si="9"/>
        <v>979.52038417266203</v>
      </c>
      <c r="X59">
        <f t="shared" si="10"/>
        <v>863.81609241379329</v>
      </c>
    </row>
    <row r="60" spans="1:25" x14ac:dyDescent="0.2">
      <c r="A60" s="4" t="s">
        <v>51</v>
      </c>
      <c r="B60">
        <v>2100</v>
      </c>
      <c r="C60">
        <v>117</v>
      </c>
      <c r="D60">
        <v>2137</v>
      </c>
      <c r="E60">
        <v>2244</v>
      </c>
      <c r="F60">
        <v>1976</v>
      </c>
      <c r="G60">
        <v>2041</v>
      </c>
      <c r="I60" t="s">
        <v>125</v>
      </c>
      <c r="J60">
        <f t="shared" si="0"/>
        <v>2113.5</v>
      </c>
      <c r="K60">
        <f t="shared" si="1"/>
        <v>2201</v>
      </c>
      <c r="L60">
        <f t="shared" si="2"/>
        <v>2231.5</v>
      </c>
      <c r="N60">
        <f t="shared" si="5"/>
        <v>559.7666670000001</v>
      </c>
      <c r="O60">
        <f t="shared" si="6"/>
        <v>647.2666670000001</v>
      </c>
      <c r="P60">
        <f t="shared" si="7"/>
        <v>677.7666670000001</v>
      </c>
      <c r="R60">
        <v>0.73099999999999998</v>
      </c>
      <c r="S60">
        <v>0.70699999999999996</v>
      </c>
      <c r="T60">
        <v>0.754</v>
      </c>
      <c r="V60">
        <f t="shared" si="8"/>
        <v>765.75467441860485</v>
      </c>
      <c r="W60">
        <f t="shared" si="9"/>
        <v>915.51155162659143</v>
      </c>
      <c r="X60">
        <f t="shared" si="10"/>
        <v>898.89478381962874</v>
      </c>
    </row>
    <row r="61" spans="1:25" x14ac:dyDescent="0.2">
      <c r="A61" s="4" t="s">
        <v>52</v>
      </c>
      <c r="B61">
        <v>2439</v>
      </c>
      <c r="C61">
        <v>135</v>
      </c>
      <c r="D61">
        <v>2570</v>
      </c>
      <c r="E61">
        <v>2529</v>
      </c>
      <c r="F61">
        <v>2376</v>
      </c>
      <c r="G61">
        <v>2281</v>
      </c>
      <c r="I61" t="s">
        <v>126</v>
      </c>
      <c r="J61">
        <f t="shared" si="0"/>
        <v>2460</v>
      </c>
      <c r="K61">
        <f t="shared" si="1"/>
        <v>2342</v>
      </c>
      <c r="L61">
        <f t="shared" si="2"/>
        <v>2576.5</v>
      </c>
      <c r="N61">
        <f t="shared" si="5"/>
        <v>906.2666670000001</v>
      </c>
      <c r="O61">
        <f t="shared" si="6"/>
        <v>788.2666670000001</v>
      </c>
      <c r="P61">
        <f t="shared" si="7"/>
        <v>1022.7666670000001</v>
      </c>
      <c r="R61">
        <v>0.71</v>
      </c>
      <c r="S61">
        <v>0.71499999999999997</v>
      </c>
      <c r="T61">
        <v>0.82299999999999995</v>
      </c>
      <c r="V61">
        <f t="shared" si="8"/>
        <v>1276.4319253521128</v>
      </c>
      <c r="W61">
        <f t="shared" si="9"/>
        <v>1102.4708629370632</v>
      </c>
      <c r="X61">
        <f t="shared" si="10"/>
        <v>1242.7298505467802</v>
      </c>
    </row>
    <row r="62" spans="1:25" x14ac:dyDescent="0.2">
      <c r="A62" s="4" t="s">
        <v>53</v>
      </c>
      <c r="B62">
        <v>2552</v>
      </c>
      <c r="C62">
        <v>158</v>
      </c>
      <c r="D62">
        <v>2708</v>
      </c>
      <c r="E62">
        <v>2663</v>
      </c>
      <c r="F62">
        <v>2459</v>
      </c>
      <c r="G62">
        <v>2380</v>
      </c>
      <c r="I62" t="s">
        <v>127</v>
      </c>
      <c r="J62">
        <f t="shared" si="0"/>
        <v>2512.5</v>
      </c>
      <c r="K62">
        <f t="shared" si="1"/>
        <v>2391.5</v>
      </c>
      <c r="L62">
        <f t="shared" si="2"/>
        <v>2572</v>
      </c>
      <c r="N62">
        <f t="shared" si="5"/>
        <v>958.7666670000001</v>
      </c>
      <c r="O62">
        <f t="shared" si="6"/>
        <v>837.7666670000001</v>
      </c>
      <c r="P62">
        <f t="shared" si="7"/>
        <v>1018.2666670000001</v>
      </c>
      <c r="R62">
        <v>0.71399999999999997</v>
      </c>
      <c r="S62">
        <v>0.73799999999999999</v>
      </c>
      <c r="T62">
        <v>0.80100000000000005</v>
      </c>
      <c r="V62">
        <f t="shared" si="8"/>
        <v>1342.8104579831934</v>
      </c>
      <c r="W62">
        <f t="shared" si="9"/>
        <v>1135.1851856368564</v>
      </c>
      <c r="X62">
        <f t="shared" si="10"/>
        <v>1271.2442784019975</v>
      </c>
    </row>
    <row r="63" spans="1:25" x14ac:dyDescent="0.2">
      <c r="A63" s="4" t="s">
        <v>54</v>
      </c>
      <c r="B63">
        <v>2678</v>
      </c>
      <c r="C63">
        <v>168</v>
      </c>
      <c r="D63">
        <v>2921</v>
      </c>
      <c r="E63">
        <v>2656</v>
      </c>
      <c r="F63">
        <v>2566</v>
      </c>
      <c r="G63">
        <v>2567</v>
      </c>
      <c r="I63" t="s">
        <v>128</v>
      </c>
      <c r="J63">
        <f t="shared" si="0"/>
        <v>2500</v>
      </c>
      <c r="K63">
        <f t="shared" si="1"/>
        <v>2656</v>
      </c>
      <c r="L63">
        <f t="shared" si="2"/>
        <v>2612.5</v>
      </c>
      <c r="N63">
        <f t="shared" si="5"/>
        <v>946.2666670000001</v>
      </c>
      <c r="O63">
        <f t="shared" si="6"/>
        <v>1102.2666670000001</v>
      </c>
      <c r="P63">
        <f t="shared" si="7"/>
        <v>1058.7666670000001</v>
      </c>
      <c r="R63">
        <v>0.73199999999999998</v>
      </c>
      <c r="S63">
        <v>0.71799999999999997</v>
      </c>
      <c r="T63">
        <v>0.75800000000000001</v>
      </c>
      <c r="V63">
        <f t="shared" si="8"/>
        <v>1292.7140259562843</v>
      </c>
      <c r="W63">
        <f t="shared" si="9"/>
        <v>1535.1903440111423</v>
      </c>
      <c r="X63">
        <f t="shared" si="10"/>
        <v>1396.7897981530343</v>
      </c>
    </row>
    <row r="64" spans="1:25" x14ac:dyDescent="0.2">
      <c r="A64" s="4" t="s">
        <v>55</v>
      </c>
      <c r="B64">
        <v>2641</v>
      </c>
      <c r="C64">
        <v>188</v>
      </c>
      <c r="D64">
        <v>2824</v>
      </c>
      <c r="E64">
        <v>2782</v>
      </c>
      <c r="F64">
        <v>2492</v>
      </c>
      <c r="G64">
        <v>2466</v>
      </c>
      <c r="I64" t="s">
        <v>129</v>
      </c>
      <c r="J64">
        <f t="shared" si="0"/>
        <v>2634</v>
      </c>
      <c r="K64">
        <f t="shared" si="1"/>
        <v>2553</v>
      </c>
      <c r="L64">
        <f t="shared" si="2"/>
        <v>2725.5</v>
      </c>
      <c r="N64">
        <f t="shared" si="5"/>
        <v>1080.2666670000001</v>
      </c>
      <c r="O64">
        <f t="shared" si="6"/>
        <v>999.2666670000001</v>
      </c>
      <c r="P64">
        <f t="shared" si="7"/>
        <v>1171.7666670000001</v>
      </c>
      <c r="R64">
        <v>0.72099999999999997</v>
      </c>
      <c r="S64">
        <v>0.69799999999999995</v>
      </c>
      <c r="T64">
        <v>0.72699999999999998</v>
      </c>
      <c r="V64">
        <f t="shared" si="8"/>
        <v>1498.2894133148407</v>
      </c>
      <c r="W64">
        <f t="shared" si="9"/>
        <v>1431.6141361031521</v>
      </c>
      <c r="X64">
        <f t="shared" si="10"/>
        <v>1611.7835859697389</v>
      </c>
    </row>
    <row r="65" spans="1:24" x14ac:dyDescent="0.2">
      <c r="A65" s="4" t="s">
        <v>56</v>
      </c>
      <c r="B65">
        <v>2616</v>
      </c>
      <c r="C65">
        <v>168</v>
      </c>
      <c r="D65">
        <v>2776</v>
      </c>
      <c r="E65">
        <v>2740</v>
      </c>
      <c r="F65">
        <v>2517</v>
      </c>
      <c r="G65">
        <v>2432</v>
      </c>
      <c r="I65" t="s">
        <v>130</v>
      </c>
      <c r="J65">
        <f t="shared" si="0"/>
        <v>2595</v>
      </c>
      <c r="K65">
        <f t="shared" si="1"/>
        <v>2429.5</v>
      </c>
      <c r="L65">
        <f t="shared" si="2"/>
        <v>2757</v>
      </c>
      <c r="N65">
        <f t="shared" si="5"/>
        <v>1041.2666670000001</v>
      </c>
      <c r="O65">
        <f t="shared" si="6"/>
        <v>875.7666670000001</v>
      </c>
      <c r="P65">
        <f t="shared" si="7"/>
        <v>1203.2666670000001</v>
      </c>
      <c r="R65">
        <v>0.64900000000000002</v>
      </c>
      <c r="S65">
        <v>0.68799999999999994</v>
      </c>
      <c r="T65">
        <v>0.70599999999999996</v>
      </c>
      <c r="V65">
        <f t="shared" si="8"/>
        <v>1604.4170523882897</v>
      </c>
      <c r="W65">
        <f t="shared" si="9"/>
        <v>1272.916667151163</v>
      </c>
      <c r="X65">
        <f t="shared" si="10"/>
        <v>1704.3437209631729</v>
      </c>
    </row>
    <row r="66" spans="1:24" x14ac:dyDescent="0.2">
      <c r="A66" s="4" t="s">
        <v>57</v>
      </c>
      <c r="B66">
        <v>2452</v>
      </c>
      <c r="C66">
        <v>115</v>
      </c>
      <c r="D66">
        <v>2563</v>
      </c>
      <c r="E66">
        <v>2535</v>
      </c>
      <c r="F66">
        <v>2392</v>
      </c>
      <c r="G66">
        <v>2320</v>
      </c>
      <c r="I66" t="s">
        <v>131</v>
      </c>
      <c r="J66">
        <f t="shared" si="0"/>
        <v>2455.5</v>
      </c>
      <c r="K66">
        <f t="shared" si="1"/>
        <v>2585.5</v>
      </c>
      <c r="L66">
        <f t="shared" si="2"/>
        <v>2357</v>
      </c>
      <c r="N66">
        <f t="shared" si="5"/>
        <v>901.7666670000001</v>
      </c>
      <c r="O66">
        <f t="shared" si="6"/>
        <v>1031.7666670000001</v>
      </c>
      <c r="P66">
        <f t="shared" si="7"/>
        <v>803.2666670000001</v>
      </c>
      <c r="R66">
        <v>0.65300000000000002</v>
      </c>
      <c r="S66">
        <v>0.66</v>
      </c>
      <c r="T66">
        <v>0.64500000000000002</v>
      </c>
      <c r="V66">
        <f t="shared" si="8"/>
        <v>1380.9596738131702</v>
      </c>
      <c r="W66">
        <f t="shared" si="9"/>
        <v>1563.2828287878788</v>
      </c>
      <c r="X66">
        <f t="shared" si="10"/>
        <v>1245.3746775193799</v>
      </c>
    </row>
    <row r="67" spans="1:24" x14ac:dyDescent="0.2">
      <c r="A67" s="4" t="s">
        <v>58</v>
      </c>
      <c r="B67">
        <v>1962</v>
      </c>
      <c r="C67">
        <v>250</v>
      </c>
      <c r="D67">
        <v>2205</v>
      </c>
      <c r="E67">
        <v>2090</v>
      </c>
      <c r="F67">
        <v>1925</v>
      </c>
      <c r="G67">
        <v>1630</v>
      </c>
    </row>
    <row r="68" spans="1:24" x14ac:dyDescent="0.2">
      <c r="A68" s="4" t="s">
        <v>59</v>
      </c>
      <c r="B68">
        <v>2024</v>
      </c>
      <c r="C68">
        <v>74</v>
      </c>
      <c r="D68">
        <v>2073</v>
      </c>
      <c r="E68">
        <v>2087</v>
      </c>
      <c r="F68">
        <v>2011</v>
      </c>
      <c r="G68">
        <v>1925</v>
      </c>
    </row>
    <row r="69" spans="1:24" x14ac:dyDescent="0.2">
      <c r="A69" s="4" t="s">
        <v>60</v>
      </c>
      <c r="B69">
        <v>2161</v>
      </c>
      <c r="C69">
        <v>162</v>
      </c>
      <c r="D69">
        <v>2302</v>
      </c>
      <c r="E69">
        <v>2240</v>
      </c>
      <c r="F69">
        <v>2171</v>
      </c>
      <c r="G69">
        <v>1931</v>
      </c>
      <c r="J69" t="s">
        <v>139</v>
      </c>
      <c r="N69" t="s">
        <v>135</v>
      </c>
      <c r="O69" t="s">
        <v>138</v>
      </c>
      <c r="Q69" t="s">
        <v>140</v>
      </c>
      <c r="S69" t="s">
        <v>141</v>
      </c>
      <c r="T69" t="s">
        <v>142</v>
      </c>
      <c r="V69" t="s">
        <v>132</v>
      </c>
      <c r="W69" t="s">
        <v>133</v>
      </c>
    </row>
    <row r="70" spans="1:24" x14ac:dyDescent="0.2">
      <c r="A70" s="4" t="s">
        <v>61</v>
      </c>
      <c r="B70">
        <v>2127</v>
      </c>
      <c r="C70">
        <v>132</v>
      </c>
      <c r="D70">
        <v>2184</v>
      </c>
      <c r="E70">
        <v>2282</v>
      </c>
      <c r="F70">
        <v>1984</v>
      </c>
      <c r="G70">
        <v>2057</v>
      </c>
      <c r="I70" t="s">
        <v>118</v>
      </c>
      <c r="J70">
        <f t="shared" ref="J70:J79" si="11">V57-682.272431</f>
        <v>-223.12366369689721</v>
      </c>
      <c r="K70">
        <f t="shared" ref="K70:K79" si="12">W57-682.272431</f>
        <v>-135.25205383737011</v>
      </c>
      <c r="L70">
        <f t="shared" ref="L70:L79" si="13">X57-682.272431</f>
        <v>358.37571761111133</v>
      </c>
      <c r="N70">
        <f>AVERAGE(J70:L70)</f>
        <v>2.5614667720219586E-8</v>
      </c>
      <c r="O70">
        <f>STDEV(J70:L70)</f>
        <v>313.4568888555745</v>
      </c>
    </row>
    <row r="71" spans="1:24" x14ac:dyDescent="0.2">
      <c r="A71" s="4" t="s">
        <v>62</v>
      </c>
      <c r="B71">
        <v>2481</v>
      </c>
      <c r="C71">
        <v>221</v>
      </c>
      <c r="D71">
        <v>2797</v>
      </c>
      <c r="E71">
        <v>2343</v>
      </c>
      <c r="F71">
        <v>2316</v>
      </c>
      <c r="G71">
        <v>2466</v>
      </c>
      <c r="I71" t="s">
        <v>123</v>
      </c>
      <c r="J71">
        <f t="shared" si="11"/>
        <v>-50.511424261455318</v>
      </c>
      <c r="K71">
        <f t="shared" si="12"/>
        <v>-0.34260599999981878</v>
      </c>
      <c r="L71">
        <f t="shared" si="13"/>
        <v>225.12120840520458</v>
      </c>
      <c r="N71">
        <f t="shared" ref="N71:N79" si="14">AVERAGE(J71:L71)</f>
        <v>58.089059381249818</v>
      </c>
      <c r="O71">
        <f t="shared" ref="O71:O79" si="15">STDEV(J71:L71)</f>
        <v>146.81291389761395</v>
      </c>
      <c r="Q71">
        <f t="shared" ref="Q71:Q79" si="16">N71/844.9533825</f>
        <v>6.8748241718826208E-2</v>
      </c>
      <c r="R71">
        <f t="shared" ref="R71:R79" si="17">O71/N71</f>
        <v>2.5273763331930059</v>
      </c>
      <c r="S71">
        <f t="shared" ref="S71:S79" si="18">R71/SQRT(3)</f>
        <v>1.4591814063124713</v>
      </c>
      <c r="T71">
        <f>SQRT(S71^2 + 0.26015^2)</f>
        <v>1.4821904057940873</v>
      </c>
      <c r="V71">
        <f t="shared" ref="V71:V79" si="19">Q71*0.6647</f>
        <v>4.5696956270503776E-2</v>
      </c>
      <c r="W71">
        <f>T71*V71</f>
        <v>6.7731590158132654E-2</v>
      </c>
    </row>
    <row r="72" spans="1:24" x14ac:dyDescent="0.2">
      <c r="A72" s="4" t="s">
        <v>63</v>
      </c>
      <c r="B72">
        <v>2473</v>
      </c>
      <c r="C72">
        <v>125</v>
      </c>
      <c r="D72">
        <v>2587</v>
      </c>
      <c r="E72">
        <v>2565</v>
      </c>
      <c r="F72">
        <v>2416</v>
      </c>
      <c r="G72">
        <v>2325</v>
      </c>
      <c r="I72" t="s">
        <v>124</v>
      </c>
      <c r="J72">
        <f t="shared" si="11"/>
        <v>-26.853487010928802</v>
      </c>
      <c r="K72">
        <f t="shared" si="12"/>
        <v>297.24795317266205</v>
      </c>
      <c r="L72">
        <f t="shared" si="13"/>
        <v>181.5436614137933</v>
      </c>
      <c r="N72">
        <f t="shared" si="14"/>
        <v>150.64604252517552</v>
      </c>
      <c r="O72">
        <f t="shared" si="15"/>
        <v>164.24503956591548</v>
      </c>
      <c r="Q72">
        <f t="shared" si="16"/>
        <v>0.17828917623769086</v>
      </c>
      <c r="R72">
        <f t="shared" si="17"/>
        <v>1.0902711867685959</v>
      </c>
      <c r="S72">
        <f t="shared" si="18"/>
        <v>0.62946836317054167</v>
      </c>
      <c r="T72">
        <f t="shared" ref="T72:T79" si="20">SQRT(S72^2 + 0.26015^2)</f>
        <v>0.68110824597313524</v>
      </c>
      <c r="V72">
        <f t="shared" si="19"/>
        <v>0.11850881544519311</v>
      </c>
      <c r="W72">
        <f t="shared" ref="W72:W79" si="21">T72*V72</f>
        <v>8.0717331420229479E-2</v>
      </c>
    </row>
    <row r="73" spans="1:24" x14ac:dyDescent="0.2">
      <c r="A73" s="4" t="s">
        <v>64</v>
      </c>
      <c r="B73">
        <v>2322</v>
      </c>
      <c r="C73">
        <v>662</v>
      </c>
      <c r="D73">
        <v>3002</v>
      </c>
      <c r="E73">
        <v>2720</v>
      </c>
      <c r="F73">
        <v>1546</v>
      </c>
      <c r="G73">
        <v>2021</v>
      </c>
      <c r="I73" t="s">
        <v>125</v>
      </c>
      <c r="J73">
        <f t="shared" si="11"/>
        <v>83.482243418604867</v>
      </c>
      <c r="K73">
        <f t="shared" si="12"/>
        <v>233.23912062659144</v>
      </c>
      <c r="L73">
        <f t="shared" si="13"/>
        <v>216.62235281962876</v>
      </c>
      <c r="N73">
        <f t="shared" si="14"/>
        <v>177.7812389549417</v>
      </c>
      <c r="O73">
        <f t="shared" si="15"/>
        <v>82.086872656102429</v>
      </c>
      <c r="Q73">
        <f t="shared" si="16"/>
        <v>0.21040360644386402</v>
      </c>
      <c r="R73">
        <f t="shared" si="17"/>
        <v>0.46172966921952424</v>
      </c>
      <c r="S73">
        <f t="shared" si="18"/>
        <v>0.26657974881672919</v>
      </c>
      <c r="T73">
        <f t="shared" si="20"/>
        <v>0.3724819257080676</v>
      </c>
      <c r="V73">
        <f t="shared" si="19"/>
        <v>0.1398552772032364</v>
      </c>
      <c r="W73">
        <f t="shared" si="21"/>
        <v>5.2093562973097099E-2</v>
      </c>
    </row>
    <row r="74" spans="1:24" x14ac:dyDescent="0.2">
      <c r="A74" s="4" t="s">
        <v>65</v>
      </c>
      <c r="B74">
        <v>2627</v>
      </c>
      <c r="C74">
        <v>143</v>
      </c>
      <c r="D74">
        <v>2751</v>
      </c>
      <c r="E74">
        <v>2741</v>
      </c>
      <c r="F74">
        <v>2555</v>
      </c>
      <c r="G74">
        <v>2460</v>
      </c>
      <c r="I74" t="s">
        <v>126</v>
      </c>
      <c r="J74">
        <f t="shared" si="11"/>
        <v>594.1594943521128</v>
      </c>
      <c r="K74">
        <f t="shared" si="12"/>
        <v>420.19843193706322</v>
      </c>
      <c r="L74">
        <f t="shared" si="13"/>
        <v>560.45741954678022</v>
      </c>
      <c r="N74">
        <f t="shared" si="14"/>
        <v>524.93844861198534</v>
      </c>
      <c r="O74">
        <f t="shared" si="15"/>
        <v>92.259475293020031</v>
      </c>
      <c r="Q74">
        <f t="shared" si="16"/>
        <v>0.62126320751427411</v>
      </c>
      <c r="R74">
        <f t="shared" si="17"/>
        <v>0.17575293929596447</v>
      </c>
      <c r="S74">
        <f t="shared" si="18"/>
        <v>0.10147100681339305</v>
      </c>
      <c r="T74">
        <f t="shared" si="20"/>
        <v>0.27923894378063324</v>
      </c>
      <c r="V74">
        <f t="shared" si="19"/>
        <v>0.41295365403473799</v>
      </c>
      <c r="W74">
        <f t="shared" si="21"/>
        <v>0.11531274218301327</v>
      </c>
    </row>
    <row r="75" spans="1:24" x14ac:dyDescent="0.2">
      <c r="A75" s="4" t="s">
        <v>66</v>
      </c>
      <c r="B75">
        <v>2574</v>
      </c>
      <c r="C75">
        <v>153</v>
      </c>
      <c r="D75">
        <v>2716</v>
      </c>
      <c r="E75">
        <v>2689</v>
      </c>
      <c r="F75">
        <v>2493</v>
      </c>
      <c r="G75">
        <v>2400</v>
      </c>
      <c r="I75" t="s">
        <v>127</v>
      </c>
      <c r="J75">
        <f t="shared" si="11"/>
        <v>660.53802698319339</v>
      </c>
      <c r="K75">
        <f t="shared" si="12"/>
        <v>452.91275463685645</v>
      </c>
      <c r="L75">
        <f t="shared" si="13"/>
        <v>588.97184740199748</v>
      </c>
      <c r="N75">
        <f t="shared" si="14"/>
        <v>567.4742096740157</v>
      </c>
      <c r="O75">
        <f t="shared" si="15"/>
        <v>105.46883307468296</v>
      </c>
      <c r="Q75">
        <f t="shared" si="16"/>
        <v>0.67160416352793961</v>
      </c>
      <c r="R75">
        <f t="shared" si="17"/>
        <v>0.18585661035638834</v>
      </c>
      <c r="S75">
        <f t="shared" si="18"/>
        <v>0.10730436401993221</v>
      </c>
      <c r="T75">
        <f t="shared" si="20"/>
        <v>0.28141117432988</v>
      </c>
      <c r="V75">
        <f t="shared" si="19"/>
        <v>0.44641528749702142</v>
      </c>
      <c r="W75">
        <f t="shared" si="21"/>
        <v>0.12562625029334779</v>
      </c>
    </row>
    <row r="76" spans="1:24" x14ac:dyDescent="0.2">
      <c r="A76" s="4" t="s">
        <v>67</v>
      </c>
      <c r="B76">
        <v>2459</v>
      </c>
      <c r="C76">
        <v>85</v>
      </c>
      <c r="D76">
        <v>2541</v>
      </c>
      <c r="E76">
        <v>2515</v>
      </c>
      <c r="F76">
        <v>2423</v>
      </c>
      <c r="G76">
        <v>2357</v>
      </c>
      <c r="I76" t="s">
        <v>128</v>
      </c>
      <c r="J76">
        <f t="shared" si="11"/>
        <v>610.44159495628435</v>
      </c>
      <c r="K76">
        <f t="shared" si="12"/>
        <v>852.91791301114233</v>
      </c>
      <c r="L76">
        <f t="shared" si="13"/>
        <v>714.51736715303434</v>
      </c>
      <c r="N76">
        <f t="shared" si="14"/>
        <v>725.95895837348701</v>
      </c>
      <c r="O76">
        <f t="shared" si="15"/>
        <v>121.6424009611865</v>
      </c>
      <c r="Q76">
        <f t="shared" si="16"/>
        <v>0.85917042692409962</v>
      </c>
      <c r="R76">
        <f t="shared" si="17"/>
        <v>0.16756098889354107</v>
      </c>
      <c r="S76">
        <f t="shared" si="18"/>
        <v>9.6741382043365839E-2</v>
      </c>
      <c r="T76">
        <f t="shared" si="20"/>
        <v>0.27755525125578234</v>
      </c>
      <c r="V76">
        <f t="shared" si="19"/>
        <v>0.57109058277644897</v>
      </c>
      <c r="W76">
        <f t="shared" si="21"/>
        <v>0.15850919019232845</v>
      </c>
    </row>
    <row r="77" spans="1:24" x14ac:dyDescent="0.2">
      <c r="A77" s="4" t="s">
        <v>68</v>
      </c>
      <c r="B77">
        <v>1995</v>
      </c>
      <c r="C77">
        <v>214</v>
      </c>
      <c r="D77">
        <v>2216</v>
      </c>
      <c r="E77">
        <v>2100</v>
      </c>
      <c r="F77">
        <v>1943</v>
      </c>
      <c r="G77">
        <v>1721</v>
      </c>
      <c r="I77" t="s">
        <v>129</v>
      </c>
      <c r="J77">
        <f t="shared" si="11"/>
        <v>816.01698231484067</v>
      </c>
      <c r="K77">
        <f t="shared" si="12"/>
        <v>749.34170510315209</v>
      </c>
      <c r="L77">
        <f t="shared" si="13"/>
        <v>929.51115496973887</v>
      </c>
      <c r="N77">
        <f t="shared" si="14"/>
        <v>831.62328079591055</v>
      </c>
      <c r="O77">
        <f t="shared" si="15"/>
        <v>91.092947479578868</v>
      </c>
      <c r="Q77">
        <f t="shared" si="16"/>
        <v>0.98422386136303863</v>
      </c>
      <c r="R77">
        <f t="shared" si="17"/>
        <v>0.10953631239423428</v>
      </c>
      <c r="S77">
        <f t="shared" si="18"/>
        <v>6.3240819446850102E-2</v>
      </c>
      <c r="T77">
        <f t="shared" si="20"/>
        <v>0.26772639717500607</v>
      </c>
      <c r="V77">
        <f t="shared" si="19"/>
        <v>0.65421360064801171</v>
      </c>
      <c r="W77">
        <f t="shared" si="21"/>
        <v>0.17515025028438039</v>
      </c>
    </row>
    <row r="78" spans="1:24" x14ac:dyDescent="0.2">
      <c r="A78" s="4" t="s">
        <v>69</v>
      </c>
      <c r="B78">
        <v>2045</v>
      </c>
      <c r="C78">
        <v>78</v>
      </c>
      <c r="D78">
        <v>2096</v>
      </c>
      <c r="E78">
        <v>2127</v>
      </c>
      <c r="F78">
        <v>1971</v>
      </c>
      <c r="G78">
        <v>1986</v>
      </c>
      <c r="I78" t="s">
        <v>130</v>
      </c>
      <c r="J78">
        <f t="shared" si="11"/>
        <v>922.14462138828969</v>
      </c>
      <c r="K78">
        <f t="shared" si="12"/>
        <v>590.644236151163</v>
      </c>
      <c r="L78">
        <f t="shared" si="13"/>
        <v>1022.0712899631729</v>
      </c>
      <c r="N78">
        <f t="shared" si="14"/>
        <v>844.95338250087525</v>
      </c>
      <c r="O78">
        <f t="shared" si="15"/>
        <v>225.83443318271449</v>
      </c>
      <c r="Q78">
        <f t="shared" si="16"/>
        <v>1.0000000000010358</v>
      </c>
      <c r="R78">
        <f t="shared" si="17"/>
        <v>0.26727442940614604</v>
      </c>
      <c r="S78">
        <f t="shared" si="18"/>
        <v>0.15431096376514206</v>
      </c>
      <c r="T78">
        <f t="shared" si="20"/>
        <v>0.30247296745019542</v>
      </c>
      <c r="V78">
        <f t="shared" si="19"/>
        <v>0.66470000000068852</v>
      </c>
      <c r="W78">
        <f t="shared" si="21"/>
        <v>0.20105378146435315</v>
      </c>
    </row>
    <row r="79" spans="1:24" x14ac:dyDescent="0.2">
      <c r="A79" s="4" t="s">
        <v>70</v>
      </c>
      <c r="B79">
        <v>2211</v>
      </c>
      <c r="C79">
        <v>70</v>
      </c>
      <c r="D79">
        <v>2281</v>
      </c>
      <c r="E79">
        <v>2251</v>
      </c>
      <c r="F79">
        <v>2189</v>
      </c>
      <c r="G79">
        <v>2122</v>
      </c>
      <c r="I79" t="s">
        <v>131</v>
      </c>
      <c r="J79">
        <f t="shared" si="11"/>
        <v>698.6872428131702</v>
      </c>
      <c r="K79">
        <f t="shared" si="12"/>
        <v>881.01039778787879</v>
      </c>
      <c r="L79">
        <f t="shared" si="13"/>
        <v>563.10224651937995</v>
      </c>
      <c r="N79">
        <f t="shared" si="14"/>
        <v>714.26662904014302</v>
      </c>
      <c r="O79">
        <f t="shared" si="15"/>
        <v>159.52565974521298</v>
      </c>
      <c r="Q79">
        <f t="shared" si="16"/>
        <v>0.84533258737518935</v>
      </c>
      <c r="R79">
        <f t="shared" si="17"/>
        <v>0.22334189119207382</v>
      </c>
      <c r="S79">
        <f t="shared" si="18"/>
        <v>0.12894650100106395</v>
      </c>
      <c r="T79">
        <f t="shared" si="20"/>
        <v>0.29035361650996766</v>
      </c>
      <c r="V79">
        <f t="shared" si="19"/>
        <v>0.56189257082828836</v>
      </c>
      <c r="W79">
        <f t="shared" si="21"/>
        <v>0.16314754003007667</v>
      </c>
    </row>
    <row r="80" spans="1:24" x14ac:dyDescent="0.2">
      <c r="A80" s="4" t="s">
        <v>71</v>
      </c>
      <c r="B80">
        <v>2299</v>
      </c>
      <c r="C80">
        <v>109</v>
      </c>
      <c r="D80">
        <v>2388</v>
      </c>
      <c r="E80">
        <v>2381</v>
      </c>
      <c r="F80">
        <v>2268</v>
      </c>
      <c r="G80">
        <v>2157</v>
      </c>
    </row>
    <row r="81" spans="1:7" x14ac:dyDescent="0.2">
      <c r="A81" s="4" t="s">
        <v>72</v>
      </c>
      <c r="B81">
        <v>2409</v>
      </c>
      <c r="C81">
        <v>104</v>
      </c>
      <c r="D81">
        <v>2512</v>
      </c>
      <c r="E81">
        <v>2476</v>
      </c>
      <c r="F81">
        <v>2358</v>
      </c>
      <c r="G81">
        <v>2289</v>
      </c>
    </row>
    <row r="82" spans="1:7" x14ac:dyDescent="0.2">
      <c r="A82" s="4" t="s">
        <v>73</v>
      </c>
      <c r="B82">
        <v>2439</v>
      </c>
      <c r="C82">
        <v>137</v>
      </c>
      <c r="D82">
        <v>2566</v>
      </c>
      <c r="E82">
        <v>2545</v>
      </c>
      <c r="F82">
        <v>2347</v>
      </c>
      <c r="G82">
        <v>2296</v>
      </c>
    </row>
    <row r="83" spans="1:7" x14ac:dyDescent="0.2">
      <c r="A83" s="4" t="s">
        <v>74</v>
      </c>
      <c r="B83">
        <v>2584</v>
      </c>
      <c r="C83">
        <v>132</v>
      </c>
      <c r="D83">
        <v>2698</v>
      </c>
      <c r="E83">
        <v>2693</v>
      </c>
      <c r="F83">
        <v>2514</v>
      </c>
      <c r="G83">
        <v>2433</v>
      </c>
    </row>
    <row r="84" spans="1:7" x14ac:dyDescent="0.2">
      <c r="A84" s="4" t="s">
        <v>75</v>
      </c>
      <c r="B84">
        <v>2461</v>
      </c>
      <c r="C84">
        <v>131</v>
      </c>
      <c r="D84">
        <v>2579</v>
      </c>
      <c r="E84">
        <v>2563</v>
      </c>
      <c r="F84">
        <v>2388</v>
      </c>
      <c r="G84">
        <v>2313</v>
      </c>
    </row>
    <row r="85" spans="1:7" x14ac:dyDescent="0.2">
      <c r="A85" s="4" t="s">
        <v>76</v>
      </c>
      <c r="B85">
        <v>2415</v>
      </c>
      <c r="C85">
        <v>104</v>
      </c>
      <c r="D85">
        <v>2490</v>
      </c>
      <c r="E85">
        <v>2507</v>
      </c>
      <c r="F85">
        <v>2381</v>
      </c>
      <c r="G85">
        <v>2284</v>
      </c>
    </row>
    <row r="86" spans="1:7" x14ac:dyDescent="0.2">
      <c r="A86" s="4" t="s">
        <v>77</v>
      </c>
      <c r="B86">
        <v>2589</v>
      </c>
      <c r="C86">
        <v>183</v>
      </c>
      <c r="D86">
        <v>2669</v>
      </c>
      <c r="E86">
        <v>2806</v>
      </c>
      <c r="F86">
        <v>2475</v>
      </c>
      <c r="G86">
        <v>2406</v>
      </c>
    </row>
    <row r="87" spans="1:7" x14ac:dyDescent="0.2">
      <c r="A87" s="4" t="s">
        <v>78</v>
      </c>
      <c r="B87">
        <v>2061</v>
      </c>
      <c r="C87">
        <v>233</v>
      </c>
      <c r="D87">
        <v>2327</v>
      </c>
      <c r="E87">
        <v>2147</v>
      </c>
      <c r="F87">
        <v>1989</v>
      </c>
      <c r="G87">
        <v>1778</v>
      </c>
    </row>
    <row r="88" spans="1:7" x14ac:dyDescent="0.2">
      <c r="A88" s="4" t="s">
        <v>79</v>
      </c>
      <c r="B88">
        <v>2099</v>
      </c>
      <c r="C88">
        <v>104</v>
      </c>
      <c r="D88">
        <v>2175</v>
      </c>
      <c r="E88">
        <v>2199</v>
      </c>
      <c r="F88">
        <v>2033</v>
      </c>
      <c r="G88">
        <v>1989</v>
      </c>
    </row>
    <row r="89" spans="1:7" x14ac:dyDescent="0.2">
      <c r="A89" s="4" t="s">
        <v>80</v>
      </c>
      <c r="B89">
        <v>2258</v>
      </c>
      <c r="C89">
        <v>82</v>
      </c>
      <c r="D89">
        <v>2334</v>
      </c>
      <c r="E89">
        <v>2312</v>
      </c>
      <c r="F89">
        <v>2228</v>
      </c>
      <c r="G89">
        <v>2156</v>
      </c>
    </row>
    <row r="90" spans="1:7" x14ac:dyDescent="0.2">
      <c r="A90" s="4" t="s">
        <v>81</v>
      </c>
      <c r="B90">
        <v>2103</v>
      </c>
      <c r="C90">
        <v>140</v>
      </c>
      <c r="D90">
        <v>2187</v>
      </c>
      <c r="E90">
        <v>2223</v>
      </c>
      <c r="F90">
        <v>2090</v>
      </c>
      <c r="G90">
        <v>1911</v>
      </c>
    </row>
    <row r="91" spans="1:7" x14ac:dyDescent="0.2">
      <c r="A91" s="4" t="s">
        <v>82</v>
      </c>
      <c r="B91">
        <v>2275</v>
      </c>
      <c r="C91">
        <v>135</v>
      </c>
      <c r="D91">
        <v>2349</v>
      </c>
      <c r="E91">
        <v>2421</v>
      </c>
      <c r="F91">
        <v>2123</v>
      </c>
      <c r="G91">
        <v>2207</v>
      </c>
    </row>
    <row r="92" spans="1:7" x14ac:dyDescent="0.2">
      <c r="A92" s="4" t="s">
        <v>83</v>
      </c>
      <c r="B92">
        <v>2344</v>
      </c>
      <c r="C92">
        <v>187</v>
      </c>
      <c r="D92">
        <v>2474</v>
      </c>
      <c r="E92">
        <v>2520</v>
      </c>
      <c r="F92">
        <v>2266</v>
      </c>
      <c r="G92">
        <v>2117</v>
      </c>
    </row>
    <row r="93" spans="1:7" x14ac:dyDescent="0.2">
      <c r="A93" s="4" t="s">
        <v>84</v>
      </c>
      <c r="B93">
        <v>2728</v>
      </c>
      <c r="C93">
        <v>174</v>
      </c>
      <c r="D93">
        <v>2883</v>
      </c>
      <c r="E93">
        <v>2873</v>
      </c>
      <c r="F93">
        <v>2604</v>
      </c>
      <c r="G93">
        <v>2553</v>
      </c>
    </row>
    <row r="94" spans="1:7" x14ac:dyDescent="0.2">
      <c r="A94" s="4" t="s">
        <v>85</v>
      </c>
      <c r="B94">
        <v>2645</v>
      </c>
      <c r="C94">
        <v>140</v>
      </c>
      <c r="D94">
        <v>2765</v>
      </c>
      <c r="E94">
        <v>2757</v>
      </c>
      <c r="F94">
        <v>2577</v>
      </c>
      <c r="G94">
        <v>2480</v>
      </c>
    </row>
    <row r="95" spans="1:7" x14ac:dyDescent="0.2">
      <c r="A95" s="4" t="s">
        <v>86</v>
      </c>
      <c r="B95">
        <v>2444</v>
      </c>
      <c r="C95">
        <v>101</v>
      </c>
      <c r="D95">
        <v>2523</v>
      </c>
      <c r="E95">
        <v>2530</v>
      </c>
      <c r="F95">
        <v>2405</v>
      </c>
      <c r="G95">
        <v>2319</v>
      </c>
    </row>
    <row r="96" spans="1:7" x14ac:dyDescent="0.2">
      <c r="A96" s="4" t="s">
        <v>87</v>
      </c>
      <c r="B96">
        <v>2582</v>
      </c>
      <c r="C96">
        <v>108</v>
      </c>
      <c r="D96">
        <v>2667</v>
      </c>
      <c r="E96">
        <v>2673</v>
      </c>
      <c r="F96">
        <v>2536</v>
      </c>
      <c r="G96">
        <v>2452</v>
      </c>
    </row>
    <row r="97" spans="1:7" x14ac:dyDescent="0.2">
      <c r="A97" s="4" t="s">
        <v>88</v>
      </c>
      <c r="B97">
        <v>2305</v>
      </c>
      <c r="C97">
        <v>111</v>
      </c>
      <c r="D97">
        <v>2461</v>
      </c>
      <c r="E97">
        <v>2295</v>
      </c>
      <c r="F97">
        <v>2199</v>
      </c>
      <c r="G97">
        <v>2266</v>
      </c>
    </row>
    <row r="98" spans="1:7" x14ac:dyDescent="0.2">
      <c r="A98" s="4" t="s">
        <v>89</v>
      </c>
      <c r="B98">
        <v>2274</v>
      </c>
      <c r="C98">
        <v>81</v>
      </c>
      <c r="D98">
        <v>2357</v>
      </c>
      <c r="E98">
        <v>2327</v>
      </c>
      <c r="F98">
        <v>2225</v>
      </c>
      <c r="G98">
        <v>2186</v>
      </c>
    </row>
    <row r="99" spans="1:7" x14ac:dyDescent="0.2">
      <c r="A99" s="4" t="s">
        <v>90</v>
      </c>
      <c r="B99">
        <v>2050</v>
      </c>
      <c r="C99">
        <v>85</v>
      </c>
      <c r="D99">
        <v>2108</v>
      </c>
      <c r="E99">
        <v>2112</v>
      </c>
      <c r="F99">
        <v>2050</v>
      </c>
      <c r="G99">
        <v>1930</v>
      </c>
    </row>
    <row r="100" spans="1:7" x14ac:dyDescent="0.2">
      <c r="A100" s="4" t="s">
        <v>91</v>
      </c>
      <c r="B100">
        <v>2158</v>
      </c>
      <c r="C100">
        <v>117</v>
      </c>
      <c r="D100">
        <v>2249</v>
      </c>
      <c r="E100">
        <v>2265</v>
      </c>
      <c r="F100">
        <v>2088</v>
      </c>
      <c r="G100">
        <v>2031</v>
      </c>
    </row>
    <row r="101" spans="1:7" x14ac:dyDescent="0.2">
      <c r="A101" s="4" t="s">
        <v>92</v>
      </c>
      <c r="B101">
        <v>2590</v>
      </c>
      <c r="C101">
        <v>175</v>
      </c>
      <c r="D101">
        <v>2801</v>
      </c>
      <c r="E101">
        <v>2661</v>
      </c>
      <c r="F101">
        <v>2486</v>
      </c>
      <c r="G101">
        <v>2413</v>
      </c>
    </row>
    <row r="102" spans="1:7" x14ac:dyDescent="0.2">
      <c r="A102" s="4" t="s">
        <v>93</v>
      </c>
      <c r="B102">
        <v>2507</v>
      </c>
      <c r="C102">
        <v>93</v>
      </c>
      <c r="D102">
        <v>2583</v>
      </c>
      <c r="E102">
        <v>2586</v>
      </c>
      <c r="F102">
        <v>2460</v>
      </c>
      <c r="G102">
        <v>2398</v>
      </c>
    </row>
    <row r="103" spans="1:7" x14ac:dyDescent="0.2">
      <c r="A103" s="4" t="s">
        <v>94</v>
      </c>
      <c r="B103">
        <v>2215</v>
      </c>
      <c r="C103">
        <v>613</v>
      </c>
      <c r="D103">
        <v>2207</v>
      </c>
      <c r="E103">
        <v>3061</v>
      </c>
      <c r="F103">
        <v>1623</v>
      </c>
      <c r="G103">
        <v>1969</v>
      </c>
    </row>
    <row r="104" spans="1:7" x14ac:dyDescent="0.2">
      <c r="A104" s="4" t="s">
        <v>95</v>
      </c>
      <c r="B104">
        <v>2587</v>
      </c>
      <c r="C104">
        <v>119</v>
      </c>
      <c r="D104">
        <v>2701</v>
      </c>
      <c r="E104">
        <v>2674</v>
      </c>
      <c r="F104">
        <v>2517</v>
      </c>
      <c r="G104">
        <v>2457</v>
      </c>
    </row>
    <row r="105" spans="1:7" x14ac:dyDescent="0.2">
      <c r="A105" s="4" t="s">
        <v>96</v>
      </c>
      <c r="B105">
        <v>2625</v>
      </c>
      <c r="C105">
        <v>130</v>
      </c>
      <c r="D105">
        <v>2730</v>
      </c>
      <c r="E105">
        <v>2737</v>
      </c>
      <c r="F105">
        <v>2562</v>
      </c>
      <c r="G105">
        <v>2471</v>
      </c>
    </row>
    <row r="106" spans="1:7" x14ac:dyDescent="0.2">
      <c r="A106" s="4" t="s">
        <v>97</v>
      </c>
      <c r="B106">
        <v>2005</v>
      </c>
      <c r="C106">
        <v>367</v>
      </c>
      <c r="D106">
        <v>1659</v>
      </c>
      <c r="E106">
        <v>2209</v>
      </c>
      <c r="F106">
        <v>1735</v>
      </c>
      <c r="G106">
        <v>2418</v>
      </c>
    </row>
    <row r="107" spans="1:7" x14ac:dyDescent="0.2">
      <c r="A107" s="4" t="s">
        <v>98</v>
      </c>
      <c r="B107">
        <v>2301</v>
      </c>
      <c r="C107">
        <v>109</v>
      </c>
      <c r="D107">
        <v>2451</v>
      </c>
      <c r="E107">
        <v>2282</v>
      </c>
      <c r="F107">
        <v>2188</v>
      </c>
      <c r="G107">
        <v>2285</v>
      </c>
    </row>
    <row r="108" spans="1:7" x14ac:dyDescent="0.2">
      <c r="A108" s="4" t="s">
        <v>99</v>
      </c>
      <c r="B108">
        <v>2298</v>
      </c>
      <c r="C108">
        <v>61</v>
      </c>
      <c r="D108">
        <v>2364</v>
      </c>
      <c r="E108">
        <v>2333</v>
      </c>
      <c r="F108">
        <v>2262</v>
      </c>
      <c r="G108">
        <v>2233</v>
      </c>
    </row>
    <row r="109" spans="1:7" x14ac:dyDescent="0.2">
      <c r="A109" s="4" t="s">
        <v>100</v>
      </c>
      <c r="B109">
        <v>2310</v>
      </c>
      <c r="C109">
        <v>77</v>
      </c>
      <c r="D109">
        <v>2399</v>
      </c>
      <c r="E109">
        <v>2347</v>
      </c>
      <c r="F109">
        <v>2261</v>
      </c>
      <c r="G109">
        <v>2231</v>
      </c>
    </row>
    <row r="110" spans="1:7" x14ac:dyDescent="0.2">
      <c r="A110" s="4" t="s">
        <v>101</v>
      </c>
      <c r="B110">
        <v>2305</v>
      </c>
      <c r="C110">
        <v>94</v>
      </c>
      <c r="D110">
        <v>2384</v>
      </c>
      <c r="E110">
        <v>2365</v>
      </c>
      <c r="F110">
        <v>2294</v>
      </c>
      <c r="G110">
        <v>2176</v>
      </c>
    </row>
    <row r="111" spans="1:7" x14ac:dyDescent="0.2">
      <c r="A111" s="4" t="s">
        <v>102</v>
      </c>
      <c r="B111">
        <v>2563</v>
      </c>
      <c r="C111">
        <v>107</v>
      </c>
      <c r="D111">
        <v>2653</v>
      </c>
      <c r="E111">
        <v>2652</v>
      </c>
      <c r="F111">
        <v>2501</v>
      </c>
      <c r="G111">
        <v>2443</v>
      </c>
    </row>
    <row r="112" spans="1:7" x14ac:dyDescent="0.2">
      <c r="A112" s="4" t="s">
        <v>103</v>
      </c>
      <c r="B112">
        <v>2637</v>
      </c>
      <c r="C112">
        <v>105</v>
      </c>
      <c r="D112">
        <v>2735</v>
      </c>
      <c r="E112">
        <v>2717</v>
      </c>
      <c r="F112">
        <v>2572</v>
      </c>
      <c r="G112">
        <v>2523</v>
      </c>
    </row>
    <row r="113" spans="1:7" x14ac:dyDescent="0.2">
      <c r="A113" s="4" t="s">
        <v>104</v>
      </c>
      <c r="B113">
        <v>3010</v>
      </c>
      <c r="C113">
        <v>219</v>
      </c>
      <c r="D113">
        <v>3290</v>
      </c>
      <c r="E113">
        <v>3077</v>
      </c>
      <c r="F113">
        <v>2849</v>
      </c>
      <c r="G113">
        <v>2825</v>
      </c>
    </row>
    <row r="114" spans="1:7" x14ac:dyDescent="0.2">
      <c r="A114" s="4" t="s">
        <v>105</v>
      </c>
      <c r="B114">
        <v>2864</v>
      </c>
      <c r="C114">
        <v>122</v>
      </c>
      <c r="D114">
        <v>2981</v>
      </c>
      <c r="E114">
        <v>2954</v>
      </c>
      <c r="F114">
        <v>2787</v>
      </c>
      <c r="G114">
        <v>2733</v>
      </c>
    </row>
    <row r="115" spans="1:7" x14ac:dyDescent="0.2">
      <c r="A115" s="4" t="s">
        <v>106</v>
      </c>
      <c r="B115">
        <v>2889</v>
      </c>
      <c r="C115">
        <v>129</v>
      </c>
      <c r="D115">
        <v>3009</v>
      </c>
      <c r="E115">
        <v>2989</v>
      </c>
      <c r="F115">
        <v>2808</v>
      </c>
      <c r="G115">
        <v>2753</v>
      </c>
    </row>
    <row r="116" spans="1:7" x14ac:dyDescent="0.2">
      <c r="A116" s="4" t="s">
        <v>107</v>
      </c>
      <c r="B116">
        <v>2709</v>
      </c>
      <c r="C116">
        <v>180</v>
      </c>
      <c r="D116">
        <v>2793</v>
      </c>
      <c r="E116">
        <v>2919</v>
      </c>
      <c r="F116">
        <v>2601</v>
      </c>
      <c r="G116">
        <v>2524</v>
      </c>
    </row>
    <row r="121" spans="1:7" x14ac:dyDescent="0.2">
      <c r="A121" t="s">
        <v>114</v>
      </c>
      <c r="B121" s="2" t="s">
        <v>115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F672-D03E-445F-BA4E-C9DB84CFA34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USC Dornsife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Fengjie Zhao</dc:creator>
  <cp:lastModifiedBy>Brian Weaver</cp:lastModifiedBy>
  <dcterms:created xsi:type="dcterms:W3CDTF">2024-06-01T22:46:42Z</dcterms:created>
  <dcterms:modified xsi:type="dcterms:W3CDTF">2025-03-05T23:12:27Z</dcterms:modified>
</cp:coreProperties>
</file>