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pweaver/Desktop/"/>
    </mc:Choice>
  </mc:AlternateContent>
  <xr:revisionPtr revIDLastSave="0" documentId="13_ncr:1_{BDCC02A0-04DC-9F44-8D3F-BB8EF3343FD0}" xr6:coauthVersionLast="47" xr6:coauthVersionMax="47" xr10:uidLastSave="{00000000-0000-0000-0000-000000000000}"/>
  <bookViews>
    <workbookView xWindow="0" yWindow="520" windowWidth="20460" windowHeight="20320" xr2:uid="{AD7528CC-964A-4DD4-94A7-D1CD9AB7F9EA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" i="2" l="1"/>
  <c r="S62" i="2"/>
  <c r="S65" i="2"/>
  <c r="S68" i="2"/>
  <c r="S71" i="2"/>
  <c r="S56" i="2"/>
  <c r="R59" i="2"/>
  <c r="R62" i="2"/>
  <c r="R65" i="2"/>
  <c r="R68" i="2"/>
  <c r="R71" i="2"/>
  <c r="R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56" i="2"/>
  <c r="O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Fengjie Zhao</author>
  </authors>
  <commentList>
    <comment ref="F1" authorId="0" shapeId="0" xr:uid="{4A18956F-3879-471C-B040-A07BAD7090D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F3" authorId="0" shapeId="0" xr:uid="{D871F456-9E66-4AC6-9CDC-D3164B87D232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<sst xmlns="http://schemas.openxmlformats.org/spreadsheetml/2006/main" count="92" uniqueCount="87">
  <si>
    <t>Application: Tecan i-control</t>
  </si>
  <si>
    <t>Tecan i-control , 2.0.10.0</t>
  </si>
  <si>
    <t>Device: infinite 200Pro</t>
  </si>
  <si>
    <t>Serial number: 1404003095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</si>
  <si>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</si>
  <si>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</si>
  <si>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</si>
  <si>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</si>
  <si>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</si>
  <si>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10:43:27 AM</t>
  </si>
  <si>
    <t>System</t>
  </si>
  <si>
    <t>SSC212G1A</t>
  </si>
  <si>
    <t>User</t>
  </si>
  <si>
    <t>DTS\fengjiez</t>
  </si>
  <si>
    <t>Plate</t>
  </si>
  <si>
    <t>Greiner 96 Flat Bottom Transparent Polystyrene Cat. No.: 655101/655161/655192 [GRE96ft.pdfx]</t>
  </si>
  <si>
    <t>Plate-ID (Stacker)</t>
  </si>
  <si>
    <t>Shaking (Orbital) Duration:</t>
  </si>
  <si>
    <t>s</t>
  </si>
  <si>
    <t>Shaking (Orbital) Amplitude:</t>
  </si>
  <si>
    <t>mm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</si>
  <si>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</si>
  <si>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</si>
  <si>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</si>
  <si>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</si>
  <si>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</si>
  <si>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</si>
  <si>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</si>
  <si>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</si>
  <si>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</si>
  <si>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</si>
  <si>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</si>
  <si>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</si>
  <si>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</si>
  <si>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</si>
  <si>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</si>
  <si>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</si>
  <si>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</si>
  <si>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</si>
  <si>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</si>
  <si>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</si>
  <si>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(Calculated From: D1)</t>
  </si>
  <si>
    <t>Part of Plate</t>
  </si>
  <si>
    <t>A1-F3</t>
  </si>
  <si>
    <t>Start Time:</t>
  </si>
  <si>
    <t>3/21/2024 10:44:50 AM</t>
  </si>
  <si>
    <t>Temperature: 24.9 °C</t>
  </si>
  <si>
    <t>Well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</si>
  <si>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</si>
  <si>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</si>
  <si>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</si>
  <si>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</si>
  <si>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</si>
  <si>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</si>
  <si>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</si>
  <si>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</si>
  <si>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</si>
  <si>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</si>
  <si>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</si>
  <si>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</si>
  <si>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</si>
  <si>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</si>
  <si>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</si>
  <si>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</si>
  <si>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</si>
  <si>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</si>
  <si>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Mean</t>
  </si>
  <si>
    <t>StDev</t>
  </si>
  <si>
    <t>0;1</t>
  </si>
  <si>
    <t>1;1</t>
  </si>
  <si>
    <t>1;0</t>
  </si>
  <si>
    <t>0;0</t>
  </si>
  <si>
    <t>End Time:</t>
  </si>
  <si>
    <t>3/21/2024 10:45:55 AM</t>
  </si>
  <si>
    <t>WT</t>
  </si>
  <si>
    <t>0.1 ng</t>
  </si>
  <si>
    <t>1 ng</t>
  </si>
  <si>
    <t>5 ng</t>
  </si>
  <si>
    <t>10 ng</t>
  </si>
  <si>
    <t>0 ng</t>
  </si>
  <si>
    <t>OD600</t>
  </si>
  <si>
    <t>F/OD</t>
  </si>
  <si>
    <t>F - BG</t>
  </si>
  <si>
    <t>mean WT</t>
  </si>
  <si>
    <t>F/OD - mean WT</t>
  </si>
  <si>
    <t>mean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</si>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</sst>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1" fillId="10" borderId="0" xfId="0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8">
    <cellStyle name="Normal" xfId="0" builtinId="0"/>
    <cellStyle name="Tecan.At.Excel.Attenuation" xfId="6" xr:uid="{9D930307-6596-47FB-BCEF-02F15032CA50}"/>
    <cellStyle name="Tecan.At.Excel.AutoGain_0" xfId="7" xr:uid="{20EFCB72-FB70-423A-9D5C-164C8A572955}"/>
    <cellStyle name="Tecan.At.Excel.Error" xfId="1" xr:uid="{ECA86B11-37A3-4D2C-9A19-BFE72EE5A4AD}"/>
    <cellStyle name="Tecan.At.Excel.GFactorAndMeasurementBlank" xfId="5" xr:uid="{E49BC3EC-C012-4C4A-BB33-3434D507995E}"/>
    <cellStyle name="Tecan.At.Excel.GFactorBlank" xfId="3" xr:uid="{27DFFF64-08FC-4DCC-BA5C-EABC20FA3B21}"/>
    <cellStyle name="Tecan.At.Excel.GFactorReference" xfId="4" xr:uid="{972451B1-6BDE-4571-963A-96D444B3527D}"/>
    <cellStyle name="Tecan.At.Excel.MeasurementBlank" xfId="2" xr:uid="{08353DA6-9F13-4C81-9FC6-9A278A7E5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A6E-462C-9646-5EF9CA49D6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A6E-462C-9646-5EF9CA49D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30085295"/>
        <c:axId val="731825311"/>
      </c:bubbleChart>
      <c:valAx>
        <c:axId val="730085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1825311"/>
        <c:crosses val="autoZero"/>
        <c:crossBetween val="midCat"/>
      </c:valAx>
      <c:valAx>
        <c:axId val="731825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0085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7</xdr:col>
      <xdr:colOff>152400</xdr:colOff>
      <xdr:row>52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F467CE-EBF6-48E0-A20F-54668A416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F9E7-8D1A-4CD6-B9CA-42FF0E31B1D2}">
  <dimension ref="A1:S78"/>
  <sheetViews>
    <sheetView tabSelected="1" topLeftCell="B1" zoomScale="90" zoomScaleNormal="90" workbookViewId="0">
      <selection activeCell="R71" sqref="R71"/>
    </sheetView>
  </sheetViews>
  <sheetFormatPr baseColWidth="10" defaultColWidth="8.83203125" defaultRowHeight="15" x14ac:dyDescent="0.2"/>
  <cols>
    <col min="16" max="16" width="13.1640625" bestFit="1" customWidth="1"/>
    <col min="18" max="18" width="12.33203125" bestFit="1" customWidth="1"/>
    <col min="19" max="19" width="17.5" bestFit="1" customWidth="1"/>
  </cols>
  <sheetData>
    <row r="1" spans="1:14" x14ac:dyDescent="0.2">
      <c r="A1" t="s">
        <v>0</v>
      </c>
      <c r="F1" t="s">
        <v>1</v>
      </c>
    </row>
    <row r="2" spans="1:14" x14ac:dyDescent="0.2">
      <c r="A2" t="s">
        <v>2</v>
      </c>
      <c r="F2" t="s">
        <v>3</v>
      </c>
      <c r="K2" t="s">
        <v>4</v>
      </c>
    </row>
    <row r="3" spans="1:14" x14ac:dyDescent="0.2">
      <c r="A3" t="s">
        <v>5</v>
      </c>
      <c r="F3" t="s">
        <v>6</v>
      </c>
    </row>
    <row r="5" spans="1:14" x14ac:dyDescent="0.2">
      <c r="A5" t="s">
        <v>7</v>
      </c>
      <c r="C5" s="1">
        <v>45372</v>
      </c>
    </row>
    <row r="6" spans="1:14" x14ac:dyDescent="0.2">
      <c r="A6" t="s">
        <v>8</v>
      </c>
      <c r="C6" s="2" t="s">
        <v>9</v>
      </c>
    </row>
    <row r="9" spans="1:14" x14ac:dyDescent="0.2">
      <c r="A9" t="s">
        <v>10</v>
      </c>
      <c r="F9" t="s">
        <v>11</v>
      </c>
    </row>
    <row r="10" spans="1:14" x14ac:dyDescent="0.2">
      <c r="A10" t="s">
        <v>12</v>
      </c>
      <c r="F10" t="s">
        <v>13</v>
      </c>
    </row>
    <row r="11" spans="1:14" x14ac:dyDescent="0.2">
      <c r="A11" t="s">
        <v>14</v>
      </c>
      <c r="F11" t="s">
        <v>15</v>
      </c>
    </row>
    <row r="12" spans="1:14" x14ac:dyDescent="0.2">
      <c r="A12" t="s">
        <v>16</v>
      </c>
    </row>
    <row r="14" spans="1:14" x14ac:dyDescent="0.2">
      <c r="A14" s="3" t="s">
        <v>17</v>
      </c>
      <c r="B14" s="3"/>
      <c r="C14" s="3"/>
      <c r="D14" s="3"/>
      <c r="E14" s="3"/>
      <c r="F14" s="3">
        <v>30</v>
      </c>
      <c r="G14" s="3" t="s">
        <v>18</v>
      </c>
      <c r="H14" s="3"/>
      <c r="I14" s="3"/>
      <c r="J14" s="3"/>
      <c r="K14" s="3"/>
      <c r="L14" s="3"/>
      <c r="M14" s="3"/>
      <c r="N14" s="3"/>
    </row>
    <row r="15" spans="1:14" x14ac:dyDescent="0.2">
      <c r="A15" s="3" t="s">
        <v>19</v>
      </c>
      <c r="B15" s="3"/>
      <c r="C15" s="3"/>
      <c r="D15" s="3"/>
      <c r="E15" s="3"/>
      <c r="F15" s="3">
        <v>3</v>
      </c>
      <c r="G15" s="3" t="s">
        <v>20</v>
      </c>
      <c r="H15" s="3"/>
      <c r="I15" s="3"/>
      <c r="J15" s="3"/>
      <c r="K15" s="3"/>
      <c r="L15" s="3"/>
      <c r="M15" s="3"/>
      <c r="N15" s="3"/>
    </row>
    <row r="18" spans="1:7" x14ac:dyDescent="0.2">
      <c r="A18" t="s">
        <v>21</v>
      </c>
    </row>
    <row r="19" spans="1:7" x14ac:dyDescent="0.2">
      <c r="A19" t="s">
        <v>22</v>
      </c>
      <c r="F19" t="s">
        <v>23</v>
      </c>
    </row>
    <row r="20" spans="1:7" x14ac:dyDescent="0.2">
      <c r="A20" t="s">
        <v>24</v>
      </c>
      <c r="F20" t="s">
        <v>25</v>
      </c>
    </row>
    <row r="21" spans="1:7" x14ac:dyDescent="0.2">
      <c r="A21" t="s">
        <v>26</v>
      </c>
      <c r="F21">
        <v>750</v>
      </c>
      <c r="G21" t="s">
        <v>27</v>
      </c>
    </row>
    <row r="22" spans="1:7" x14ac:dyDescent="0.2">
      <c r="A22" t="s">
        <v>28</v>
      </c>
      <c r="F22">
        <v>485</v>
      </c>
      <c r="G22" t="s">
        <v>29</v>
      </c>
    </row>
    <row r="23" spans="1:7" x14ac:dyDescent="0.2">
      <c r="A23" t="s">
        <v>30</v>
      </c>
      <c r="F23">
        <v>515</v>
      </c>
      <c r="G23" t="s">
        <v>29</v>
      </c>
    </row>
    <row r="24" spans="1:7" x14ac:dyDescent="0.2">
      <c r="A24" t="s">
        <v>31</v>
      </c>
      <c r="F24">
        <v>9</v>
      </c>
      <c r="G24" t="s">
        <v>29</v>
      </c>
    </row>
    <row r="25" spans="1:7" x14ac:dyDescent="0.2">
      <c r="A25" t="s">
        <v>32</v>
      </c>
      <c r="F25">
        <v>20</v>
      </c>
      <c r="G25" t="s">
        <v>29</v>
      </c>
    </row>
    <row r="26" spans="1:7" x14ac:dyDescent="0.2">
      <c r="A26" t="s">
        <v>33</v>
      </c>
      <c r="F26">
        <v>70</v>
      </c>
      <c r="G26" t="s">
        <v>34</v>
      </c>
    </row>
    <row r="27" spans="1:7" x14ac:dyDescent="0.2">
      <c r="A27" t="s">
        <v>35</v>
      </c>
      <c r="F27">
        <v>25</v>
      </c>
    </row>
    <row r="28" spans="1:7" x14ac:dyDescent="0.2">
      <c r="A28" t="s">
        <v>36</v>
      </c>
      <c r="F28">
        <v>20</v>
      </c>
      <c r="G28" t="s">
        <v>37</v>
      </c>
    </row>
    <row r="29" spans="1:7" x14ac:dyDescent="0.2">
      <c r="A29" t="s">
        <v>38</v>
      </c>
      <c r="F29">
        <v>0</v>
      </c>
      <c r="G29" t="s">
        <v>37</v>
      </c>
    </row>
    <row r="30" spans="1:7" x14ac:dyDescent="0.2">
      <c r="A30" t="s">
        <v>39</v>
      </c>
      <c r="F30">
        <v>0</v>
      </c>
      <c r="G30" t="s">
        <v>40</v>
      </c>
    </row>
    <row r="31" spans="1:7" x14ac:dyDescent="0.2">
      <c r="A31" t="s">
        <v>41</v>
      </c>
      <c r="F31">
        <v>20359</v>
      </c>
      <c r="G31" t="s">
        <v>27</v>
      </c>
    </row>
    <row r="32" spans="1:7" x14ac:dyDescent="0.2">
      <c r="A32" t="s">
        <v>42</v>
      </c>
      <c r="F32" t="s">
        <v>43</v>
      </c>
    </row>
    <row r="33" spans="1:3" x14ac:dyDescent="0.2">
      <c r="A33" t="s">
        <v>44</v>
      </c>
      <c r="C33" s="2" t="s">
        <v>45</v>
      </c>
    </row>
    <row r="51" spans="1:19" x14ac:dyDescent="0.2">
      <c r="K51">
        <v>1553.7333333333299</v>
      </c>
    </row>
    <row r="54" spans="1:19" x14ac:dyDescent="0.2">
      <c r="C54" t="s">
        <v>46</v>
      </c>
    </row>
    <row r="55" spans="1:19" x14ac:dyDescent="0.2">
      <c r="A55" s="4" t="s">
        <v>47</v>
      </c>
      <c r="B55" s="5"/>
      <c r="C55" s="4" t="s">
        <v>66</v>
      </c>
      <c r="D55" s="4" t="s">
        <v>67</v>
      </c>
      <c r="E55" s="4" t="s">
        <v>68</v>
      </c>
      <c r="F55" s="4" t="s">
        <v>69</v>
      </c>
      <c r="G55" s="4" t="s">
        <v>70</v>
      </c>
      <c r="H55" s="4" t="s">
        <v>71</v>
      </c>
      <c r="I55" s="4"/>
      <c r="K55" s="4" t="s">
        <v>80</v>
      </c>
      <c r="L55" s="4"/>
      <c r="M55" s="4" t="s">
        <v>82</v>
      </c>
      <c r="N55" s="4" t="s">
        <v>81</v>
      </c>
      <c r="O55" s="4" t="s">
        <v>83</v>
      </c>
      <c r="P55" s="4" t="s">
        <v>84</v>
      </c>
      <c r="Q55" s="4"/>
      <c r="R55" s="4" t="s">
        <v>85</v>
      </c>
      <c r="S55" s="4" t="s">
        <v>86</v>
      </c>
    </row>
    <row r="56" spans="1:19" x14ac:dyDescent="0.2">
      <c r="A56" s="4" t="s">
        <v>48</v>
      </c>
      <c r="B56" s="6" t="s">
        <v>74</v>
      </c>
      <c r="C56">
        <v>2564</v>
      </c>
      <c r="D56">
        <v>41</v>
      </c>
      <c r="E56">
        <v>2601</v>
      </c>
      <c r="F56">
        <v>2560</v>
      </c>
      <c r="G56">
        <v>2508</v>
      </c>
      <c r="H56">
        <v>2586</v>
      </c>
      <c r="K56">
        <v>5.51</v>
      </c>
      <c r="M56">
        <f>C56-1553.733333</f>
        <v>1010.2666670000001</v>
      </c>
      <c r="N56">
        <f>M56/K56</f>
        <v>183.35148221415611</v>
      </c>
      <c r="O56">
        <f>AVERAGE(N56:N58)</f>
        <v>148.08158916182467</v>
      </c>
      <c r="P56">
        <f>N56-148.0815892</f>
        <v>35.269893014156111</v>
      </c>
      <c r="R56">
        <f>AVERAGE(P56:P58)</f>
        <v>-3.8175334301134477E-8</v>
      </c>
      <c r="S56">
        <f>STDEV(P56:P58)</f>
        <v>31.182258098837305</v>
      </c>
    </row>
    <row r="57" spans="1:19" x14ac:dyDescent="0.2">
      <c r="A57" s="4" t="s">
        <v>49</v>
      </c>
      <c r="B57" s="6"/>
      <c r="C57">
        <v>2377</v>
      </c>
      <c r="D57">
        <v>41</v>
      </c>
      <c r="E57">
        <v>2432</v>
      </c>
      <c r="F57">
        <v>2382</v>
      </c>
      <c r="G57">
        <v>2340</v>
      </c>
      <c r="H57">
        <v>2355</v>
      </c>
      <c r="K57">
        <v>6.63</v>
      </c>
      <c r="M57">
        <f t="shared" ref="M57:M73" si="0">C57-1553.733333</f>
        <v>823.2666670000001</v>
      </c>
      <c r="N57">
        <f t="shared" ref="N57:N73" si="1">M57/K57</f>
        <v>124.1729512820513</v>
      </c>
      <c r="P57">
        <f t="shared" ref="P57:P73" si="2">N57-148.0815892</f>
        <v>-23.908637917948695</v>
      </c>
    </row>
    <row r="58" spans="1:19" x14ac:dyDescent="0.2">
      <c r="A58" s="4" t="s">
        <v>50</v>
      </c>
      <c r="B58" s="6"/>
      <c r="C58">
        <v>2318</v>
      </c>
      <c r="D58">
        <v>34</v>
      </c>
      <c r="E58">
        <v>2362</v>
      </c>
      <c r="F58">
        <v>2326</v>
      </c>
      <c r="G58">
        <v>2289</v>
      </c>
      <c r="H58">
        <v>2295</v>
      </c>
      <c r="K58">
        <v>5.59</v>
      </c>
      <c r="M58">
        <f t="shared" si="0"/>
        <v>764.2666670000001</v>
      </c>
      <c r="N58">
        <f t="shared" si="1"/>
        <v>136.72033398926658</v>
      </c>
      <c r="P58">
        <f t="shared" si="2"/>
        <v>-11.361255210733418</v>
      </c>
    </row>
    <row r="59" spans="1:19" x14ac:dyDescent="0.2">
      <c r="A59" s="4" t="s">
        <v>51</v>
      </c>
      <c r="B59" s="7" t="s">
        <v>79</v>
      </c>
      <c r="C59">
        <v>2587</v>
      </c>
      <c r="D59">
        <v>112</v>
      </c>
      <c r="E59">
        <v>2652</v>
      </c>
      <c r="F59">
        <v>2469</v>
      </c>
      <c r="G59">
        <v>2518</v>
      </c>
      <c r="H59">
        <v>2708</v>
      </c>
      <c r="K59">
        <v>4.16</v>
      </c>
      <c r="M59">
        <f t="shared" si="0"/>
        <v>1033.2666670000001</v>
      </c>
      <c r="N59">
        <f t="shared" si="1"/>
        <v>248.38141033653847</v>
      </c>
      <c r="P59">
        <f t="shared" si="2"/>
        <v>100.29982113653847</v>
      </c>
      <c r="R59">
        <f t="shared" ref="R57:R73" si="3">AVERAGE(P59:P61)</f>
        <v>18.891681774718919</v>
      </c>
      <c r="S59">
        <f t="shared" ref="S57:S73" si="4">STDEV(P59:P61)</f>
        <v>81.215207092981288</v>
      </c>
    </row>
    <row r="60" spans="1:19" x14ac:dyDescent="0.2">
      <c r="A60" s="4" t="s">
        <v>52</v>
      </c>
      <c r="B60" s="8"/>
      <c r="C60">
        <v>2011</v>
      </c>
      <c r="D60">
        <v>58</v>
      </c>
      <c r="E60">
        <v>2004</v>
      </c>
      <c r="F60">
        <v>2062</v>
      </c>
      <c r="G60">
        <v>2047</v>
      </c>
      <c r="H60">
        <v>1933</v>
      </c>
      <c r="K60">
        <v>5.32</v>
      </c>
      <c r="M60">
        <f t="shared" si="0"/>
        <v>457.2666670000001</v>
      </c>
      <c r="N60">
        <f t="shared" si="1"/>
        <v>85.952381015037602</v>
      </c>
      <c r="P60">
        <f t="shared" si="2"/>
        <v>-62.129208184962394</v>
      </c>
    </row>
    <row r="61" spans="1:19" x14ac:dyDescent="0.2">
      <c r="A61" s="4" t="s">
        <v>53</v>
      </c>
      <c r="B61" s="8"/>
      <c r="C61">
        <v>2380</v>
      </c>
      <c r="D61">
        <v>34</v>
      </c>
      <c r="E61">
        <v>2399</v>
      </c>
      <c r="F61">
        <v>2333</v>
      </c>
      <c r="G61">
        <v>2378</v>
      </c>
      <c r="H61">
        <v>2410</v>
      </c>
      <c r="K61">
        <v>4.96</v>
      </c>
      <c r="M61">
        <f t="shared" si="0"/>
        <v>826.2666670000001</v>
      </c>
      <c r="N61">
        <f t="shared" si="1"/>
        <v>166.58602157258068</v>
      </c>
      <c r="P61">
        <f t="shared" si="2"/>
        <v>18.504432372580681</v>
      </c>
    </row>
    <row r="62" spans="1:19" x14ac:dyDescent="0.2">
      <c r="A62" s="4" t="s">
        <v>54</v>
      </c>
      <c r="B62" s="6" t="s">
        <v>75</v>
      </c>
      <c r="C62">
        <v>2318</v>
      </c>
      <c r="D62">
        <v>68</v>
      </c>
      <c r="E62">
        <v>2361</v>
      </c>
      <c r="F62">
        <v>2229</v>
      </c>
      <c r="G62">
        <v>2302</v>
      </c>
      <c r="H62">
        <v>2379</v>
      </c>
      <c r="K62">
        <v>5.93</v>
      </c>
      <c r="M62">
        <f t="shared" si="0"/>
        <v>764.2666670000001</v>
      </c>
      <c r="N62">
        <f t="shared" si="1"/>
        <v>128.88139409780777</v>
      </c>
      <c r="P62">
        <f t="shared" si="2"/>
        <v>-19.200195102192225</v>
      </c>
      <c r="R62">
        <f t="shared" si="3"/>
        <v>-65.428446196200184</v>
      </c>
      <c r="S62">
        <f t="shared" si="4"/>
        <v>52.242191520244525</v>
      </c>
    </row>
    <row r="63" spans="1:19" x14ac:dyDescent="0.2">
      <c r="A63" s="4" t="s">
        <v>55</v>
      </c>
      <c r="B63" s="6"/>
      <c r="C63">
        <v>1634</v>
      </c>
      <c r="D63">
        <v>65</v>
      </c>
      <c r="E63">
        <v>1564</v>
      </c>
      <c r="F63">
        <v>1593</v>
      </c>
      <c r="G63">
        <v>1689</v>
      </c>
      <c r="H63">
        <v>1688</v>
      </c>
      <c r="K63">
        <v>3.09</v>
      </c>
      <c r="M63">
        <f t="shared" si="0"/>
        <v>80.266667000000098</v>
      </c>
      <c r="N63">
        <f t="shared" si="1"/>
        <v>25.976267637540484</v>
      </c>
      <c r="P63">
        <f t="shared" si="2"/>
        <v>-122.10532156245951</v>
      </c>
    </row>
    <row r="64" spans="1:19" x14ac:dyDescent="0.2">
      <c r="A64" s="4" t="s">
        <v>56</v>
      </c>
      <c r="B64" s="6"/>
      <c r="C64">
        <v>2063</v>
      </c>
      <c r="D64">
        <v>123</v>
      </c>
      <c r="E64">
        <v>1983</v>
      </c>
      <c r="F64">
        <v>2124</v>
      </c>
      <c r="G64">
        <v>2205</v>
      </c>
      <c r="H64">
        <v>1941</v>
      </c>
      <c r="K64">
        <v>5.47</v>
      </c>
      <c r="M64">
        <f t="shared" si="0"/>
        <v>509.2666670000001</v>
      </c>
      <c r="N64">
        <f t="shared" si="1"/>
        <v>93.101767276051206</v>
      </c>
      <c r="P64">
        <f t="shared" si="2"/>
        <v>-54.979821923948791</v>
      </c>
    </row>
    <row r="65" spans="1:19" x14ac:dyDescent="0.2">
      <c r="A65" s="4" t="s">
        <v>57</v>
      </c>
      <c r="B65" s="6" t="s">
        <v>76</v>
      </c>
      <c r="C65">
        <v>4295</v>
      </c>
      <c r="D65">
        <v>1185</v>
      </c>
      <c r="E65">
        <v>5953</v>
      </c>
      <c r="F65">
        <v>3656</v>
      </c>
      <c r="G65">
        <v>3270</v>
      </c>
      <c r="H65">
        <v>4302</v>
      </c>
      <c r="K65">
        <v>4.07</v>
      </c>
      <c r="M65">
        <f t="shared" si="0"/>
        <v>2741.2666669999999</v>
      </c>
      <c r="N65">
        <f t="shared" si="1"/>
        <v>673.52989361179357</v>
      </c>
      <c r="P65">
        <f t="shared" si="2"/>
        <v>525.44830441179352</v>
      </c>
      <c r="R65">
        <f t="shared" si="3"/>
        <v>323.31840443997754</v>
      </c>
      <c r="S65">
        <f t="shared" si="4"/>
        <v>175.86593122543434</v>
      </c>
    </row>
    <row r="66" spans="1:19" x14ac:dyDescent="0.2">
      <c r="A66" s="4" t="s">
        <v>58</v>
      </c>
      <c r="B66" s="6"/>
      <c r="C66">
        <v>3395</v>
      </c>
      <c r="D66">
        <v>97</v>
      </c>
      <c r="E66">
        <v>3459</v>
      </c>
      <c r="F66">
        <v>3263</v>
      </c>
      <c r="G66">
        <v>3384</v>
      </c>
      <c r="H66">
        <v>3474</v>
      </c>
      <c r="K66">
        <v>5.21</v>
      </c>
      <c r="M66">
        <f t="shared" si="0"/>
        <v>1841.2666670000001</v>
      </c>
      <c r="N66">
        <f t="shared" si="1"/>
        <v>353.4101088291747</v>
      </c>
      <c r="P66">
        <f t="shared" si="2"/>
        <v>205.32851962917471</v>
      </c>
    </row>
    <row r="67" spans="1:19" x14ac:dyDescent="0.2">
      <c r="A67" s="4" t="s">
        <v>59</v>
      </c>
      <c r="B67" s="6"/>
      <c r="C67">
        <v>3947</v>
      </c>
      <c r="D67">
        <v>520</v>
      </c>
      <c r="E67">
        <v>3180</v>
      </c>
      <c r="F67">
        <v>4280</v>
      </c>
      <c r="G67">
        <v>4260</v>
      </c>
      <c r="H67">
        <v>4068</v>
      </c>
      <c r="K67">
        <v>6.18</v>
      </c>
      <c r="M67">
        <f t="shared" si="0"/>
        <v>2393.2666669999999</v>
      </c>
      <c r="N67">
        <f t="shared" si="1"/>
        <v>387.2599784789644</v>
      </c>
      <c r="P67">
        <f t="shared" si="2"/>
        <v>239.1783892789644</v>
      </c>
    </row>
    <row r="68" spans="1:19" x14ac:dyDescent="0.2">
      <c r="A68" s="4" t="s">
        <v>60</v>
      </c>
      <c r="B68" s="6" t="s">
        <v>77</v>
      </c>
      <c r="C68">
        <v>9376</v>
      </c>
      <c r="D68">
        <v>1143</v>
      </c>
      <c r="E68">
        <v>10054</v>
      </c>
      <c r="F68">
        <v>7667</v>
      </c>
      <c r="G68">
        <v>9839</v>
      </c>
      <c r="H68">
        <v>9944</v>
      </c>
      <c r="K68">
        <v>4.62</v>
      </c>
      <c r="M68">
        <f t="shared" si="0"/>
        <v>7822.2666669999999</v>
      </c>
      <c r="N68">
        <f t="shared" si="1"/>
        <v>1693.1313132034632</v>
      </c>
      <c r="P68">
        <f t="shared" si="2"/>
        <v>1545.0497240034631</v>
      </c>
      <c r="R68">
        <f t="shared" si="3"/>
        <v>1053.5279223122795</v>
      </c>
      <c r="S68">
        <f t="shared" si="4"/>
        <v>425.70890255362809</v>
      </c>
    </row>
    <row r="69" spans="1:19" x14ac:dyDescent="0.2">
      <c r="A69" s="4" t="s">
        <v>61</v>
      </c>
      <c r="B69" s="6"/>
      <c r="C69">
        <v>6352</v>
      </c>
      <c r="D69">
        <v>99</v>
      </c>
      <c r="E69">
        <v>6435</v>
      </c>
      <c r="F69">
        <v>6440</v>
      </c>
      <c r="G69">
        <v>6268</v>
      </c>
      <c r="H69">
        <v>6263</v>
      </c>
      <c r="K69">
        <v>4.99</v>
      </c>
      <c r="M69">
        <f t="shared" si="0"/>
        <v>4798.2666669999999</v>
      </c>
      <c r="N69">
        <f t="shared" si="1"/>
        <v>961.57648637274542</v>
      </c>
      <c r="P69">
        <f t="shared" si="2"/>
        <v>813.49489717274537</v>
      </c>
    </row>
    <row r="70" spans="1:19" x14ac:dyDescent="0.2">
      <c r="A70" s="4" t="s">
        <v>62</v>
      </c>
      <c r="B70" s="6"/>
      <c r="C70">
        <v>7587</v>
      </c>
      <c r="D70">
        <v>1071</v>
      </c>
      <c r="E70">
        <v>6056</v>
      </c>
      <c r="F70">
        <v>8156</v>
      </c>
      <c r="G70">
        <v>8463</v>
      </c>
      <c r="H70">
        <v>7674</v>
      </c>
      <c r="K70">
        <v>6.35</v>
      </c>
      <c r="M70">
        <f t="shared" si="0"/>
        <v>6033.2666669999999</v>
      </c>
      <c r="N70">
        <f t="shared" si="1"/>
        <v>950.12073496062999</v>
      </c>
      <c r="P70">
        <f t="shared" si="2"/>
        <v>802.03914576062994</v>
      </c>
    </row>
    <row r="71" spans="1:19" x14ac:dyDescent="0.2">
      <c r="A71" s="4" t="s">
        <v>63</v>
      </c>
      <c r="B71" s="6" t="s">
        <v>78</v>
      </c>
      <c r="C71">
        <v>11719</v>
      </c>
      <c r="D71">
        <v>2194</v>
      </c>
      <c r="E71">
        <v>9744</v>
      </c>
      <c r="F71">
        <v>9905</v>
      </c>
      <c r="G71">
        <v>13415</v>
      </c>
      <c r="H71">
        <v>13812</v>
      </c>
      <c r="K71">
        <v>4.9000000000000004</v>
      </c>
      <c r="M71">
        <f t="shared" si="0"/>
        <v>10165.266667</v>
      </c>
      <c r="N71">
        <f t="shared" si="1"/>
        <v>2074.5442177551017</v>
      </c>
      <c r="P71">
        <f t="shared" si="2"/>
        <v>1926.4626285551017</v>
      </c>
      <c r="R71">
        <f t="shared" si="3"/>
        <v>1345.321225375199</v>
      </c>
      <c r="S71">
        <f t="shared" si="4"/>
        <v>567.42327416948899</v>
      </c>
    </row>
    <row r="72" spans="1:19" x14ac:dyDescent="0.2">
      <c r="A72" s="4" t="s">
        <v>64</v>
      </c>
      <c r="B72" s="6"/>
      <c r="C72">
        <v>8761</v>
      </c>
      <c r="D72">
        <v>847</v>
      </c>
      <c r="E72">
        <v>7806</v>
      </c>
      <c r="F72">
        <v>8337</v>
      </c>
      <c r="G72">
        <v>9684</v>
      </c>
      <c r="H72">
        <v>9216</v>
      </c>
      <c r="K72">
        <v>4.92</v>
      </c>
      <c r="M72">
        <f t="shared" si="0"/>
        <v>7207.2666669999999</v>
      </c>
      <c r="N72">
        <f t="shared" si="1"/>
        <v>1464.8915989837399</v>
      </c>
      <c r="P72">
        <f t="shared" si="2"/>
        <v>1316.8100097837398</v>
      </c>
    </row>
    <row r="73" spans="1:19" x14ac:dyDescent="0.2">
      <c r="A73" s="4" t="s">
        <v>65</v>
      </c>
      <c r="B73" s="6"/>
      <c r="C73">
        <v>7236</v>
      </c>
      <c r="D73">
        <v>1406</v>
      </c>
      <c r="E73">
        <v>6498</v>
      </c>
      <c r="F73">
        <v>6875</v>
      </c>
      <c r="G73">
        <v>6262</v>
      </c>
      <c r="H73">
        <v>9310</v>
      </c>
      <c r="K73">
        <v>6.04</v>
      </c>
      <c r="M73">
        <f t="shared" si="0"/>
        <v>5682.2666669999999</v>
      </c>
      <c r="N73">
        <f t="shared" si="1"/>
        <v>940.77262698675497</v>
      </c>
      <c r="P73">
        <f t="shared" si="2"/>
        <v>792.69103778675503</v>
      </c>
    </row>
    <row r="78" spans="1:19" x14ac:dyDescent="0.2">
      <c r="A78" t="s">
        <v>72</v>
      </c>
      <c r="C78" s="2" t="s">
        <v>73</v>
      </c>
    </row>
  </sheetData>
  <mergeCells count="6">
    <mergeCell ref="B71:B73"/>
    <mergeCell ref="B56:B58"/>
    <mergeCell ref="B59:B61"/>
    <mergeCell ref="B62:B64"/>
    <mergeCell ref="B65:B67"/>
    <mergeCell ref="B68:B70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B067-9BBF-4C16-9ADB-394FF7460E13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USC Dornsife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Fengjie Zhao</dc:creator>
  <cp:lastModifiedBy>Brian Weaver</cp:lastModifiedBy>
  <dcterms:created xsi:type="dcterms:W3CDTF">2024-03-21T17:43:19Z</dcterms:created>
  <dcterms:modified xsi:type="dcterms:W3CDTF">2024-06-05T01:08:30Z</dcterms:modified>
</cp:coreProperties>
</file>