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aban/Documents/半撇私塾课程/Share/MKG201-Exercise-Files/"/>
    </mc:Choice>
  </mc:AlternateContent>
  <xr:revisionPtr revIDLastSave="0" documentId="10_ncr:8100000_{56E117DE-E3E3-4746-AADA-834765DCB6F3}" xr6:coauthVersionLast="33" xr6:coauthVersionMax="33" xr10:uidLastSave="{00000000-0000-0000-0000-000000000000}"/>
  <bookViews>
    <workbookView xWindow="5900" yWindow="1540" windowWidth="22900" windowHeight="15160" tabRatio="500" xr2:uid="{00000000-000D-0000-FFFF-FFFF00000000}"/>
  </bookViews>
  <sheets>
    <sheet name="选题数据验证表" sheetId="1" r:id="rId1"/>
    <sheet name="推广渠道流量表（副本）" sheetId="2" state="hidden" r:id="rId2"/>
    <sheet name="推广渠道流量表" sheetId="3" state="hidden" r:id="rId3"/>
  </sheets>
  <definedNames>
    <definedName name="_xlnm._FilterDatabase" localSheetId="2" hidden="1">推广渠道流量表!$A$1:$J$23</definedName>
    <definedName name="_xlnm._FilterDatabase" localSheetId="0" hidden="1">选题数据验证表!$A$1:$K$5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C3" i="1"/>
  <c r="C4" i="1"/>
  <c r="C5" i="1"/>
  <c r="C6" i="1"/>
  <c r="C2" i="1"/>
  <c r="D23" i="3"/>
  <c r="H23" i="3"/>
  <c r="E23" i="3"/>
  <c r="I22" i="3"/>
  <c r="G22" i="3"/>
  <c r="H22" i="3"/>
  <c r="F22" i="3"/>
  <c r="E22" i="3"/>
  <c r="A22" i="3"/>
  <c r="A21" i="3"/>
  <c r="C21" i="3" s="1"/>
  <c r="A3" i="1"/>
  <c r="A5" i="3" s="1"/>
  <c r="A4" i="1"/>
  <c r="A2" i="1"/>
  <c r="C7" i="3" s="1"/>
  <c r="A5" i="1"/>
  <c r="B21" i="3"/>
  <c r="I21" i="3" s="1"/>
  <c r="A20" i="3"/>
  <c r="C20" i="3" s="1"/>
  <c r="B20" i="3"/>
  <c r="I20" i="3" s="1"/>
  <c r="A19" i="3"/>
  <c r="C19" i="3" s="1"/>
  <c r="B19" i="3"/>
  <c r="I19" i="3" s="1"/>
  <c r="F19" i="3"/>
  <c r="A18" i="3"/>
  <c r="B18" i="3"/>
  <c r="G18" i="3" s="1"/>
  <c r="H18" i="3" s="1"/>
  <c r="F18" i="3"/>
  <c r="C18" i="3"/>
  <c r="A17" i="3"/>
  <c r="B17" i="3"/>
  <c r="G17" i="3" s="1"/>
  <c r="H17" i="3" s="1"/>
  <c r="I17" i="3"/>
  <c r="C17" i="3"/>
  <c r="A16" i="3"/>
  <c r="B16" i="3" s="1"/>
  <c r="A15" i="3"/>
  <c r="B15" i="3"/>
  <c r="I15" i="3" s="1"/>
  <c r="C15" i="3"/>
  <c r="A14" i="3"/>
  <c r="B14" i="3"/>
  <c r="I14" i="3"/>
  <c r="G14" i="3"/>
  <c r="H14" i="3" s="1"/>
  <c r="C14" i="3"/>
  <c r="A13" i="3"/>
  <c r="B13" i="3"/>
  <c r="I13" i="3" s="1"/>
  <c r="C13" i="3"/>
  <c r="A12" i="3"/>
  <c r="B12" i="3"/>
  <c r="I12" i="3"/>
  <c r="G12" i="3"/>
  <c r="H12" i="3" s="1"/>
  <c r="C12" i="3"/>
  <c r="A11" i="3"/>
  <c r="B11" i="3"/>
  <c r="I11" i="3" s="1"/>
  <c r="H11" i="3"/>
  <c r="C11" i="3"/>
  <c r="A10" i="3"/>
  <c r="B10" i="3" s="1"/>
  <c r="I10" i="3" s="1"/>
  <c r="H10" i="3"/>
  <c r="C10" i="3"/>
  <c r="A9" i="3"/>
  <c r="B9" i="3"/>
  <c r="I9" i="3"/>
  <c r="H9" i="3"/>
  <c r="C9" i="3"/>
  <c r="A8" i="3"/>
  <c r="B8" i="3"/>
  <c r="I8" i="3"/>
  <c r="H8" i="3"/>
  <c r="C8" i="3"/>
  <c r="A7" i="3"/>
  <c r="B7" i="3"/>
  <c r="I7" i="3" s="1"/>
  <c r="H7" i="3"/>
  <c r="A6" i="3"/>
  <c r="B6" i="3" s="1"/>
  <c r="I6" i="3" s="1"/>
  <c r="H6" i="3"/>
  <c r="H5" i="3"/>
  <c r="A4" i="3"/>
  <c r="B4" i="3"/>
  <c r="I4" i="3" s="1"/>
  <c r="H4" i="3"/>
  <c r="C4" i="3"/>
  <c r="H3" i="3"/>
  <c r="A3" i="3"/>
  <c r="C3" i="3" s="1"/>
  <c r="H2" i="3"/>
  <c r="A2" i="3"/>
  <c r="C2" i="3" s="1"/>
  <c r="A54" i="2"/>
  <c r="B54" i="2"/>
  <c r="A50" i="2"/>
  <c r="B50" i="2" s="1"/>
  <c r="B47" i="2"/>
  <c r="A46" i="2"/>
  <c r="B44" i="2"/>
  <c r="A42" i="2"/>
  <c r="B41" i="2"/>
  <c r="H38" i="2"/>
  <c r="A38" i="2"/>
  <c r="C38" i="2" s="1"/>
  <c r="H37" i="2"/>
  <c r="C37" i="2"/>
  <c r="H36" i="2"/>
  <c r="B36" i="2"/>
  <c r="H35" i="2"/>
  <c r="H34" i="2"/>
  <c r="A34" i="2"/>
  <c r="H33" i="2"/>
  <c r="H32" i="2"/>
  <c r="C32" i="2"/>
  <c r="H31" i="2"/>
  <c r="B31" i="2"/>
  <c r="H30" i="2"/>
  <c r="A30" i="2"/>
  <c r="B30" i="2"/>
  <c r="H29" i="2"/>
  <c r="H28" i="2"/>
  <c r="H27" i="2"/>
  <c r="C27" i="2"/>
  <c r="H26" i="2"/>
  <c r="A26" i="2"/>
  <c r="B26" i="2" s="1"/>
  <c r="C26" i="2"/>
  <c r="H25" i="2"/>
  <c r="B25" i="2"/>
  <c r="H24" i="2"/>
  <c r="H23" i="2"/>
  <c r="H22" i="2"/>
  <c r="A22" i="2"/>
  <c r="C22" i="2" s="1"/>
  <c r="H21" i="2"/>
  <c r="C21" i="2"/>
  <c r="H20" i="2"/>
  <c r="B20" i="2"/>
  <c r="H19" i="2"/>
  <c r="H18" i="2"/>
  <c r="A18" i="2"/>
  <c r="H17" i="2"/>
  <c r="H16" i="2"/>
  <c r="C16" i="2"/>
  <c r="H15" i="2"/>
  <c r="B15" i="2"/>
  <c r="H14" i="2"/>
  <c r="A14" i="2"/>
  <c r="B14" i="2"/>
  <c r="H13" i="2"/>
  <c r="H12" i="2"/>
  <c r="H11" i="2"/>
  <c r="C11" i="2"/>
  <c r="H10" i="2"/>
  <c r="A10" i="2"/>
  <c r="B10" i="2" s="1"/>
  <c r="C10" i="2"/>
  <c r="H9" i="2"/>
  <c r="B9" i="2"/>
  <c r="H8" i="2"/>
  <c r="H7" i="2"/>
  <c r="H6" i="2"/>
  <c r="A6" i="2"/>
  <c r="C6" i="2" s="1"/>
  <c r="H5" i="2"/>
  <c r="A5" i="2"/>
  <c r="C5" i="2" s="1"/>
  <c r="H4" i="2"/>
  <c r="A4" i="2"/>
  <c r="C4" i="2" s="1"/>
  <c r="H3" i="2"/>
  <c r="A3" i="2"/>
  <c r="C3" i="2" s="1"/>
  <c r="H2" i="2"/>
  <c r="A2" i="2"/>
  <c r="C2" i="2" s="1"/>
  <c r="I18" i="3" l="1"/>
  <c r="F21" i="3"/>
  <c r="F17" i="3"/>
  <c r="F20" i="3"/>
  <c r="F16" i="3"/>
  <c r="I16" i="3"/>
  <c r="G16" i="3"/>
  <c r="H16" i="3" s="1"/>
  <c r="C5" i="3"/>
  <c r="B5" i="3"/>
  <c r="I5" i="3" s="1"/>
  <c r="C9" i="2"/>
  <c r="B13" i="2"/>
  <c r="C15" i="2"/>
  <c r="B19" i="2"/>
  <c r="C25" i="2"/>
  <c r="B29" i="2"/>
  <c r="C30" i="2"/>
  <c r="C31" i="2"/>
  <c r="B35" i="2"/>
  <c r="C36" i="2"/>
  <c r="B42" i="2"/>
  <c r="B45" i="2"/>
  <c r="B48" i="2"/>
  <c r="B51" i="2"/>
  <c r="B3" i="2"/>
  <c r="B6" i="2"/>
  <c r="B7" i="2"/>
  <c r="C8" i="2"/>
  <c r="B12" i="2"/>
  <c r="C13" i="2"/>
  <c r="B17" i="2"/>
  <c r="C18" i="2"/>
  <c r="C19" i="2"/>
  <c r="B22" i="2"/>
  <c r="B23" i="2"/>
  <c r="C24" i="2"/>
  <c r="B28" i="2"/>
  <c r="C29" i="2"/>
  <c r="B33" i="2"/>
  <c r="C34" i="2"/>
  <c r="C35" i="2"/>
  <c r="B38" i="2"/>
  <c r="B39" i="2"/>
  <c r="B46" i="2"/>
  <c r="B49" i="2"/>
  <c r="B52" i="2"/>
  <c r="B2" i="3"/>
  <c r="B3" i="3"/>
  <c r="G13" i="3"/>
  <c r="H13" i="3" s="1"/>
  <c r="G15" i="3"/>
  <c r="H15" i="3" s="1"/>
  <c r="C16" i="3"/>
  <c r="G19" i="3"/>
  <c r="H19" i="3" s="1"/>
  <c r="G20" i="3"/>
  <c r="H20" i="3" s="1"/>
  <c r="G21" i="3"/>
  <c r="H21" i="3" s="1"/>
  <c r="C6" i="3"/>
  <c r="B8" i="2"/>
  <c r="C14" i="2"/>
  <c r="B18" i="2"/>
  <c r="C20" i="2"/>
  <c r="B24" i="2"/>
  <c r="B34" i="2"/>
  <c r="B2" i="2"/>
  <c r="B4" i="2"/>
  <c r="B5" i="2"/>
  <c r="C7" i="2"/>
  <c r="B11" i="2"/>
  <c r="C12" i="2"/>
  <c r="B16" i="2"/>
  <c r="C17" i="2"/>
  <c r="B21" i="2"/>
  <c r="C23" i="2"/>
  <c r="B27" i="2"/>
  <c r="C28" i="2"/>
  <c r="B32" i="2"/>
  <c r="C33" i="2"/>
  <c r="B37" i="2"/>
  <c r="B40" i="2"/>
  <c r="B43" i="2"/>
  <c r="B53" i="2"/>
  <c r="E20" i="3"/>
  <c r="E21" i="3"/>
</calcChain>
</file>

<file path=xl/sharedStrings.xml><?xml version="1.0" encoding="utf-8"?>
<sst xmlns="http://schemas.openxmlformats.org/spreadsheetml/2006/main" count="99" uniqueCount="45">
  <si>
    <t>知乎问题</t>
  </si>
  <si>
    <t>发布日期</t>
  </si>
  <si>
    <t>创作者</t>
  </si>
  <si>
    <t>D1排名</t>
  </si>
  <si>
    <t>D7排名</t>
  </si>
  <si>
    <t>D15排名</t>
  </si>
  <si>
    <t>D30排名</t>
  </si>
  <si>
    <t>30内平均日排名提升率</t>
  </si>
  <si>
    <t>D60排名</t>
  </si>
  <si>
    <t>备注</t>
  </si>
  <si>
    <t>文章题目</t>
  </si>
  <si>
    <t>D2累计浏览</t>
  </si>
  <si>
    <t>D3累计浏览</t>
  </si>
  <si>
    <t>D4累计浏览</t>
  </si>
  <si>
    <t>D5累计浏览</t>
  </si>
  <si>
    <t>D6累计浏览</t>
  </si>
  <si>
    <t>D7累计浏览</t>
  </si>
  <si>
    <t>日均新增浏览</t>
  </si>
  <si>
    <t>日排名提升率</t>
  </si>
  <si>
    <t>统计日期</t>
  </si>
  <si>
    <t>20170601: 想把文章推送到别的地方;20170525:在新媒体社群推荐;20170524:找大v点赞</t>
  </si>
  <si>
    <t>该条回答的排名情况</t>
  </si>
  <si>
    <t>20170622在第4名，20170623降到第5名</t>
  </si>
  <si>
    <t>20170705:发动身边的人点赞，排名上身1名</t>
  </si>
  <si>
    <t>刘馨</t>
  </si>
  <si>
    <t>20170707:发生身边人和社群点赞</t>
  </si>
  <si>
    <t>推广方法尝试</t>
  </si>
  <si>
    <t>20170713:发动点赞+社群推广+和其他回答倒流</t>
  </si>
  <si>
    <t>发动身边的人点赞</t>
  </si>
  <si>
    <t>优劣评估</t>
  </si>
  <si>
    <t>已上升到top3</t>
  </si>
  <si>
    <t>排名上升一位，效果并没有非常好</t>
  </si>
  <si>
    <t>可能是知乎倒流和社群推广起到了作用</t>
  </si>
  <si>
    <t>社群的推广方式不太好，用评论把排名顶上去试试</t>
  </si>
  <si>
    <t>作为本周的社群分享</t>
  </si>
  <si>
    <t>社群推广+发动身边的人点赞</t>
  </si>
  <si>
    <t>发动身边人点赞+社群</t>
  </si>
  <si>
    <t>昨天这样做的效果还可以，今天继续</t>
  </si>
  <si>
    <t>明天看效果</t>
  </si>
  <si>
    <t>发动点赞+社群推广+和其他回答倒流</t>
  </si>
  <si>
    <t>微信群推广</t>
  </si>
  <si>
    <t>D1累计浏览</t>
    <phoneticPr fontId="7" type="noConversion"/>
  </si>
  <si>
    <t>B2B行业的新媒体营销，从哪方面入手？</t>
    <phoneticPr fontId="7" type="noConversion"/>
  </si>
  <si>
    <t>跟踪起始日</t>
    <rPh sb="0" eb="1">
      <t>gen zong</t>
    </rPh>
    <rPh sb="2" eb="3">
      <t>qi shi ri</t>
    </rPh>
    <phoneticPr fontId="7" type="noConversion"/>
  </si>
  <si>
    <t>星期</t>
    <rPh sb="0" eb="1">
      <t>xing qi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</si>
</sst>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-&quot;m&quot;-&quot;d"/>
    <numFmt numFmtId="177" formatCode="yyyy\-m\-d"/>
    <numFmt numFmtId="178" formatCode="[$-F800]dddd\,\ mmmm\ dd\,\ yyyy"/>
  </numFmts>
  <fonts count="11">
    <font>
      <sz val="10"/>
      <color rgb="FF000000"/>
      <name val="Arial"/>
    </font>
    <font>
      <sz val="10"/>
      <name val="Arial"/>
      <family val="2"/>
    </font>
    <font>
      <sz val="10"/>
      <color rgb="FFF3F3F3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-apple-system"/>
    </font>
    <font>
      <u/>
      <sz val="10"/>
      <color rgb="FF0000FF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3" borderId="0" xfId="0" applyFont="1" applyFill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177" fontId="1" fillId="0" borderId="0" xfId="0" applyNumberFormat="1" applyFont="1"/>
    <xf numFmtId="177" fontId="5" fillId="0" borderId="0" xfId="0" applyNumberFormat="1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/>
    <xf numFmtId="10" fontId="1" fillId="0" borderId="0" xfId="0" applyNumberFormat="1" applyFont="1"/>
    <xf numFmtId="10" fontId="5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176" fontId="5" fillId="0" borderId="0" xfId="0" applyNumberFormat="1" applyFont="1" applyAlignment="1"/>
    <xf numFmtId="176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/>
    <xf numFmtId="0" fontId="9" fillId="4" borderId="1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6" xfId="1" applyBorder="1" applyAlignment="1"/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7</xdr:row>
      <xdr:rowOff>56727</xdr:rowOff>
    </xdr:from>
    <xdr:to>
      <xdr:col>10</xdr:col>
      <xdr:colOff>977900</xdr:colOff>
      <xdr:row>32</xdr:row>
      <xdr:rowOff>85937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390227"/>
          <a:ext cx="10972800" cy="453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zhihu.com/question/28731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showGridLines="0" tabSelected="1" workbookViewId="0">
      <selection activeCell="K2" sqref="K2:K6"/>
    </sheetView>
  </sheetViews>
  <sheetFormatPr baseColWidth="10" defaultColWidth="14.5" defaultRowHeight="15.75" customHeight="1"/>
  <cols>
    <col min="1" max="1" width="34.83203125" bestFit="1" customWidth="1"/>
    <col min="2" max="2" width="11.5" style="32" bestFit="1" customWidth="1"/>
    <col min="3" max="3" width="12.83203125" style="32" customWidth="1"/>
    <col min="4" max="4" width="13" style="32" bestFit="1" customWidth="1"/>
    <col min="5" max="8" width="9.1640625" style="32" customWidth="1"/>
    <col min="9" max="9" width="15.6640625" style="32" bestFit="1" customWidth="1"/>
    <col min="10" max="10" width="9.1640625" style="32" customWidth="1"/>
    <col min="11" max="11" width="14.1640625" style="32" bestFit="1" customWidth="1"/>
    <col min="12" max="12" width="14.5" style="32"/>
  </cols>
  <sheetData>
    <row r="1" spans="1:11" ht="15.75" customHeight="1">
      <c r="A1" s="27" t="s">
        <v>0</v>
      </c>
      <c r="B1" s="30" t="s">
        <v>43</v>
      </c>
      <c r="C1" s="30" t="s">
        <v>44</v>
      </c>
      <c r="D1" s="30" t="s">
        <v>41</v>
      </c>
      <c r="E1" s="30" t="s">
        <v>11</v>
      </c>
      <c r="F1" s="30" t="s">
        <v>12</v>
      </c>
      <c r="G1" s="30" t="s">
        <v>13</v>
      </c>
      <c r="H1" s="30" t="s">
        <v>14</v>
      </c>
      <c r="I1" s="30" t="s">
        <v>15</v>
      </c>
      <c r="J1" s="30" t="s">
        <v>16</v>
      </c>
      <c r="K1" s="31" t="s">
        <v>17</v>
      </c>
    </row>
    <row r="2" spans="1:11" ht="15.75" customHeight="1">
      <c r="A2" s="28" t="str">
        <f>HYPERLINK("https://www.zhihu.com/question/29450883","新媒体运营如何入门？")</f>
        <v>新媒体运营如何入门？</v>
      </c>
      <c r="B2" s="34">
        <v>42900</v>
      </c>
      <c r="C2" s="40" t="str">
        <f>TEXT(B2,"aaaa")</f>
        <v>星期三</v>
      </c>
      <c r="D2" s="33">
        <v>59263</v>
      </c>
      <c r="E2" s="33">
        <v>59824</v>
      </c>
      <c r="F2" s="33">
        <v>59982</v>
      </c>
      <c r="G2" s="33">
        <v>60190</v>
      </c>
      <c r="H2" s="33">
        <v>60594</v>
      </c>
      <c r="I2" s="33">
        <v>61064</v>
      </c>
      <c r="J2" s="33">
        <v>61497</v>
      </c>
      <c r="K2" s="35">
        <f>(J2-D2)/6</f>
        <v>372.33333333333331</v>
      </c>
    </row>
    <row r="3" spans="1:11" ht="15.75" customHeight="1">
      <c r="A3" s="28" t="str">
        <f>HYPERLINK("https://www.zhihu.com/question/36717908/","新媒体运营新人如何学习写推广策划方案？")</f>
        <v>新媒体运营新人如何学习写推广策划方案？</v>
      </c>
      <c r="B3" s="34">
        <v>42900</v>
      </c>
      <c r="C3" s="40" t="str">
        <f t="shared" ref="C3:C6" si="0">TEXT(B3,"aaaa")</f>
        <v>星期三</v>
      </c>
      <c r="D3" s="33">
        <v>105668</v>
      </c>
      <c r="E3" s="33">
        <v>106470</v>
      </c>
      <c r="F3" s="33">
        <v>106617</v>
      </c>
      <c r="G3" s="33">
        <v>106861</v>
      </c>
      <c r="H3" s="33">
        <v>107262</v>
      </c>
      <c r="I3" s="33">
        <v>107751</v>
      </c>
      <c r="J3" s="33">
        <v>108117</v>
      </c>
      <c r="K3" s="35">
        <f t="shared" ref="K3:K6" si="1">(J3-D3)/6</f>
        <v>408.16666666666669</v>
      </c>
    </row>
    <row r="4" spans="1:11" ht="15.75" customHeight="1">
      <c r="A4" s="28" t="str">
        <f>HYPERLINK("https://www.zhihu.com/question/50821464/","新媒体运营高手都在用的工具，你知道几个？")</f>
        <v>新媒体运营高手都在用的工具，你知道几个？</v>
      </c>
      <c r="B4" s="34">
        <v>42900</v>
      </c>
      <c r="C4" s="40" t="str">
        <f t="shared" si="0"/>
        <v>星期三</v>
      </c>
      <c r="D4" s="33">
        <v>96630</v>
      </c>
      <c r="E4" s="33">
        <v>97437</v>
      </c>
      <c r="F4" s="33">
        <v>59982</v>
      </c>
      <c r="G4" s="33">
        <v>97978</v>
      </c>
      <c r="H4" s="33">
        <v>98469</v>
      </c>
      <c r="I4" s="33">
        <v>99218</v>
      </c>
      <c r="J4" s="33">
        <v>99797</v>
      </c>
      <c r="K4" s="35">
        <f t="shared" si="1"/>
        <v>527.83333333333337</v>
      </c>
    </row>
    <row r="5" spans="1:11" ht="15.75" customHeight="1">
      <c r="A5" s="28" t="str">
        <f>HYPERLINK("https://www.zhihu.com/question/31157562","新媒体运营实习生应该提前做些什么准备？")</f>
        <v>新媒体运营实习生应该提前做些什么准备？</v>
      </c>
      <c r="B5" s="34">
        <v>42918</v>
      </c>
      <c r="C5" s="40" t="str">
        <f t="shared" si="0"/>
        <v>星期日</v>
      </c>
      <c r="D5" s="33">
        <v>89652</v>
      </c>
      <c r="E5" s="33">
        <v>89795</v>
      </c>
      <c r="F5" s="33">
        <v>90899</v>
      </c>
      <c r="G5" s="33">
        <v>91268</v>
      </c>
      <c r="H5" s="33">
        <v>91537</v>
      </c>
      <c r="I5" s="33">
        <v>92641</v>
      </c>
      <c r="J5" s="33">
        <v>93191</v>
      </c>
      <c r="K5" s="35">
        <f t="shared" si="1"/>
        <v>589.83333333333337</v>
      </c>
    </row>
    <row r="6" spans="1:11" ht="15.75" customHeight="1">
      <c r="A6" s="29" t="s">
        <v>42</v>
      </c>
      <c r="B6" s="37">
        <v>42919</v>
      </c>
      <c r="C6" s="41" t="str">
        <f t="shared" si="0"/>
        <v>星期一</v>
      </c>
      <c r="D6" s="36">
        <v>89652</v>
      </c>
      <c r="E6" s="36">
        <v>89795</v>
      </c>
      <c r="F6" s="36">
        <v>90899</v>
      </c>
      <c r="G6" s="36">
        <v>91268</v>
      </c>
      <c r="H6" s="36">
        <v>91537</v>
      </c>
      <c r="I6" s="36">
        <v>92641</v>
      </c>
      <c r="J6" s="36">
        <v>93191</v>
      </c>
      <c r="K6" s="35">
        <f t="shared" si="1"/>
        <v>589.83333333333337</v>
      </c>
    </row>
    <row r="7" spans="1:11" ht="15.75" customHeight="1">
      <c r="B7" s="38"/>
      <c r="K7" s="39"/>
    </row>
    <row r="8" spans="1:11" ht="15.75" customHeight="1">
      <c r="B8" s="38"/>
      <c r="K8" s="39"/>
    </row>
    <row r="9" spans="1:11" ht="15.75" customHeight="1">
      <c r="B9" s="38"/>
      <c r="K9" s="39"/>
    </row>
    <row r="10" spans="1:11" ht="15.75" customHeight="1">
      <c r="B10" s="38"/>
      <c r="K10" s="39"/>
    </row>
    <row r="11" spans="1:11" ht="15.75" customHeight="1">
      <c r="B11" s="38"/>
      <c r="K11" s="39"/>
    </row>
    <row r="12" spans="1:11" ht="15.75" customHeight="1">
      <c r="B12" s="38"/>
      <c r="K12" s="39"/>
    </row>
    <row r="13" spans="1:11" ht="15.75" customHeight="1">
      <c r="B13" s="38"/>
      <c r="K13" s="39"/>
    </row>
    <row r="14" spans="1:11" ht="15.75" customHeight="1">
      <c r="B14" s="38"/>
      <c r="K14" s="39"/>
    </row>
    <row r="15" spans="1:11" ht="15.75" customHeight="1">
      <c r="B15" s="38"/>
      <c r="K15" s="39"/>
    </row>
    <row r="16" spans="1:11" ht="15.75" customHeight="1">
      <c r="B16" s="38"/>
      <c r="K16" s="39"/>
    </row>
    <row r="17" spans="2:11" ht="15.75" customHeight="1">
      <c r="B17" s="38"/>
      <c r="K17" s="39"/>
    </row>
    <row r="18" spans="2:11" ht="15.75" customHeight="1">
      <c r="B18" s="38"/>
      <c r="K18" s="39"/>
    </row>
    <row r="19" spans="2:11" ht="15.75" customHeight="1">
      <c r="B19" s="38"/>
      <c r="K19" s="39"/>
    </row>
    <row r="20" spans="2:11" ht="15.75" customHeight="1">
      <c r="B20" s="38"/>
      <c r="K20" s="39"/>
    </row>
    <row r="21" spans="2:11" ht="15.75" customHeight="1">
      <c r="B21" s="38"/>
      <c r="K21" s="39"/>
    </row>
    <row r="22" spans="2:11" ht="15.75" customHeight="1">
      <c r="B22" s="38"/>
      <c r="K22" s="39"/>
    </row>
    <row r="23" spans="2:11" ht="13">
      <c r="B23" s="38"/>
      <c r="K23" s="39"/>
    </row>
    <row r="24" spans="2:11" ht="13">
      <c r="B24" s="38"/>
      <c r="K24" s="39"/>
    </row>
    <row r="25" spans="2:11" ht="13">
      <c r="B25" s="38"/>
      <c r="K25" s="39"/>
    </row>
    <row r="26" spans="2:11" ht="13">
      <c r="B26" s="38"/>
      <c r="K26" s="39"/>
    </row>
    <row r="27" spans="2:11" ht="13">
      <c r="B27" s="38"/>
      <c r="K27" s="39"/>
    </row>
    <row r="28" spans="2:11" ht="13">
      <c r="B28" s="38"/>
      <c r="K28" s="39"/>
    </row>
    <row r="29" spans="2:11" ht="13">
      <c r="B29" s="38"/>
      <c r="K29" s="39"/>
    </row>
    <row r="30" spans="2:11" ht="13">
      <c r="B30" s="38"/>
      <c r="K30" s="39"/>
    </row>
    <row r="31" spans="2:11" ht="13">
      <c r="B31" s="38"/>
      <c r="K31" s="39"/>
    </row>
    <row r="32" spans="2:11" ht="13">
      <c r="B32" s="38"/>
      <c r="K32" s="39"/>
    </row>
    <row r="33" spans="2:11" ht="13">
      <c r="B33" s="38"/>
      <c r="K33" s="39"/>
    </row>
    <row r="34" spans="2:11" ht="13">
      <c r="B34" s="38"/>
      <c r="K34" s="39"/>
    </row>
    <row r="35" spans="2:11" ht="13">
      <c r="B35" s="38"/>
      <c r="K35" s="39"/>
    </row>
    <row r="36" spans="2:11" ht="13">
      <c r="B36" s="38"/>
      <c r="K36" s="39"/>
    </row>
    <row r="37" spans="2:11" ht="13">
      <c r="B37" s="38"/>
      <c r="K37" s="39"/>
    </row>
    <row r="38" spans="2:11" ht="13">
      <c r="B38" s="38"/>
      <c r="K38" s="39"/>
    </row>
    <row r="39" spans="2:11" ht="13">
      <c r="B39" s="38"/>
      <c r="K39" s="39"/>
    </row>
    <row r="40" spans="2:11" ht="13">
      <c r="B40" s="38"/>
      <c r="K40" s="39"/>
    </row>
    <row r="41" spans="2:11" ht="13">
      <c r="B41" s="38"/>
      <c r="K41" s="39"/>
    </row>
    <row r="42" spans="2:11" ht="13">
      <c r="B42" s="38"/>
      <c r="K42" s="39"/>
    </row>
    <row r="43" spans="2:11" ht="13">
      <c r="B43" s="38"/>
      <c r="K43" s="39"/>
    </row>
    <row r="44" spans="2:11" ht="13">
      <c r="B44" s="38"/>
      <c r="K44" s="39"/>
    </row>
    <row r="45" spans="2:11" ht="13">
      <c r="B45" s="38"/>
      <c r="K45" s="39"/>
    </row>
    <row r="46" spans="2:11" ht="13">
      <c r="B46" s="38"/>
      <c r="K46" s="39"/>
    </row>
    <row r="47" spans="2:11" ht="13">
      <c r="B47" s="38"/>
      <c r="K47" s="39"/>
    </row>
    <row r="48" spans="2:11" ht="13">
      <c r="B48" s="38"/>
      <c r="K48" s="39"/>
    </row>
    <row r="49" spans="2:11" ht="13">
      <c r="B49" s="38"/>
      <c r="K49" s="39"/>
    </row>
    <row r="50" spans="2:11" ht="13">
      <c r="B50" s="38"/>
      <c r="K50" s="39"/>
    </row>
    <row r="51" spans="2:11" ht="13">
      <c r="B51" s="38"/>
      <c r="K51" s="39"/>
    </row>
    <row r="52" spans="2:11" ht="13">
      <c r="B52" s="38"/>
      <c r="K52" s="39"/>
    </row>
    <row r="53" spans="2:11" ht="13">
      <c r="B53" s="38"/>
      <c r="K53" s="39"/>
    </row>
    <row r="54" spans="2:11" ht="13">
      <c r="B54" s="38"/>
      <c r="K54" s="39"/>
    </row>
    <row r="55" spans="2:11" ht="13">
      <c r="B55" s="38"/>
      <c r="K55" s="39"/>
    </row>
    <row r="56" spans="2:11" ht="13">
      <c r="B56" s="38"/>
      <c r="K56" s="39"/>
    </row>
    <row r="57" spans="2:11" ht="13">
      <c r="B57" s="38"/>
      <c r="K57" s="39"/>
    </row>
    <row r="58" spans="2:11" ht="13">
      <c r="B58" s="38"/>
      <c r="K58" s="39"/>
    </row>
    <row r="59" spans="2:11" ht="13">
      <c r="B59" s="38"/>
      <c r="K59" s="39"/>
    </row>
    <row r="60" spans="2:11" ht="13">
      <c r="B60" s="38"/>
      <c r="K60" s="39"/>
    </row>
    <row r="61" spans="2:11" ht="13">
      <c r="B61" s="38"/>
      <c r="K61" s="39"/>
    </row>
    <row r="62" spans="2:11" ht="13">
      <c r="B62" s="38"/>
      <c r="K62" s="39"/>
    </row>
    <row r="63" spans="2:11" ht="13">
      <c r="B63" s="38"/>
      <c r="K63" s="39"/>
    </row>
    <row r="64" spans="2:11" ht="13">
      <c r="B64" s="38"/>
      <c r="K64" s="39"/>
    </row>
    <row r="65" spans="2:11" ht="13">
      <c r="B65" s="38"/>
      <c r="K65" s="39"/>
    </row>
    <row r="66" spans="2:11" ht="13">
      <c r="B66" s="38"/>
      <c r="K66" s="39"/>
    </row>
    <row r="67" spans="2:11" ht="13">
      <c r="B67" s="38"/>
      <c r="K67" s="39"/>
    </row>
    <row r="68" spans="2:11" ht="13">
      <c r="B68" s="38"/>
      <c r="K68" s="39"/>
    </row>
    <row r="69" spans="2:11" ht="13">
      <c r="B69" s="38"/>
      <c r="K69" s="39"/>
    </row>
    <row r="70" spans="2:11" ht="13">
      <c r="B70" s="38"/>
      <c r="K70" s="39"/>
    </row>
    <row r="71" spans="2:11" ht="13">
      <c r="B71" s="38"/>
      <c r="K71" s="39"/>
    </row>
    <row r="72" spans="2:11" ht="13">
      <c r="B72" s="38"/>
      <c r="K72" s="39"/>
    </row>
    <row r="73" spans="2:11" ht="13">
      <c r="B73" s="38"/>
      <c r="K73" s="39"/>
    </row>
    <row r="74" spans="2:11" ht="13">
      <c r="B74" s="38"/>
      <c r="K74" s="39"/>
    </row>
    <row r="75" spans="2:11" ht="13">
      <c r="B75" s="38"/>
      <c r="K75" s="39"/>
    </row>
    <row r="76" spans="2:11" ht="13">
      <c r="B76" s="38"/>
      <c r="K76" s="39"/>
    </row>
    <row r="77" spans="2:11" ht="13">
      <c r="B77" s="38"/>
      <c r="K77" s="39"/>
    </row>
    <row r="78" spans="2:11" ht="13">
      <c r="B78" s="38"/>
      <c r="K78" s="39"/>
    </row>
    <row r="79" spans="2:11" ht="13">
      <c r="B79" s="38"/>
      <c r="K79" s="39"/>
    </row>
    <row r="80" spans="2:11" ht="13">
      <c r="B80" s="38"/>
      <c r="K80" s="39"/>
    </row>
    <row r="81" spans="2:11" ht="13">
      <c r="B81" s="38"/>
      <c r="K81" s="39"/>
    </row>
    <row r="82" spans="2:11" ht="13">
      <c r="B82" s="38"/>
      <c r="K82" s="39"/>
    </row>
    <row r="83" spans="2:11" ht="13">
      <c r="B83" s="38"/>
      <c r="K83" s="39"/>
    </row>
    <row r="84" spans="2:11" ht="13">
      <c r="B84" s="38"/>
      <c r="K84" s="39"/>
    </row>
    <row r="85" spans="2:11" ht="13">
      <c r="B85" s="38"/>
      <c r="K85" s="39"/>
    </row>
    <row r="86" spans="2:11" ht="13">
      <c r="B86" s="38"/>
      <c r="K86" s="39"/>
    </row>
    <row r="87" spans="2:11" ht="13">
      <c r="B87" s="38"/>
      <c r="K87" s="39"/>
    </row>
    <row r="88" spans="2:11" ht="13">
      <c r="B88" s="38"/>
      <c r="K88" s="39"/>
    </row>
    <row r="89" spans="2:11" ht="13">
      <c r="B89" s="38"/>
      <c r="K89" s="39"/>
    </row>
    <row r="90" spans="2:11" ht="13">
      <c r="B90" s="38"/>
      <c r="K90" s="39"/>
    </row>
    <row r="91" spans="2:11" ht="13">
      <c r="B91" s="38"/>
      <c r="K91" s="39"/>
    </row>
    <row r="92" spans="2:11" ht="13">
      <c r="B92" s="38"/>
      <c r="K92" s="39"/>
    </row>
    <row r="93" spans="2:11" ht="13">
      <c r="B93" s="38"/>
      <c r="K93" s="39"/>
    </row>
    <row r="94" spans="2:11" ht="13">
      <c r="B94" s="38"/>
      <c r="K94" s="39"/>
    </row>
    <row r="95" spans="2:11" ht="13">
      <c r="B95" s="38"/>
      <c r="K95" s="39"/>
    </row>
    <row r="96" spans="2:11" ht="13">
      <c r="B96" s="38"/>
      <c r="K96" s="39"/>
    </row>
    <row r="97" spans="2:11" ht="13">
      <c r="B97" s="38"/>
      <c r="K97" s="39"/>
    </row>
    <row r="98" spans="2:11" ht="13">
      <c r="B98" s="38"/>
      <c r="K98" s="39"/>
    </row>
    <row r="99" spans="2:11" ht="13">
      <c r="B99" s="38"/>
      <c r="K99" s="39"/>
    </row>
    <row r="100" spans="2:11" ht="13">
      <c r="B100" s="38"/>
      <c r="K100" s="39"/>
    </row>
    <row r="101" spans="2:11" ht="13">
      <c r="B101" s="38"/>
      <c r="K101" s="39"/>
    </row>
    <row r="102" spans="2:11" ht="13">
      <c r="B102" s="38"/>
      <c r="K102" s="39"/>
    </row>
    <row r="103" spans="2:11" ht="13">
      <c r="B103" s="38"/>
      <c r="K103" s="39"/>
    </row>
    <row r="104" spans="2:11" ht="13">
      <c r="B104" s="38"/>
      <c r="K104" s="39"/>
    </row>
    <row r="105" spans="2:11" ht="13">
      <c r="B105" s="38"/>
      <c r="K105" s="39"/>
    </row>
    <row r="106" spans="2:11" ht="13">
      <c r="B106" s="38"/>
      <c r="K106" s="39"/>
    </row>
    <row r="107" spans="2:11" ht="13">
      <c r="B107" s="38"/>
      <c r="K107" s="39"/>
    </row>
    <row r="108" spans="2:11" ht="13">
      <c r="B108" s="38"/>
      <c r="K108" s="39"/>
    </row>
    <row r="109" spans="2:11" ht="13">
      <c r="B109" s="38"/>
      <c r="K109" s="39"/>
    </row>
    <row r="110" spans="2:11" ht="13">
      <c r="B110" s="38"/>
      <c r="K110" s="39"/>
    </row>
    <row r="111" spans="2:11" ht="13">
      <c r="B111" s="38"/>
      <c r="K111" s="39"/>
    </row>
    <row r="112" spans="2:11" ht="13">
      <c r="B112" s="38"/>
      <c r="K112" s="39"/>
    </row>
    <row r="113" spans="2:11" ht="13">
      <c r="B113" s="38"/>
      <c r="K113" s="39"/>
    </row>
    <row r="114" spans="2:11" ht="13">
      <c r="B114" s="38"/>
      <c r="K114" s="39"/>
    </row>
    <row r="115" spans="2:11" ht="13">
      <c r="B115" s="38"/>
      <c r="K115" s="39"/>
    </row>
    <row r="116" spans="2:11" ht="13">
      <c r="B116" s="38"/>
      <c r="K116" s="39"/>
    </row>
    <row r="117" spans="2:11" ht="13">
      <c r="B117" s="38"/>
      <c r="K117" s="39"/>
    </row>
    <row r="118" spans="2:11" ht="13">
      <c r="B118" s="38"/>
      <c r="K118" s="39"/>
    </row>
    <row r="119" spans="2:11" ht="13">
      <c r="B119" s="38"/>
      <c r="K119" s="39"/>
    </row>
    <row r="120" spans="2:11" ht="13">
      <c r="B120" s="38"/>
      <c r="K120" s="39"/>
    </row>
    <row r="121" spans="2:11" ht="13">
      <c r="B121" s="38"/>
      <c r="K121" s="39"/>
    </row>
    <row r="122" spans="2:11" ht="13">
      <c r="B122" s="38"/>
      <c r="K122" s="39"/>
    </row>
    <row r="123" spans="2:11" ht="13">
      <c r="B123" s="38"/>
      <c r="K123" s="39"/>
    </row>
    <row r="124" spans="2:11" ht="13">
      <c r="B124" s="38"/>
      <c r="K124" s="39"/>
    </row>
    <row r="125" spans="2:11" ht="13">
      <c r="B125" s="38"/>
      <c r="K125" s="39"/>
    </row>
    <row r="126" spans="2:11" ht="13">
      <c r="B126" s="38"/>
      <c r="K126" s="39"/>
    </row>
    <row r="127" spans="2:11" ht="13">
      <c r="B127" s="38"/>
      <c r="K127" s="39"/>
    </row>
    <row r="128" spans="2:11" ht="13">
      <c r="B128" s="38"/>
      <c r="K128" s="39"/>
    </row>
    <row r="129" spans="2:11" ht="13">
      <c r="B129" s="38"/>
      <c r="K129" s="39"/>
    </row>
    <row r="130" spans="2:11" ht="13">
      <c r="B130" s="38"/>
      <c r="K130" s="39"/>
    </row>
    <row r="131" spans="2:11" ht="13">
      <c r="B131" s="38"/>
      <c r="K131" s="39"/>
    </row>
    <row r="132" spans="2:11" ht="13">
      <c r="B132" s="38"/>
      <c r="K132" s="39"/>
    </row>
    <row r="133" spans="2:11" ht="13">
      <c r="B133" s="38"/>
      <c r="K133" s="39"/>
    </row>
    <row r="134" spans="2:11" ht="13">
      <c r="B134" s="38"/>
      <c r="K134" s="39"/>
    </row>
    <row r="135" spans="2:11" ht="13">
      <c r="B135" s="38"/>
      <c r="K135" s="39"/>
    </row>
    <row r="136" spans="2:11" ht="13">
      <c r="B136" s="38"/>
      <c r="K136" s="39"/>
    </row>
    <row r="137" spans="2:11" ht="13">
      <c r="B137" s="38"/>
      <c r="K137" s="39"/>
    </row>
    <row r="138" spans="2:11" ht="13">
      <c r="B138" s="38"/>
      <c r="K138" s="39"/>
    </row>
    <row r="139" spans="2:11" ht="13">
      <c r="B139" s="38"/>
      <c r="K139" s="39"/>
    </row>
    <row r="140" spans="2:11" ht="13">
      <c r="B140" s="38"/>
      <c r="K140" s="39"/>
    </row>
    <row r="141" spans="2:11" ht="13">
      <c r="B141" s="38"/>
      <c r="K141" s="39"/>
    </row>
    <row r="142" spans="2:11" ht="13">
      <c r="B142" s="38"/>
      <c r="K142" s="39"/>
    </row>
    <row r="143" spans="2:11" ht="13">
      <c r="B143" s="38"/>
      <c r="K143" s="39"/>
    </row>
    <row r="144" spans="2:11" ht="13">
      <c r="B144" s="38"/>
      <c r="K144" s="39"/>
    </row>
    <row r="145" spans="2:11" ht="13">
      <c r="B145" s="38"/>
      <c r="K145" s="39"/>
    </row>
    <row r="146" spans="2:11" ht="13">
      <c r="B146" s="38"/>
      <c r="K146" s="39"/>
    </row>
    <row r="147" spans="2:11" ht="13">
      <c r="B147" s="38"/>
      <c r="K147" s="39"/>
    </row>
    <row r="148" spans="2:11" ht="13">
      <c r="B148" s="38"/>
      <c r="K148" s="39"/>
    </row>
    <row r="149" spans="2:11" ht="13">
      <c r="B149" s="38"/>
      <c r="K149" s="39"/>
    </row>
    <row r="150" spans="2:11" ht="13">
      <c r="B150" s="38"/>
      <c r="K150" s="39"/>
    </row>
    <row r="151" spans="2:11" ht="13">
      <c r="B151" s="38"/>
      <c r="K151" s="39"/>
    </row>
    <row r="152" spans="2:11" ht="13">
      <c r="B152" s="38"/>
      <c r="K152" s="39"/>
    </row>
    <row r="153" spans="2:11" ht="13">
      <c r="B153" s="38"/>
      <c r="K153" s="39"/>
    </row>
    <row r="154" spans="2:11" ht="13">
      <c r="B154" s="38"/>
      <c r="K154" s="39"/>
    </row>
    <row r="155" spans="2:11" ht="13">
      <c r="B155" s="38"/>
      <c r="K155" s="39"/>
    </row>
    <row r="156" spans="2:11" ht="13">
      <c r="B156" s="38"/>
      <c r="K156" s="39"/>
    </row>
    <row r="157" spans="2:11" ht="13">
      <c r="B157" s="38"/>
      <c r="K157" s="39"/>
    </row>
    <row r="158" spans="2:11" ht="13">
      <c r="B158" s="38"/>
      <c r="K158" s="39"/>
    </row>
    <row r="159" spans="2:11" ht="13">
      <c r="B159" s="38"/>
      <c r="K159" s="39"/>
    </row>
    <row r="160" spans="2:11" ht="13">
      <c r="B160" s="38"/>
      <c r="K160" s="39"/>
    </row>
    <row r="161" spans="2:11" ht="13">
      <c r="B161" s="38"/>
      <c r="K161" s="39"/>
    </row>
    <row r="162" spans="2:11" ht="13">
      <c r="B162" s="38"/>
      <c r="K162" s="39"/>
    </row>
    <row r="163" spans="2:11" ht="13">
      <c r="B163" s="38"/>
      <c r="K163" s="39"/>
    </row>
    <row r="164" spans="2:11" ht="13">
      <c r="B164" s="38"/>
      <c r="K164" s="39"/>
    </row>
    <row r="165" spans="2:11" ht="13">
      <c r="B165" s="38"/>
      <c r="K165" s="39"/>
    </row>
    <row r="166" spans="2:11" ht="13">
      <c r="B166" s="38"/>
      <c r="K166" s="39"/>
    </row>
    <row r="167" spans="2:11" ht="13">
      <c r="B167" s="38"/>
      <c r="K167" s="39"/>
    </row>
    <row r="168" spans="2:11" ht="13">
      <c r="B168" s="38"/>
      <c r="K168" s="39"/>
    </row>
    <row r="169" spans="2:11" ht="13">
      <c r="B169" s="38"/>
      <c r="K169" s="39"/>
    </row>
    <row r="170" spans="2:11" ht="13">
      <c r="B170" s="38"/>
      <c r="K170" s="39"/>
    </row>
    <row r="171" spans="2:11" ht="13">
      <c r="B171" s="38"/>
      <c r="K171" s="39"/>
    </row>
    <row r="172" spans="2:11" ht="13">
      <c r="B172" s="38"/>
      <c r="K172" s="39"/>
    </row>
    <row r="173" spans="2:11" ht="13">
      <c r="B173" s="38"/>
      <c r="K173" s="39"/>
    </row>
    <row r="174" spans="2:11" ht="13">
      <c r="B174" s="38"/>
      <c r="K174" s="39"/>
    </row>
    <row r="175" spans="2:11" ht="13">
      <c r="B175" s="38"/>
      <c r="K175" s="39"/>
    </row>
    <row r="176" spans="2:11" ht="13">
      <c r="B176" s="38"/>
      <c r="K176" s="39"/>
    </row>
    <row r="177" spans="2:11" ht="13">
      <c r="B177" s="38"/>
      <c r="K177" s="39"/>
    </row>
    <row r="178" spans="2:11" ht="13">
      <c r="B178" s="38"/>
      <c r="K178" s="39"/>
    </row>
    <row r="179" spans="2:11" ht="13">
      <c r="B179" s="38"/>
      <c r="K179" s="39"/>
    </row>
    <row r="180" spans="2:11" ht="13">
      <c r="B180" s="38"/>
      <c r="K180" s="39"/>
    </row>
    <row r="181" spans="2:11" ht="13">
      <c r="B181" s="38"/>
      <c r="K181" s="39"/>
    </row>
    <row r="182" spans="2:11" ht="13">
      <c r="B182" s="38"/>
      <c r="K182" s="39"/>
    </row>
    <row r="183" spans="2:11" ht="13">
      <c r="B183" s="38"/>
      <c r="K183" s="39"/>
    </row>
    <row r="184" spans="2:11" ht="13">
      <c r="B184" s="38"/>
      <c r="K184" s="39"/>
    </row>
    <row r="185" spans="2:11" ht="13">
      <c r="B185" s="38"/>
      <c r="K185" s="39"/>
    </row>
    <row r="186" spans="2:11" ht="13">
      <c r="B186" s="38"/>
      <c r="K186" s="39"/>
    </row>
    <row r="187" spans="2:11" ht="13">
      <c r="B187" s="38"/>
      <c r="K187" s="39"/>
    </row>
    <row r="188" spans="2:11" ht="13">
      <c r="B188" s="38"/>
      <c r="K188" s="39"/>
    </row>
    <row r="189" spans="2:11" ht="13">
      <c r="B189" s="38"/>
      <c r="K189" s="39"/>
    </row>
    <row r="190" spans="2:11" ht="13">
      <c r="B190" s="38"/>
      <c r="K190" s="39"/>
    </row>
    <row r="191" spans="2:11" ht="13">
      <c r="B191" s="38"/>
      <c r="K191" s="39"/>
    </row>
    <row r="192" spans="2:11" ht="13">
      <c r="B192" s="38"/>
      <c r="K192" s="39"/>
    </row>
    <row r="193" spans="2:11" ht="13">
      <c r="B193" s="38"/>
      <c r="K193" s="39"/>
    </row>
    <row r="194" spans="2:11" ht="13">
      <c r="B194" s="38"/>
      <c r="K194" s="39"/>
    </row>
    <row r="195" spans="2:11" ht="13">
      <c r="B195" s="38"/>
      <c r="K195" s="39"/>
    </row>
    <row r="196" spans="2:11" ht="13">
      <c r="B196" s="38"/>
      <c r="K196" s="39"/>
    </row>
    <row r="197" spans="2:11" ht="13">
      <c r="B197" s="38"/>
      <c r="K197" s="39"/>
    </row>
    <row r="198" spans="2:11" ht="13">
      <c r="B198" s="38"/>
      <c r="K198" s="39"/>
    </row>
    <row r="199" spans="2:11" ht="13">
      <c r="B199" s="38"/>
      <c r="K199" s="39"/>
    </row>
    <row r="200" spans="2:11" ht="13">
      <c r="B200" s="38"/>
      <c r="K200" s="39"/>
    </row>
    <row r="201" spans="2:11" ht="13">
      <c r="B201" s="38"/>
      <c r="K201" s="39"/>
    </row>
    <row r="202" spans="2:11" ht="13">
      <c r="B202" s="38"/>
      <c r="K202" s="39"/>
    </row>
    <row r="203" spans="2:11" ht="13">
      <c r="B203" s="38"/>
      <c r="K203" s="39"/>
    </row>
    <row r="204" spans="2:11" ht="13">
      <c r="B204" s="38"/>
      <c r="K204" s="39"/>
    </row>
    <row r="205" spans="2:11" ht="13">
      <c r="B205" s="38"/>
      <c r="K205" s="39"/>
    </row>
    <row r="206" spans="2:11" ht="13">
      <c r="B206" s="38"/>
      <c r="K206" s="39"/>
    </row>
    <row r="207" spans="2:11" ht="13">
      <c r="B207" s="38"/>
      <c r="K207" s="39"/>
    </row>
    <row r="208" spans="2:11" ht="13">
      <c r="B208" s="38"/>
      <c r="K208" s="39"/>
    </row>
    <row r="209" spans="2:11" ht="13">
      <c r="B209" s="38"/>
      <c r="K209" s="39"/>
    </row>
    <row r="210" spans="2:11" ht="13">
      <c r="B210" s="38"/>
      <c r="K210" s="39"/>
    </row>
    <row r="211" spans="2:11" ht="13">
      <c r="B211" s="38"/>
      <c r="K211" s="39"/>
    </row>
    <row r="212" spans="2:11" ht="13">
      <c r="B212" s="38"/>
      <c r="K212" s="39"/>
    </row>
    <row r="213" spans="2:11" ht="13">
      <c r="B213" s="38"/>
      <c r="K213" s="39"/>
    </row>
    <row r="214" spans="2:11" ht="13">
      <c r="B214" s="38"/>
      <c r="K214" s="39"/>
    </row>
    <row r="215" spans="2:11" ht="13">
      <c r="B215" s="38"/>
      <c r="K215" s="39"/>
    </row>
    <row r="216" spans="2:11" ht="13">
      <c r="B216" s="38"/>
      <c r="K216" s="39"/>
    </row>
    <row r="217" spans="2:11" ht="13">
      <c r="B217" s="38"/>
      <c r="K217" s="39"/>
    </row>
    <row r="218" spans="2:11" ht="13">
      <c r="B218" s="38"/>
      <c r="K218" s="39"/>
    </row>
    <row r="219" spans="2:11" ht="13">
      <c r="B219" s="38"/>
      <c r="K219" s="39"/>
    </row>
    <row r="220" spans="2:11" ht="13">
      <c r="B220" s="38"/>
      <c r="K220" s="39"/>
    </row>
    <row r="221" spans="2:11" ht="13">
      <c r="B221" s="38"/>
      <c r="K221" s="39"/>
    </row>
    <row r="222" spans="2:11" ht="13">
      <c r="B222" s="38"/>
      <c r="K222" s="39"/>
    </row>
    <row r="223" spans="2:11" ht="13">
      <c r="B223" s="38"/>
      <c r="K223" s="39"/>
    </row>
    <row r="224" spans="2:11" ht="13">
      <c r="B224" s="38"/>
      <c r="K224" s="39"/>
    </row>
    <row r="225" spans="2:11" ht="13">
      <c r="B225" s="38"/>
      <c r="K225" s="39"/>
    </row>
    <row r="226" spans="2:11" ht="13">
      <c r="B226" s="38"/>
      <c r="K226" s="39"/>
    </row>
    <row r="227" spans="2:11" ht="13">
      <c r="B227" s="38"/>
      <c r="K227" s="39"/>
    </row>
    <row r="228" spans="2:11" ht="13">
      <c r="B228" s="38"/>
      <c r="K228" s="39"/>
    </row>
    <row r="229" spans="2:11" ht="13">
      <c r="B229" s="38"/>
      <c r="K229" s="39"/>
    </row>
    <row r="230" spans="2:11" ht="13">
      <c r="B230" s="38"/>
      <c r="K230" s="39"/>
    </row>
    <row r="231" spans="2:11" ht="13">
      <c r="B231" s="38"/>
      <c r="K231" s="39"/>
    </row>
    <row r="232" spans="2:11" ht="13">
      <c r="B232" s="38"/>
      <c r="K232" s="39"/>
    </row>
    <row r="233" spans="2:11" ht="13">
      <c r="B233" s="38"/>
      <c r="K233" s="39"/>
    </row>
    <row r="234" spans="2:11" ht="13">
      <c r="B234" s="38"/>
      <c r="K234" s="39"/>
    </row>
    <row r="235" spans="2:11" ht="13">
      <c r="B235" s="38"/>
      <c r="K235" s="39"/>
    </row>
    <row r="236" spans="2:11" ht="13">
      <c r="B236" s="38"/>
      <c r="K236" s="39"/>
    </row>
    <row r="237" spans="2:11" ht="13">
      <c r="B237" s="38"/>
      <c r="K237" s="39"/>
    </row>
    <row r="238" spans="2:11" ht="13">
      <c r="B238" s="38"/>
      <c r="K238" s="39"/>
    </row>
    <row r="239" spans="2:11" ht="13">
      <c r="B239" s="38"/>
      <c r="K239" s="39"/>
    </row>
    <row r="240" spans="2:11" ht="13">
      <c r="B240" s="38"/>
      <c r="K240" s="39"/>
    </row>
    <row r="241" spans="2:11" ht="13">
      <c r="B241" s="38"/>
      <c r="K241" s="39"/>
    </row>
    <row r="242" spans="2:11" ht="13">
      <c r="B242" s="38"/>
      <c r="K242" s="39"/>
    </row>
    <row r="243" spans="2:11" ht="13">
      <c r="B243" s="38"/>
      <c r="K243" s="39"/>
    </row>
    <row r="244" spans="2:11" ht="13">
      <c r="B244" s="38"/>
      <c r="K244" s="39"/>
    </row>
    <row r="245" spans="2:11" ht="13">
      <c r="B245" s="38"/>
      <c r="K245" s="39"/>
    </row>
    <row r="246" spans="2:11" ht="13">
      <c r="B246" s="38"/>
      <c r="K246" s="39"/>
    </row>
    <row r="247" spans="2:11" ht="13">
      <c r="B247" s="38"/>
      <c r="K247" s="39"/>
    </row>
    <row r="248" spans="2:11" ht="13">
      <c r="B248" s="38"/>
      <c r="K248" s="39"/>
    </row>
    <row r="249" spans="2:11" ht="13">
      <c r="B249" s="38"/>
      <c r="K249" s="39"/>
    </row>
    <row r="250" spans="2:11" ht="13">
      <c r="B250" s="38"/>
      <c r="K250" s="39"/>
    </row>
    <row r="251" spans="2:11" ht="13">
      <c r="B251" s="38"/>
      <c r="K251" s="39"/>
    </row>
    <row r="252" spans="2:11" ht="13">
      <c r="B252" s="38"/>
      <c r="K252" s="39"/>
    </row>
    <row r="253" spans="2:11" ht="13">
      <c r="B253" s="38"/>
      <c r="K253" s="39"/>
    </row>
    <row r="254" spans="2:11" ht="13">
      <c r="B254" s="38"/>
      <c r="K254" s="39"/>
    </row>
    <row r="255" spans="2:11" ht="13">
      <c r="B255" s="38"/>
      <c r="K255" s="39"/>
    </row>
    <row r="256" spans="2:11" ht="13">
      <c r="B256" s="38"/>
      <c r="K256" s="39"/>
    </row>
    <row r="257" spans="2:11" ht="13">
      <c r="B257" s="38"/>
      <c r="K257" s="39"/>
    </row>
    <row r="258" spans="2:11" ht="13">
      <c r="B258" s="38"/>
      <c r="K258" s="39"/>
    </row>
    <row r="259" spans="2:11" ht="13">
      <c r="B259" s="38"/>
      <c r="K259" s="39"/>
    </row>
    <row r="260" spans="2:11" ht="13">
      <c r="B260" s="38"/>
      <c r="K260" s="39"/>
    </row>
    <row r="261" spans="2:11" ht="13">
      <c r="B261" s="38"/>
      <c r="K261" s="39"/>
    </row>
    <row r="262" spans="2:11" ht="13">
      <c r="B262" s="38"/>
      <c r="K262" s="39"/>
    </row>
    <row r="263" spans="2:11" ht="13">
      <c r="B263" s="38"/>
      <c r="K263" s="39"/>
    </row>
    <row r="264" spans="2:11" ht="13">
      <c r="B264" s="38"/>
      <c r="K264" s="39"/>
    </row>
    <row r="265" spans="2:11" ht="13">
      <c r="B265" s="38"/>
      <c r="K265" s="39"/>
    </row>
    <row r="266" spans="2:11" ht="13">
      <c r="B266" s="38"/>
      <c r="K266" s="39"/>
    </row>
    <row r="267" spans="2:11" ht="13">
      <c r="B267" s="38"/>
      <c r="K267" s="39"/>
    </row>
    <row r="268" spans="2:11" ht="13">
      <c r="B268" s="38"/>
      <c r="K268" s="39"/>
    </row>
    <row r="269" spans="2:11" ht="13">
      <c r="B269" s="38"/>
      <c r="K269" s="39"/>
    </row>
    <row r="270" spans="2:11" ht="13">
      <c r="B270" s="38"/>
      <c r="K270" s="39"/>
    </row>
    <row r="271" spans="2:11" ht="13">
      <c r="B271" s="38"/>
      <c r="K271" s="39"/>
    </row>
    <row r="272" spans="2:11" ht="13">
      <c r="B272" s="38"/>
      <c r="K272" s="39"/>
    </row>
    <row r="273" spans="2:11" ht="13">
      <c r="B273" s="38"/>
      <c r="K273" s="39"/>
    </row>
    <row r="274" spans="2:11" ht="13">
      <c r="B274" s="38"/>
      <c r="K274" s="39"/>
    </row>
    <row r="275" spans="2:11" ht="13">
      <c r="B275" s="38"/>
      <c r="K275" s="39"/>
    </row>
    <row r="276" spans="2:11" ht="13">
      <c r="B276" s="38"/>
      <c r="K276" s="39"/>
    </row>
    <row r="277" spans="2:11" ht="13">
      <c r="B277" s="38"/>
      <c r="K277" s="39"/>
    </row>
    <row r="278" spans="2:11" ht="13">
      <c r="B278" s="38"/>
      <c r="K278" s="39"/>
    </row>
    <row r="279" spans="2:11" ht="13">
      <c r="B279" s="38"/>
      <c r="K279" s="39"/>
    </row>
    <row r="280" spans="2:11" ht="13">
      <c r="B280" s="38"/>
      <c r="K280" s="39"/>
    </row>
    <row r="281" spans="2:11" ht="13">
      <c r="B281" s="38"/>
      <c r="K281" s="39"/>
    </row>
    <row r="282" spans="2:11" ht="13">
      <c r="B282" s="38"/>
      <c r="K282" s="39"/>
    </row>
    <row r="283" spans="2:11" ht="13">
      <c r="B283" s="38"/>
      <c r="K283" s="39"/>
    </row>
    <row r="284" spans="2:11" ht="13">
      <c r="B284" s="38"/>
      <c r="K284" s="39"/>
    </row>
    <row r="285" spans="2:11" ht="13">
      <c r="B285" s="38"/>
      <c r="K285" s="39"/>
    </row>
    <row r="286" spans="2:11" ht="13">
      <c r="B286" s="38"/>
      <c r="K286" s="39"/>
    </row>
    <row r="287" spans="2:11" ht="13">
      <c r="B287" s="38"/>
      <c r="K287" s="39"/>
    </row>
    <row r="288" spans="2:11" ht="13">
      <c r="B288" s="38"/>
      <c r="K288" s="39"/>
    </row>
    <row r="289" spans="2:11" ht="13">
      <c r="B289" s="38"/>
      <c r="K289" s="39"/>
    </row>
    <row r="290" spans="2:11" ht="13">
      <c r="B290" s="38"/>
      <c r="K290" s="39"/>
    </row>
    <row r="291" spans="2:11" ht="13">
      <c r="B291" s="38"/>
      <c r="K291" s="39"/>
    </row>
    <row r="292" spans="2:11" ht="13">
      <c r="B292" s="38"/>
      <c r="K292" s="39"/>
    </row>
    <row r="293" spans="2:11" ht="13">
      <c r="B293" s="38"/>
      <c r="K293" s="39"/>
    </row>
    <row r="294" spans="2:11" ht="13">
      <c r="B294" s="38"/>
      <c r="K294" s="39"/>
    </row>
    <row r="295" spans="2:11" ht="13">
      <c r="B295" s="38"/>
      <c r="K295" s="39"/>
    </row>
    <row r="296" spans="2:11" ht="13">
      <c r="B296" s="38"/>
      <c r="K296" s="39"/>
    </row>
    <row r="297" spans="2:11" ht="13">
      <c r="B297" s="38"/>
      <c r="K297" s="39"/>
    </row>
    <row r="298" spans="2:11" ht="13">
      <c r="B298" s="38"/>
      <c r="K298" s="39"/>
    </row>
    <row r="299" spans="2:11" ht="13">
      <c r="B299" s="38"/>
      <c r="K299" s="39"/>
    </row>
    <row r="300" spans="2:11" ht="13">
      <c r="B300" s="38"/>
      <c r="K300" s="39"/>
    </row>
    <row r="301" spans="2:11" ht="13">
      <c r="B301" s="38"/>
      <c r="K301" s="39"/>
    </row>
    <row r="302" spans="2:11" ht="13">
      <c r="B302" s="38"/>
      <c r="K302" s="39"/>
    </row>
    <row r="303" spans="2:11" ht="13">
      <c r="B303" s="38"/>
      <c r="K303" s="39"/>
    </row>
    <row r="304" spans="2:11" ht="13">
      <c r="B304" s="38"/>
      <c r="K304" s="39"/>
    </row>
    <row r="305" spans="2:11" ht="13">
      <c r="B305" s="38"/>
      <c r="K305" s="39"/>
    </row>
    <row r="306" spans="2:11" ht="13">
      <c r="B306" s="38"/>
      <c r="K306" s="39"/>
    </row>
    <row r="307" spans="2:11" ht="13">
      <c r="B307" s="38"/>
      <c r="K307" s="39"/>
    </row>
    <row r="308" spans="2:11" ht="13">
      <c r="B308" s="38"/>
      <c r="K308" s="39"/>
    </row>
    <row r="309" spans="2:11" ht="13">
      <c r="B309" s="38"/>
      <c r="K309" s="39"/>
    </row>
    <row r="310" spans="2:11" ht="13">
      <c r="B310" s="38"/>
      <c r="K310" s="39"/>
    </row>
    <row r="311" spans="2:11" ht="13">
      <c r="B311" s="38"/>
      <c r="K311" s="39"/>
    </row>
    <row r="312" spans="2:11" ht="13">
      <c r="B312" s="38"/>
      <c r="K312" s="39"/>
    </row>
    <row r="313" spans="2:11" ht="13">
      <c r="B313" s="38"/>
      <c r="K313" s="39"/>
    </row>
    <row r="314" spans="2:11" ht="13">
      <c r="B314" s="38"/>
      <c r="K314" s="39"/>
    </row>
    <row r="315" spans="2:11" ht="13">
      <c r="B315" s="38"/>
      <c r="K315" s="39"/>
    </row>
    <row r="316" spans="2:11" ht="13">
      <c r="B316" s="38"/>
      <c r="K316" s="39"/>
    </row>
    <row r="317" spans="2:11" ht="13">
      <c r="B317" s="38"/>
      <c r="K317" s="39"/>
    </row>
    <row r="318" spans="2:11" ht="13">
      <c r="B318" s="38"/>
      <c r="K318" s="39"/>
    </row>
    <row r="319" spans="2:11" ht="13">
      <c r="B319" s="38"/>
      <c r="K319" s="39"/>
    </row>
    <row r="320" spans="2:11" ht="13">
      <c r="B320" s="38"/>
      <c r="K320" s="39"/>
    </row>
    <row r="321" spans="2:11" ht="13">
      <c r="B321" s="38"/>
      <c r="K321" s="39"/>
    </row>
    <row r="322" spans="2:11" ht="13">
      <c r="B322" s="38"/>
      <c r="K322" s="39"/>
    </row>
    <row r="323" spans="2:11" ht="13">
      <c r="B323" s="38"/>
      <c r="K323" s="39"/>
    </row>
    <row r="324" spans="2:11" ht="13">
      <c r="B324" s="38"/>
      <c r="K324" s="39"/>
    </row>
    <row r="325" spans="2:11" ht="13">
      <c r="B325" s="38"/>
      <c r="K325" s="39"/>
    </row>
    <row r="326" spans="2:11" ht="13">
      <c r="B326" s="38"/>
      <c r="K326" s="39"/>
    </row>
    <row r="327" spans="2:11" ht="13">
      <c r="B327" s="38"/>
      <c r="K327" s="39"/>
    </row>
    <row r="328" spans="2:11" ht="13">
      <c r="B328" s="38"/>
      <c r="K328" s="39"/>
    </row>
    <row r="329" spans="2:11" ht="13">
      <c r="B329" s="38"/>
      <c r="K329" s="39"/>
    </row>
    <row r="330" spans="2:11" ht="13">
      <c r="B330" s="38"/>
      <c r="K330" s="39"/>
    </row>
    <row r="331" spans="2:11" ht="13">
      <c r="B331" s="38"/>
      <c r="K331" s="39"/>
    </row>
    <row r="332" spans="2:11" ht="13">
      <c r="B332" s="38"/>
      <c r="K332" s="39"/>
    </row>
    <row r="333" spans="2:11" ht="13">
      <c r="B333" s="38"/>
      <c r="K333" s="39"/>
    </row>
    <row r="334" spans="2:11" ht="13">
      <c r="B334" s="38"/>
      <c r="K334" s="39"/>
    </row>
    <row r="335" spans="2:11" ht="13">
      <c r="B335" s="38"/>
      <c r="K335" s="39"/>
    </row>
    <row r="336" spans="2:11" ht="13">
      <c r="B336" s="38"/>
      <c r="K336" s="39"/>
    </row>
    <row r="337" spans="2:11" ht="13">
      <c r="B337" s="38"/>
      <c r="K337" s="39"/>
    </row>
    <row r="338" spans="2:11" ht="13">
      <c r="B338" s="38"/>
      <c r="K338" s="39"/>
    </row>
    <row r="339" spans="2:11" ht="13">
      <c r="B339" s="38"/>
      <c r="K339" s="39"/>
    </row>
    <row r="340" spans="2:11" ht="13">
      <c r="B340" s="38"/>
      <c r="K340" s="39"/>
    </row>
    <row r="341" spans="2:11" ht="13">
      <c r="B341" s="38"/>
      <c r="K341" s="39"/>
    </row>
    <row r="342" spans="2:11" ht="13">
      <c r="B342" s="38"/>
      <c r="K342" s="39"/>
    </row>
    <row r="343" spans="2:11" ht="13">
      <c r="B343" s="38"/>
      <c r="K343" s="39"/>
    </row>
    <row r="344" spans="2:11" ht="13">
      <c r="B344" s="38"/>
      <c r="K344" s="39"/>
    </row>
    <row r="345" spans="2:11" ht="13">
      <c r="B345" s="38"/>
      <c r="K345" s="39"/>
    </row>
    <row r="346" spans="2:11" ht="13">
      <c r="B346" s="38"/>
      <c r="K346" s="39"/>
    </row>
    <row r="347" spans="2:11" ht="13">
      <c r="B347" s="38"/>
      <c r="K347" s="39"/>
    </row>
    <row r="348" spans="2:11" ht="13">
      <c r="B348" s="38"/>
      <c r="K348" s="39"/>
    </row>
    <row r="349" spans="2:11" ht="13">
      <c r="B349" s="38"/>
      <c r="K349" s="39"/>
    </row>
    <row r="350" spans="2:11" ht="13">
      <c r="B350" s="38"/>
      <c r="K350" s="39"/>
    </row>
    <row r="351" spans="2:11" ht="13">
      <c r="B351" s="38"/>
      <c r="K351" s="39"/>
    </row>
    <row r="352" spans="2:11" ht="13">
      <c r="B352" s="38"/>
      <c r="K352" s="39"/>
    </row>
    <row r="353" spans="2:11" ht="13">
      <c r="B353" s="38"/>
      <c r="K353" s="39"/>
    </row>
    <row r="354" spans="2:11" ht="13">
      <c r="B354" s="38"/>
      <c r="K354" s="39"/>
    </row>
    <row r="355" spans="2:11" ht="13">
      <c r="B355" s="38"/>
      <c r="K355" s="39"/>
    </row>
    <row r="356" spans="2:11" ht="13">
      <c r="B356" s="38"/>
      <c r="K356" s="39"/>
    </row>
    <row r="357" spans="2:11" ht="13">
      <c r="B357" s="38"/>
      <c r="K357" s="39"/>
    </row>
    <row r="358" spans="2:11" ht="13">
      <c r="B358" s="38"/>
      <c r="K358" s="39"/>
    </row>
    <row r="359" spans="2:11" ht="13">
      <c r="B359" s="38"/>
      <c r="K359" s="39"/>
    </row>
    <row r="360" spans="2:11" ht="13">
      <c r="B360" s="38"/>
      <c r="K360" s="39"/>
    </row>
    <row r="361" spans="2:11" ht="13">
      <c r="B361" s="38"/>
      <c r="K361" s="39"/>
    </row>
    <row r="362" spans="2:11" ht="13">
      <c r="B362" s="38"/>
      <c r="K362" s="39"/>
    </row>
    <row r="363" spans="2:11" ht="13">
      <c r="B363" s="38"/>
      <c r="K363" s="39"/>
    </row>
    <row r="364" spans="2:11" ht="13">
      <c r="B364" s="38"/>
      <c r="K364" s="39"/>
    </row>
    <row r="365" spans="2:11" ht="13">
      <c r="B365" s="38"/>
      <c r="K365" s="39"/>
    </row>
    <row r="366" spans="2:11" ht="13">
      <c r="B366" s="38"/>
      <c r="K366" s="39"/>
    </row>
    <row r="367" spans="2:11" ht="13">
      <c r="B367" s="38"/>
      <c r="K367" s="39"/>
    </row>
    <row r="368" spans="2:11" ht="13">
      <c r="B368" s="38"/>
      <c r="K368" s="39"/>
    </row>
    <row r="369" spans="2:11" ht="13">
      <c r="B369" s="38"/>
      <c r="K369" s="39"/>
    </row>
    <row r="370" spans="2:11" ht="13">
      <c r="B370" s="38"/>
      <c r="K370" s="39"/>
    </row>
    <row r="371" spans="2:11" ht="13">
      <c r="B371" s="38"/>
      <c r="K371" s="39"/>
    </row>
    <row r="372" spans="2:11" ht="13">
      <c r="B372" s="38"/>
      <c r="K372" s="39"/>
    </row>
    <row r="373" spans="2:11" ht="13">
      <c r="B373" s="38"/>
      <c r="K373" s="39"/>
    </row>
    <row r="374" spans="2:11" ht="13">
      <c r="B374" s="38"/>
      <c r="K374" s="39"/>
    </row>
    <row r="375" spans="2:11" ht="13">
      <c r="B375" s="38"/>
      <c r="K375" s="39"/>
    </row>
    <row r="376" spans="2:11" ht="13">
      <c r="B376" s="38"/>
      <c r="K376" s="39"/>
    </row>
    <row r="377" spans="2:11" ht="13">
      <c r="B377" s="38"/>
      <c r="K377" s="39"/>
    </row>
    <row r="378" spans="2:11" ht="13">
      <c r="B378" s="38"/>
      <c r="K378" s="39"/>
    </row>
    <row r="379" spans="2:11" ht="13">
      <c r="B379" s="38"/>
      <c r="K379" s="39"/>
    </row>
    <row r="380" spans="2:11" ht="13">
      <c r="B380" s="38"/>
      <c r="K380" s="39"/>
    </row>
    <row r="381" spans="2:11" ht="13">
      <c r="B381" s="38"/>
      <c r="K381" s="39"/>
    </row>
    <row r="382" spans="2:11" ht="13">
      <c r="B382" s="38"/>
      <c r="K382" s="39"/>
    </row>
    <row r="383" spans="2:11" ht="13">
      <c r="B383" s="38"/>
      <c r="K383" s="39"/>
    </row>
    <row r="384" spans="2:11" ht="13">
      <c r="B384" s="38"/>
      <c r="K384" s="39"/>
    </row>
    <row r="385" spans="2:11" ht="13">
      <c r="B385" s="38"/>
      <c r="K385" s="39"/>
    </row>
    <row r="386" spans="2:11" ht="13">
      <c r="B386" s="38"/>
      <c r="K386" s="39"/>
    </row>
    <row r="387" spans="2:11" ht="13">
      <c r="B387" s="38"/>
      <c r="K387" s="39"/>
    </row>
    <row r="388" spans="2:11" ht="13">
      <c r="B388" s="38"/>
      <c r="K388" s="39"/>
    </row>
    <row r="389" spans="2:11" ht="13">
      <c r="B389" s="38"/>
      <c r="K389" s="39"/>
    </row>
    <row r="390" spans="2:11" ht="13">
      <c r="B390" s="38"/>
      <c r="K390" s="39"/>
    </row>
    <row r="391" spans="2:11" ht="13">
      <c r="B391" s="38"/>
      <c r="K391" s="39"/>
    </row>
    <row r="392" spans="2:11" ht="13">
      <c r="B392" s="38"/>
      <c r="K392" s="39"/>
    </row>
    <row r="393" spans="2:11" ht="13">
      <c r="B393" s="38"/>
      <c r="K393" s="39"/>
    </row>
    <row r="394" spans="2:11" ht="13">
      <c r="B394" s="38"/>
      <c r="K394" s="39"/>
    </row>
    <row r="395" spans="2:11" ht="13">
      <c r="B395" s="38"/>
      <c r="K395" s="39"/>
    </row>
    <row r="396" spans="2:11" ht="13">
      <c r="B396" s="38"/>
      <c r="K396" s="39"/>
    </row>
    <row r="397" spans="2:11" ht="13">
      <c r="B397" s="38"/>
      <c r="K397" s="39"/>
    </row>
    <row r="398" spans="2:11" ht="13">
      <c r="B398" s="38"/>
      <c r="K398" s="39"/>
    </row>
    <row r="399" spans="2:11" ht="13">
      <c r="B399" s="38"/>
      <c r="K399" s="39"/>
    </row>
    <row r="400" spans="2:11" ht="13">
      <c r="B400" s="38"/>
      <c r="K400" s="39"/>
    </row>
    <row r="401" spans="2:11" ht="13">
      <c r="B401" s="38"/>
      <c r="K401" s="39"/>
    </row>
    <row r="402" spans="2:11" ht="13">
      <c r="B402" s="38"/>
      <c r="K402" s="39"/>
    </row>
    <row r="403" spans="2:11" ht="13">
      <c r="B403" s="38"/>
      <c r="K403" s="39"/>
    </row>
    <row r="404" spans="2:11" ht="13">
      <c r="B404" s="38"/>
      <c r="K404" s="39"/>
    </row>
    <row r="405" spans="2:11" ht="13">
      <c r="B405" s="38"/>
      <c r="K405" s="39"/>
    </row>
    <row r="406" spans="2:11" ht="13">
      <c r="B406" s="38"/>
      <c r="K406" s="39"/>
    </row>
    <row r="407" spans="2:11" ht="13">
      <c r="B407" s="38"/>
      <c r="K407" s="39"/>
    </row>
    <row r="408" spans="2:11" ht="13">
      <c r="B408" s="38"/>
      <c r="K408" s="39"/>
    </row>
    <row r="409" spans="2:11" ht="13">
      <c r="B409" s="38"/>
      <c r="K409" s="39"/>
    </row>
    <row r="410" spans="2:11" ht="13">
      <c r="B410" s="38"/>
      <c r="K410" s="39"/>
    </row>
    <row r="411" spans="2:11" ht="13">
      <c r="B411" s="38"/>
      <c r="K411" s="39"/>
    </row>
    <row r="412" spans="2:11" ht="13">
      <c r="B412" s="38"/>
      <c r="K412" s="39"/>
    </row>
    <row r="413" spans="2:11" ht="13">
      <c r="B413" s="38"/>
      <c r="K413" s="39"/>
    </row>
    <row r="414" spans="2:11" ht="13">
      <c r="B414" s="38"/>
      <c r="K414" s="39"/>
    </row>
    <row r="415" spans="2:11" ht="13">
      <c r="B415" s="38"/>
      <c r="K415" s="39"/>
    </row>
    <row r="416" spans="2:11" ht="13">
      <c r="B416" s="38"/>
      <c r="K416" s="39"/>
    </row>
    <row r="417" spans="2:11" ht="13">
      <c r="B417" s="38"/>
      <c r="K417" s="39"/>
    </row>
    <row r="418" spans="2:11" ht="13">
      <c r="B418" s="38"/>
      <c r="K418" s="39"/>
    </row>
    <row r="419" spans="2:11" ht="13">
      <c r="B419" s="38"/>
      <c r="K419" s="39"/>
    </row>
    <row r="420" spans="2:11" ht="13">
      <c r="B420" s="38"/>
      <c r="K420" s="39"/>
    </row>
    <row r="421" spans="2:11" ht="13">
      <c r="B421" s="38"/>
      <c r="K421" s="39"/>
    </row>
    <row r="422" spans="2:11" ht="13">
      <c r="B422" s="38"/>
      <c r="K422" s="39"/>
    </row>
    <row r="423" spans="2:11" ht="13">
      <c r="B423" s="38"/>
      <c r="K423" s="39"/>
    </row>
    <row r="424" spans="2:11" ht="13">
      <c r="B424" s="38"/>
      <c r="K424" s="39"/>
    </row>
    <row r="425" spans="2:11" ht="13">
      <c r="B425" s="38"/>
      <c r="K425" s="39"/>
    </row>
    <row r="426" spans="2:11" ht="13">
      <c r="B426" s="38"/>
      <c r="K426" s="39"/>
    </row>
    <row r="427" spans="2:11" ht="13">
      <c r="B427" s="38"/>
      <c r="K427" s="39"/>
    </row>
    <row r="428" spans="2:11" ht="13">
      <c r="B428" s="38"/>
      <c r="K428" s="39"/>
    </row>
    <row r="429" spans="2:11" ht="13">
      <c r="B429" s="38"/>
      <c r="K429" s="39"/>
    </row>
    <row r="430" spans="2:11" ht="13">
      <c r="B430" s="38"/>
      <c r="K430" s="39"/>
    </row>
    <row r="431" spans="2:11" ht="13">
      <c r="B431" s="38"/>
      <c r="K431" s="39"/>
    </row>
    <row r="432" spans="2:11" ht="13">
      <c r="B432" s="38"/>
      <c r="K432" s="39"/>
    </row>
    <row r="433" spans="2:11" ht="13">
      <c r="B433" s="38"/>
      <c r="K433" s="39"/>
    </row>
    <row r="434" spans="2:11" ht="13">
      <c r="B434" s="38"/>
      <c r="K434" s="39"/>
    </row>
    <row r="435" spans="2:11" ht="13">
      <c r="B435" s="38"/>
      <c r="K435" s="39"/>
    </row>
    <row r="436" spans="2:11" ht="13">
      <c r="B436" s="38"/>
      <c r="K436" s="39"/>
    </row>
    <row r="437" spans="2:11" ht="13">
      <c r="B437" s="38"/>
      <c r="K437" s="39"/>
    </row>
    <row r="438" spans="2:11" ht="13">
      <c r="B438" s="38"/>
      <c r="K438" s="39"/>
    </row>
    <row r="439" spans="2:11" ht="13">
      <c r="B439" s="38"/>
      <c r="K439" s="39"/>
    </row>
    <row r="440" spans="2:11" ht="13">
      <c r="B440" s="38"/>
      <c r="K440" s="39"/>
    </row>
    <row r="441" spans="2:11" ht="13">
      <c r="B441" s="38"/>
      <c r="K441" s="39"/>
    </row>
    <row r="442" spans="2:11" ht="13">
      <c r="B442" s="38"/>
      <c r="K442" s="39"/>
    </row>
    <row r="443" spans="2:11" ht="13">
      <c r="B443" s="38"/>
      <c r="K443" s="39"/>
    </row>
    <row r="444" spans="2:11" ht="13">
      <c r="B444" s="38"/>
      <c r="K444" s="39"/>
    </row>
    <row r="445" spans="2:11" ht="13">
      <c r="B445" s="38"/>
      <c r="K445" s="39"/>
    </row>
    <row r="446" spans="2:11" ht="13">
      <c r="B446" s="38"/>
      <c r="K446" s="39"/>
    </row>
    <row r="447" spans="2:11" ht="13">
      <c r="B447" s="38"/>
      <c r="K447" s="39"/>
    </row>
    <row r="448" spans="2:11" ht="13">
      <c r="B448" s="38"/>
      <c r="K448" s="39"/>
    </row>
    <row r="449" spans="2:11" ht="13">
      <c r="B449" s="38"/>
      <c r="K449" s="39"/>
    </row>
    <row r="450" spans="2:11" ht="13">
      <c r="B450" s="38"/>
      <c r="K450" s="39"/>
    </row>
    <row r="451" spans="2:11" ht="13">
      <c r="B451" s="38"/>
      <c r="K451" s="39"/>
    </row>
    <row r="452" spans="2:11" ht="13">
      <c r="B452" s="38"/>
      <c r="K452" s="39"/>
    </row>
    <row r="453" spans="2:11" ht="13">
      <c r="B453" s="38"/>
      <c r="K453" s="39"/>
    </row>
    <row r="454" spans="2:11" ht="13">
      <c r="B454" s="38"/>
      <c r="K454" s="39"/>
    </row>
    <row r="455" spans="2:11" ht="13">
      <c r="B455" s="38"/>
      <c r="K455" s="39"/>
    </row>
    <row r="456" spans="2:11" ht="13">
      <c r="B456" s="38"/>
      <c r="K456" s="39"/>
    </row>
    <row r="457" spans="2:11" ht="13">
      <c r="B457" s="38"/>
      <c r="K457" s="39"/>
    </row>
    <row r="458" spans="2:11" ht="13">
      <c r="B458" s="38"/>
      <c r="K458" s="39"/>
    </row>
    <row r="459" spans="2:11" ht="13">
      <c r="B459" s="38"/>
      <c r="K459" s="39"/>
    </row>
    <row r="460" spans="2:11" ht="13">
      <c r="B460" s="38"/>
      <c r="K460" s="39"/>
    </row>
    <row r="461" spans="2:11" ht="13">
      <c r="B461" s="38"/>
      <c r="K461" s="39"/>
    </row>
    <row r="462" spans="2:11" ht="13">
      <c r="B462" s="38"/>
      <c r="K462" s="39"/>
    </row>
    <row r="463" spans="2:11" ht="13">
      <c r="B463" s="38"/>
      <c r="K463" s="39"/>
    </row>
    <row r="464" spans="2:11" ht="13">
      <c r="B464" s="38"/>
      <c r="K464" s="39"/>
    </row>
    <row r="465" spans="2:11" ht="13">
      <c r="B465" s="38"/>
      <c r="K465" s="39"/>
    </row>
    <row r="466" spans="2:11" ht="13">
      <c r="B466" s="38"/>
      <c r="K466" s="39"/>
    </row>
    <row r="467" spans="2:11" ht="13">
      <c r="B467" s="38"/>
      <c r="K467" s="39"/>
    </row>
    <row r="468" spans="2:11" ht="13">
      <c r="B468" s="38"/>
      <c r="K468" s="39"/>
    </row>
    <row r="469" spans="2:11" ht="13">
      <c r="B469" s="38"/>
      <c r="K469" s="39"/>
    </row>
    <row r="470" spans="2:11" ht="13">
      <c r="B470" s="38"/>
      <c r="K470" s="39"/>
    </row>
    <row r="471" spans="2:11" ht="13">
      <c r="B471" s="38"/>
      <c r="K471" s="39"/>
    </row>
    <row r="472" spans="2:11" ht="13">
      <c r="B472" s="38"/>
      <c r="K472" s="39"/>
    </row>
    <row r="473" spans="2:11" ht="13">
      <c r="B473" s="38"/>
      <c r="K473" s="39"/>
    </row>
    <row r="474" spans="2:11" ht="13">
      <c r="B474" s="38"/>
      <c r="K474" s="39"/>
    </row>
    <row r="475" spans="2:11" ht="13">
      <c r="B475" s="38"/>
      <c r="K475" s="39"/>
    </row>
    <row r="476" spans="2:11" ht="13">
      <c r="B476" s="38"/>
      <c r="K476" s="39"/>
    </row>
    <row r="477" spans="2:11" ht="13">
      <c r="B477" s="38"/>
      <c r="K477" s="39"/>
    </row>
    <row r="478" spans="2:11" ht="13">
      <c r="B478" s="38"/>
      <c r="K478" s="39"/>
    </row>
    <row r="479" spans="2:11" ht="13">
      <c r="B479" s="38"/>
      <c r="K479" s="39"/>
    </row>
    <row r="480" spans="2:11" ht="13">
      <c r="B480" s="38"/>
      <c r="K480" s="39"/>
    </row>
    <row r="481" spans="2:11" ht="13">
      <c r="B481" s="38"/>
      <c r="K481" s="39"/>
    </row>
    <row r="482" spans="2:11" ht="13">
      <c r="B482" s="38"/>
      <c r="K482" s="39"/>
    </row>
    <row r="483" spans="2:11" ht="13">
      <c r="B483" s="38"/>
      <c r="K483" s="39"/>
    </row>
    <row r="484" spans="2:11" ht="13">
      <c r="B484" s="38"/>
      <c r="K484" s="39"/>
    </row>
    <row r="485" spans="2:11" ht="13">
      <c r="B485" s="38"/>
      <c r="K485" s="39"/>
    </row>
    <row r="486" spans="2:11" ht="13">
      <c r="B486" s="38"/>
      <c r="K486" s="39"/>
    </row>
    <row r="487" spans="2:11" ht="13">
      <c r="B487" s="38"/>
      <c r="K487" s="39"/>
    </row>
    <row r="488" spans="2:11" ht="13">
      <c r="B488" s="38"/>
      <c r="K488" s="39"/>
    </row>
    <row r="489" spans="2:11" ht="13">
      <c r="B489" s="38"/>
      <c r="K489" s="39"/>
    </row>
    <row r="490" spans="2:11" ht="13">
      <c r="B490" s="38"/>
      <c r="K490" s="39"/>
    </row>
    <row r="491" spans="2:11" ht="13">
      <c r="B491" s="38"/>
      <c r="K491" s="39"/>
    </row>
    <row r="492" spans="2:11" ht="13">
      <c r="B492" s="38"/>
      <c r="K492" s="39"/>
    </row>
    <row r="493" spans="2:11" ht="13">
      <c r="B493" s="38"/>
      <c r="K493" s="39"/>
    </row>
    <row r="494" spans="2:11" ht="13">
      <c r="B494" s="38"/>
      <c r="K494" s="39"/>
    </row>
    <row r="495" spans="2:11" ht="13">
      <c r="B495" s="38"/>
      <c r="K495" s="39"/>
    </row>
    <row r="496" spans="2:11" ht="13">
      <c r="B496" s="38"/>
      <c r="K496" s="39"/>
    </row>
    <row r="497" spans="2:11" ht="13">
      <c r="B497" s="38"/>
      <c r="K497" s="39"/>
    </row>
    <row r="498" spans="2:11" ht="13">
      <c r="B498" s="38"/>
      <c r="K498" s="39"/>
    </row>
    <row r="499" spans="2:11" ht="13">
      <c r="B499" s="38"/>
      <c r="K499" s="39"/>
    </row>
    <row r="500" spans="2:11" ht="13">
      <c r="B500" s="38"/>
      <c r="K500" s="39"/>
    </row>
    <row r="501" spans="2:11" ht="13">
      <c r="B501" s="38"/>
      <c r="K501" s="39"/>
    </row>
    <row r="502" spans="2:11" ht="13">
      <c r="B502" s="38"/>
      <c r="K502" s="39"/>
    </row>
    <row r="503" spans="2:11" ht="13">
      <c r="B503" s="38"/>
      <c r="K503" s="39"/>
    </row>
    <row r="504" spans="2:11" ht="13">
      <c r="B504" s="38"/>
      <c r="K504" s="39"/>
    </row>
    <row r="505" spans="2:11" ht="13">
      <c r="B505" s="38"/>
      <c r="K505" s="39"/>
    </row>
    <row r="506" spans="2:11" ht="13">
      <c r="B506" s="38"/>
      <c r="K506" s="39"/>
    </row>
    <row r="507" spans="2:11" ht="13">
      <c r="B507" s="38"/>
      <c r="K507" s="39"/>
    </row>
    <row r="508" spans="2:11" ht="13">
      <c r="B508" s="38"/>
      <c r="K508" s="39"/>
    </row>
    <row r="509" spans="2:11" ht="13">
      <c r="B509" s="38"/>
      <c r="K509" s="39"/>
    </row>
    <row r="510" spans="2:11" ht="13">
      <c r="B510" s="38"/>
      <c r="K510" s="39"/>
    </row>
    <row r="511" spans="2:11" ht="13">
      <c r="B511" s="38"/>
      <c r="K511" s="39"/>
    </row>
    <row r="512" spans="2:11" ht="13">
      <c r="B512" s="38"/>
      <c r="K512" s="39"/>
    </row>
    <row r="513" spans="2:11" ht="13">
      <c r="B513" s="38"/>
      <c r="K513" s="39"/>
    </row>
    <row r="514" spans="2:11" ht="13">
      <c r="B514" s="38"/>
      <c r="K514" s="39"/>
    </row>
    <row r="515" spans="2:11" ht="13">
      <c r="B515" s="38"/>
      <c r="K515" s="39"/>
    </row>
    <row r="516" spans="2:11" ht="13">
      <c r="B516" s="38"/>
      <c r="K516" s="39"/>
    </row>
    <row r="517" spans="2:11" ht="13">
      <c r="B517" s="38"/>
      <c r="K517" s="39"/>
    </row>
    <row r="518" spans="2:11" ht="13">
      <c r="B518" s="38"/>
      <c r="K518" s="39"/>
    </row>
    <row r="519" spans="2:11" ht="13">
      <c r="B519" s="38"/>
      <c r="K519" s="39"/>
    </row>
    <row r="520" spans="2:11" ht="13">
      <c r="B520" s="38"/>
      <c r="K520" s="39"/>
    </row>
    <row r="521" spans="2:11" ht="13">
      <c r="B521" s="38"/>
      <c r="K521" s="39"/>
    </row>
    <row r="522" spans="2:11" ht="13">
      <c r="B522" s="38"/>
      <c r="K522" s="39"/>
    </row>
    <row r="523" spans="2:11" ht="13">
      <c r="B523" s="38"/>
      <c r="K523" s="39"/>
    </row>
    <row r="524" spans="2:11" ht="13">
      <c r="B524" s="38"/>
      <c r="K524" s="39"/>
    </row>
    <row r="525" spans="2:11" ht="13">
      <c r="B525" s="38"/>
      <c r="K525" s="39"/>
    </row>
    <row r="526" spans="2:11" ht="13">
      <c r="B526" s="38"/>
      <c r="K526" s="39"/>
    </row>
    <row r="527" spans="2:11" ht="13">
      <c r="B527" s="38"/>
      <c r="K527" s="39"/>
    </row>
    <row r="528" spans="2:11" ht="13">
      <c r="B528" s="38"/>
      <c r="K528" s="39"/>
    </row>
    <row r="529" spans="2:11" ht="13">
      <c r="B529" s="38"/>
      <c r="K529" s="39"/>
    </row>
    <row r="530" spans="2:11" ht="13">
      <c r="B530" s="38"/>
      <c r="K530" s="39"/>
    </row>
    <row r="531" spans="2:11" ht="13">
      <c r="B531" s="38"/>
      <c r="K531" s="39"/>
    </row>
    <row r="532" spans="2:11" ht="13">
      <c r="B532" s="38"/>
      <c r="K532" s="39"/>
    </row>
    <row r="533" spans="2:11" ht="13">
      <c r="B533" s="38"/>
      <c r="K533" s="39"/>
    </row>
    <row r="534" spans="2:11" ht="13">
      <c r="B534" s="38"/>
      <c r="K534" s="39"/>
    </row>
    <row r="535" spans="2:11" ht="13">
      <c r="B535" s="38"/>
      <c r="K535" s="39"/>
    </row>
    <row r="536" spans="2:11" ht="13">
      <c r="B536" s="38"/>
      <c r="K536" s="39"/>
    </row>
    <row r="537" spans="2:11" ht="13">
      <c r="B537" s="38"/>
      <c r="K537" s="39"/>
    </row>
    <row r="538" spans="2:11" ht="13">
      <c r="B538" s="38"/>
      <c r="K538" s="39"/>
    </row>
    <row r="539" spans="2:11" ht="13">
      <c r="B539" s="38"/>
      <c r="K539" s="39"/>
    </row>
    <row r="540" spans="2:11" ht="13">
      <c r="B540" s="38"/>
      <c r="K540" s="39"/>
    </row>
    <row r="541" spans="2:11" ht="13">
      <c r="B541" s="38"/>
      <c r="K541" s="39"/>
    </row>
    <row r="542" spans="2:11" ht="13">
      <c r="B542" s="38"/>
      <c r="K542" s="39"/>
    </row>
    <row r="543" spans="2:11" ht="13">
      <c r="B543" s="38"/>
      <c r="K543" s="39"/>
    </row>
    <row r="544" spans="2:11" ht="13">
      <c r="B544" s="38"/>
      <c r="K544" s="39"/>
    </row>
    <row r="545" spans="2:11" ht="13">
      <c r="B545" s="38"/>
      <c r="K545" s="39"/>
    </row>
    <row r="546" spans="2:11" ht="13">
      <c r="B546" s="38"/>
      <c r="K546" s="39"/>
    </row>
    <row r="547" spans="2:11" ht="13">
      <c r="B547" s="38"/>
      <c r="K547" s="39"/>
    </row>
    <row r="548" spans="2:11" ht="13">
      <c r="B548" s="38"/>
      <c r="K548" s="39"/>
    </row>
    <row r="549" spans="2:11" ht="13">
      <c r="B549" s="38"/>
      <c r="K549" s="39"/>
    </row>
    <row r="550" spans="2:11" ht="13">
      <c r="B550" s="38"/>
      <c r="K550" s="39"/>
    </row>
    <row r="551" spans="2:11" ht="13">
      <c r="B551" s="38"/>
      <c r="K551" s="39"/>
    </row>
    <row r="552" spans="2:11" ht="13">
      <c r="B552" s="38"/>
      <c r="K552" s="39"/>
    </row>
    <row r="553" spans="2:11" ht="13">
      <c r="B553" s="38"/>
      <c r="K553" s="39"/>
    </row>
    <row r="554" spans="2:11" ht="13">
      <c r="B554" s="38"/>
      <c r="K554" s="39"/>
    </row>
    <row r="555" spans="2:11" ht="13">
      <c r="B555" s="38"/>
      <c r="K555" s="39"/>
    </row>
    <row r="556" spans="2:11" ht="13">
      <c r="B556" s="38"/>
      <c r="K556" s="39"/>
    </row>
    <row r="557" spans="2:11" ht="13">
      <c r="B557" s="38"/>
      <c r="K557" s="39"/>
    </row>
    <row r="558" spans="2:11" ht="13">
      <c r="B558" s="38"/>
      <c r="K558" s="39"/>
    </row>
    <row r="559" spans="2:11" ht="13">
      <c r="B559" s="38"/>
      <c r="K559" s="39"/>
    </row>
    <row r="560" spans="2:11" ht="13">
      <c r="B560" s="38"/>
      <c r="K560" s="39"/>
    </row>
    <row r="561" spans="2:11" ht="13">
      <c r="B561" s="38"/>
      <c r="K561" s="39"/>
    </row>
    <row r="562" spans="2:11" ht="13">
      <c r="B562" s="38"/>
      <c r="K562" s="39"/>
    </row>
    <row r="563" spans="2:11" ht="13">
      <c r="B563" s="38"/>
      <c r="K563" s="39"/>
    </row>
    <row r="564" spans="2:11" ht="13">
      <c r="B564" s="38"/>
      <c r="K564" s="39"/>
    </row>
    <row r="565" spans="2:11" ht="13">
      <c r="B565" s="38"/>
      <c r="K565" s="39"/>
    </row>
    <row r="566" spans="2:11" ht="13">
      <c r="B566" s="38"/>
      <c r="K566" s="39"/>
    </row>
    <row r="567" spans="2:11" ht="13">
      <c r="B567" s="38"/>
      <c r="K567" s="39"/>
    </row>
    <row r="568" spans="2:11" ht="13">
      <c r="B568" s="38"/>
      <c r="K568" s="39"/>
    </row>
    <row r="569" spans="2:11" ht="13">
      <c r="B569" s="38"/>
      <c r="K569" s="39"/>
    </row>
    <row r="570" spans="2:11" ht="13">
      <c r="B570" s="38"/>
      <c r="K570" s="39"/>
    </row>
    <row r="571" spans="2:11" ht="13">
      <c r="B571" s="38"/>
      <c r="K571" s="39"/>
    </row>
    <row r="572" spans="2:11" ht="13">
      <c r="B572" s="38"/>
      <c r="K572" s="39"/>
    </row>
    <row r="573" spans="2:11" ht="13">
      <c r="B573" s="38"/>
      <c r="K573" s="39"/>
    </row>
    <row r="574" spans="2:11" ht="13">
      <c r="B574" s="38"/>
      <c r="K574" s="39"/>
    </row>
    <row r="575" spans="2:11" ht="13">
      <c r="B575" s="38"/>
      <c r="K575" s="39"/>
    </row>
    <row r="576" spans="2:11" ht="13">
      <c r="B576" s="38"/>
      <c r="K576" s="39"/>
    </row>
    <row r="577" spans="2:11" ht="13">
      <c r="B577" s="38"/>
      <c r="K577" s="39"/>
    </row>
    <row r="578" spans="2:11" ht="13">
      <c r="B578" s="38"/>
      <c r="K578" s="39"/>
    </row>
    <row r="579" spans="2:11" ht="13">
      <c r="B579" s="38"/>
      <c r="K579" s="39"/>
    </row>
    <row r="580" spans="2:11" ht="13">
      <c r="B580" s="38"/>
      <c r="K580" s="39"/>
    </row>
    <row r="581" spans="2:11" ht="13">
      <c r="B581" s="38"/>
      <c r="K581" s="39"/>
    </row>
    <row r="582" spans="2:11" ht="13">
      <c r="B582" s="38"/>
      <c r="K582" s="39"/>
    </row>
    <row r="583" spans="2:11" ht="13">
      <c r="B583" s="38"/>
      <c r="K583" s="39"/>
    </row>
    <row r="584" spans="2:11" ht="13">
      <c r="B584" s="38"/>
      <c r="K584" s="39"/>
    </row>
    <row r="585" spans="2:11" ht="13">
      <c r="B585" s="38"/>
      <c r="K585" s="39"/>
    </row>
    <row r="586" spans="2:11" ht="13">
      <c r="B586" s="38"/>
      <c r="K586" s="39"/>
    </row>
    <row r="587" spans="2:11" ht="13">
      <c r="B587" s="38"/>
      <c r="K587" s="39"/>
    </row>
    <row r="588" spans="2:11" ht="13">
      <c r="B588" s="38"/>
      <c r="K588" s="39"/>
    </row>
    <row r="589" spans="2:11" ht="13">
      <c r="B589" s="38"/>
      <c r="K589" s="39"/>
    </row>
    <row r="590" spans="2:11" ht="13">
      <c r="B590" s="38"/>
      <c r="K590" s="39"/>
    </row>
    <row r="591" spans="2:11" ht="13">
      <c r="B591" s="38"/>
      <c r="K591" s="39"/>
    </row>
    <row r="592" spans="2:11" ht="13">
      <c r="B592" s="38"/>
      <c r="K592" s="39"/>
    </row>
    <row r="593" spans="2:11" ht="13">
      <c r="B593" s="38"/>
      <c r="K593" s="39"/>
    </row>
    <row r="594" spans="2:11" ht="13">
      <c r="B594" s="38"/>
      <c r="K594" s="39"/>
    </row>
    <row r="595" spans="2:11" ht="13">
      <c r="B595" s="38"/>
      <c r="K595" s="39"/>
    </row>
    <row r="596" spans="2:11" ht="13">
      <c r="B596" s="38"/>
      <c r="K596" s="39"/>
    </row>
    <row r="597" spans="2:11" ht="13">
      <c r="B597" s="38"/>
      <c r="K597" s="39"/>
    </row>
    <row r="598" spans="2:11" ht="13">
      <c r="B598" s="38"/>
      <c r="K598" s="39"/>
    </row>
    <row r="599" spans="2:11" ht="13">
      <c r="B599" s="38"/>
      <c r="K599" s="39"/>
    </row>
    <row r="600" spans="2:11" ht="13">
      <c r="B600" s="38"/>
      <c r="K600" s="39"/>
    </row>
    <row r="601" spans="2:11" ht="13">
      <c r="B601" s="38"/>
      <c r="K601" s="39"/>
    </row>
    <row r="602" spans="2:11" ht="13">
      <c r="B602" s="38"/>
      <c r="K602" s="39"/>
    </row>
    <row r="603" spans="2:11" ht="13">
      <c r="B603" s="38"/>
      <c r="K603" s="39"/>
    </row>
    <row r="604" spans="2:11" ht="13">
      <c r="B604" s="38"/>
      <c r="K604" s="39"/>
    </row>
    <row r="605" spans="2:11" ht="13">
      <c r="B605" s="38"/>
      <c r="K605" s="39"/>
    </row>
    <row r="606" spans="2:11" ht="13">
      <c r="B606" s="38"/>
      <c r="K606" s="39"/>
    </row>
    <row r="607" spans="2:11" ht="13">
      <c r="B607" s="38"/>
      <c r="K607" s="39"/>
    </row>
    <row r="608" spans="2:11" ht="13">
      <c r="B608" s="38"/>
      <c r="K608" s="39"/>
    </row>
    <row r="609" spans="2:11" ht="13">
      <c r="B609" s="38"/>
      <c r="K609" s="39"/>
    </row>
    <row r="610" spans="2:11" ht="13">
      <c r="B610" s="38"/>
      <c r="K610" s="39"/>
    </row>
    <row r="611" spans="2:11" ht="13">
      <c r="B611" s="38"/>
      <c r="K611" s="39"/>
    </row>
    <row r="612" spans="2:11" ht="13">
      <c r="B612" s="38"/>
      <c r="K612" s="39"/>
    </row>
    <row r="613" spans="2:11" ht="13">
      <c r="B613" s="38"/>
      <c r="K613" s="39"/>
    </row>
    <row r="614" spans="2:11" ht="13">
      <c r="B614" s="38"/>
      <c r="K614" s="39"/>
    </row>
    <row r="615" spans="2:11" ht="13">
      <c r="B615" s="38"/>
      <c r="K615" s="39"/>
    </row>
    <row r="616" spans="2:11" ht="13">
      <c r="B616" s="38"/>
      <c r="K616" s="39"/>
    </row>
    <row r="617" spans="2:11" ht="13">
      <c r="B617" s="38"/>
      <c r="K617" s="39"/>
    </row>
    <row r="618" spans="2:11" ht="13">
      <c r="B618" s="38"/>
      <c r="K618" s="39"/>
    </row>
    <row r="619" spans="2:11" ht="13">
      <c r="B619" s="38"/>
      <c r="K619" s="39"/>
    </row>
    <row r="620" spans="2:11" ht="13">
      <c r="B620" s="38"/>
      <c r="K620" s="39"/>
    </row>
    <row r="621" spans="2:11" ht="13">
      <c r="B621" s="38"/>
      <c r="K621" s="39"/>
    </row>
    <row r="622" spans="2:11" ht="13">
      <c r="B622" s="38"/>
      <c r="K622" s="39"/>
    </row>
    <row r="623" spans="2:11" ht="13">
      <c r="B623" s="38"/>
      <c r="K623" s="39"/>
    </row>
    <row r="624" spans="2:11" ht="13">
      <c r="B624" s="38"/>
      <c r="K624" s="39"/>
    </row>
    <row r="625" spans="2:11" ht="13">
      <c r="B625" s="38"/>
      <c r="K625" s="39"/>
    </row>
    <row r="626" spans="2:11" ht="13">
      <c r="B626" s="38"/>
      <c r="K626" s="39"/>
    </row>
    <row r="627" spans="2:11" ht="13">
      <c r="B627" s="38"/>
      <c r="K627" s="39"/>
    </row>
    <row r="628" spans="2:11" ht="13">
      <c r="B628" s="38"/>
      <c r="K628" s="39"/>
    </row>
    <row r="629" spans="2:11" ht="13">
      <c r="B629" s="38"/>
      <c r="K629" s="39"/>
    </row>
    <row r="630" spans="2:11" ht="13">
      <c r="B630" s="38"/>
      <c r="K630" s="39"/>
    </row>
    <row r="631" spans="2:11" ht="13">
      <c r="B631" s="38"/>
      <c r="K631" s="39"/>
    </row>
    <row r="632" spans="2:11" ht="13">
      <c r="B632" s="38"/>
      <c r="K632" s="39"/>
    </row>
    <row r="633" spans="2:11" ht="13">
      <c r="B633" s="38"/>
      <c r="K633" s="39"/>
    </row>
    <row r="634" spans="2:11" ht="13">
      <c r="B634" s="38"/>
      <c r="K634" s="39"/>
    </row>
    <row r="635" spans="2:11" ht="13">
      <c r="B635" s="38"/>
      <c r="K635" s="39"/>
    </row>
    <row r="636" spans="2:11" ht="13">
      <c r="B636" s="38"/>
      <c r="K636" s="39"/>
    </row>
    <row r="637" spans="2:11" ht="13">
      <c r="B637" s="38"/>
      <c r="K637" s="39"/>
    </row>
    <row r="638" spans="2:11" ht="13">
      <c r="B638" s="38"/>
      <c r="K638" s="39"/>
    </row>
    <row r="639" spans="2:11" ht="13">
      <c r="B639" s="38"/>
      <c r="K639" s="39"/>
    </row>
    <row r="640" spans="2:11" ht="13">
      <c r="B640" s="38"/>
      <c r="K640" s="39"/>
    </row>
    <row r="641" spans="2:11" ht="13">
      <c r="B641" s="38"/>
      <c r="K641" s="39"/>
    </row>
    <row r="642" spans="2:11" ht="13">
      <c r="B642" s="38"/>
      <c r="K642" s="39"/>
    </row>
    <row r="643" spans="2:11" ht="13">
      <c r="B643" s="38"/>
      <c r="K643" s="39"/>
    </row>
    <row r="644" spans="2:11" ht="13">
      <c r="B644" s="38"/>
      <c r="K644" s="39"/>
    </row>
    <row r="645" spans="2:11" ht="13">
      <c r="B645" s="38"/>
      <c r="K645" s="39"/>
    </row>
    <row r="646" spans="2:11" ht="13">
      <c r="B646" s="38"/>
      <c r="K646" s="39"/>
    </row>
    <row r="647" spans="2:11" ht="13">
      <c r="B647" s="38"/>
      <c r="K647" s="39"/>
    </row>
    <row r="648" spans="2:11" ht="13">
      <c r="B648" s="38"/>
      <c r="K648" s="39"/>
    </row>
    <row r="649" spans="2:11" ht="13">
      <c r="B649" s="38"/>
      <c r="K649" s="39"/>
    </row>
    <row r="650" spans="2:11" ht="13">
      <c r="B650" s="38"/>
      <c r="K650" s="39"/>
    </row>
    <row r="651" spans="2:11" ht="13">
      <c r="B651" s="38"/>
      <c r="K651" s="39"/>
    </row>
    <row r="652" spans="2:11" ht="13">
      <c r="B652" s="38"/>
      <c r="K652" s="39"/>
    </row>
    <row r="653" spans="2:11" ht="13">
      <c r="B653" s="38"/>
      <c r="K653" s="39"/>
    </row>
    <row r="654" spans="2:11" ht="13">
      <c r="B654" s="38"/>
      <c r="K654" s="39"/>
    </row>
    <row r="655" spans="2:11" ht="13">
      <c r="B655" s="38"/>
      <c r="K655" s="39"/>
    </row>
    <row r="656" spans="2:11" ht="13">
      <c r="B656" s="38"/>
      <c r="K656" s="39"/>
    </row>
    <row r="657" spans="2:11" ht="13">
      <c r="B657" s="38"/>
      <c r="K657" s="39"/>
    </row>
    <row r="658" spans="2:11" ht="13">
      <c r="B658" s="38"/>
      <c r="K658" s="39"/>
    </row>
    <row r="659" spans="2:11" ht="13">
      <c r="B659" s="38"/>
      <c r="K659" s="39"/>
    </row>
    <row r="660" spans="2:11" ht="13">
      <c r="B660" s="38"/>
      <c r="K660" s="39"/>
    </row>
    <row r="661" spans="2:11" ht="13">
      <c r="B661" s="38"/>
      <c r="K661" s="39"/>
    </row>
    <row r="662" spans="2:11" ht="13">
      <c r="B662" s="38"/>
      <c r="K662" s="39"/>
    </row>
    <row r="663" spans="2:11" ht="13">
      <c r="B663" s="38"/>
      <c r="K663" s="39"/>
    </row>
    <row r="664" spans="2:11" ht="13">
      <c r="B664" s="38"/>
      <c r="K664" s="39"/>
    </row>
    <row r="665" spans="2:11" ht="13">
      <c r="B665" s="38"/>
      <c r="K665" s="39"/>
    </row>
    <row r="666" spans="2:11" ht="13">
      <c r="B666" s="38"/>
      <c r="K666" s="39"/>
    </row>
    <row r="667" spans="2:11" ht="13">
      <c r="B667" s="38"/>
      <c r="K667" s="39"/>
    </row>
    <row r="668" spans="2:11" ht="13">
      <c r="B668" s="38"/>
      <c r="K668" s="39"/>
    </row>
    <row r="669" spans="2:11" ht="13">
      <c r="B669" s="38"/>
      <c r="K669" s="39"/>
    </row>
    <row r="670" spans="2:11" ht="13">
      <c r="B670" s="38"/>
      <c r="K670" s="39"/>
    </row>
    <row r="671" spans="2:11" ht="13">
      <c r="B671" s="38"/>
      <c r="K671" s="39"/>
    </row>
    <row r="672" spans="2:11" ht="13">
      <c r="B672" s="38"/>
      <c r="K672" s="39"/>
    </row>
    <row r="673" spans="2:11" ht="13">
      <c r="B673" s="38"/>
      <c r="K673" s="39"/>
    </row>
    <row r="674" spans="2:11" ht="13">
      <c r="B674" s="38"/>
      <c r="K674" s="39"/>
    </row>
    <row r="675" spans="2:11" ht="13">
      <c r="B675" s="38"/>
      <c r="K675" s="39"/>
    </row>
    <row r="676" spans="2:11" ht="13">
      <c r="B676" s="38"/>
      <c r="K676" s="39"/>
    </row>
    <row r="677" spans="2:11" ht="13">
      <c r="B677" s="38"/>
      <c r="K677" s="39"/>
    </row>
    <row r="678" spans="2:11" ht="13">
      <c r="B678" s="38"/>
      <c r="K678" s="39"/>
    </row>
    <row r="679" spans="2:11" ht="13">
      <c r="B679" s="38"/>
      <c r="K679" s="39"/>
    </row>
    <row r="680" spans="2:11" ht="13">
      <c r="B680" s="38"/>
      <c r="K680" s="39"/>
    </row>
    <row r="681" spans="2:11" ht="13">
      <c r="B681" s="38"/>
      <c r="K681" s="39"/>
    </row>
    <row r="682" spans="2:11" ht="13">
      <c r="B682" s="38"/>
      <c r="K682" s="39"/>
    </row>
    <row r="683" spans="2:11" ht="13">
      <c r="B683" s="38"/>
      <c r="K683" s="39"/>
    </row>
    <row r="684" spans="2:11" ht="13">
      <c r="B684" s="38"/>
      <c r="K684" s="39"/>
    </row>
    <row r="685" spans="2:11" ht="13">
      <c r="B685" s="38"/>
      <c r="K685" s="39"/>
    </row>
    <row r="686" spans="2:11" ht="13">
      <c r="B686" s="38"/>
      <c r="K686" s="39"/>
    </row>
    <row r="687" spans="2:11" ht="13">
      <c r="B687" s="38"/>
      <c r="K687" s="39"/>
    </row>
    <row r="688" spans="2:11" ht="13">
      <c r="B688" s="38"/>
      <c r="K688" s="39"/>
    </row>
    <row r="689" spans="2:11" ht="13">
      <c r="B689" s="38"/>
      <c r="K689" s="39"/>
    </row>
    <row r="690" spans="2:11" ht="13">
      <c r="B690" s="38"/>
      <c r="K690" s="39"/>
    </row>
    <row r="691" spans="2:11" ht="13">
      <c r="B691" s="38"/>
      <c r="K691" s="39"/>
    </row>
    <row r="692" spans="2:11" ht="13">
      <c r="B692" s="38"/>
      <c r="K692" s="39"/>
    </row>
    <row r="693" spans="2:11" ht="13">
      <c r="B693" s="38"/>
      <c r="K693" s="39"/>
    </row>
    <row r="694" spans="2:11" ht="13">
      <c r="B694" s="38"/>
      <c r="K694" s="39"/>
    </row>
    <row r="695" spans="2:11" ht="13">
      <c r="B695" s="38"/>
      <c r="K695" s="39"/>
    </row>
    <row r="696" spans="2:11" ht="13">
      <c r="B696" s="38"/>
      <c r="K696" s="39"/>
    </row>
    <row r="697" spans="2:11" ht="13">
      <c r="B697" s="38"/>
      <c r="K697" s="39"/>
    </row>
    <row r="698" spans="2:11" ht="13">
      <c r="B698" s="38"/>
      <c r="K698" s="39"/>
    </row>
    <row r="699" spans="2:11" ht="13">
      <c r="B699" s="38"/>
      <c r="K699" s="39"/>
    </row>
    <row r="700" spans="2:11" ht="13">
      <c r="B700" s="38"/>
      <c r="K700" s="39"/>
    </row>
    <row r="701" spans="2:11" ht="13">
      <c r="B701" s="38"/>
      <c r="K701" s="39"/>
    </row>
    <row r="702" spans="2:11" ht="13">
      <c r="B702" s="38"/>
      <c r="K702" s="39"/>
    </row>
    <row r="703" spans="2:11" ht="13">
      <c r="B703" s="38"/>
      <c r="K703" s="39"/>
    </row>
    <row r="704" spans="2:11" ht="13">
      <c r="B704" s="38"/>
      <c r="K704" s="39"/>
    </row>
    <row r="705" spans="2:11" ht="13">
      <c r="B705" s="38"/>
      <c r="K705" s="39"/>
    </row>
    <row r="706" spans="2:11" ht="13">
      <c r="B706" s="38"/>
      <c r="K706" s="39"/>
    </row>
    <row r="707" spans="2:11" ht="13">
      <c r="B707" s="38"/>
      <c r="K707" s="39"/>
    </row>
    <row r="708" spans="2:11" ht="13">
      <c r="B708" s="38"/>
      <c r="K708" s="39"/>
    </row>
    <row r="709" spans="2:11" ht="13">
      <c r="B709" s="38"/>
      <c r="K709" s="39"/>
    </row>
    <row r="710" spans="2:11" ht="13">
      <c r="B710" s="38"/>
      <c r="K710" s="39"/>
    </row>
    <row r="711" spans="2:11" ht="13">
      <c r="B711" s="38"/>
      <c r="K711" s="39"/>
    </row>
    <row r="712" spans="2:11" ht="13">
      <c r="B712" s="38"/>
      <c r="K712" s="39"/>
    </row>
    <row r="713" spans="2:11" ht="13">
      <c r="B713" s="38"/>
      <c r="K713" s="39"/>
    </row>
    <row r="714" spans="2:11" ht="13">
      <c r="B714" s="38"/>
      <c r="K714" s="39"/>
    </row>
    <row r="715" spans="2:11" ht="13">
      <c r="B715" s="38"/>
      <c r="K715" s="39"/>
    </row>
    <row r="716" spans="2:11" ht="13">
      <c r="B716" s="38"/>
      <c r="K716" s="39"/>
    </row>
    <row r="717" spans="2:11" ht="13">
      <c r="B717" s="38"/>
      <c r="K717" s="39"/>
    </row>
    <row r="718" spans="2:11" ht="13">
      <c r="B718" s="38"/>
      <c r="K718" s="39"/>
    </row>
    <row r="719" spans="2:11" ht="13">
      <c r="B719" s="38"/>
      <c r="K719" s="39"/>
    </row>
    <row r="720" spans="2:11" ht="13">
      <c r="B720" s="38"/>
      <c r="K720" s="39"/>
    </row>
    <row r="721" spans="2:11" ht="13">
      <c r="B721" s="38"/>
      <c r="K721" s="39"/>
    </row>
    <row r="722" spans="2:11" ht="13">
      <c r="B722" s="38"/>
      <c r="K722" s="39"/>
    </row>
    <row r="723" spans="2:11" ht="13">
      <c r="B723" s="38"/>
      <c r="K723" s="39"/>
    </row>
    <row r="724" spans="2:11" ht="13">
      <c r="B724" s="38"/>
      <c r="K724" s="39"/>
    </row>
    <row r="725" spans="2:11" ht="13">
      <c r="B725" s="38"/>
      <c r="K725" s="39"/>
    </row>
    <row r="726" spans="2:11" ht="13">
      <c r="B726" s="38"/>
      <c r="K726" s="39"/>
    </row>
    <row r="727" spans="2:11" ht="13">
      <c r="B727" s="38"/>
      <c r="K727" s="39"/>
    </row>
    <row r="728" spans="2:11" ht="13">
      <c r="B728" s="38"/>
      <c r="K728" s="39"/>
    </row>
    <row r="729" spans="2:11" ht="13">
      <c r="B729" s="38"/>
      <c r="K729" s="39"/>
    </row>
    <row r="730" spans="2:11" ht="13">
      <c r="B730" s="38"/>
      <c r="K730" s="39"/>
    </row>
    <row r="731" spans="2:11" ht="13">
      <c r="B731" s="38"/>
      <c r="K731" s="39"/>
    </row>
    <row r="732" spans="2:11" ht="13">
      <c r="B732" s="38"/>
      <c r="K732" s="39"/>
    </row>
    <row r="733" spans="2:11" ht="13">
      <c r="B733" s="38"/>
      <c r="K733" s="39"/>
    </row>
    <row r="734" spans="2:11" ht="13">
      <c r="B734" s="38"/>
      <c r="K734" s="39"/>
    </row>
    <row r="735" spans="2:11" ht="13">
      <c r="B735" s="38"/>
      <c r="K735" s="39"/>
    </row>
    <row r="736" spans="2:11" ht="13">
      <c r="B736" s="38"/>
      <c r="K736" s="39"/>
    </row>
    <row r="737" spans="2:11" ht="13">
      <c r="B737" s="38"/>
      <c r="K737" s="39"/>
    </row>
    <row r="738" spans="2:11" ht="13">
      <c r="B738" s="38"/>
      <c r="K738" s="39"/>
    </row>
    <row r="739" spans="2:11" ht="13">
      <c r="B739" s="38"/>
      <c r="K739" s="39"/>
    </row>
    <row r="740" spans="2:11" ht="13">
      <c r="B740" s="38"/>
      <c r="K740" s="39"/>
    </row>
    <row r="741" spans="2:11" ht="13">
      <c r="B741" s="38"/>
      <c r="K741" s="39"/>
    </row>
    <row r="742" spans="2:11" ht="13">
      <c r="B742" s="38"/>
      <c r="K742" s="39"/>
    </row>
    <row r="743" spans="2:11" ht="13">
      <c r="B743" s="38"/>
      <c r="K743" s="39"/>
    </row>
    <row r="744" spans="2:11" ht="13">
      <c r="B744" s="38"/>
      <c r="K744" s="39"/>
    </row>
    <row r="745" spans="2:11" ht="13">
      <c r="B745" s="38"/>
      <c r="K745" s="39"/>
    </row>
    <row r="746" spans="2:11" ht="13">
      <c r="B746" s="38"/>
      <c r="K746" s="39"/>
    </row>
    <row r="747" spans="2:11" ht="13">
      <c r="B747" s="38"/>
      <c r="K747" s="39"/>
    </row>
    <row r="748" spans="2:11" ht="13">
      <c r="B748" s="38"/>
      <c r="K748" s="39"/>
    </row>
    <row r="749" spans="2:11" ht="13">
      <c r="B749" s="38"/>
      <c r="K749" s="39"/>
    </row>
    <row r="750" spans="2:11" ht="13">
      <c r="B750" s="38"/>
      <c r="K750" s="39"/>
    </row>
    <row r="751" spans="2:11" ht="13">
      <c r="B751" s="38"/>
      <c r="K751" s="39"/>
    </row>
    <row r="752" spans="2:11" ht="13">
      <c r="B752" s="38"/>
      <c r="K752" s="39"/>
    </row>
    <row r="753" spans="2:11" ht="13">
      <c r="B753" s="38"/>
      <c r="K753" s="39"/>
    </row>
    <row r="754" spans="2:11" ht="13">
      <c r="B754" s="38"/>
      <c r="K754" s="39"/>
    </row>
    <row r="755" spans="2:11" ht="13">
      <c r="B755" s="38"/>
      <c r="K755" s="39"/>
    </row>
    <row r="756" spans="2:11" ht="13">
      <c r="B756" s="38"/>
      <c r="K756" s="39"/>
    </row>
    <row r="757" spans="2:11" ht="13">
      <c r="B757" s="38"/>
      <c r="K757" s="39"/>
    </row>
    <row r="758" spans="2:11" ht="13">
      <c r="B758" s="38"/>
      <c r="K758" s="39"/>
    </row>
    <row r="759" spans="2:11" ht="13">
      <c r="B759" s="38"/>
      <c r="K759" s="39"/>
    </row>
    <row r="760" spans="2:11" ht="13">
      <c r="B760" s="38"/>
      <c r="K760" s="39"/>
    </row>
    <row r="761" spans="2:11" ht="13">
      <c r="B761" s="38"/>
      <c r="K761" s="39"/>
    </row>
    <row r="762" spans="2:11" ht="13">
      <c r="B762" s="38"/>
      <c r="K762" s="39"/>
    </row>
    <row r="763" spans="2:11" ht="13">
      <c r="B763" s="38"/>
      <c r="K763" s="39"/>
    </row>
    <row r="764" spans="2:11" ht="13">
      <c r="B764" s="38"/>
      <c r="K764" s="39"/>
    </row>
    <row r="765" spans="2:11" ht="13">
      <c r="B765" s="38"/>
      <c r="K765" s="39"/>
    </row>
    <row r="766" spans="2:11" ht="13">
      <c r="B766" s="38"/>
      <c r="K766" s="39"/>
    </row>
    <row r="767" spans="2:11" ht="13">
      <c r="B767" s="38"/>
      <c r="K767" s="39"/>
    </row>
    <row r="768" spans="2:11" ht="13">
      <c r="B768" s="38"/>
      <c r="K768" s="39"/>
    </row>
    <row r="769" spans="2:11" ht="13">
      <c r="B769" s="38"/>
      <c r="K769" s="39"/>
    </row>
    <row r="770" spans="2:11" ht="13">
      <c r="B770" s="38"/>
      <c r="K770" s="39"/>
    </row>
    <row r="771" spans="2:11" ht="13">
      <c r="B771" s="38"/>
      <c r="K771" s="39"/>
    </row>
    <row r="772" spans="2:11" ht="13">
      <c r="B772" s="38"/>
      <c r="K772" s="39"/>
    </row>
    <row r="773" spans="2:11" ht="13">
      <c r="B773" s="38"/>
      <c r="K773" s="39"/>
    </row>
    <row r="774" spans="2:11" ht="13">
      <c r="B774" s="38"/>
      <c r="K774" s="39"/>
    </row>
    <row r="775" spans="2:11" ht="13">
      <c r="B775" s="38"/>
      <c r="K775" s="39"/>
    </row>
    <row r="776" spans="2:11" ht="13">
      <c r="B776" s="38"/>
      <c r="K776" s="39"/>
    </row>
    <row r="777" spans="2:11" ht="13">
      <c r="B777" s="38"/>
      <c r="K777" s="39"/>
    </row>
    <row r="778" spans="2:11" ht="13">
      <c r="B778" s="38"/>
      <c r="K778" s="39"/>
    </row>
    <row r="779" spans="2:11" ht="13">
      <c r="B779" s="38"/>
      <c r="K779" s="39"/>
    </row>
    <row r="780" spans="2:11" ht="13">
      <c r="B780" s="38"/>
      <c r="K780" s="39"/>
    </row>
    <row r="781" spans="2:11" ht="13">
      <c r="B781" s="38"/>
      <c r="K781" s="39"/>
    </row>
    <row r="782" spans="2:11" ht="13">
      <c r="B782" s="38"/>
      <c r="K782" s="39"/>
    </row>
    <row r="783" spans="2:11" ht="13">
      <c r="B783" s="38"/>
      <c r="K783" s="39"/>
    </row>
    <row r="784" spans="2:11" ht="13">
      <c r="B784" s="38"/>
      <c r="K784" s="39"/>
    </row>
    <row r="785" spans="2:11" ht="13">
      <c r="B785" s="38"/>
      <c r="K785" s="39"/>
    </row>
    <row r="786" spans="2:11" ht="13">
      <c r="B786" s="38"/>
      <c r="K786" s="39"/>
    </row>
    <row r="787" spans="2:11" ht="13">
      <c r="B787" s="38"/>
      <c r="K787" s="39"/>
    </row>
    <row r="788" spans="2:11" ht="13">
      <c r="B788" s="38"/>
      <c r="K788" s="39"/>
    </row>
    <row r="789" spans="2:11" ht="13">
      <c r="B789" s="38"/>
      <c r="K789" s="39"/>
    </row>
    <row r="790" spans="2:11" ht="13">
      <c r="B790" s="38"/>
      <c r="K790" s="39"/>
    </row>
    <row r="791" spans="2:11" ht="13">
      <c r="B791" s="38"/>
      <c r="K791" s="39"/>
    </row>
    <row r="792" spans="2:11" ht="13">
      <c r="B792" s="38"/>
      <c r="K792" s="39"/>
    </row>
    <row r="793" spans="2:11" ht="13">
      <c r="B793" s="38"/>
      <c r="K793" s="39"/>
    </row>
    <row r="794" spans="2:11" ht="13">
      <c r="B794" s="38"/>
      <c r="K794" s="39"/>
    </row>
    <row r="795" spans="2:11" ht="13">
      <c r="B795" s="38"/>
      <c r="K795" s="39"/>
    </row>
    <row r="796" spans="2:11" ht="13">
      <c r="B796" s="38"/>
      <c r="K796" s="39"/>
    </row>
    <row r="797" spans="2:11" ht="13">
      <c r="B797" s="38"/>
      <c r="K797" s="39"/>
    </row>
    <row r="798" spans="2:11" ht="13">
      <c r="B798" s="38"/>
      <c r="K798" s="39"/>
    </row>
    <row r="799" spans="2:11" ht="13">
      <c r="B799" s="38"/>
      <c r="K799" s="39"/>
    </row>
    <row r="800" spans="2:11" ht="13">
      <c r="B800" s="38"/>
      <c r="K800" s="39"/>
    </row>
    <row r="801" spans="2:11" ht="13">
      <c r="B801" s="38"/>
      <c r="K801" s="39"/>
    </row>
    <row r="802" spans="2:11" ht="13">
      <c r="B802" s="38"/>
      <c r="K802" s="39"/>
    </row>
    <row r="803" spans="2:11" ht="13">
      <c r="B803" s="38"/>
      <c r="K803" s="39"/>
    </row>
    <row r="804" spans="2:11" ht="13">
      <c r="B804" s="38"/>
      <c r="K804" s="39"/>
    </row>
    <row r="805" spans="2:11" ht="13">
      <c r="B805" s="38"/>
      <c r="K805" s="39"/>
    </row>
    <row r="806" spans="2:11" ht="13">
      <c r="B806" s="38"/>
      <c r="K806" s="39"/>
    </row>
    <row r="807" spans="2:11" ht="13">
      <c r="B807" s="38"/>
      <c r="K807" s="39"/>
    </row>
    <row r="808" spans="2:11" ht="13">
      <c r="B808" s="38"/>
      <c r="K808" s="39"/>
    </row>
    <row r="809" spans="2:11" ht="13">
      <c r="B809" s="38"/>
      <c r="K809" s="39"/>
    </row>
    <row r="810" spans="2:11" ht="13">
      <c r="B810" s="38"/>
      <c r="K810" s="39"/>
    </row>
    <row r="811" spans="2:11" ht="13">
      <c r="B811" s="38"/>
      <c r="K811" s="39"/>
    </row>
    <row r="812" spans="2:11" ht="13">
      <c r="B812" s="38"/>
      <c r="K812" s="39"/>
    </row>
    <row r="813" spans="2:11" ht="13">
      <c r="B813" s="38"/>
      <c r="K813" s="39"/>
    </row>
    <row r="814" spans="2:11" ht="13">
      <c r="B814" s="38"/>
      <c r="K814" s="39"/>
    </row>
    <row r="815" spans="2:11" ht="13">
      <c r="B815" s="38"/>
      <c r="K815" s="39"/>
    </row>
    <row r="816" spans="2:11" ht="13">
      <c r="B816" s="38"/>
      <c r="K816" s="39"/>
    </row>
    <row r="817" spans="2:11" ht="13">
      <c r="B817" s="38"/>
      <c r="K817" s="39"/>
    </row>
    <row r="818" spans="2:11" ht="13">
      <c r="B818" s="38"/>
      <c r="K818" s="39"/>
    </row>
    <row r="819" spans="2:11" ht="13">
      <c r="B819" s="38"/>
      <c r="K819" s="39"/>
    </row>
    <row r="820" spans="2:11" ht="13">
      <c r="B820" s="38"/>
      <c r="K820" s="39"/>
    </row>
    <row r="821" spans="2:11" ht="13">
      <c r="B821" s="38"/>
      <c r="K821" s="39"/>
    </row>
    <row r="822" spans="2:11" ht="13">
      <c r="B822" s="38"/>
      <c r="K822" s="39"/>
    </row>
    <row r="823" spans="2:11" ht="13">
      <c r="B823" s="38"/>
      <c r="K823" s="39"/>
    </row>
    <row r="824" spans="2:11" ht="13">
      <c r="B824" s="38"/>
      <c r="K824" s="39"/>
    </row>
    <row r="825" spans="2:11" ht="13">
      <c r="B825" s="38"/>
      <c r="K825" s="39"/>
    </row>
    <row r="826" spans="2:11" ht="13">
      <c r="B826" s="38"/>
      <c r="K826" s="39"/>
    </row>
    <row r="827" spans="2:11" ht="13">
      <c r="B827" s="38"/>
      <c r="K827" s="39"/>
    </row>
    <row r="828" spans="2:11" ht="13">
      <c r="B828" s="38"/>
      <c r="K828" s="39"/>
    </row>
    <row r="829" spans="2:11" ht="13">
      <c r="B829" s="38"/>
      <c r="K829" s="39"/>
    </row>
    <row r="830" spans="2:11" ht="13">
      <c r="B830" s="38"/>
      <c r="K830" s="39"/>
    </row>
    <row r="831" spans="2:11" ht="13">
      <c r="B831" s="38"/>
      <c r="K831" s="39"/>
    </row>
    <row r="832" spans="2:11" ht="13">
      <c r="B832" s="38"/>
      <c r="K832" s="39"/>
    </row>
    <row r="833" spans="2:11" ht="13">
      <c r="B833" s="38"/>
      <c r="K833" s="39"/>
    </row>
    <row r="834" spans="2:11" ht="13">
      <c r="B834" s="38"/>
      <c r="K834" s="39"/>
    </row>
    <row r="835" spans="2:11" ht="13">
      <c r="B835" s="38"/>
      <c r="K835" s="39"/>
    </row>
    <row r="836" spans="2:11" ht="13">
      <c r="B836" s="38"/>
      <c r="K836" s="39"/>
    </row>
    <row r="837" spans="2:11" ht="13">
      <c r="B837" s="38"/>
      <c r="K837" s="39"/>
    </row>
    <row r="838" spans="2:11" ht="13">
      <c r="B838" s="38"/>
      <c r="K838" s="39"/>
    </row>
    <row r="839" spans="2:11" ht="13">
      <c r="B839" s="38"/>
      <c r="K839" s="39"/>
    </row>
    <row r="840" spans="2:11" ht="13">
      <c r="B840" s="38"/>
      <c r="K840" s="39"/>
    </row>
    <row r="841" spans="2:11" ht="13">
      <c r="B841" s="38"/>
      <c r="K841" s="39"/>
    </row>
    <row r="842" spans="2:11" ht="13">
      <c r="B842" s="38"/>
      <c r="K842" s="39"/>
    </row>
    <row r="843" spans="2:11" ht="13">
      <c r="B843" s="38"/>
      <c r="K843" s="39"/>
    </row>
    <row r="844" spans="2:11" ht="13">
      <c r="B844" s="38"/>
      <c r="K844" s="39"/>
    </row>
    <row r="845" spans="2:11" ht="13">
      <c r="B845" s="38"/>
      <c r="K845" s="39"/>
    </row>
    <row r="846" spans="2:11" ht="13">
      <c r="B846" s="38"/>
      <c r="K846" s="39"/>
    </row>
    <row r="847" spans="2:11" ht="13">
      <c r="B847" s="38"/>
      <c r="K847" s="39"/>
    </row>
    <row r="848" spans="2:11" ht="13">
      <c r="B848" s="38"/>
      <c r="K848" s="39"/>
    </row>
    <row r="849" spans="2:11" ht="13">
      <c r="B849" s="38"/>
      <c r="K849" s="39"/>
    </row>
    <row r="850" spans="2:11" ht="13">
      <c r="B850" s="38"/>
      <c r="K850" s="39"/>
    </row>
    <row r="851" spans="2:11" ht="13">
      <c r="B851" s="38"/>
      <c r="K851" s="39"/>
    </row>
    <row r="852" spans="2:11" ht="13">
      <c r="B852" s="38"/>
      <c r="K852" s="39"/>
    </row>
    <row r="853" spans="2:11" ht="13">
      <c r="B853" s="38"/>
      <c r="K853" s="39"/>
    </row>
    <row r="854" spans="2:11" ht="13">
      <c r="B854" s="38"/>
      <c r="K854" s="39"/>
    </row>
    <row r="855" spans="2:11" ht="13">
      <c r="B855" s="38"/>
      <c r="K855" s="39"/>
    </row>
    <row r="856" spans="2:11" ht="13">
      <c r="B856" s="38"/>
      <c r="K856" s="39"/>
    </row>
    <row r="857" spans="2:11" ht="13">
      <c r="B857" s="38"/>
      <c r="K857" s="39"/>
    </row>
    <row r="858" spans="2:11" ht="13">
      <c r="B858" s="38"/>
      <c r="K858" s="39"/>
    </row>
    <row r="859" spans="2:11" ht="13">
      <c r="B859" s="38"/>
      <c r="K859" s="39"/>
    </row>
    <row r="860" spans="2:11" ht="13">
      <c r="B860" s="38"/>
      <c r="K860" s="39"/>
    </row>
    <row r="861" spans="2:11" ht="13">
      <c r="B861" s="38"/>
      <c r="K861" s="39"/>
    </row>
    <row r="862" spans="2:11" ht="13">
      <c r="B862" s="38"/>
      <c r="K862" s="39"/>
    </row>
    <row r="863" spans="2:11" ht="13">
      <c r="B863" s="38"/>
      <c r="K863" s="39"/>
    </row>
    <row r="864" spans="2:11" ht="13">
      <c r="B864" s="38"/>
      <c r="K864" s="39"/>
    </row>
    <row r="865" spans="2:11" ht="13">
      <c r="B865" s="38"/>
      <c r="K865" s="39"/>
    </row>
    <row r="866" spans="2:11" ht="13">
      <c r="B866" s="38"/>
      <c r="K866" s="39"/>
    </row>
    <row r="867" spans="2:11" ht="13">
      <c r="B867" s="38"/>
      <c r="K867" s="39"/>
    </row>
    <row r="868" spans="2:11" ht="13">
      <c r="B868" s="38"/>
      <c r="K868" s="39"/>
    </row>
    <row r="869" spans="2:11" ht="13">
      <c r="B869" s="38"/>
      <c r="K869" s="39"/>
    </row>
    <row r="870" spans="2:11" ht="13">
      <c r="B870" s="38"/>
      <c r="K870" s="39"/>
    </row>
    <row r="871" spans="2:11" ht="13">
      <c r="B871" s="38"/>
      <c r="K871" s="39"/>
    </row>
    <row r="872" spans="2:11" ht="13">
      <c r="B872" s="38"/>
      <c r="K872" s="39"/>
    </row>
    <row r="873" spans="2:11" ht="13">
      <c r="B873" s="38"/>
      <c r="K873" s="39"/>
    </row>
    <row r="874" spans="2:11" ht="13">
      <c r="B874" s="38"/>
      <c r="K874" s="39"/>
    </row>
    <row r="875" spans="2:11" ht="13">
      <c r="B875" s="38"/>
      <c r="K875" s="39"/>
    </row>
    <row r="876" spans="2:11" ht="13">
      <c r="B876" s="38"/>
      <c r="K876" s="39"/>
    </row>
    <row r="877" spans="2:11" ht="13">
      <c r="B877" s="38"/>
      <c r="K877" s="39"/>
    </row>
    <row r="878" spans="2:11" ht="13">
      <c r="B878" s="38"/>
      <c r="K878" s="39"/>
    </row>
    <row r="879" spans="2:11" ht="13">
      <c r="B879" s="38"/>
      <c r="K879" s="39"/>
    </row>
    <row r="880" spans="2:11" ht="13">
      <c r="B880" s="38"/>
      <c r="K880" s="39"/>
    </row>
    <row r="881" spans="2:11" ht="13">
      <c r="B881" s="38"/>
      <c r="K881" s="39"/>
    </row>
    <row r="882" spans="2:11" ht="13">
      <c r="B882" s="38"/>
      <c r="K882" s="39"/>
    </row>
    <row r="883" spans="2:11" ht="13">
      <c r="B883" s="38"/>
      <c r="K883" s="39"/>
    </row>
    <row r="884" spans="2:11" ht="13">
      <c r="B884" s="38"/>
      <c r="K884" s="39"/>
    </row>
    <row r="885" spans="2:11" ht="13">
      <c r="B885" s="38"/>
      <c r="K885" s="39"/>
    </row>
    <row r="886" spans="2:11" ht="13">
      <c r="B886" s="38"/>
      <c r="K886" s="39"/>
    </row>
    <row r="887" spans="2:11" ht="13">
      <c r="B887" s="38"/>
      <c r="K887" s="39"/>
    </row>
    <row r="888" spans="2:11" ht="13">
      <c r="B888" s="38"/>
      <c r="K888" s="39"/>
    </row>
    <row r="889" spans="2:11" ht="13">
      <c r="B889" s="38"/>
      <c r="K889" s="39"/>
    </row>
    <row r="890" spans="2:11" ht="13">
      <c r="B890" s="38"/>
      <c r="K890" s="39"/>
    </row>
    <row r="891" spans="2:11" ht="13">
      <c r="B891" s="38"/>
      <c r="K891" s="39"/>
    </row>
    <row r="892" spans="2:11" ht="13">
      <c r="B892" s="38"/>
      <c r="K892" s="39"/>
    </row>
    <row r="893" spans="2:11" ht="13">
      <c r="B893" s="38"/>
      <c r="K893" s="39"/>
    </row>
    <row r="894" spans="2:11" ht="13">
      <c r="B894" s="38"/>
      <c r="K894" s="39"/>
    </row>
    <row r="895" spans="2:11" ht="13">
      <c r="B895" s="38"/>
      <c r="K895" s="39"/>
    </row>
    <row r="896" spans="2:11" ht="13">
      <c r="B896" s="38"/>
      <c r="K896" s="39"/>
    </row>
    <row r="897" spans="2:11" ht="13">
      <c r="B897" s="38"/>
      <c r="K897" s="39"/>
    </row>
    <row r="898" spans="2:11" ht="13">
      <c r="B898" s="38"/>
      <c r="K898" s="39"/>
    </row>
    <row r="899" spans="2:11" ht="13">
      <c r="B899" s="38"/>
      <c r="K899" s="39"/>
    </row>
    <row r="900" spans="2:11" ht="13">
      <c r="B900" s="38"/>
      <c r="K900" s="39"/>
    </row>
    <row r="901" spans="2:11" ht="13">
      <c r="B901" s="38"/>
      <c r="K901" s="39"/>
    </row>
    <row r="902" spans="2:11" ht="13">
      <c r="B902" s="38"/>
      <c r="K902" s="39"/>
    </row>
    <row r="903" spans="2:11" ht="13">
      <c r="B903" s="38"/>
      <c r="K903" s="39"/>
    </row>
    <row r="904" spans="2:11" ht="13">
      <c r="B904" s="38"/>
      <c r="K904" s="39"/>
    </row>
    <row r="905" spans="2:11" ht="13">
      <c r="B905" s="38"/>
      <c r="K905" s="39"/>
    </row>
    <row r="906" spans="2:11" ht="13">
      <c r="B906" s="38"/>
      <c r="K906" s="39"/>
    </row>
    <row r="907" spans="2:11" ht="13">
      <c r="B907" s="38"/>
      <c r="K907" s="39"/>
    </row>
    <row r="908" spans="2:11" ht="13">
      <c r="B908" s="38"/>
      <c r="K908" s="39"/>
    </row>
    <row r="909" spans="2:11" ht="13">
      <c r="B909" s="38"/>
      <c r="K909" s="39"/>
    </row>
    <row r="910" spans="2:11" ht="13">
      <c r="B910" s="38"/>
      <c r="K910" s="39"/>
    </row>
    <row r="911" spans="2:11" ht="13">
      <c r="B911" s="38"/>
      <c r="K911" s="39"/>
    </row>
    <row r="912" spans="2:11" ht="13">
      <c r="B912" s="38"/>
      <c r="K912" s="39"/>
    </row>
    <row r="913" spans="2:11" ht="13">
      <c r="B913" s="38"/>
      <c r="K913" s="39"/>
    </row>
    <row r="914" spans="2:11" ht="13">
      <c r="B914" s="38"/>
      <c r="K914" s="39"/>
    </row>
    <row r="915" spans="2:11" ht="13">
      <c r="B915" s="38"/>
      <c r="K915" s="39"/>
    </row>
    <row r="916" spans="2:11" ht="13">
      <c r="B916" s="38"/>
      <c r="K916" s="39"/>
    </row>
    <row r="917" spans="2:11" ht="13">
      <c r="B917" s="38"/>
      <c r="K917" s="39"/>
    </row>
    <row r="918" spans="2:11" ht="13">
      <c r="B918" s="38"/>
      <c r="K918" s="39"/>
    </row>
    <row r="919" spans="2:11" ht="13">
      <c r="B919" s="38"/>
      <c r="K919" s="39"/>
    </row>
    <row r="920" spans="2:11" ht="13">
      <c r="B920" s="38"/>
      <c r="K920" s="39"/>
    </row>
    <row r="921" spans="2:11" ht="13">
      <c r="B921" s="38"/>
      <c r="K921" s="39"/>
    </row>
    <row r="922" spans="2:11" ht="13">
      <c r="B922" s="38"/>
      <c r="K922" s="39"/>
    </row>
    <row r="923" spans="2:11" ht="13">
      <c r="B923" s="38"/>
      <c r="K923" s="39"/>
    </row>
    <row r="924" spans="2:11" ht="13">
      <c r="B924" s="38"/>
      <c r="K924" s="39"/>
    </row>
    <row r="925" spans="2:11" ht="13">
      <c r="B925" s="38"/>
      <c r="K925" s="39"/>
    </row>
    <row r="926" spans="2:11" ht="13">
      <c r="B926" s="38"/>
      <c r="K926" s="39"/>
    </row>
    <row r="927" spans="2:11" ht="13">
      <c r="B927" s="38"/>
      <c r="K927" s="39"/>
    </row>
    <row r="928" spans="2:11" ht="13">
      <c r="B928" s="38"/>
      <c r="K928" s="39"/>
    </row>
    <row r="929" spans="2:11" ht="13">
      <c r="B929" s="38"/>
      <c r="K929" s="39"/>
    </row>
    <row r="930" spans="2:11" ht="13">
      <c r="B930" s="38"/>
      <c r="K930" s="39"/>
    </row>
    <row r="931" spans="2:11" ht="13">
      <c r="B931" s="38"/>
      <c r="K931" s="39"/>
    </row>
    <row r="932" spans="2:11" ht="13">
      <c r="B932" s="38"/>
      <c r="K932" s="39"/>
    </row>
    <row r="933" spans="2:11" ht="13">
      <c r="B933" s="38"/>
      <c r="K933" s="39"/>
    </row>
    <row r="934" spans="2:11" ht="13">
      <c r="B934" s="38"/>
      <c r="K934" s="39"/>
    </row>
    <row r="935" spans="2:11" ht="13">
      <c r="B935" s="38"/>
      <c r="K935" s="39"/>
    </row>
    <row r="936" spans="2:11" ht="13">
      <c r="B936" s="38"/>
      <c r="K936" s="39"/>
    </row>
    <row r="937" spans="2:11" ht="13">
      <c r="B937" s="38"/>
      <c r="K937" s="39"/>
    </row>
    <row r="938" spans="2:11" ht="13">
      <c r="B938" s="38"/>
      <c r="K938" s="39"/>
    </row>
    <row r="939" spans="2:11" ht="13">
      <c r="B939" s="38"/>
      <c r="K939" s="39"/>
    </row>
    <row r="940" spans="2:11" ht="13">
      <c r="B940" s="38"/>
      <c r="K940" s="39"/>
    </row>
    <row r="941" spans="2:11" ht="13">
      <c r="B941" s="38"/>
      <c r="K941" s="39"/>
    </row>
    <row r="942" spans="2:11" ht="13">
      <c r="B942" s="38"/>
      <c r="K942" s="39"/>
    </row>
    <row r="943" spans="2:11" ht="13">
      <c r="B943" s="38"/>
      <c r="K943" s="39"/>
    </row>
    <row r="944" spans="2:11" ht="13">
      <c r="B944" s="38"/>
      <c r="K944" s="39"/>
    </row>
    <row r="945" spans="2:11" ht="13">
      <c r="B945" s="38"/>
      <c r="K945" s="39"/>
    </row>
    <row r="946" spans="2:11" ht="13">
      <c r="B946" s="38"/>
      <c r="K946" s="39"/>
    </row>
    <row r="947" spans="2:11" ht="13">
      <c r="B947" s="38"/>
      <c r="K947" s="39"/>
    </row>
    <row r="948" spans="2:11" ht="13">
      <c r="B948" s="38"/>
      <c r="K948" s="39"/>
    </row>
    <row r="949" spans="2:11" ht="13">
      <c r="B949" s="38"/>
      <c r="K949" s="39"/>
    </row>
    <row r="950" spans="2:11" ht="13">
      <c r="B950" s="38"/>
      <c r="K950" s="39"/>
    </row>
    <row r="951" spans="2:11" ht="13">
      <c r="B951" s="38"/>
      <c r="K951" s="39"/>
    </row>
    <row r="952" spans="2:11" ht="13">
      <c r="B952" s="38"/>
      <c r="K952" s="39"/>
    </row>
    <row r="953" spans="2:11" ht="13">
      <c r="B953" s="38"/>
      <c r="K953" s="39"/>
    </row>
  </sheetData>
  <autoFilter ref="A1:K5" xr:uid="{00000000-0009-0000-0000-000000000000}"/>
  <phoneticPr fontId="7" type="noConversion"/>
  <hyperlinks>
    <hyperlink ref="A6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9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9.5" customWidth="1"/>
    <col min="2" max="2" width="13.6640625" customWidth="1"/>
    <col min="3" max="4" width="7.33203125" customWidth="1"/>
    <col min="5" max="5" width="8.33203125" customWidth="1"/>
    <col min="6" max="6" width="7.33203125" customWidth="1"/>
    <col min="7" max="7" width="8.33203125" customWidth="1"/>
    <col min="8" max="8" width="14.1640625" customWidth="1"/>
    <col min="9" max="9" width="8.332031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>
      <c r="A1" s="3" t="s">
        <v>10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8</v>
      </c>
      <c r="J1" s="2" t="s">
        <v>9</v>
      </c>
      <c r="K1" s="2"/>
      <c r="L1" s="2" t="s">
        <v>19</v>
      </c>
      <c r="M1" s="5"/>
      <c r="N1" s="5">
        <v>42956</v>
      </c>
      <c r="O1" s="5">
        <v>42955</v>
      </c>
      <c r="P1" s="5">
        <v>42954</v>
      </c>
      <c r="Q1" s="5">
        <v>42951</v>
      </c>
      <c r="R1" s="5">
        <v>42950</v>
      </c>
      <c r="S1" s="5">
        <v>42949</v>
      </c>
      <c r="T1" s="5">
        <v>42948</v>
      </c>
      <c r="U1" s="2">
        <v>20170731</v>
      </c>
      <c r="V1" s="2">
        <v>20170728</v>
      </c>
      <c r="W1" s="2">
        <v>20170727</v>
      </c>
      <c r="X1" s="2">
        <v>20170726</v>
      </c>
      <c r="Y1" s="2">
        <v>20170727</v>
      </c>
      <c r="Z1" s="2">
        <v>20170725</v>
      </c>
      <c r="AA1" s="2">
        <v>20170724</v>
      </c>
      <c r="AB1" s="2">
        <v>20170721</v>
      </c>
      <c r="AC1" s="2">
        <v>20170720</v>
      </c>
      <c r="AD1" s="2">
        <v>20170719</v>
      </c>
      <c r="AE1" s="2">
        <v>20170718</v>
      </c>
      <c r="AF1" s="2">
        <v>20170717</v>
      </c>
      <c r="AG1" s="2">
        <v>20170715</v>
      </c>
      <c r="AH1" s="2">
        <v>20170714</v>
      </c>
      <c r="AI1" s="2">
        <v>20170713</v>
      </c>
      <c r="AJ1" s="2">
        <v>20170712</v>
      </c>
      <c r="AK1" s="2">
        <v>20170711</v>
      </c>
      <c r="AL1" s="2">
        <v>20170710</v>
      </c>
      <c r="AM1" s="2">
        <v>20170708</v>
      </c>
      <c r="AN1" s="2">
        <v>20170707</v>
      </c>
      <c r="AO1" s="2">
        <v>20170706</v>
      </c>
      <c r="AP1" s="2">
        <v>20170705</v>
      </c>
      <c r="AQ1" s="6">
        <v>20170704</v>
      </c>
      <c r="AR1" s="6">
        <v>20170703</v>
      </c>
      <c r="AS1" s="6">
        <v>20170702</v>
      </c>
      <c r="AT1" s="7">
        <v>20170621</v>
      </c>
      <c r="AU1" s="7">
        <v>20170622</v>
      </c>
      <c r="AV1" s="7">
        <v>20170620</v>
      </c>
      <c r="AW1" s="7">
        <v>20170619</v>
      </c>
      <c r="AX1" s="7">
        <v>20170617</v>
      </c>
      <c r="AY1" s="7">
        <v>20170616</v>
      </c>
      <c r="AZ1" s="7">
        <v>20170613</v>
      </c>
      <c r="BA1" s="7">
        <v>20170610</v>
      </c>
      <c r="BB1" s="7">
        <v>20170609</v>
      </c>
      <c r="BC1" s="7">
        <v>20170607</v>
      </c>
      <c r="BD1" s="7">
        <v>20170601</v>
      </c>
      <c r="BE1" s="7">
        <v>20170527</v>
      </c>
      <c r="BF1" s="7">
        <v>20170526</v>
      </c>
      <c r="BG1" s="7">
        <v>20170525</v>
      </c>
      <c r="BH1" s="7">
        <v>20170524</v>
      </c>
      <c r="BI1" s="7">
        <v>20170523</v>
      </c>
    </row>
    <row r="2" spans="1:61" ht="15.75" customHeight="1">
      <c r="A2" s="9" t="str">
        <f>HYPERLINK("https://www.zhihu.com/question/28492192","新媒体营销学习网站推荐？")</f>
        <v>新媒体营销学习网站推荐？</v>
      </c>
      <c r="B2" s="11" t="e">
        <f>VLOOKUP(A2,选题数据验证表!$A$1:$K$979, 3, TRUE)</f>
        <v>#N/A</v>
      </c>
      <c r="C2" s="13" t="e">
        <f>VLOOKUP(A2,选题数据验证表!$A$1:$K$979, 4, TRUE)</f>
        <v>#N/A</v>
      </c>
      <c r="D2" s="13">
        <v>10</v>
      </c>
      <c r="E2" s="13">
        <v>10</v>
      </c>
      <c r="F2" s="13">
        <v>5</v>
      </c>
      <c r="G2" s="13">
        <v>4</v>
      </c>
      <c r="H2" s="15">
        <f t="shared" ref="H2:H38" si="0">G2/(D2-G2)/30</f>
        <v>2.222222222222222E-2</v>
      </c>
      <c r="I2" s="13">
        <v>3</v>
      </c>
      <c r="J2" s="13" t="s">
        <v>20</v>
      </c>
      <c r="K2" s="13"/>
      <c r="L2" s="13" t="s">
        <v>21</v>
      </c>
      <c r="M2" s="13"/>
      <c r="N2" s="13">
        <v>3</v>
      </c>
      <c r="O2" s="13">
        <v>3</v>
      </c>
      <c r="P2" s="13">
        <v>3</v>
      </c>
      <c r="Q2" s="13">
        <v>3</v>
      </c>
      <c r="R2" s="13">
        <v>1</v>
      </c>
      <c r="S2" s="13">
        <v>3</v>
      </c>
      <c r="T2" s="13">
        <v>3</v>
      </c>
      <c r="U2" s="13">
        <v>3</v>
      </c>
      <c r="V2" s="13">
        <v>3</v>
      </c>
      <c r="W2" s="13">
        <v>3</v>
      </c>
      <c r="X2" s="13">
        <v>3</v>
      </c>
      <c r="Y2" s="13">
        <v>3</v>
      </c>
      <c r="Z2" s="13">
        <v>3</v>
      </c>
      <c r="AA2" s="13">
        <v>3</v>
      </c>
      <c r="AB2" s="13">
        <v>3</v>
      </c>
      <c r="AC2" s="13">
        <v>3</v>
      </c>
      <c r="AD2" s="13">
        <v>3</v>
      </c>
      <c r="AE2" s="13">
        <v>3</v>
      </c>
      <c r="AF2" s="13">
        <v>3</v>
      </c>
      <c r="AG2" s="13">
        <v>3</v>
      </c>
      <c r="AH2" s="13">
        <v>3</v>
      </c>
      <c r="AI2" s="13">
        <v>3</v>
      </c>
      <c r="AJ2" s="13">
        <v>3</v>
      </c>
      <c r="AK2" s="13">
        <v>3</v>
      </c>
      <c r="AL2" s="13">
        <v>3</v>
      </c>
      <c r="AM2" s="13">
        <v>3</v>
      </c>
      <c r="AN2" s="13">
        <v>3</v>
      </c>
      <c r="AO2" s="13">
        <v>3</v>
      </c>
      <c r="AP2" s="6">
        <v>3</v>
      </c>
      <c r="AQ2" s="6">
        <v>4</v>
      </c>
      <c r="AR2" s="16"/>
      <c r="AS2" s="16"/>
      <c r="AT2" s="6">
        <v>4</v>
      </c>
      <c r="AU2" s="6">
        <v>4</v>
      </c>
      <c r="AV2" s="6">
        <v>4</v>
      </c>
      <c r="AW2" s="6">
        <v>4</v>
      </c>
      <c r="AX2" s="6">
        <v>4</v>
      </c>
      <c r="AY2" s="6">
        <v>4</v>
      </c>
      <c r="AZ2" s="6">
        <v>4</v>
      </c>
      <c r="BA2" s="6">
        <v>5</v>
      </c>
      <c r="BB2" s="6">
        <v>5</v>
      </c>
      <c r="BC2" s="6">
        <v>7</v>
      </c>
      <c r="BD2" s="6">
        <v>10</v>
      </c>
      <c r="BE2" s="6">
        <v>10</v>
      </c>
      <c r="BF2" s="6">
        <v>10</v>
      </c>
      <c r="BG2" s="6">
        <v>10</v>
      </c>
      <c r="BH2" s="6">
        <v>11</v>
      </c>
      <c r="BI2" s="6">
        <v>10</v>
      </c>
    </row>
    <row r="3" spans="1:61" ht="15.75" customHeight="1">
      <c r="A3" s="9" t="str">
        <f>HYPERLINK("https://www.zhihu.com/question/29415986","新媒体运营像杜蕾斯这样一直追热点真的对企业有帮助吗？")</f>
        <v>新媒体运营像杜蕾斯这样一直追热点真的对企业有帮助吗？</v>
      </c>
      <c r="B3" s="11" t="e">
        <f>VLOOKUP(A3,选题数据验证表!$A$1:$K$979, 3, TRUE)</f>
        <v>#N/A</v>
      </c>
      <c r="C3" s="13" t="e">
        <f>VLOOKUP(A3,选题数据验证表!$A$1:$K$979, 4, TRUE)</f>
        <v>#N/A</v>
      </c>
      <c r="D3" s="13">
        <v>33</v>
      </c>
      <c r="E3" s="13">
        <v>33</v>
      </c>
      <c r="F3" s="13">
        <v>14</v>
      </c>
      <c r="G3" s="13">
        <v>8</v>
      </c>
      <c r="H3" s="15">
        <f t="shared" si="0"/>
        <v>1.0666666666666666E-2</v>
      </c>
      <c r="I3" s="13">
        <v>2</v>
      </c>
      <c r="J3" s="13"/>
      <c r="K3" s="13"/>
      <c r="L3" s="13" t="s">
        <v>21</v>
      </c>
      <c r="M3" s="13"/>
      <c r="N3" s="13">
        <v>2</v>
      </c>
      <c r="O3" s="13">
        <v>2</v>
      </c>
      <c r="P3" s="13">
        <v>2</v>
      </c>
      <c r="Q3" s="13">
        <v>2</v>
      </c>
      <c r="R3" s="13">
        <v>2</v>
      </c>
      <c r="S3" s="13">
        <v>2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4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7</v>
      </c>
      <c r="AF3" s="13">
        <v>7</v>
      </c>
      <c r="AG3" s="13">
        <v>7</v>
      </c>
      <c r="AH3" s="13">
        <v>7</v>
      </c>
      <c r="AI3" s="13">
        <v>6</v>
      </c>
      <c r="AJ3" s="13">
        <v>7</v>
      </c>
      <c r="AK3" s="13">
        <v>7</v>
      </c>
      <c r="AL3" s="13">
        <v>7</v>
      </c>
      <c r="AM3" s="13">
        <v>7</v>
      </c>
      <c r="AN3" s="13">
        <v>7</v>
      </c>
      <c r="AO3" s="13">
        <v>8</v>
      </c>
      <c r="AP3" s="2">
        <v>8</v>
      </c>
      <c r="AQ3" s="16"/>
      <c r="AR3" s="16"/>
      <c r="AS3" s="16"/>
      <c r="AT3" s="6">
        <v>9</v>
      </c>
      <c r="AU3" s="6">
        <v>9</v>
      </c>
      <c r="AV3" s="6">
        <v>10</v>
      </c>
      <c r="AW3" s="6">
        <v>14</v>
      </c>
      <c r="AX3" s="6">
        <v>12</v>
      </c>
      <c r="AY3" s="6">
        <v>33</v>
      </c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>
      <c r="A4" s="9" t="str">
        <f>HYPERLINK("https://www.zhihu.com/question/25334262","新媒体运营的工作前景怎么样？")</f>
        <v>新媒体运营的工作前景怎么样？</v>
      </c>
      <c r="B4" s="11" t="e">
        <f>VLOOKUP(A4,选题数据验证表!$A$1:$K$979, 3, TRUE)</f>
        <v>#N/A</v>
      </c>
      <c r="C4" s="13" t="e">
        <f>VLOOKUP(A4,选题数据验证表!$A$1:$K$979, 4, TRUE)</f>
        <v>#N/A</v>
      </c>
      <c r="D4" s="13">
        <v>6</v>
      </c>
      <c r="E4" s="13">
        <v>6</v>
      </c>
      <c r="F4" s="13">
        <v>5</v>
      </c>
      <c r="G4" s="13">
        <v>3</v>
      </c>
      <c r="H4" s="15">
        <f t="shared" si="0"/>
        <v>3.3333333333333333E-2</v>
      </c>
      <c r="I4" s="13"/>
      <c r="J4" s="13" t="s">
        <v>22</v>
      </c>
      <c r="K4" s="13"/>
      <c r="L4" s="13" t="s">
        <v>21</v>
      </c>
      <c r="M4" s="13"/>
      <c r="N4" s="13">
        <v>2</v>
      </c>
      <c r="O4" s="13">
        <v>2</v>
      </c>
      <c r="P4" s="13">
        <v>2</v>
      </c>
      <c r="Q4" s="13">
        <v>2</v>
      </c>
      <c r="R4" s="13">
        <v>1</v>
      </c>
      <c r="S4" s="13">
        <v>2</v>
      </c>
      <c r="T4" s="13">
        <v>2</v>
      </c>
      <c r="U4" s="13">
        <v>2</v>
      </c>
      <c r="V4" s="13">
        <v>2</v>
      </c>
      <c r="W4" s="13">
        <v>2</v>
      </c>
      <c r="X4" s="13">
        <v>2</v>
      </c>
      <c r="Y4" s="13">
        <v>3</v>
      </c>
      <c r="Z4" s="13">
        <v>3</v>
      </c>
      <c r="AA4" s="13">
        <v>3</v>
      </c>
      <c r="AB4" s="13">
        <v>3</v>
      </c>
      <c r="AC4" s="13">
        <v>3</v>
      </c>
      <c r="AD4" s="13">
        <v>3</v>
      </c>
      <c r="AE4" s="13">
        <v>3</v>
      </c>
      <c r="AF4" s="13">
        <v>3</v>
      </c>
      <c r="AG4" s="13">
        <v>3</v>
      </c>
      <c r="AH4" s="13">
        <v>3</v>
      </c>
      <c r="AI4" s="13">
        <v>3</v>
      </c>
      <c r="AJ4" s="13">
        <v>3</v>
      </c>
      <c r="AK4" s="13">
        <v>3</v>
      </c>
      <c r="AL4" s="13">
        <v>3</v>
      </c>
      <c r="AM4" s="13">
        <v>3</v>
      </c>
      <c r="AN4" s="13">
        <v>3</v>
      </c>
      <c r="AO4" s="13">
        <v>3</v>
      </c>
      <c r="AP4" s="2">
        <v>3</v>
      </c>
      <c r="AQ4" s="6">
        <v>5</v>
      </c>
      <c r="AR4" s="16"/>
      <c r="AS4" s="16"/>
      <c r="AT4" s="6">
        <v>5</v>
      </c>
      <c r="AU4" s="6">
        <v>4</v>
      </c>
      <c r="AV4" s="6">
        <v>4</v>
      </c>
      <c r="AW4" s="6">
        <v>6</v>
      </c>
      <c r="AX4" s="6">
        <v>5</v>
      </c>
      <c r="AY4" s="6">
        <v>6</v>
      </c>
      <c r="AZ4" s="6">
        <v>6</v>
      </c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>
      <c r="A5" s="9" t="str">
        <f>HYPERLINK("https://www.zhihu.com/question/36717908","新媒体运营新人如何学习写推广策划方案？")</f>
        <v>新媒体运营新人如何学习写推广策划方案？</v>
      </c>
      <c r="B5" s="11" t="str">
        <f>VLOOKUP(A5,选题数据验证表!$A$1:$K$979, 3, TRUE)</f>
        <v>星期三</v>
      </c>
      <c r="C5" s="13">
        <f>VLOOKUP(A5,选题数据验证表!$A$1:$K$979, 4, TRUE)</f>
        <v>105668</v>
      </c>
      <c r="D5" s="13">
        <v>6</v>
      </c>
      <c r="E5" s="13">
        <v>6</v>
      </c>
      <c r="F5" s="13">
        <v>5</v>
      </c>
      <c r="G5" s="13">
        <v>2</v>
      </c>
      <c r="H5" s="15">
        <f t="shared" si="0"/>
        <v>1.6666666666666666E-2</v>
      </c>
      <c r="I5" s="13"/>
      <c r="J5" s="13" t="s">
        <v>23</v>
      </c>
      <c r="K5" s="13"/>
      <c r="L5" s="13" t="s">
        <v>21</v>
      </c>
      <c r="M5" s="13"/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2</v>
      </c>
      <c r="U5" s="13">
        <v>2</v>
      </c>
      <c r="V5" s="13">
        <v>2</v>
      </c>
      <c r="W5" s="13">
        <v>2</v>
      </c>
      <c r="X5" s="13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2</v>
      </c>
      <c r="AE5" s="13">
        <v>4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6</v>
      </c>
      <c r="AP5" s="2">
        <v>6</v>
      </c>
      <c r="AQ5" s="6">
        <v>6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>
      <c r="A6" s="9" t="str">
        <f>HYPERLINK("https://www.zhihu.com/question/26156973/answer/191684097","新媒体运营工作应该如何规划？如何开展？")</f>
        <v>新媒体运营工作应该如何规划？如何开展？</v>
      </c>
      <c r="B6" s="11" t="e">
        <f>VLOOKUP(A6,选题数据验证表!$A$1:$K$979, 3, TRUE)</f>
        <v>#N/A</v>
      </c>
      <c r="C6" s="13" t="e">
        <f>VLOOKUP(A6,选题数据验证表!$A$1:$K$979, 4, TRUE)</f>
        <v>#N/A</v>
      </c>
      <c r="D6" s="13"/>
      <c r="E6" s="13"/>
      <c r="F6" s="13"/>
      <c r="G6" s="13"/>
      <c r="H6" s="15" t="e">
        <f t="shared" si="0"/>
        <v>#DIV/0!</v>
      </c>
      <c r="I6" s="13"/>
      <c r="J6" s="13"/>
      <c r="K6" s="13"/>
      <c r="L6" s="13" t="s">
        <v>21</v>
      </c>
      <c r="M6" s="2"/>
      <c r="N6" s="2"/>
      <c r="O6" s="2">
        <v>1</v>
      </c>
      <c r="P6" s="2">
        <v>1</v>
      </c>
      <c r="Q6" s="2">
        <v>1</v>
      </c>
      <c r="R6" s="2">
        <v>1</v>
      </c>
      <c r="S6" s="2"/>
      <c r="T6" s="2">
        <v>2</v>
      </c>
      <c r="U6" s="2">
        <v>2</v>
      </c>
      <c r="V6" s="2">
        <v>2</v>
      </c>
      <c r="W6" s="2">
        <v>2</v>
      </c>
      <c r="X6" s="2"/>
      <c r="Y6" s="2">
        <v>2</v>
      </c>
      <c r="Z6" s="2"/>
      <c r="AA6" s="2">
        <v>2</v>
      </c>
      <c r="AB6" s="2">
        <v>2</v>
      </c>
      <c r="AC6" s="2">
        <v>3</v>
      </c>
      <c r="AD6" s="2">
        <v>3</v>
      </c>
      <c r="AE6" s="2">
        <v>3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L6" s="2">
        <v>3</v>
      </c>
      <c r="AM6" s="2">
        <v>3</v>
      </c>
      <c r="AN6" s="2">
        <v>3</v>
      </c>
      <c r="AO6" s="2">
        <v>3</v>
      </c>
      <c r="AP6" s="2">
        <v>3</v>
      </c>
      <c r="AQ6" s="6">
        <v>6</v>
      </c>
      <c r="AR6" s="6">
        <v>7</v>
      </c>
      <c r="AS6" s="6">
        <v>7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>
      <c r="A7" s="19"/>
      <c r="B7" s="11" t="e">
        <f>VLOOKUP(A7,选题数据验证表!$A$1:$K$979, 3, TRUE)</f>
        <v>#N/A</v>
      </c>
      <c r="C7" s="13" t="e">
        <f>VLOOKUP(A7,选题数据验证表!$A$1:$K$979, 4, TRUE)</f>
        <v>#N/A</v>
      </c>
      <c r="D7" s="13"/>
      <c r="E7" s="13"/>
      <c r="F7" s="13"/>
      <c r="G7" s="13"/>
      <c r="H7" s="15" t="e">
        <f t="shared" si="0"/>
        <v>#DIV/0!</v>
      </c>
      <c r="I7" s="13"/>
      <c r="J7" s="13"/>
      <c r="K7" s="13"/>
      <c r="L7" s="13" t="s">
        <v>26</v>
      </c>
      <c r="M7" s="20"/>
      <c r="N7" s="20"/>
      <c r="O7" s="20"/>
      <c r="P7" s="20"/>
      <c r="Q7" s="20"/>
      <c r="R7" s="20"/>
      <c r="S7" s="20"/>
      <c r="T7" s="20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2" t="s">
        <v>28</v>
      </c>
      <c r="AQ7" s="6" t="s">
        <v>28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>
      <c r="A8" s="19"/>
      <c r="B8" s="11" t="e">
        <f>VLOOKUP(A8,选题数据验证表!$A$1:$K$979, 3, TRUE)</f>
        <v>#N/A</v>
      </c>
      <c r="C8" s="13" t="e">
        <f>VLOOKUP(A8,选题数据验证表!$A$1:$K$979, 4, TRUE)</f>
        <v>#N/A</v>
      </c>
      <c r="D8" s="13"/>
      <c r="E8" s="13"/>
      <c r="F8" s="13"/>
      <c r="G8" s="13"/>
      <c r="H8" s="15" t="e">
        <f t="shared" si="0"/>
        <v>#DIV/0!</v>
      </c>
      <c r="I8" s="13"/>
      <c r="J8" s="13"/>
      <c r="K8" s="13"/>
      <c r="L8" s="13" t="s">
        <v>29</v>
      </c>
      <c r="M8" s="20"/>
      <c r="N8" s="20"/>
      <c r="O8" s="20"/>
      <c r="P8" s="20"/>
      <c r="Q8" s="20"/>
      <c r="R8" s="20"/>
      <c r="S8" s="20"/>
      <c r="T8" s="20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2" t="s">
        <v>30</v>
      </c>
      <c r="AQ8" s="6" t="s">
        <v>31</v>
      </c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>
      <c r="A9" s="12"/>
      <c r="B9" s="11" t="e">
        <f>VLOOKUP(A9,选题数据验证表!$A$1:$K$979, 3, TRUE)</f>
        <v>#N/A</v>
      </c>
      <c r="C9" s="13" t="e">
        <f>VLOOKUP(A9,选题数据验证表!$A$1:$K$979, 4, TRUE)</f>
        <v>#N/A</v>
      </c>
      <c r="H9" s="15" t="e">
        <f t="shared" si="0"/>
        <v>#DIV/0!</v>
      </c>
      <c r="M9" s="21"/>
      <c r="N9" s="21"/>
      <c r="O9" s="21"/>
      <c r="P9" s="21"/>
      <c r="Q9" s="21"/>
      <c r="R9" s="21"/>
      <c r="S9" s="21"/>
      <c r="T9" s="21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>
      <c r="A10" s="9" t="str">
        <f>HYPERLINK("https://www.zhihu.com/question/29450883","新媒体运营如何入门？")</f>
        <v>新媒体运营如何入门？</v>
      </c>
      <c r="B10" s="11" t="e">
        <f>VLOOKUP(A10,选题数据验证表!$A$1:$K$979, 3, TRUE)</f>
        <v>#N/A</v>
      </c>
      <c r="C10" s="13" t="e">
        <f>VLOOKUP(A10,选题数据验证表!$A$1:$K$979, 4, TRUE)</f>
        <v>#N/A</v>
      </c>
      <c r="D10" s="13"/>
      <c r="E10" s="13"/>
      <c r="F10" s="13"/>
      <c r="G10" s="13"/>
      <c r="H10" s="15" t="e">
        <f t="shared" si="0"/>
        <v>#DIV/0!</v>
      </c>
      <c r="I10" s="13"/>
      <c r="J10" s="13"/>
      <c r="K10" s="13"/>
      <c r="L10" s="13" t="s">
        <v>21</v>
      </c>
      <c r="M10" s="13"/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5</v>
      </c>
      <c r="AE10" s="13">
        <v>5</v>
      </c>
      <c r="AF10" s="13">
        <v>5</v>
      </c>
      <c r="AG10" s="13">
        <v>5</v>
      </c>
      <c r="AH10" s="13">
        <v>5</v>
      </c>
      <c r="AI10" s="13">
        <v>4</v>
      </c>
      <c r="AJ10" s="13">
        <v>5</v>
      </c>
      <c r="AK10" s="13">
        <v>5</v>
      </c>
      <c r="AL10" s="13">
        <v>10</v>
      </c>
      <c r="AM10" s="13">
        <v>10</v>
      </c>
      <c r="AN10" s="13">
        <v>10</v>
      </c>
      <c r="AO10" s="13">
        <v>10</v>
      </c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>
      <c r="A11" s="19"/>
      <c r="B11" s="11" t="e">
        <f>VLOOKUP(A11,选题数据验证表!$A$1:$K$979, 3, TRUE)</f>
        <v>#N/A</v>
      </c>
      <c r="C11" s="13" t="e">
        <f>VLOOKUP(A11,选题数据验证表!$A$1:$K$979, 4, TRUE)</f>
        <v>#N/A</v>
      </c>
      <c r="D11" s="13"/>
      <c r="E11" s="13"/>
      <c r="F11" s="13"/>
      <c r="G11" s="13"/>
      <c r="H11" s="15" t="e">
        <f t="shared" si="0"/>
        <v>#DIV/0!</v>
      </c>
      <c r="I11" s="13"/>
      <c r="J11" s="13"/>
      <c r="K11" s="13"/>
      <c r="L11" s="13" t="s">
        <v>26</v>
      </c>
      <c r="M11" s="20"/>
      <c r="N11" s="20"/>
      <c r="O11" s="20"/>
      <c r="P11" s="20"/>
      <c r="Q11" s="20"/>
      <c r="R11" s="20"/>
      <c r="S11" s="20"/>
      <c r="T11" s="20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>
      <c r="A12" s="19"/>
      <c r="B12" s="11" t="e">
        <f>VLOOKUP(A12,选题数据验证表!$A$1:$K$979, 3, TRUE)</f>
        <v>#N/A</v>
      </c>
      <c r="C12" s="13" t="e">
        <f>VLOOKUP(A12,选题数据验证表!$A$1:$K$979, 4, TRUE)</f>
        <v>#N/A</v>
      </c>
      <c r="D12" s="13"/>
      <c r="E12" s="13"/>
      <c r="F12" s="13"/>
      <c r="G12" s="13"/>
      <c r="H12" s="15" t="e">
        <f t="shared" si="0"/>
        <v>#DIV/0!</v>
      </c>
      <c r="I12" s="13"/>
      <c r="J12" s="13"/>
      <c r="K12" s="13"/>
      <c r="L12" s="13" t="s">
        <v>29</v>
      </c>
      <c r="M12" s="20"/>
      <c r="N12" s="20"/>
      <c r="O12" s="20"/>
      <c r="P12" s="20"/>
      <c r="Q12" s="20"/>
      <c r="R12" s="20"/>
      <c r="S12" s="20"/>
      <c r="T12" s="20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>
      <c r="A13" s="12"/>
      <c r="B13" s="11" t="e">
        <f>VLOOKUP(A13,选题数据验证表!$A$1:$K$979, 3, TRUE)</f>
        <v>#N/A</v>
      </c>
      <c r="C13" s="13" t="e">
        <f>VLOOKUP(A13,选题数据验证表!$A$1:$K$979, 4, TRUE)</f>
        <v>#N/A</v>
      </c>
      <c r="H13" s="15" t="e">
        <f t="shared" si="0"/>
        <v>#DIV/0!</v>
      </c>
      <c r="M13" s="21"/>
      <c r="N13" s="21"/>
      <c r="O13" s="21"/>
      <c r="P13" s="21"/>
      <c r="Q13" s="21"/>
      <c r="R13" s="21"/>
      <c r="S13" s="21"/>
      <c r="T13" s="21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>
      <c r="A14" s="9" t="str">
        <f>HYPERLINK("https://www.zhihu.com/question/52155581","自媒体人日常选题有什么困难？如何做选题")</f>
        <v>自媒体人日常选题有什么困难？如何做选题</v>
      </c>
      <c r="B14" s="11" t="str">
        <f>VLOOKUP(A14,选题数据验证表!$A$1:$K$979, 3, TRUE)</f>
        <v>星期一</v>
      </c>
      <c r="C14" s="13">
        <f>VLOOKUP(A14,选题数据验证表!$A$1:$K$979, 4, TRUE)</f>
        <v>89652</v>
      </c>
      <c r="D14" s="13"/>
      <c r="E14" s="13"/>
      <c r="F14" s="13"/>
      <c r="G14" s="13"/>
      <c r="H14" s="15" t="e">
        <f t="shared" si="0"/>
        <v>#DIV/0!</v>
      </c>
      <c r="I14" s="13"/>
      <c r="J14" s="13"/>
      <c r="K14" s="13"/>
      <c r="L14" s="13" t="s">
        <v>21</v>
      </c>
      <c r="M14" s="13"/>
      <c r="N14" s="13"/>
      <c r="O14" s="13">
        <v>2</v>
      </c>
      <c r="P14" s="13">
        <v>2</v>
      </c>
      <c r="Q14" s="13">
        <v>2</v>
      </c>
      <c r="R14" s="13">
        <v>2</v>
      </c>
      <c r="S14" s="13"/>
      <c r="T14" s="13">
        <v>2</v>
      </c>
      <c r="U14" s="13">
        <v>2</v>
      </c>
      <c r="V14" s="13">
        <v>2</v>
      </c>
      <c r="W14" s="13">
        <v>2</v>
      </c>
      <c r="X14" s="13"/>
      <c r="Y14" s="13">
        <v>2</v>
      </c>
      <c r="Z14" s="13"/>
      <c r="AA14" s="13">
        <v>3</v>
      </c>
      <c r="AB14" s="13">
        <v>3</v>
      </c>
      <c r="AC14" s="13">
        <v>2</v>
      </c>
      <c r="AD14" s="13"/>
      <c r="AE14" s="13"/>
      <c r="AF14" s="13">
        <v>12</v>
      </c>
      <c r="AG14" s="13">
        <v>12</v>
      </c>
      <c r="AH14" s="13">
        <v>12</v>
      </c>
      <c r="AI14" s="13">
        <v>12</v>
      </c>
      <c r="AJ14" s="13">
        <v>12</v>
      </c>
      <c r="AK14" s="13">
        <v>13</v>
      </c>
      <c r="AL14" s="13">
        <v>16</v>
      </c>
      <c r="AM14" s="13">
        <v>16</v>
      </c>
      <c r="AN14" s="2">
        <v>24</v>
      </c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>
      <c r="A15" s="19"/>
      <c r="B15" s="11" t="e">
        <f>VLOOKUP(A15,选题数据验证表!$A$1:$K$979, 3, TRUE)</f>
        <v>#N/A</v>
      </c>
      <c r="C15" s="13" t="e">
        <f>VLOOKUP(A15,选题数据验证表!$A$1:$K$979, 4, TRUE)</f>
        <v>#N/A</v>
      </c>
      <c r="D15" s="13"/>
      <c r="E15" s="13"/>
      <c r="F15" s="13"/>
      <c r="G15" s="13"/>
      <c r="H15" s="15" t="e">
        <f t="shared" si="0"/>
        <v>#DIV/0!</v>
      </c>
      <c r="I15" s="13"/>
      <c r="J15" s="13"/>
      <c r="K15" s="13"/>
      <c r="L15" s="13" t="s">
        <v>26</v>
      </c>
      <c r="M15" s="20"/>
      <c r="N15" s="20"/>
      <c r="O15" s="20"/>
      <c r="P15" s="20"/>
      <c r="Q15" s="20"/>
      <c r="R15" s="20"/>
      <c r="S15" s="20"/>
      <c r="T15" s="20"/>
      <c r="U15" s="13"/>
      <c r="V15" s="13"/>
      <c r="W15" s="13"/>
      <c r="X15" s="13"/>
      <c r="Y15" s="13"/>
      <c r="Z15" s="13"/>
      <c r="AA15" s="13"/>
      <c r="AB15" s="13"/>
      <c r="AC15" s="13" t="s">
        <v>32</v>
      </c>
      <c r="AD15" s="13"/>
      <c r="AE15" s="13"/>
      <c r="AF15" s="13"/>
      <c r="AG15" s="13"/>
      <c r="AH15" s="13"/>
      <c r="AI15" s="13" t="s">
        <v>33</v>
      </c>
      <c r="AJ15" s="13"/>
      <c r="AK15" s="13" t="s">
        <v>34</v>
      </c>
      <c r="AL15" s="13"/>
      <c r="AM15" s="13" t="s">
        <v>35</v>
      </c>
      <c r="AN15" s="2" t="s">
        <v>36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>
      <c r="A16" s="19"/>
      <c r="B16" s="11" t="e">
        <f>VLOOKUP(A16,选题数据验证表!$A$1:$K$979, 3, TRUE)</f>
        <v>#N/A</v>
      </c>
      <c r="C16" s="13" t="e">
        <f>VLOOKUP(A16,选题数据验证表!$A$1:$K$979, 4, TRUE)</f>
        <v>#N/A</v>
      </c>
      <c r="D16" s="13"/>
      <c r="E16" s="13"/>
      <c r="F16" s="13"/>
      <c r="G16" s="13"/>
      <c r="H16" s="15" t="e">
        <f t="shared" si="0"/>
        <v>#DIV/0!</v>
      </c>
      <c r="I16" s="13"/>
      <c r="J16" s="13"/>
      <c r="K16" s="13"/>
      <c r="L16" s="13" t="s">
        <v>29</v>
      </c>
      <c r="M16" s="20"/>
      <c r="N16" s="20"/>
      <c r="O16" s="20"/>
      <c r="P16" s="20"/>
      <c r="Q16" s="20"/>
      <c r="R16" s="20"/>
      <c r="S16" s="20"/>
      <c r="T16" s="20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 t="s">
        <v>37</v>
      </c>
      <c r="AN16" s="2" t="s">
        <v>38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>
      <c r="A17" s="12"/>
      <c r="B17" s="11" t="e">
        <f>VLOOKUP(A17,选题数据验证表!$A$1:$K$979, 3, TRUE)</f>
        <v>#N/A</v>
      </c>
      <c r="C17" s="13" t="e">
        <f>VLOOKUP(A17,选题数据验证表!$A$1:$K$979, 4, TRUE)</f>
        <v>#N/A</v>
      </c>
      <c r="H17" s="15" t="e">
        <f t="shared" si="0"/>
        <v>#DIV/0!</v>
      </c>
      <c r="M17" s="21"/>
      <c r="N17" s="21"/>
      <c r="O17" s="21"/>
      <c r="P17" s="21"/>
      <c r="Q17" s="21"/>
      <c r="R17" s="21"/>
      <c r="S17" s="21"/>
      <c r="T17" s="21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>
      <c r="A18" s="9" t="str">
        <f>HYPERLINK("https://www.zhihu.com/question/21391726"," 新媒体营销方式")</f>
        <v xml:space="preserve"> 新媒体营销方式</v>
      </c>
      <c r="B18" s="11" t="e">
        <f>VLOOKUP(A18,选题数据验证表!$A$1:$K$979, 3, TRUE)</f>
        <v>#N/A</v>
      </c>
      <c r="C18" s="13" t="e">
        <f>VLOOKUP(A18,选题数据验证表!$A$1:$K$979, 4, TRUE)</f>
        <v>#N/A</v>
      </c>
      <c r="D18" s="13"/>
      <c r="E18" s="13"/>
      <c r="F18" s="13"/>
      <c r="G18" s="13"/>
      <c r="H18" s="15" t="e">
        <f t="shared" si="0"/>
        <v>#DIV/0!</v>
      </c>
      <c r="I18" s="13"/>
      <c r="J18" s="13"/>
      <c r="K18" s="13"/>
      <c r="L18" s="13" t="s">
        <v>21</v>
      </c>
      <c r="M18" s="2"/>
      <c r="N18" s="2"/>
      <c r="O18" s="2">
        <v>2</v>
      </c>
      <c r="P18" s="2">
        <v>2</v>
      </c>
      <c r="Q18" s="2">
        <v>2</v>
      </c>
      <c r="R18" s="2">
        <v>2</v>
      </c>
      <c r="S18" s="2"/>
      <c r="T18" s="2">
        <v>7</v>
      </c>
      <c r="U18" s="2">
        <v>7</v>
      </c>
      <c r="V18" s="2">
        <v>7</v>
      </c>
      <c r="W18" s="2">
        <v>7</v>
      </c>
      <c r="X18" s="2"/>
      <c r="Y18" s="2">
        <v>7</v>
      </c>
      <c r="Z18" s="2"/>
      <c r="AA18" s="2">
        <v>6</v>
      </c>
      <c r="AB18" s="2">
        <v>6</v>
      </c>
      <c r="AC18" s="2">
        <v>8</v>
      </c>
      <c r="AD18" s="2"/>
      <c r="AE18" s="2"/>
      <c r="AF18" s="2">
        <v>11</v>
      </c>
      <c r="AG18" s="2">
        <v>11</v>
      </c>
      <c r="AH18" s="2">
        <v>11</v>
      </c>
      <c r="AI18" s="2">
        <v>13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>
      <c r="A19" s="19"/>
      <c r="B19" s="11" t="e">
        <f>VLOOKUP(A19,选题数据验证表!$A$1:$K$979, 3, TRUE)</f>
        <v>#N/A</v>
      </c>
      <c r="C19" s="13" t="e">
        <f>VLOOKUP(A19,选题数据验证表!$A$1:$K$979, 4, TRUE)</f>
        <v>#N/A</v>
      </c>
      <c r="D19" s="13"/>
      <c r="E19" s="13"/>
      <c r="F19" s="13"/>
      <c r="G19" s="13"/>
      <c r="H19" s="15" t="e">
        <f t="shared" si="0"/>
        <v>#DIV/0!</v>
      </c>
      <c r="I19" s="13"/>
      <c r="J19" s="13"/>
      <c r="K19" s="13"/>
      <c r="L19" s="13" t="s">
        <v>26</v>
      </c>
      <c r="M19" s="5"/>
      <c r="N19" s="5"/>
      <c r="O19" s="5"/>
      <c r="P19" s="5"/>
      <c r="Q19" s="5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39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>
      <c r="A20" s="19"/>
      <c r="B20" s="11" t="e">
        <f>VLOOKUP(A20,选题数据验证表!$A$1:$K$979, 3, TRUE)</f>
        <v>#N/A</v>
      </c>
      <c r="C20" s="13" t="e">
        <f>VLOOKUP(A20,选题数据验证表!$A$1:$K$979, 4, TRUE)</f>
        <v>#N/A</v>
      </c>
      <c r="D20" s="13"/>
      <c r="E20" s="13"/>
      <c r="F20" s="13"/>
      <c r="G20" s="13"/>
      <c r="H20" s="15" t="e">
        <f t="shared" si="0"/>
        <v>#DIV/0!</v>
      </c>
      <c r="I20" s="13"/>
      <c r="J20" s="13"/>
      <c r="K20" s="13"/>
      <c r="L20" s="13" t="s">
        <v>29</v>
      </c>
      <c r="M20" s="5"/>
      <c r="N20" s="5"/>
      <c r="O20" s="5"/>
      <c r="P20" s="5"/>
      <c r="Q20" s="5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38</v>
      </c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>
      <c r="A21" s="12"/>
      <c r="B21" s="11" t="e">
        <f>VLOOKUP(A21,选题数据验证表!$A$1:$K$979, 3, TRUE)</f>
        <v>#N/A</v>
      </c>
      <c r="C21" s="13" t="e">
        <f>VLOOKUP(A21,选题数据验证表!$A$1:$K$979, 4, TRUE)</f>
        <v>#N/A</v>
      </c>
      <c r="H21" s="15" t="e">
        <f t="shared" si="0"/>
        <v>#DIV/0!</v>
      </c>
      <c r="M21" s="21"/>
      <c r="N21" s="21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>
      <c r="A22" s="9" t="str">
        <f>HYPERLINK("https://www.zhihu.com/question/26702261/answer/198121061","自媒体有哪些平台？")</f>
        <v>自媒体有哪些平台？</v>
      </c>
      <c r="B22" s="11" t="str">
        <f>VLOOKUP(A22,选题数据验证表!$A$1:$K$979, 3, TRUE)</f>
        <v>星期一</v>
      </c>
      <c r="C22" s="13">
        <f>VLOOKUP(A22,选题数据验证表!$A$1:$K$979, 4, TRUE)</f>
        <v>89652</v>
      </c>
      <c r="D22" s="13"/>
      <c r="E22" s="13"/>
      <c r="F22" s="13"/>
      <c r="G22" s="13"/>
      <c r="H22" s="15" t="e">
        <f t="shared" si="0"/>
        <v>#DIV/0!</v>
      </c>
      <c r="I22" s="13"/>
      <c r="J22" s="13"/>
      <c r="K22" s="13"/>
      <c r="L22" s="13" t="s">
        <v>21</v>
      </c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>
      <c r="A23" s="19"/>
      <c r="B23" s="11" t="e">
        <f>VLOOKUP(A23,选题数据验证表!$A$1:$K$979, 3, TRUE)</f>
        <v>#N/A</v>
      </c>
      <c r="C23" s="13" t="e">
        <f>VLOOKUP(A23,选题数据验证表!$A$1:$K$979, 4, TRUE)</f>
        <v>#N/A</v>
      </c>
      <c r="D23" s="13"/>
      <c r="E23" s="13"/>
      <c r="F23" s="13"/>
      <c r="G23" s="13"/>
      <c r="H23" s="15" t="e">
        <f t="shared" si="0"/>
        <v>#DIV/0!</v>
      </c>
      <c r="I23" s="13"/>
      <c r="J23" s="13"/>
      <c r="K23" s="13"/>
      <c r="L23" s="13" t="s">
        <v>26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>
      <c r="A24" s="19"/>
      <c r="B24" s="11" t="e">
        <f>VLOOKUP(A24,选题数据验证表!$A$1:$K$979, 3, TRUE)</f>
        <v>#N/A</v>
      </c>
      <c r="C24" s="13" t="e">
        <f>VLOOKUP(A24,选题数据验证表!$A$1:$K$979, 4, TRUE)</f>
        <v>#N/A</v>
      </c>
      <c r="D24" s="13"/>
      <c r="E24" s="13"/>
      <c r="F24" s="13"/>
      <c r="G24" s="13"/>
      <c r="H24" s="15" t="e">
        <f t="shared" si="0"/>
        <v>#DIV/0!</v>
      </c>
      <c r="I24" s="13"/>
      <c r="J24" s="13"/>
      <c r="K24" s="13"/>
      <c r="L24" s="13" t="s">
        <v>29</v>
      </c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>
      <c r="A25" s="12"/>
      <c r="B25" s="11" t="e">
        <f>VLOOKUP(A25,选题数据验证表!$A$1:$K$979, 3, TRUE)</f>
        <v>#N/A</v>
      </c>
      <c r="C25" s="13" t="e">
        <f>VLOOKUP(A25,选题数据验证表!$A$1:$K$979, 4, TRUE)</f>
        <v>#N/A</v>
      </c>
      <c r="H25" s="15" t="e">
        <f t="shared" si="0"/>
        <v>#DIV/0!</v>
      </c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>
      <c r="A26" s="9" t="str">
        <f>HYPERLINK("https://www.zhihu.com/question/20981010/answer/199741958","微信运营有没有辅助工具？
")</f>
        <v xml:space="preserve">微信运营有没有辅助工具？
</v>
      </c>
      <c r="B26" s="11" t="e">
        <f>VLOOKUP(A26,选题数据验证表!$A$1:$K$979, 3, TRUE)</f>
        <v>#N/A</v>
      </c>
      <c r="C26" s="13" t="e">
        <f>VLOOKUP(A26,选题数据验证表!$A$1:$K$979, 4, TRUE)</f>
        <v>#N/A</v>
      </c>
      <c r="D26" s="13"/>
      <c r="E26" s="13"/>
      <c r="F26" s="13"/>
      <c r="G26" s="13"/>
      <c r="H26" s="15" t="e">
        <f t="shared" si="0"/>
        <v>#DIV/0!</v>
      </c>
      <c r="I26" s="13"/>
      <c r="J26" s="13"/>
      <c r="K26" s="13"/>
      <c r="L26" s="13" t="s">
        <v>21</v>
      </c>
      <c r="M26" s="2"/>
      <c r="N26" s="2">
        <v>12</v>
      </c>
      <c r="O26" s="2">
        <v>14</v>
      </c>
      <c r="P26" s="2">
        <v>14</v>
      </c>
      <c r="Q26" s="2">
        <v>14</v>
      </c>
      <c r="R26" s="2">
        <v>14</v>
      </c>
      <c r="S26" s="2">
        <v>14</v>
      </c>
      <c r="T26" s="2">
        <v>14</v>
      </c>
      <c r="U26" s="2">
        <v>14</v>
      </c>
      <c r="V26" s="2">
        <v>14</v>
      </c>
      <c r="W26" s="2">
        <v>14</v>
      </c>
      <c r="X26" s="2">
        <v>14</v>
      </c>
      <c r="Y26" s="2">
        <v>11</v>
      </c>
      <c r="Z26" s="2">
        <v>14</v>
      </c>
      <c r="AA26" s="2">
        <v>14</v>
      </c>
      <c r="AB26" s="2">
        <v>14</v>
      </c>
      <c r="AC26" s="2">
        <v>14</v>
      </c>
      <c r="AD26" s="2">
        <v>14</v>
      </c>
      <c r="AE26" s="2">
        <v>13</v>
      </c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>
      <c r="A27" s="19"/>
      <c r="B27" s="11" t="e">
        <f>VLOOKUP(A27,选题数据验证表!$A$1:$K$979, 3, TRUE)</f>
        <v>#N/A</v>
      </c>
      <c r="C27" s="13" t="e">
        <f>VLOOKUP(A27,选题数据验证表!$A$1:$K$979, 4, TRUE)</f>
        <v>#N/A</v>
      </c>
      <c r="D27" s="13"/>
      <c r="E27" s="13"/>
      <c r="F27" s="13"/>
      <c r="G27" s="13"/>
      <c r="H27" s="15" t="e">
        <f t="shared" si="0"/>
        <v>#DIV/0!</v>
      </c>
      <c r="I27" s="13"/>
      <c r="J27" s="13"/>
      <c r="K27" s="13"/>
      <c r="L27" s="13" t="s">
        <v>26</v>
      </c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>
      <c r="A28" s="19"/>
      <c r="B28" s="11" t="e">
        <f>VLOOKUP(A28,选题数据验证表!$A$1:$K$979, 3, TRUE)</f>
        <v>#N/A</v>
      </c>
      <c r="C28" s="13" t="e">
        <f>VLOOKUP(A28,选题数据验证表!$A$1:$K$979, 4, TRUE)</f>
        <v>#N/A</v>
      </c>
      <c r="D28" s="13"/>
      <c r="E28" s="13"/>
      <c r="F28" s="13"/>
      <c r="G28" s="13"/>
      <c r="H28" s="15" t="e">
        <f t="shared" si="0"/>
        <v>#DIV/0!</v>
      </c>
      <c r="I28" s="13"/>
      <c r="J28" s="13"/>
      <c r="K28" s="13"/>
      <c r="L28" s="13" t="s">
        <v>29</v>
      </c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>
      <c r="A29" s="12"/>
      <c r="B29" s="11" t="e">
        <f>VLOOKUP(A29,选题数据验证表!$A$1:$K$979, 3, TRUE)</f>
        <v>#N/A</v>
      </c>
      <c r="C29" s="13" t="e">
        <f>VLOOKUP(A29,选题数据验证表!$A$1:$K$979, 4, TRUE)</f>
        <v>#N/A</v>
      </c>
      <c r="H29" s="15" t="e">
        <f t="shared" si="0"/>
        <v>#DIV/0!</v>
      </c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>
      <c r="A30" s="9" t="str">
        <f>HYPERLINK("https://www.zhihu.com/question/23347691","怎样零基础的做好微信营销？
")</f>
        <v xml:space="preserve">怎样零基础的做好微信营销？
</v>
      </c>
      <c r="B30" s="11" t="str">
        <f>VLOOKUP(A30,选题数据验证表!$A$1:$K$979, 3, TRUE)</f>
        <v>星期一</v>
      </c>
      <c r="C30" s="13">
        <f>VLOOKUP(A30,选题数据验证表!$A$1:$K$979, 4, TRUE)</f>
        <v>89652</v>
      </c>
      <c r="D30" s="13"/>
      <c r="E30" s="13"/>
      <c r="F30" s="13"/>
      <c r="G30" s="13"/>
      <c r="H30" s="15" t="e">
        <f t="shared" si="0"/>
        <v>#DIV/0!</v>
      </c>
      <c r="I30" s="13"/>
      <c r="J30" s="13"/>
      <c r="K30" s="13"/>
      <c r="L30" s="13" t="s">
        <v>21</v>
      </c>
      <c r="M30" s="2"/>
      <c r="N30" s="2"/>
      <c r="O30" s="2">
        <v>7</v>
      </c>
      <c r="P30" s="2">
        <v>7</v>
      </c>
      <c r="Q30" s="2">
        <v>7</v>
      </c>
      <c r="R30" s="2">
        <v>7</v>
      </c>
      <c r="S30" s="2"/>
      <c r="T30" s="2">
        <v>7</v>
      </c>
      <c r="U30" s="2">
        <v>7</v>
      </c>
      <c r="V30" s="2">
        <v>7</v>
      </c>
      <c r="W30" s="2">
        <v>7</v>
      </c>
      <c r="X30" s="2"/>
      <c r="Y30" s="2">
        <v>7</v>
      </c>
      <c r="Z30" s="2"/>
      <c r="AA30" s="2">
        <v>7</v>
      </c>
      <c r="AB30" s="2">
        <v>7</v>
      </c>
      <c r="AC30" s="2">
        <v>19</v>
      </c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>
      <c r="A31" s="19"/>
      <c r="B31" s="11" t="e">
        <f>VLOOKUP(A31,选题数据验证表!$A$1:$K$979, 3, TRUE)</f>
        <v>#N/A</v>
      </c>
      <c r="C31" s="13" t="e">
        <f>VLOOKUP(A31,选题数据验证表!$A$1:$K$979, 4, TRUE)</f>
        <v>#N/A</v>
      </c>
      <c r="D31" s="13"/>
      <c r="E31" s="13"/>
      <c r="F31" s="13"/>
      <c r="G31" s="13"/>
      <c r="H31" s="15" t="e">
        <f t="shared" si="0"/>
        <v>#DIV/0!</v>
      </c>
      <c r="I31" s="13"/>
      <c r="J31" s="13"/>
      <c r="K31" s="13"/>
      <c r="L31" s="13" t="s">
        <v>26</v>
      </c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>
      <c r="A32" s="19"/>
      <c r="B32" s="11" t="e">
        <f>VLOOKUP(A32,选题数据验证表!$A$1:$K$979, 3, TRUE)</f>
        <v>#N/A</v>
      </c>
      <c r="C32" s="13" t="e">
        <f>VLOOKUP(A32,选题数据验证表!$A$1:$K$979, 4, TRUE)</f>
        <v>#N/A</v>
      </c>
      <c r="D32" s="13"/>
      <c r="E32" s="13"/>
      <c r="F32" s="13"/>
      <c r="G32" s="13"/>
      <c r="H32" s="15" t="e">
        <f t="shared" si="0"/>
        <v>#DIV/0!</v>
      </c>
      <c r="I32" s="13"/>
      <c r="J32" s="13"/>
      <c r="K32" s="13"/>
      <c r="L32" s="13" t="s">
        <v>29</v>
      </c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>
      <c r="A33" s="12"/>
      <c r="B33" s="11" t="e">
        <f>VLOOKUP(A33,选题数据验证表!$A$1:$K$979, 3, TRUE)</f>
        <v>#N/A</v>
      </c>
      <c r="C33" s="13" t="e">
        <f>VLOOKUP(A33,选题数据验证表!$A$1:$K$979, 4, TRUE)</f>
        <v>#N/A</v>
      </c>
      <c r="H33" s="15" t="e">
        <f t="shared" si="0"/>
        <v>#DIV/0!</v>
      </c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>
      <c r="A34" s="24" t="str">
        <f>HYPERLINK("https://www.zhihu.com/question/27946730","网络与新媒体专业发展与就业前景如何？")</f>
        <v>网络与新媒体专业发展与就业前景如何？</v>
      </c>
      <c r="B34" s="11" t="e">
        <f>VLOOKUP(A34,选题数据验证表!$A$1:$K$979, 3, TRUE)</f>
        <v>#N/A</v>
      </c>
      <c r="C34" s="13" t="e">
        <f>VLOOKUP(A34,选题数据验证表!$A$1:$K$979, 4, TRUE)</f>
        <v>#N/A</v>
      </c>
      <c r="D34" s="13"/>
      <c r="E34" s="13"/>
      <c r="F34" s="13"/>
      <c r="G34" s="13"/>
      <c r="H34" s="15" t="e">
        <f t="shared" si="0"/>
        <v>#DIV/0!</v>
      </c>
      <c r="I34" s="13"/>
      <c r="J34" s="13"/>
      <c r="K34" s="13"/>
      <c r="L34" s="13" t="s">
        <v>21</v>
      </c>
      <c r="M34" s="2"/>
      <c r="N34" s="2">
        <v>1</v>
      </c>
      <c r="O34" s="2">
        <v>1</v>
      </c>
      <c r="P34" s="2">
        <v>1</v>
      </c>
      <c r="Q34" s="2">
        <v>1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>
      <c r="A35" s="25"/>
      <c r="B35" s="11" t="e">
        <f>VLOOKUP(A35,选题数据验证表!$A$1:$K$979, 3, TRUE)</f>
        <v>#N/A</v>
      </c>
      <c r="C35" s="13" t="e">
        <f>VLOOKUP(A35,选题数据验证表!$A$1:$K$979, 4, TRUE)</f>
        <v>#N/A</v>
      </c>
      <c r="D35" s="13"/>
      <c r="E35" s="13"/>
      <c r="F35" s="13"/>
      <c r="G35" s="13"/>
      <c r="H35" s="15" t="e">
        <f t="shared" si="0"/>
        <v>#DIV/0!</v>
      </c>
      <c r="I35" s="13"/>
      <c r="J35" s="13"/>
      <c r="K35" s="13"/>
      <c r="L35" s="13" t="s">
        <v>26</v>
      </c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>
      <c r="A36" s="25"/>
      <c r="B36" s="11" t="e">
        <f>VLOOKUP(A36,选题数据验证表!$A$1:$K$979, 3, TRUE)</f>
        <v>#N/A</v>
      </c>
      <c r="C36" s="13" t="e">
        <f>VLOOKUP(A36,选题数据验证表!$A$1:$K$979, 4, TRUE)</f>
        <v>#N/A</v>
      </c>
      <c r="D36" s="13"/>
      <c r="E36" s="13"/>
      <c r="F36" s="13"/>
      <c r="G36" s="13"/>
      <c r="H36" s="15" t="e">
        <f t="shared" si="0"/>
        <v>#DIV/0!</v>
      </c>
      <c r="I36" s="13"/>
      <c r="J36" s="13"/>
      <c r="K36" s="13"/>
      <c r="L36" s="13" t="s">
        <v>29</v>
      </c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>
      <c r="A37" s="12"/>
      <c r="B37" s="11" t="e">
        <f>VLOOKUP(A37,选题数据验证表!$A$1:$K$979, 3, TRUE)</f>
        <v>#N/A</v>
      </c>
      <c r="C37" s="13" t="e">
        <f>VLOOKUP(A37,选题数据验证表!$A$1:$K$979, 4, TRUE)</f>
        <v>#N/A</v>
      </c>
      <c r="H37" s="15" t="e">
        <f t="shared" si="0"/>
        <v>#DIV/0!</v>
      </c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>
      <c r="A38" s="9" t="str">
        <f>HYPERLINK("https://www.zhihu.com/question/26771121"," 营销策划的核心是什么")</f>
        <v xml:space="preserve"> 营销策划的核心是什么</v>
      </c>
      <c r="B38" s="11" t="e">
        <f>VLOOKUP(A38,选题数据验证表!$A$1:$K$979, 3, TRUE)</f>
        <v>#N/A</v>
      </c>
      <c r="C38" s="13" t="e">
        <f>VLOOKUP(A38,选题数据验证表!$A$1:$K$979, 4, TRUE)</f>
        <v>#N/A</v>
      </c>
      <c r="D38" s="13"/>
      <c r="E38" s="13"/>
      <c r="F38" s="13"/>
      <c r="G38" s="13"/>
      <c r="H38" s="15" t="e">
        <f t="shared" si="0"/>
        <v>#DIV/0!</v>
      </c>
      <c r="I38" s="13"/>
      <c r="J38" s="13"/>
      <c r="K38" s="13"/>
      <c r="L38" s="13" t="s">
        <v>21</v>
      </c>
      <c r="M38" s="2"/>
      <c r="N38" s="2"/>
      <c r="O38" s="2">
        <v>6</v>
      </c>
      <c r="P38" s="2">
        <v>6</v>
      </c>
      <c r="Q38" s="2">
        <v>6</v>
      </c>
      <c r="R38" s="2">
        <v>6</v>
      </c>
      <c r="S38" s="2"/>
      <c r="T38" s="2">
        <v>15</v>
      </c>
      <c r="U38" s="2">
        <v>15</v>
      </c>
      <c r="V38" s="2">
        <v>16</v>
      </c>
      <c r="W38" s="2">
        <v>17</v>
      </c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>
      <c r="A39" s="19"/>
      <c r="B39" s="11" t="e">
        <f>VLOOKUP(A39,选题数据验证表!$A$1:$K$979, 3, TRUE)</f>
        <v>#N/A</v>
      </c>
      <c r="C39" s="13"/>
      <c r="D39" s="13"/>
      <c r="E39" s="13"/>
      <c r="F39" s="13"/>
      <c r="G39" s="13"/>
      <c r="H39" s="15"/>
      <c r="I39" s="13"/>
      <c r="J39" s="13"/>
      <c r="K39" s="13"/>
      <c r="L39" s="13" t="s">
        <v>26</v>
      </c>
      <c r="M39" s="5"/>
      <c r="N39" s="5"/>
      <c r="O39" s="5"/>
      <c r="P39" s="5"/>
      <c r="Q39" s="5"/>
      <c r="R39" s="5"/>
      <c r="S39" s="5"/>
      <c r="T39" s="5"/>
      <c r="U39" s="2"/>
      <c r="V39" s="2"/>
      <c r="W39" s="2" t="s">
        <v>40</v>
      </c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>
      <c r="A40" s="19"/>
      <c r="B40" s="11" t="e">
        <f>VLOOKUP(A40,选题数据验证表!$A$1:$K$979, 3, TRUE)</f>
        <v>#N/A</v>
      </c>
      <c r="C40" s="13"/>
      <c r="D40" s="13"/>
      <c r="E40" s="13"/>
      <c r="F40" s="13"/>
      <c r="G40" s="13"/>
      <c r="H40" s="15"/>
      <c r="I40" s="13"/>
      <c r="J40" s="13"/>
      <c r="K40" s="13"/>
      <c r="L40" s="13" t="s">
        <v>29</v>
      </c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>
      <c r="A41" s="12"/>
      <c r="B41" s="11" t="e">
        <f>VLOOKUP(A41,选题数据验证表!$A$1:$K$979, 3, TRUE)</f>
        <v>#N/A</v>
      </c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>
      <c r="A42" s="24" t="str">
        <f>HYPERLINK("https://www.zhihu.com/question/22553582","微信公众号涨粉的五大流派")</f>
        <v>微信公众号涨粉的五大流派</v>
      </c>
      <c r="B42" s="11" t="e">
        <f>VLOOKUP(A42,选题数据验证表!$A$1:$K$979, 3, TRUE)</f>
        <v>#N/A</v>
      </c>
      <c r="C42" s="13"/>
      <c r="D42" s="13"/>
      <c r="E42" s="13"/>
      <c r="F42" s="13"/>
      <c r="G42" s="13"/>
      <c r="H42" s="15"/>
      <c r="I42" s="13"/>
      <c r="J42" s="13"/>
      <c r="K42" s="13"/>
      <c r="L42" s="13" t="s">
        <v>21</v>
      </c>
      <c r="M42" s="2"/>
      <c r="N42" s="2">
        <v>15</v>
      </c>
      <c r="O42" s="2">
        <v>14</v>
      </c>
      <c r="P42" s="2">
        <v>14</v>
      </c>
      <c r="Q42" s="2">
        <v>14</v>
      </c>
      <c r="R42" s="2">
        <v>13</v>
      </c>
      <c r="S42" s="21"/>
      <c r="T42" s="21"/>
      <c r="U42" s="2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>
      <c r="A43" s="25"/>
      <c r="B43" s="11" t="e">
        <f>VLOOKUP(A43,选题数据验证表!$A$1:$K$979, 3, TRUE)</f>
        <v>#N/A</v>
      </c>
      <c r="C43" s="13"/>
      <c r="D43" s="13"/>
      <c r="E43" s="13"/>
      <c r="F43" s="13"/>
      <c r="G43" s="13"/>
      <c r="H43" s="15"/>
      <c r="I43" s="13"/>
      <c r="J43" s="13"/>
      <c r="K43" s="13"/>
      <c r="L43" s="13" t="s">
        <v>26</v>
      </c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>
      <c r="A44" s="25"/>
      <c r="B44" s="11" t="e">
        <f>VLOOKUP(A44,选题数据验证表!$A$1:$K$979, 3, TRUE)</f>
        <v>#N/A</v>
      </c>
      <c r="C44" s="13"/>
      <c r="D44" s="13"/>
      <c r="E44" s="13"/>
      <c r="F44" s="13"/>
      <c r="G44" s="13"/>
      <c r="H44" s="15"/>
      <c r="I44" s="13"/>
      <c r="J44" s="13"/>
      <c r="K44" s="13"/>
      <c r="L44" s="13" t="s">
        <v>29</v>
      </c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>
      <c r="A45" s="12"/>
      <c r="B45" s="11" t="e">
        <f>VLOOKUP(A45,选题数据验证表!$A$1:$K$979, 3, TRUE)</f>
        <v>#N/A</v>
      </c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>
      <c r="A46" s="24" t="str">
        <f>HYPERLINK("https://www.zhihu.com/question/31157562/answer/207010060","新媒体运营实习生应该提前做什么准备")</f>
        <v>新媒体运营实习生应该提前做什么准备</v>
      </c>
      <c r="B46" s="11" t="e">
        <f>VLOOKUP(A46,选题数据验证表!$A$1:$K$979, 3, TRUE)</f>
        <v>#N/A</v>
      </c>
      <c r="C46" s="13"/>
      <c r="D46" s="13"/>
      <c r="E46" s="13"/>
      <c r="F46" s="13"/>
      <c r="G46" s="13"/>
      <c r="H46" s="15"/>
      <c r="I46" s="13"/>
      <c r="J46" s="13"/>
      <c r="K46" s="13"/>
      <c r="L46" s="13" t="s">
        <v>21</v>
      </c>
      <c r="M46" s="2"/>
      <c r="N46" s="2"/>
      <c r="O46" s="2">
        <v>4</v>
      </c>
      <c r="P46" s="2">
        <v>4</v>
      </c>
      <c r="Q46" s="2">
        <v>4</v>
      </c>
      <c r="R46" s="2">
        <v>4</v>
      </c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>
      <c r="A47" s="25"/>
      <c r="B47" s="11" t="e">
        <f>VLOOKUP(A47,选题数据验证表!$A$1:$K$979, 3, TRUE)</f>
        <v>#N/A</v>
      </c>
      <c r="C47" s="13"/>
      <c r="D47" s="13"/>
      <c r="E47" s="13"/>
      <c r="F47" s="13"/>
      <c r="G47" s="13"/>
      <c r="H47" s="15"/>
      <c r="I47" s="13"/>
      <c r="J47" s="13"/>
      <c r="K47" s="13"/>
      <c r="L47" s="13" t="s">
        <v>26</v>
      </c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>
      <c r="A48" s="25"/>
      <c r="B48" s="11" t="e">
        <f>VLOOKUP(A48,选题数据验证表!$A$1:$K$979, 3, TRUE)</f>
        <v>#N/A</v>
      </c>
      <c r="C48" s="13"/>
      <c r="D48" s="13"/>
      <c r="E48" s="13"/>
      <c r="F48" s="13"/>
      <c r="G48" s="13"/>
      <c r="H48" s="15"/>
      <c r="I48" s="13"/>
      <c r="J48" s="13"/>
      <c r="K48" s="13"/>
      <c r="L48" s="13" t="s">
        <v>29</v>
      </c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>
      <c r="A49" s="12"/>
      <c r="B49" s="11" t="e">
        <f>VLOOKUP(A49,选题数据验证表!$A$1:$K$979, 3, TRUE)</f>
        <v>#N/A</v>
      </c>
      <c r="H49" s="14"/>
      <c r="M49" s="21"/>
      <c r="N49" s="21"/>
      <c r="O49" s="21"/>
      <c r="P49" s="21"/>
      <c r="Q49" s="21"/>
      <c r="R49" s="21"/>
      <c r="S49" s="21"/>
      <c r="T49" s="21"/>
      <c r="U49" s="2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>
      <c r="A50" s="9" t="str">
        <f>HYPERLINK("https://www.zhihu.com/question/26695520/answer/208635002","做营销为什么没效果")</f>
        <v>做营销为什么没效果</v>
      </c>
      <c r="B50" s="11" t="str">
        <f>VLOOKUP(A50,选题数据验证表!$A$1:$K$979, 3, TRUE)</f>
        <v>星期一</v>
      </c>
      <c r="C50" s="13"/>
      <c r="D50" s="13"/>
      <c r="E50" s="13"/>
      <c r="F50" s="13"/>
      <c r="G50" s="13"/>
      <c r="H50" s="15"/>
      <c r="I50" s="13"/>
      <c r="J50" s="13"/>
      <c r="K50" s="13"/>
      <c r="L50" s="13" t="s">
        <v>21</v>
      </c>
      <c r="M50" s="2"/>
      <c r="N50" s="2"/>
      <c r="O50" s="2">
        <v>37</v>
      </c>
      <c r="P50" s="2">
        <v>37</v>
      </c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>
      <c r="A51" s="19"/>
      <c r="B51" s="11" t="e">
        <f>VLOOKUP(A51,选题数据验证表!$A$1:$K$979, 3, TRUE)</f>
        <v>#N/A</v>
      </c>
      <c r="C51" s="13"/>
      <c r="D51" s="13"/>
      <c r="E51" s="13"/>
      <c r="F51" s="13"/>
      <c r="G51" s="13"/>
      <c r="H51" s="15"/>
      <c r="I51" s="13"/>
      <c r="J51" s="13"/>
      <c r="K51" s="13"/>
      <c r="L51" s="13" t="s">
        <v>26</v>
      </c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>
      <c r="A52" s="19"/>
      <c r="B52" s="11" t="e">
        <f>VLOOKUP(A52,选题数据验证表!$A$1:$K$979, 3, TRUE)</f>
        <v>#N/A</v>
      </c>
      <c r="C52" s="13"/>
      <c r="D52" s="13"/>
      <c r="E52" s="13"/>
      <c r="F52" s="13"/>
      <c r="G52" s="13"/>
      <c r="H52" s="15"/>
      <c r="I52" s="13"/>
      <c r="J52" s="13"/>
      <c r="K52" s="13"/>
      <c r="L52" s="13" t="s">
        <v>29</v>
      </c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>
      <c r="A53" s="12"/>
      <c r="B53" s="11" t="e">
        <f>VLOOKUP(A53,选题数据验证表!$A$1:$K$979, 3, TRUE)</f>
        <v>#N/A</v>
      </c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26">
      <c r="A54" s="24" t="str">
        <f>HYPERLINK("https://www.zhihu.com/question/33635478","新媒体运营面试有那些问题,需要注意那些事项？
")</f>
        <v xml:space="preserve">新媒体运营面试有那些问题,需要注意那些事项？
</v>
      </c>
      <c r="B54" s="11" t="e">
        <f>VLOOKUP(A54,选题数据验证表!$A$1:$K$979, 3, TRUE)</f>
        <v>#N/A</v>
      </c>
      <c r="C54" s="13"/>
      <c r="D54" s="13"/>
      <c r="E54" s="13"/>
      <c r="F54" s="13"/>
      <c r="G54" s="13"/>
      <c r="H54" s="15"/>
      <c r="I54" s="13"/>
      <c r="J54" s="13"/>
      <c r="K54" s="13"/>
      <c r="L54" s="13" t="s">
        <v>21</v>
      </c>
      <c r="M54" s="2"/>
      <c r="N54" s="2">
        <v>4</v>
      </c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>
      <c r="A55" s="25"/>
      <c r="B55" s="11"/>
      <c r="C55" s="13"/>
      <c r="D55" s="13"/>
      <c r="E55" s="13"/>
      <c r="F55" s="13"/>
      <c r="G55" s="13"/>
      <c r="H55" s="15"/>
      <c r="I55" s="13"/>
      <c r="J55" s="13"/>
      <c r="K55" s="13"/>
      <c r="L55" s="13" t="s">
        <v>26</v>
      </c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>
      <c r="A56" s="25"/>
      <c r="B56" s="11"/>
      <c r="C56" s="13"/>
      <c r="D56" s="13"/>
      <c r="E56" s="13"/>
      <c r="F56" s="13"/>
      <c r="G56" s="13"/>
      <c r="H56" s="15"/>
      <c r="I56" s="13"/>
      <c r="J56" s="13"/>
      <c r="K56" s="13"/>
      <c r="L56" s="13" t="s">
        <v>29</v>
      </c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  <row r="919" spans="1:61" ht="13">
      <c r="A919" s="12"/>
      <c r="B919" s="10"/>
      <c r="H919" s="14"/>
      <c r="M919" s="21"/>
      <c r="N919" s="21"/>
      <c r="O919" s="21"/>
      <c r="P919" s="21"/>
      <c r="Q919" s="21"/>
      <c r="R919" s="21"/>
      <c r="S919" s="21"/>
      <c r="T919" s="21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</row>
    <row r="920" spans="1:61" ht="13">
      <c r="A920" s="12"/>
      <c r="B920" s="10"/>
      <c r="H920" s="14"/>
      <c r="M920" s="21"/>
      <c r="N920" s="21"/>
      <c r="O920" s="21"/>
      <c r="P920" s="21"/>
      <c r="Q920" s="21"/>
      <c r="R920" s="21"/>
      <c r="S920" s="21"/>
      <c r="T920" s="21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</row>
    <row r="921" spans="1:61" ht="13">
      <c r="A921" s="12"/>
      <c r="B921" s="10"/>
      <c r="H921" s="14"/>
      <c r="M921" s="21"/>
      <c r="N921" s="21"/>
      <c r="O921" s="21"/>
      <c r="P921" s="21"/>
      <c r="Q921" s="21"/>
      <c r="R921" s="21"/>
      <c r="S921" s="21"/>
      <c r="T921" s="21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</row>
    <row r="922" spans="1:61" ht="13">
      <c r="A922" s="12"/>
      <c r="B922" s="10"/>
      <c r="H922" s="14"/>
      <c r="M922" s="21"/>
      <c r="N922" s="21"/>
      <c r="O922" s="21"/>
      <c r="P922" s="21"/>
      <c r="Q922" s="21"/>
      <c r="R922" s="21"/>
      <c r="S922" s="21"/>
      <c r="T922" s="21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</row>
    <row r="923" spans="1:61" ht="13">
      <c r="A923" s="12"/>
      <c r="B923" s="10"/>
      <c r="H923" s="14"/>
      <c r="M923" s="21"/>
      <c r="N923" s="21"/>
      <c r="O923" s="21"/>
      <c r="P923" s="21"/>
      <c r="Q923" s="21"/>
      <c r="R923" s="21"/>
      <c r="S923" s="21"/>
      <c r="T923" s="21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</row>
    <row r="924" spans="1:61" ht="13">
      <c r="A924" s="12"/>
      <c r="B924" s="10"/>
      <c r="H924" s="14"/>
      <c r="M924" s="21"/>
      <c r="N924" s="21"/>
      <c r="O924" s="21"/>
      <c r="P924" s="21"/>
      <c r="Q924" s="21"/>
      <c r="R924" s="21"/>
      <c r="S924" s="21"/>
      <c r="T924" s="21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</row>
    <row r="925" spans="1:61" ht="13">
      <c r="A925" s="12"/>
      <c r="B925" s="10"/>
      <c r="H925" s="14"/>
      <c r="M925" s="21"/>
      <c r="N925" s="21"/>
      <c r="O925" s="21"/>
      <c r="P925" s="21"/>
      <c r="Q925" s="21"/>
      <c r="R925" s="21"/>
      <c r="S925" s="21"/>
      <c r="T925" s="21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</row>
    <row r="926" spans="1:61" ht="13">
      <c r="A926" s="12"/>
      <c r="B926" s="10"/>
      <c r="H926" s="14"/>
      <c r="M926" s="21"/>
      <c r="N926" s="21"/>
      <c r="O926" s="21"/>
      <c r="P926" s="21"/>
      <c r="Q926" s="21"/>
      <c r="R926" s="21"/>
      <c r="S926" s="21"/>
      <c r="T926" s="21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</row>
    <row r="927" spans="1:61" ht="13">
      <c r="A927" s="12"/>
      <c r="B927" s="10"/>
      <c r="H927" s="14"/>
      <c r="M927" s="21"/>
      <c r="N927" s="21"/>
      <c r="O927" s="21"/>
      <c r="P927" s="21"/>
      <c r="Q927" s="21"/>
      <c r="R927" s="21"/>
      <c r="S927" s="21"/>
      <c r="T927" s="21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</row>
    <row r="928" spans="1:61" ht="13">
      <c r="A928" s="12"/>
      <c r="B928" s="10"/>
      <c r="H928" s="14"/>
      <c r="M928" s="21"/>
      <c r="N928" s="21"/>
      <c r="O928" s="21"/>
      <c r="P928" s="21"/>
      <c r="Q928" s="21"/>
      <c r="R928" s="21"/>
      <c r="S928" s="21"/>
      <c r="T928" s="21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</row>
    <row r="929" spans="1:61" ht="13">
      <c r="A929" s="12"/>
      <c r="B929" s="10"/>
      <c r="H929" s="14"/>
      <c r="M929" s="21"/>
      <c r="N929" s="21"/>
      <c r="O929" s="21"/>
      <c r="P929" s="21"/>
      <c r="Q929" s="21"/>
      <c r="R929" s="21"/>
      <c r="S929" s="21"/>
      <c r="T929" s="21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</row>
    <row r="930" spans="1:61" ht="13">
      <c r="A930" s="12"/>
      <c r="B930" s="10"/>
      <c r="H930" s="14"/>
      <c r="M930" s="21"/>
      <c r="N930" s="21"/>
      <c r="O930" s="21"/>
      <c r="P930" s="21"/>
      <c r="Q930" s="21"/>
      <c r="R930" s="21"/>
      <c r="S930" s="21"/>
      <c r="T930" s="21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</row>
    <row r="931" spans="1:61" ht="13">
      <c r="A931" s="12"/>
      <c r="B931" s="10"/>
      <c r="H931" s="14"/>
      <c r="M931" s="21"/>
      <c r="N931" s="21"/>
      <c r="O931" s="21"/>
      <c r="P931" s="21"/>
      <c r="Q931" s="21"/>
      <c r="R931" s="21"/>
      <c r="S931" s="21"/>
      <c r="T931" s="21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</row>
    <row r="932" spans="1:61" ht="13">
      <c r="A932" s="12"/>
      <c r="B932" s="10"/>
      <c r="H932" s="14"/>
      <c r="M932" s="21"/>
      <c r="N932" s="21"/>
      <c r="O932" s="21"/>
      <c r="P932" s="21"/>
      <c r="Q932" s="21"/>
      <c r="R932" s="21"/>
      <c r="S932" s="21"/>
      <c r="T932" s="21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</row>
    <row r="933" spans="1:61" ht="13">
      <c r="A933" s="12"/>
      <c r="B933" s="10"/>
      <c r="H933" s="14"/>
      <c r="M933" s="21"/>
      <c r="N933" s="21"/>
      <c r="O933" s="21"/>
      <c r="P933" s="21"/>
      <c r="Q933" s="21"/>
      <c r="R933" s="21"/>
      <c r="S933" s="21"/>
      <c r="T933" s="21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</row>
    <row r="934" spans="1:61" ht="13">
      <c r="A934" s="12"/>
      <c r="B934" s="10"/>
      <c r="H934" s="14"/>
      <c r="M934" s="21"/>
      <c r="N934" s="21"/>
      <c r="O934" s="21"/>
      <c r="P934" s="21"/>
      <c r="Q934" s="21"/>
      <c r="R934" s="21"/>
      <c r="S934" s="21"/>
      <c r="T934" s="21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</row>
    <row r="935" spans="1:61" ht="13">
      <c r="A935" s="12"/>
      <c r="B935" s="10"/>
      <c r="H935" s="14"/>
      <c r="M935" s="21"/>
      <c r="N935" s="21"/>
      <c r="O935" s="21"/>
      <c r="P935" s="21"/>
      <c r="Q935" s="21"/>
      <c r="R935" s="21"/>
      <c r="S935" s="21"/>
      <c r="T935" s="21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</row>
    <row r="936" spans="1:61" ht="13">
      <c r="A936" s="12"/>
      <c r="B936" s="10"/>
      <c r="H936" s="14"/>
      <c r="M936" s="21"/>
      <c r="N936" s="21"/>
      <c r="O936" s="21"/>
      <c r="P936" s="21"/>
      <c r="Q936" s="21"/>
      <c r="R936" s="21"/>
      <c r="S936" s="21"/>
      <c r="T936" s="21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</row>
    <row r="937" spans="1:61" ht="13">
      <c r="A937" s="12"/>
      <c r="B937" s="10"/>
      <c r="H937" s="14"/>
      <c r="M937" s="21"/>
      <c r="N937" s="21"/>
      <c r="O937" s="21"/>
      <c r="P937" s="21"/>
      <c r="Q937" s="21"/>
      <c r="R937" s="21"/>
      <c r="S937" s="21"/>
      <c r="T937" s="21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</row>
    <row r="938" spans="1:61" ht="13">
      <c r="A938" s="12"/>
      <c r="B938" s="10"/>
      <c r="H938" s="14"/>
      <c r="M938" s="21"/>
      <c r="N938" s="21"/>
      <c r="O938" s="21"/>
      <c r="P938" s="21"/>
      <c r="Q938" s="21"/>
      <c r="R938" s="21"/>
      <c r="S938" s="21"/>
      <c r="T938" s="21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</row>
    <row r="939" spans="1:61" ht="13">
      <c r="A939" s="12"/>
      <c r="B939" s="10"/>
      <c r="H939" s="14"/>
      <c r="M939" s="21"/>
      <c r="N939" s="21"/>
      <c r="O939" s="21"/>
      <c r="P939" s="21"/>
      <c r="Q939" s="21"/>
      <c r="R939" s="21"/>
      <c r="S939" s="21"/>
      <c r="T939" s="21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</row>
    <row r="940" spans="1:61" ht="13">
      <c r="A940" s="12"/>
      <c r="B940" s="10"/>
      <c r="H940" s="14"/>
      <c r="M940" s="21"/>
      <c r="N940" s="21"/>
      <c r="O940" s="21"/>
      <c r="P940" s="21"/>
      <c r="Q940" s="21"/>
      <c r="R940" s="21"/>
      <c r="S940" s="21"/>
      <c r="T940" s="21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</row>
    <row r="941" spans="1:61" ht="13">
      <c r="A941" s="12"/>
      <c r="B941" s="10"/>
      <c r="H941" s="14"/>
      <c r="M941" s="21"/>
      <c r="N941" s="21"/>
      <c r="O941" s="21"/>
      <c r="P941" s="21"/>
      <c r="Q941" s="21"/>
      <c r="R941" s="21"/>
      <c r="S941" s="21"/>
      <c r="T941" s="21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</row>
    <row r="942" spans="1:61" ht="13">
      <c r="A942" s="12"/>
      <c r="B942" s="10"/>
      <c r="H942" s="14"/>
      <c r="M942" s="21"/>
      <c r="N942" s="21"/>
      <c r="O942" s="21"/>
      <c r="P942" s="21"/>
      <c r="Q942" s="21"/>
      <c r="R942" s="21"/>
      <c r="S942" s="21"/>
      <c r="T942" s="21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</row>
    <row r="943" spans="1:61" ht="13">
      <c r="A943" s="12"/>
      <c r="B943" s="10"/>
      <c r="H943" s="14"/>
      <c r="M943" s="21"/>
      <c r="N943" s="21"/>
      <c r="O943" s="21"/>
      <c r="P943" s="21"/>
      <c r="Q943" s="21"/>
      <c r="R943" s="21"/>
      <c r="S943" s="21"/>
      <c r="T943" s="21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</row>
    <row r="944" spans="1:61" ht="13">
      <c r="A944" s="12"/>
      <c r="B944" s="10"/>
      <c r="H944" s="14"/>
      <c r="M944" s="21"/>
      <c r="N944" s="21"/>
      <c r="O944" s="21"/>
      <c r="P944" s="21"/>
      <c r="Q944" s="21"/>
      <c r="R944" s="21"/>
      <c r="S944" s="21"/>
      <c r="T944" s="21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</row>
    <row r="945" spans="1:61" ht="13">
      <c r="A945" s="12"/>
      <c r="B945" s="10"/>
      <c r="H945" s="14"/>
      <c r="M945" s="21"/>
      <c r="N945" s="21"/>
      <c r="O945" s="21"/>
      <c r="P945" s="21"/>
      <c r="Q945" s="21"/>
      <c r="R945" s="21"/>
      <c r="S945" s="21"/>
      <c r="T945" s="21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</row>
    <row r="946" spans="1:61" ht="13">
      <c r="A946" s="12"/>
      <c r="B946" s="10"/>
      <c r="H946" s="14"/>
      <c r="M946" s="21"/>
      <c r="N946" s="21"/>
      <c r="O946" s="21"/>
      <c r="P946" s="21"/>
      <c r="Q946" s="21"/>
      <c r="R946" s="21"/>
      <c r="S946" s="21"/>
      <c r="T946" s="21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</row>
    <row r="947" spans="1:61" ht="13">
      <c r="A947" s="12"/>
      <c r="B947" s="10"/>
      <c r="H947" s="14"/>
      <c r="M947" s="21"/>
      <c r="N947" s="21"/>
      <c r="O947" s="21"/>
      <c r="P947" s="21"/>
      <c r="Q947" s="21"/>
      <c r="R947" s="21"/>
      <c r="S947" s="21"/>
      <c r="T947" s="21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</row>
    <row r="948" spans="1:61" ht="13">
      <c r="A948" s="12"/>
      <c r="B948" s="10"/>
      <c r="H948" s="14"/>
      <c r="M948" s="21"/>
      <c r="N948" s="21"/>
      <c r="O948" s="21"/>
      <c r="P948" s="21"/>
      <c r="Q948" s="21"/>
      <c r="R948" s="21"/>
      <c r="S948" s="21"/>
      <c r="T948" s="21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</row>
    <row r="949" spans="1:61" ht="13">
      <c r="A949" s="12"/>
      <c r="B949" s="10"/>
      <c r="H949" s="14"/>
      <c r="M949" s="21"/>
      <c r="N949" s="21"/>
      <c r="O949" s="21"/>
      <c r="P949" s="21"/>
      <c r="Q949" s="21"/>
      <c r="R949" s="21"/>
      <c r="S949" s="21"/>
      <c r="T949" s="21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</row>
    <row r="950" spans="1:61" ht="13">
      <c r="A950" s="12"/>
      <c r="B950" s="10"/>
      <c r="H950" s="14"/>
      <c r="M950" s="21"/>
      <c r="N950" s="21"/>
      <c r="O950" s="21"/>
      <c r="P950" s="21"/>
      <c r="Q950" s="21"/>
      <c r="R950" s="21"/>
      <c r="S950" s="21"/>
      <c r="T950" s="21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</row>
    <row r="951" spans="1:61" ht="13">
      <c r="A951" s="12"/>
      <c r="B951" s="10"/>
      <c r="H951" s="14"/>
      <c r="M951" s="21"/>
      <c r="N951" s="21"/>
      <c r="O951" s="21"/>
      <c r="P951" s="21"/>
      <c r="Q951" s="21"/>
      <c r="R951" s="21"/>
      <c r="S951" s="21"/>
      <c r="T951" s="21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</row>
    <row r="952" spans="1:61" ht="13">
      <c r="A952" s="12"/>
      <c r="B952" s="10"/>
      <c r="H952" s="14"/>
      <c r="M952" s="21"/>
      <c r="N952" s="21"/>
      <c r="O952" s="21"/>
      <c r="P952" s="21"/>
      <c r="Q952" s="21"/>
      <c r="R952" s="21"/>
      <c r="S952" s="21"/>
      <c r="T952" s="21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9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9.5" customWidth="1"/>
    <col min="2" max="2" width="13.6640625" customWidth="1"/>
    <col min="3" max="3" width="9.5" customWidth="1"/>
    <col min="4" max="5" width="11.1640625" customWidth="1"/>
    <col min="6" max="7" width="12.1640625" customWidth="1"/>
    <col min="8" max="8" width="22.6640625" customWidth="1"/>
    <col min="9" max="9" width="12.16406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5"/>
      <c r="N1" s="5"/>
      <c r="O1" s="5"/>
      <c r="P1" s="5"/>
      <c r="Q1" s="5"/>
      <c r="R1" s="5"/>
      <c r="S1" s="5"/>
      <c r="T1" s="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6"/>
      <c r="AR1" s="6"/>
      <c r="AS1" s="6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.75" customHeight="1">
      <c r="A2" s="8" t="e">
        <f>选题数据验证表!#REF!</f>
        <v>#REF!</v>
      </c>
      <c r="B2" s="10" t="e">
        <f>VLOOKUP(A2,选题数据验证表!$A$1:$K$979, 3, FALSE)</f>
        <v>#REF!</v>
      </c>
      <c r="C2" s="1" t="e">
        <f>VLOOKUP(A2,选题数据验证表!$A$1:$K$979, 4, FALSE)</f>
        <v>#REF!</v>
      </c>
      <c r="D2" s="1">
        <v>10</v>
      </c>
      <c r="E2" s="1">
        <v>10</v>
      </c>
      <c r="F2" s="1">
        <v>5</v>
      </c>
      <c r="G2" s="1">
        <v>4</v>
      </c>
      <c r="H2" s="14">
        <f t="shared" ref="H2:H23" si="0">(D2-G2)/10/30</f>
        <v>0.02</v>
      </c>
      <c r="I2" s="1">
        <v>3</v>
      </c>
      <c r="J2" s="1" t="s">
        <v>20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6"/>
      <c r="AQ2" s="6"/>
      <c r="AR2" s="16"/>
      <c r="AS2" s="1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</row>
    <row r="3" spans="1:61" ht="15.75" customHeight="1">
      <c r="A3" s="8" t="str">
        <f>选题数据验证表!A2</f>
        <v>新媒体运营如何入门？</v>
      </c>
      <c r="B3" s="10" t="str">
        <f>VLOOKUP(A3,选题数据验证表!$A$1:$K$979, 3, FALSE)</f>
        <v>星期三</v>
      </c>
      <c r="C3" s="1">
        <f>VLOOKUP(A3,选题数据验证表!$A$1:$K$979, 4, FALSE)</f>
        <v>59263</v>
      </c>
      <c r="D3" s="1">
        <v>33</v>
      </c>
      <c r="E3" s="1">
        <v>33</v>
      </c>
      <c r="F3" s="1">
        <v>14</v>
      </c>
      <c r="G3" s="1">
        <v>8</v>
      </c>
      <c r="H3" s="14">
        <f t="shared" si="0"/>
        <v>8.3333333333333329E-2</v>
      </c>
      <c r="I3" s="1">
        <v>2</v>
      </c>
      <c r="J3" s="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16"/>
      <c r="AR3" s="16"/>
      <c r="AS3" s="16"/>
      <c r="AT3" s="6"/>
      <c r="AU3" s="6"/>
      <c r="AV3" s="6"/>
      <c r="AW3" s="6"/>
      <c r="AX3" s="6"/>
      <c r="AY3" s="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>
      <c r="A4" s="8" t="e">
        <f>选题数据验证表!#REF!</f>
        <v>#REF!</v>
      </c>
      <c r="B4" s="10" t="e">
        <f>VLOOKUP(A4,选题数据验证表!$A$1:$K$979, 3, FALSE)</f>
        <v>#REF!</v>
      </c>
      <c r="C4" s="1" t="e">
        <f>VLOOKUP(A4,选题数据验证表!$A$1:$K$979, 4, FALSE)</f>
        <v>#REF!</v>
      </c>
      <c r="D4" s="1">
        <v>6</v>
      </c>
      <c r="E4" s="1">
        <v>6</v>
      </c>
      <c r="F4" s="1">
        <v>5</v>
      </c>
      <c r="G4" s="1">
        <v>3</v>
      </c>
      <c r="H4" s="14">
        <f t="shared" si="0"/>
        <v>0.01</v>
      </c>
      <c r="I4" s="10" t="e">
        <f t="shared" ref="I4:I22" si="1">B4+60</f>
        <v>#REF!</v>
      </c>
      <c r="J4" s="1" t="s">
        <v>22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2"/>
      <c r="AQ4" s="6"/>
      <c r="AR4" s="16"/>
      <c r="AS4" s="16"/>
      <c r="AT4" s="6"/>
      <c r="AU4" s="6"/>
      <c r="AV4" s="6"/>
      <c r="AW4" s="6"/>
      <c r="AX4" s="6"/>
      <c r="AY4" s="6"/>
      <c r="AZ4" s="6"/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>
      <c r="A5" s="8" t="str">
        <f>选题数据验证表!A3</f>
        <v>新媒体运营新人如何学习写推广策划方案？</v>
      </c>
      <c r="B5" s="10" t="str">
        <f>VLOOKUP(A5,选题数据验证表!$A$1:$K$979, 3, FALSE)</f>
        <v>星期三</v>
      </c>
      <c r="C5" s="1">
        <f>VLOOKUP(A5,选题数据验证表!$A$1:$K$979, 4, FALSE)</f>
        <v>105668</v>
      </c>
      <c r="D5" s="1">
        <v>6</v>
      </c>
      <c r="E5" s="1">
        <v>6</v>
      </c>
      <c r="F5" s="1">
        <v>5</v>
      </c>
      <c r="G5" s="1">
        <v>2</v>
      </c>
      <c r="H5" s="14">
        <f t="shared" si="0"/>
        <v>1.3333333333333334E-2</v>
      </c>
      <c r="I5" s="10" t="e">
        <f t="shared" si="1"/>
        <v>#VALUE!</v>
      </c>
      <c r="J5" s="1" t="s">
        <v>23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2"/>
      <c r="AQ5" s="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>
      <c r="A6" s="8" t="str">
        <f>选题数据验证表!A4</f>
        <v>新媒体运营高手都在用的工具，你知道几个？</v>
      </c>
      <c r="B6" s="10" t="str">
        <f>VLOOKUP(A6,选题数据验证表!$A$1:$K$979, 3, FALSE)</f>
        <v>星期三</v>
      </c>
      <c r="C6" s="1">
        <f>VLOOKUP(A6,选题数据验证表!$A$1:$K$979, 4, FALSE)</f>
        <v>96630</v>
      </c>
      <c r="D6" s="1">
        <v>10</v>
      </c>
      <c r="E6" s="1">
        <v>4</v>
      </c>
      <c r="F6" s="1">
        <v>4</v>
      </c>
      <c r="G6" s="1">
        <v>4</v>
      </c>
      <c r="H6" s="14">
        <f t="shared" si="0"/>
        <v>0.02</v>
      </c>
      <c r="I6" s="10" t="e">
        <f t="shared" si="1"/>
        <v>#VALUE!</v>
      </c>
      <c r="J6" s="1"/>
      <c r="K6" s="17"/>
      <c r="L6" s="17"/>
      <c r="M6" s="17"/>
      <c r="N6" s="18"/>
      <c r="O6" s="18"/>
      <c r="AK6" s="2"/>
      <c r="AL6" s="2"/>
      <c r="AM6" s="2"/>
      <c r="AN6" s="2"/>
      <c r="AO6" s="2"/>
      <c r="AP6" s="2"/>
      <c r="AQ6" s="6"/>
      <c r="AR6" s="6"/>
      <c r="AS6" s="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>
      <c r="A7" s="8" t="str">
        <f>选题数据验证表!A5</f>
        <v>新媒体运营实习生应该提前做些什么准备？</v>
      </c>
      <c r="B7" s="10" t="str">
        <f>VLOOKUP(A7,选题数据验证表!$A$1:$K$979, 3, FALSE)</f>
        <v>星期日</v>
      </c>
      <c r="C7" s="1">
        <f>VLOOKUP(A7,选题数据验证表!$A$1:$K$979, 4, FALSE)</f>
        <v>89652</v>
      </c>
      <c r="D7" s="1">
        <v>7</v>
      </c>
      <c r="E7" s="1">
        <v>3</v>
      </c>
      <c r="F7" s="1">
        <v>3</v>
      </c>
      <c r="G7" s="1">
        <v>1</v>
      </c>
      <c r="H7" s="14">
        <f t="shared" si="0"/>
        <v>0.02</v>
      </c>
      <c r="I7" s="10" t="e">
        <f t="shared" si="1"/>
        <v>#VALUE!</v>
      </c>
      <c r="J7" s="1"/>
      <c r="K7" s="13"/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6"/>
      <c r="AR7" s="6"/>
      <c r="AS7" s="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>
      <c r="A8" s="8" t="e">
        <f>选题数据验证表!#REF!</f>
        <v>#REF!</v>
      </c>
      <c r="B8" s="10" t="e">
        <f>VLOOKUP(A8,选题数据验证表!$A$1:$K$979, 3, FALSE)</f>
        <v>#REF!</v>
      </c>
      <c r="C8" s="1" t="e">
        <f>VLOOKUP(A8,选题数据验证表!$A$1:$K$979, 4, FALSE)</f>
        <v>#REF!</v>
      </c>
      <c r="D8" s="1">
        <v>10</v>
      </c>
      <c r="E8" s="1">
        <v>4</v>
      </c>
      <c r="F8" s="1">
        <v>4</v>
      </c>
      <c r="G8" s="1">
        <v>1</v>
      </c>
      <c r="H8" s="14">
        <f t="shared" si="0"/>
        <v>3.0000000000000002E-2</v>
      </c>
      <c r="I8" s="10" t="e">
        <f t="shared" si="1"/>
        <v>#REF!</v>
      </c>
      <c r="J8" s="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>
      <c r="A9" s="8" t="e">
        <f>选题数据验证表!#REF!</f>
        <v>#REF!</v>
      </c>
      <c r="B9" s="10" t="e">
        <f>VLOOKUP(A9,选题数据验证表!$A$1:$K$979, 3, FALSE)</f>
        <v>#REF!</v>
      </c>
      <c r="C9" s="1" t="e">
        <f>VLOOKUP(A9,选题数据验证表!$A$1:$K$979, 4, FALSE)</f>
        <v>#REF!</v>
      </c>
      <c r="D9" s="1">
        <v>24</v>
      </c>
      <c r="E9" s="1">
        <v>12</v>
      </c>
      <c r="F9" s="1">
        <v>3</v>
      </c>
      <c r="G9" s="1">
        <v>2</v>
      </c>
      <c r="H9" s="14">
        <f t="shared" si="0"/>
        <v>7.3333333333333334E-2</v>
      </c>
      <c r="I9" s="10" t="e">
        <f t="shared" si="1"/>
        <v>#REF!</v>
      </c>
      <c r="J9" s="1" t="s">
        <v>25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>
      <c r="A10" s="8" t="e">
        <f>选题数据验证表!#REF!</f>
        <v>#REF!</v>
      </c>
      <c r="B10" s="10" t="e">
        <f>VLOOKUP(A10,选题数据验证表!$A$1:$K$979, 3, FALSE)</f>
        <v>#REF!</v>
      </c>
      <c r="C10" s="1" t="e">
        <f>VLOOKUP(A10,选题数据验证表!$A$1:$K$979, 4, FALSE)</f>
        <v>#REF!</v>
      </c>
      <c r="D10" s="1">
        <v>13</v>
      </c>
      <c r="E10" s="1">
        <v>8</v>
      </c>
      <c r="F10" s="1">
        <v>7</v>
      </c>
      <c r="G10" s="1">
        <v>2</v>
      </c>
      <c r="H10" s="14">
        <f t="shared" si="0"/>
        <v>3.6666666666666667E-2</v>
      </c>
      <c r="I10" s="10" t="e">
        <f t="shared" si="1"/>
        <v>#REF!</v>
      </c>
      <c r="J10" s="1" t="s">
        <v>27</v>
      </c>
      <c r="K10" s="13"/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>
      <c r="A11" s="8" t="e">
        <f>选题数据验证表!#REF!</f>
        <v>#REF!</v>
      </c>
      <c r="B11" s="10" t="e">
        <f>VLOOKUP(A11,选题数据验证表!$A$1:$K$979, 3, FALSE)</f>
        <v>#REF!</v>
      </c>
      <c r="C11" s="1" t="e">
        <f>VLOOKUP(A11,选题数据验证表!$A$1:$K$979, 4, FALSE)</f>
        <v>#REF!</v>
      </c>
      <c r="D11" s="1">
        <v>1</v>
      </c>
      <c r="E11" s="1">
        <v>1</v>
      </c>
      <c r="F11" s="1">
        <v>1</v>
      </c>
      <c r="G11" s="1">
        <v>1</v>
      </c>
      <c r="H11" s="14">
        <f t="shared" si="0"/>
        <v>0</v>
      </c>
      <c r="I11" s="10" t="e">
        <f t="shared" si="1"/>
        <v>#REF!</v>
      </c>
      <c r="J11" s="1"/>
      <c r="K11" s="13"/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>
      <c r="A12" s="8" t="e">
        <f>选题数据验证表!#REF!</f>
        <v>#REF!</v>
      </c>
      <c r="B12" s="10" t="e">
        <f>VLOOKUP(A12,选题数据验证表!$A$1:$K$979, 3, FALSE)</f>
        <v>#REF!</v>
      </c>
      <c r="C12" s="1" t="e">
        <f>VLOOKUP(A12,选题数据验证表!$A$1:$K$979, 4, FALSE)</f>
        <v>#REF!</v>
      </c>
      <c r="D12" s="1">
        <v>13</v>
      </c>
      <c r="E12" s="1">
        <v>14</v>
      </c>
      <c r="F12" s="1">
        <v>12</v>
      </c>
      <c r="G12" s="10" t="e">
        <f t="shared" ref="G12:G22" si="2">B12+30</f>
        <v>#REF!</v>
      </c>
      <c r="H12" s="14" t="e">
        <f t="shared" si="0"/>
        <v>#REF!</v>
      </c>
      <c r="I12" s="10" t="e">
        <f t="shared" si="1"/>
        <v>#REF!</v>
      </c>
      <c r="J12" s="1"/>
      <c r="K12" s="13"/>
      <c r="L12" s="1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>
      <c r="A13" s="8" t="e">
        <f>选题数据验证表!#REF!</f>
        <v>#REF!</v>
      </c>
      <c r="B13" s="10" t="e">
        <f>VLOOKUP(A13,选题数据验证表!$A$1:$K$979, 3, FALSE)</f>
        <v>#REF!</v>
      </c>
      <c r="C13" s="1" t="e">
        <f>VLOOKUP(A13,选题数据验证表!$A$1:$K$979, 4, FALSE)</f>
        <v>#REF!</v>
      </c>
      <c r="D13" s="1">
        <v>19</v>
      </c>
      <c r="E13" s="1">
        <v>7</v>
      </c>
      <c r="F13" s="1">
        <v>7</v>
      </c>
      <c r="G13" s="10" t="e">
        <f t="shared" si="2"/>
        <v>#REF!</v>
      </c>
      <c r="H13" s="14" t="e">
        <f t="shared" si="0"/>
        <v>#REF!</v>
      </c>
      <c r="I13" s="10" t="e">
        <f t="shared" si="1"/>
        <v>#REF!</v>
      </c>
      <c r="J13" s="1"/>
      <c r="K13" s="13"/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>
      <c r="A14" s="8" t="e">
        <f>选题数据验证表!#REF!</f>
        <v>#REF!</v>
      </c>
      <c r="B14" s="10" t="e">
        <f>VLOOKUP(A14,选题数据验证表!$A$1:$K$979, 3, FALSE)</f>
        <v>#REF!</v>
      </c>
      <c r="C14" s="1" t="e">
        <f>VLOOKUP(A14,选题数据验证表!$A$1:$K$979, 4, FALSE)</f>
        <v>#REF!</v>
      </c>
      <c r="D14" s="1">
        <v>2</v>
      </c>
      <c r="E14" s="1">
        <v>1</v>
      </c>
      <c r="F14" s="1">
        <v>1</v>
      </c>
      <c r="G14" s="10" t="e">
        <f t="shared" si="2"/>
        <v>#REF!</v>
      </c>
      <c r="H14" s="14" t="e">
        <f t="shared" si="0"/>
        <v>#REF!</v>
      </c>
      <c r="I14" s="10" t="e">
        <f t="shared" si="1"/>
        <v>#REF!</v>
      </c>
      <c r="J14" s="1"/>
      <c r="K14" s="13"/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>
      <c r="A15" s="8" t="e">
        <f>选题数据验证表!#REF!</f>
        <v>#REF!</v>
      </c>
      <c r="B15" s="10" t="e">
        <f>VLOOKUP(A15,选题数据验证表!$A$1:$K$979, 3, FALSE)</f>
        <v>#REF!</v>
      </c>
      <c r="C15" s="1" t="e">
        <f>VLOOKUP(A15,选题数据验证表!$A$1:$K$979, 4, FALSE)</f>
        <v>#REF!</v>
      </c>
      <c r="D15" s="1">
        <v>17</v>
      </c>
      <c r="E15" s="1">
        <v>6</v>
      </c>
      <c r="F15" s="1">
        <v>6</v>
      </c>
      <c r="G15" s="10" t="e">
        <f t="shared" si="2"/>
        <v>#REF!</v>
      </c>
      <c r="H15" s="14" t="e">
        <f t="shared" si="0"/>
        <v>#REF!</v>
      </c>
      <c r="I15" s="10" t="e">
        <f t="shared" si="1"/>
        <v>#REF!</v>
      </c>
      <c r="J15" s="1"/>
      <c r="K15" s="13"/>
      <c r="L15" s="1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>
      <c r="A16" s="8" t="e">
        <f>选题数据验证表!#REF!</f>
        <v>#REF!</v>
      </c>
      <c r="B16" s="10" t="e">
        <f>VLOOKUP(A16,选题数据验证表!$A$1:$K$979, 3, FALSE)</f>
        <v>#REF!</v>
      </c>
      <c r="C16" s="1" t="e">
        <f>VLOOKUP(A16,选题数据验证表!$A$1:$K$979, 4, FALSE)</f>
        <v>#REF!</v>
      </c>
      <c r="D16" s="1">
        <v>16</v>
      </c>
      <c r="E16" s="1">
        <v>16</v>
      </c>
      <c r="F16" s="10" t="e">
        <f t="shared" ref="F16:F22" si="3">B16+15</f>
        <v>#REF!</v>
      </c>
      <c r="G16" s="10" t="e">
        <f t="shared" si="2"/>
        <v>#REF!</v>
      </c>
      <c r="H16" s="14" t="e">
        <f t="shared" si="0"/>
        <v>#REF!</v>
      </c>
      <c r="I16" s="10" t="e">
        <f t="shared" si="1"/>
        <v>#REF!</v>
      </c>
      <c r="J16" s="1"/>
      <c r="K16" s="13"/>
      <c r="L16" s="13"/>
      <c r="M16" s="2"/>
      <c r="N16" s="2"/>
      <c r="O16" s="2"/>
      <c r="P16" s="2"/>
      <c r="Q16" s="2"/>
      <c r="R16" s="2"/>
      <c r="S16" s="21"/>
      <c r="T16" s="21"/>
      <c r="U16" s="22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>
      <c r="A17" s="8" t="e">
        <f>选题数据验证表!#REF!</f>
        <v>#REF!</v>
      </c>
      <c r="B17" s="10" t="e">
        <f>VLOOKUP(A17,选题数据验证表!$A$1:$K$979, 3, FALSE)</f>
        <v>#REF!</v>
      </c>
      <c r="C17" s="1" t="e">
        <f>VLOOKUP(A17,选题数据验证表!$A$1:$K$979, 4, FALSE)</f>
        <v>#REF!</v>
      </c>
      <c r="D17" s="1">
        <v>4</v>
      </c>
      <c r="E17" s="1">
        <v>4</v>
      </c>
      <c r="F17" s="10" t="e">
        <f t="shared" si="3"/>
        <v>#REF!</v>
      </c>
      <c r="G17" s="10" t="e">
        <f t="shared" si="2"/>
        <v>#REF!</v>
      </c>
      <c r="H17" s="14" t="e">
        <f t="shared" si="0"/>
        <v>#REF!</v>
      </c>
      <c r="I17" s="10" t="e">
        <f t="shared" si="1"/>
        <v>#REF!</v>
      </c>
      <c r="J17" s="1"/>
      <c r="K17" s="13"/>
      <c r="L17" s="13"/>
      <c r="M17" s="2"/>
      <c r="N17" s="2"/>
      <c r="O17" s="2"/>
      <c r="P17" s="2"/>
      <c r="Q17" s="2"/>
      <c r="R17" s="2"/>
      <c r="S17" s="21"/>
      <c r="T17" s="21"/>
      <c r="U17" s="22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>
      <c r="A18" s="8" t="e">
        <f>选题数据验证表!#REF!</f>
        <v>#REF!</v>
      </c>
      <c r="B18" s="10" t="e">
        <f>VLOOKUP(A18,选题数据验证表!$A$1:$K$979, 3, FALSE)</f>
        <v>#REF!</v>
      </c>
      <c r="C18" s="1" t="e">
        <f>VLOOKUP(A18,选题数据验证表!$A$1:$K$979, 4, FALSE)</f>
        <v>#REF!</v>
      </c>
      <c r="D18" s="1">
        <v>13</v>
      </c>
      <c r="E18" s="1">
        <v>15</v>
      </c>
      <c r="F18" s="10" t="e">
        <f t="shared" si="3"/>
        <v>#REF!</v>
      </c>
      <c r="G18" s="10" t="e">
        <f t="shared" si="2"/>
        <v>#REF!</v>
      </c>
      <c r="H18" s="14" t="e">
        <f t="shared" si="0"/>
        <v>#REF!</v>
      </c>
      <c r="I18" s="10" t="e">
        <f t="shared" si="1"/>
        <v>#REF!</v>
      </c>
      <c r="J18" s="1"/>
      <c r="K18" s="13"/>
      <c r="L18" s="13"/>
      <c r="M18" s="2"/>
      <c r="N18" s="2"/>
      <c r="O18" s="2"/>
      <c r="P18" s="2"/>
      <c r="Q18" s="2"/>
      <c r="R18" s="2"/>
      <c r="S18" s="21"/>
      <c r="T18" s="21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>
      <c r="A19" s="8" t="e">
        <f>选题数据验证表!#REF!</f>
        <v>#REF!</v>
      </c>
      <c r="B19" s="10" t="e">
        <f>VLOOKUP(A19,选题数据验证表!$A$1:$K$979, 3, FALSE)</f>
        <v>#REF!</v>
      </c>
      <c r="C19" s="1" t="e">
        <f>VLOOKUP(A19,选题数据验证表!$A$1:$K$979, 4, FALSE)</f>
        <v>#REF!</v>
      </c>
      <c r="D19" s="1">
        <v>2</v>
      </c>
      <c r="E19" s="1">
        <v>2</v>
      </c>
      <c r="F19" s="10" t="e">
        <f t="shared" si="3"/>
        <v>#REF!</v>
      </c>
      <c r="G19" s="10" t="e">
        <f t="shared" si="2"/>
        <v>#REF!</v>
      </c>
      <c r="H19" s="14" t="e">
        <f t="shared" si="0"/>
        <v>#REF!</v>
      </c>
      <c r="I19" s="10" t="e">
        <f t="shared" si="1"/>
        <v>#REF!</v>
      </c>
      <c r="J19" s="1"/>
      <c r="K19" s="13"/>
      <c r="L19" s="13"/>
      <c r="M19" s="2"/>
      <c r="N19" s="2"/>
      <c r="O19" s="2"/>
      <c r="P19" s="2"/>
      <c r="Q19" s="2"/>
      <c r="R19" s="2"/>
      <c r="S19" s="21"/>
      <c r="T19" s="21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>
      <c r="A20" s="8" t="e">
        <f>选题数据验证表!#REF!</f>
        <v>#REF!</v>
      </c>
      <c r="B20" s="10" t="e">
        <f>VLOOKUP(A20,选题数据验证表!$A$1:$K$979, 3, FALSE)</f>
        <v>#REF!</v>
      </c>
      <c r="C20" s="1" t="e">
        <f>VLOOKUP(A20,选题数据验证表!$A$1:$K$979, 4, FALSE)</f>
        <v>#REF!</v>
      </c>
      <c r="D20" s="1">
        <v>37</v>
      </c>
      <c r="E20" s="10" t="e">
        <f t="shared" ref="E20:E23" si="4">B20+7</f>
        <v>#REF!</v>
      </c>
      <c r="F20" s="10" t="e">
        <f t="shared" si="3"/>
        <v>#REF!</v>
      </c>
      <c r="G20" s="10" t="e">
        <f t="shared" si="2"/>
        <v>#REF!</v>
      </c>
      <c r="H20" s="14" t="e">
        <f t="shared" si="0"/>
        <v>#REF!</v>
      </c>
      <c r="I20" s="10" t="e">
        <f t="shared" si="1"/>
        <v>#REF!</v>
      </c>
      <c r="J20" s="1"/>
      <c r="K20" s="13"/>
      <c r="L20" s="13"/>
      <c r="M20" s="2"/>
      <c r="N20" s="2"/>
      <c r="O20" s="2"/>
      <c r="P20" s="2"/>
      <c r="Q20" s="21"/>
      <c r="R20" s="21"/>
      <c r="S20" s="21"/>
      <c r="T20" s="21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>
      <c r="A21" s="8" t="e">
        <f>选题数据验证表!#REF!</f>
        <v>#REF!</v>
      </c>
      <c r="B21" s="10" t="e">
        <f>VLOOKUP(A21,选题数据验证表!$A$1:$K$979, 3, FALSE)</f>
        <v>#REF!</v>
      </c>
      <c r="C21" s="1" t="e">
        <f>VLOOKUP(A21,选题数据验证表!$A$1:$K$979, 4, FALSE)</f>
        <v>#REF!</v>
      </c>
      <c r="D21" s="1">
        <v>4</v>
      </c>
      <c r="E21" s="10" t="e">
        <f t="shared" si="4"/>
        <v>#REF!</v>
      </c>
      <c r="F21" s="10" t="e">
        <f t="shared" si="3"/>
        <v>#REF!</v>
      </c>
      <c r="G21" s="10" t="e">
        <f t="shared" si="2"/>
        <v>#REF!</v>
      </c>
      <c r="H21" s="14" t="e">
        <f t="shared" si="0"/>
        <v>#REF!</v>
      </c>
      <c r="I21" s="10" t="e">
        <f t="shared" si="1"/>
        <v>#REF!</v>
      </c>
      <c r="J21" s="1"/>
      <c r="K21" s="13"/>
      <c r="L21" s="13"/>
      <c r="M21" s="2"/>
      <c r="N21" s="2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>
      <c r="A22" s="8" t="str">
        <f>HYPERLINK("https://www.zhihu.com/question/25949998/answer/211392792","什么是内容营销？")</f>
        <v>什么是内容营销？</v>
      </c>
      <c r="B22" s="10">
        <v>42956</v>
      </c>
      <c r="C22" s="1" t="s">
        <v>24</v>
      </c>
      <c r="D22" s="1">
        <v>4</v>
      </c>
      <c r="E22" s="10">
        <f t="shared" si="4"/>
        <v>42963</v>
      </c>
      <c r="F22" s="10">
        <f t="shared" si="3"/>
        <v>42971</v>
      </c>
      <c r="G22" s="10">
        <f t="shared" si="2"/>
        <v>42986</v>
      </c>
      <c r="H22" s="14">
        <f t="shared" si="0"/>
        <v>-143.27333333333334</v>
      </c>
      <c r="I22" s="10">
        <f t="shared" si="1"/>
        <v>43016</v>
      </c>
      <c r="J22" s="1"/>
      <c r="K22" s="13"/>
      <c r="L22" s="13"/>
      <c r="M22" s="21"/>
      <c r="N22" s="21"/>
      <c r="O22" s="21"/>
      <c r="P22" s="21"/>
      <c r="Q22" s="21"/>
      <c r="R22" s="21"/>
      <c r="S22" s="21"/>
      <c r="T22" s="21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>
      <c r="B23" s="23">
        <v>42957</v>
      </c>
      <c r="D23" s="23">
        <f>B23+1</f>
        <v>42958</v>
      </c>
      <c r="E23" s="23">
        <f t="shared" si="4"/>
        <v>42964</v>
      </c>
      <c r="H23" s="14">
        <f t="shared" si="0"/>
        <v>143.19333333333333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>
      <c r="A24" s="12"/>
      <c r="B24" s="10"/>
      <c r="H24" s="14"/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>
      <c r="A25" s="12"/>
      <c r="B25" s="10"/>
      <c r="H25" s="14"/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>
      <c r="A26" s="12"/>
      <c r="B26" s="10"/>
      <c r="H26" s="14"/>
      <c r="M26" s="21"/>
      <c r="N26" s="21"/>
      <c r="O26" s="21"/>
      <c r="P26" s="21"/>
      <c r="Q26" s="21"/>
      <c r="R26" s="21"/>
      <c r="S26" s="21"/>
      <c r="T26" s="21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>
      <c r="A27" s="12"/>
      <c r="B27" s="10"/>
      <c r="H27" s="14"/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>
      <c r="A28" s="12"/>
      <c r="B28" s="10"/>
      <c r="H28" s="14"/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>
      <c r="A29" s="12"/>
      <c r="B29" s="10"/>
      <c r="H29" s="14"/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>
      <c r="A30" s="12"/>
      <c r="B30" s="10"/>
      <c r="H30" s="14"/>
      <c r="M30" s="21"/>
      <c r="N30" s="21"/>
      <c r="O30" s="21"/>
      <c r="P30" s="21"/>
      <c r="Q30" s="21"/>
      <c r="R30" s="21"/>
      <c r="S30" s="21"/>
      <c r="T30" s="21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>
      <c r="A31" s="12"/>
      <c r="B31" s="10"/>
      <c r="H31" s="14"/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>
      <c r="A32" s="12"/>
      <c r="B32" s="10"/>
      <c r="H32" s="14"/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>
      <c r="A33" s="12"/>
      <c r="B33" s="10"/>
      <c r="H33" s="14"/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>
      <c r="A34" s="12"/>
      <c r="B34" s="10"/>
      <c r="H34" s="14"/>
      <c r="M34" s="21"/>
      <c r="N34" s="21"/>
      <c r="O34" s="21"/>
      <c r="P34" s="21"/>
      <c r="Q34" s="21"/>
      <c r="R34" s="21"/>
      <c r="S34" s="21"/>
      <c r="T34" s="21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>
      <c r="A35" s="12"/>
      <c r="B35" s="10"/>
      <c r="H35" s="14"/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>
      <c r="A36" s="12"/>
      <c r="B36" s="10"/>
      <c r="H36" s="14"/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>
      <c r="A37" s="12"/>
      <c r="B37" s="10"/>
      <c r="H37" s="14"/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>
      <c r="A38" s="12"/>
      <c r="B38" s="10"/>
      <c r="H38" s="14"/>
      <c r="M38" s="21"/>
      <c r="N38" s="21"/>
      <c r="O38" s="21"/>
      <c r="P38" s="21"/>
      <c r="Q38" s="21"/>
      <c r="R38" s="21"/>
      <c r="S38" s="21"/>
      <c r="T38" s="21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>
      <c r="A39" s="12"/>
      <c r="B39" s="10"/>
      <c r="H39" s="14"/>
      <c r="M39" s="21"/>
      <c r="N39" s="21"/>
      <c r="O39" s="21"/>
      <c r="P39" s="21"/>
      <c r="Q39" s="21"/>
      <c r="R39" s="21"/>
      <c r="S39" s="21"/>
      <c r="T39" s="21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>
      <c r="A40" s="12"/>
      <c r="B40" s="10"/>
      <c r="H40" s="14"/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>
      <c r="A41" s="12"/>
      <c r="B41" s="10"/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>
      <c r="A42" s="12"/>
      <c r="B42" s="10"/>
      <c r="H42" s="14"/>
      <c r="M42" s="21"/>
      <c r="N42" s="21"/>
      <c r="O42" s="21"/>
      <c r="P42" s="21"/>
      <c r="Q42" s="21"/>
      <c r="R42" s="21"/>
      <c r="S42" s="21"/>
      <c r="T42" s="21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>
      <c r="A43" s="12"/>
      <c r="B43" s="10"/>
      <c r="H43" s="14"/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>
      <c r="A44" s="12"/>
      <c r="B44" s="10"/>
      <c r="H44" s="14"/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>
      <c r="A45" s="12"/>
      <c r="B45" s="10"/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>
      <c r="A46" s="12"/>
      <c r="B46" s="10"/>
      <c r="H46" s="14"/>
      <c r="M46" s="21"/>
      <c r="N46" s="21"/>
      <c r="O46" s="21"/>
      <c r="P46" s="21"/>
      <c r="Q46" s="21"/>
      <c r="R46" s="21"/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>
      <c r="A47" s="12"/>
      <c r="B47" s="10"/>
      <c r="H47" s="14"/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>
      <c r="A48" s="12"/>
      <c r="B48" s="10"/>
      <c r="H48" s="14"/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>
      <c r="A49" s="12"/>
      <c r="B49" s="10"/>
      <c r="H49" s="14"/>
      <c r="M49" s="21"/>
      <c r="N49" s="21"/>
      <c r="O49" s="21"/>
      <c r="P49" s="21"/>
      <c r="Q49" s="21"/>
      <c r="R49" s="21"/>
      <c r="S49" s="21"/>
      <c r="T49" s="21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>
      <c r="A50" s="12"/>
      <c r="B50" s="10"/>
      <c r="H50" s="14"/>
      <c r="M50" s="21"/>
      <c r="N50" s="21"/>
      <c r="O50" s="21"/>
      <c r="P50" s="21"/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>
      <c r="A51" s="12"/>
      <c r="B51" s="10"/>
      <c r="H51" s="14"/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>
      <c r="A52" s="12"/>
      <c r="B52" s="10"/>
      <c r="H52" s="14"/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>
      <c r="A53" s="12"/>
      <c r="B53" s="10"/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13">
      <c r="A54" s="12"/>
      <c r="B54" s="10"/>
      <c r="H54" s="14"/>
      <c r="M54" s="21"/>
      <c r="N54" s="21"/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>
      <c r="A55" s="12"/>
      <c r="B55" s="10"/>
      <c r="H55" s="14"/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>
      <c r="A56" s="12"/>
      <c r="B56" s="10"/>
      <c r="H56" s="14"/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</sheetData>
  <autoFilter ref="A1:J23" xr:uid="{00000000-0009-0000-0000-00000200000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选题数据验证表</vt:lpstr>
      <vt:lpstr>推广渠道流量表（副本）</vt:lpstr>
      <vt:lpstr>推广渠道流量表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Charles-半撇私塾</cp:lastModifiedBy>
  <dcterms:modified xsi:type="dcterms:W3CDTF">2018-07-09T15:15:09Z</dcterms:modified>
</cp:coreProperties>
</file>